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3 office/MIPG/MONITOREO/"/>
    </mc:Choice>
  </mc:AlternateContent>
  <xr:revisionPtr revIDLastSave="581" documentId="8_{83FE3780-0290-4FF4-8B9B-441669B2CD68}" xr6:coauthVersionLast="47" xr6:coauthVersionMax="47" xr10:uidLastSave="{C0B4D60E-B97A-4677-8638-94C8C6289E24}"/>
  <bookViews>
    <workbookView xWindow="-120" yWindow="-120" windowWidth="29040" windowHeight="15840" activeTab="1" xr2:uid="{00000000-000D-0000-FFFF-FFFF00000000}"/>
  </bookViews>
  <sheets>
    <sheet name="Políticas Vs Dimensión" sheetId="11" state="hidden" r:id="rId1"/>
    <sheet name="MONITOREO 1 TRIM. PAA 2023" sheetId="10" r:id="rId2"/>
  </sheets>
  <definedNames>
    <definedName name="_xlnm._FilterDatabase" localSheetId="1" hidden="1">'MONITOREO 1 TRIM. PAA 2023'!$A$19:$HL$25</definedName>
    <definedName name="_xlnm._FilterDatabase" localSheetId="0" hidden="1">'Políticas Vs Dimensión'!$A$2:$I$19</definedName>
    <definedName name="_xlnm.Print_Area" localSheetId="1">'MONITOREO 1 TRIM. PAA 2023'!$A$1:$J$25</definedName>
    <definedName name="PAAC">'Políticas Vs Dimensión'!$A$49:$A$54</definedName>
    <definedName name="_xlnm.Print_Titles" localSheetId="1">'MONITOREO 1 TRIM. PAA 2023'!$14:$19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99" i="10" l="1"/>
  <c r="G194" i="10" l="1"/>
  <c r="G193" i="10"/>
  <c r="H125" i="10" l="1"/>
  <c r="H173" i="10"/>
  <c r="H172" i="10"/>
  <c r="H171" i="10"/>
  <c r="H170" i="10"/>
  <c r="H169" i="10"/>
  <c r="H168" i="10"/>
  <c r="H167" i="10"/>
  <c r="H134" i="10" l="1"/>
  <c r="H159" i="10"/>
  <c r="H115" i="10"/>
  <c r="H74" i="10" l="1"/>
  <c r="H182" i="10"/>
  <c r="H184" i="10"/>
  <c r="H183" i="10"/>
  <c r="H117" i="10"/>
  <c r="H116" i="10"/>
  <c r="H156" i="10"/>
  <c r="H147" i="10"/>
  <c r="H135" i="10"/>
  <c r="H133" i="10"/>
  <c r="H23" i="10" l="1"/>
  <c r="H82" i="10"/>
  <c r="H95" i="10"/>
  <c r="H37" i="10" l="1"/>
  <c r="H193" i="10" l="1"/>
  <c r="H194" i="10"/>
  <c r="H197" i="10"/>
  <c r="H199" i="10"/>
  <c r="H201" i="10"/>
  <c r="H202" i="10"/>
  <c r="H203" i="10"/>
  <c r="H204" i="10"/>
  <c r="H206" i="10"/>
  <c r="H207" i="10"/>
  <c r="H103" i="10" l="1"/>
  <c r="H64" i="10"/>
  <c r="H145" i="10"/>
  <c r="H224" i="10"/>
  <c r="H250" i="10"/>
  <c r="H232" i="10"/>
  <c r="H114" i="10"/>
  <c r="H106" i="10"/>
  <c r="H93" i="10"/>
  <c r="H92" i="10"/>
  <c r="H91" i="10"/>
  <c r="H90" i="10"/>
  <c r="H94" i="10"/>
  <c r="H73" i="10"/>
  <c r="H72" i="10"/>
  <c r="H56" i="10"/>
  <c r="H46" i="10"/>
  <c r="H55" i="10"/>
  <c r="H34" i="10"/>
  <c r="H26" i="10"/>
  <c r="H155" i="10"/>
  <c r="H158" i="10"/>
  <c r="H251" i="10"/>
  <c r="H38" i="10"/>
  <c r="H24" i="10"/>
  <c r="H22" i="10"/>
  <c r="H21" i="10"/>
  <c r="H20" i="10"/>
  <c r="H36" i="10"/>
  <c r="H35" i="10"/>
  <c r="H143" i="10"/>
  <c r="H216" i="10"/>
  <c r="H215" i="10"/>
  <c r="H157"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<sst xmlns="http://schemas.openxmlformats.org/spreadsheetml/2006/main" count="823" uniqueCount="400">
  <si>
    <t>CÓDIGO</t>
  </si>
  <si>
    <t>VERSIÓN</t>
  </si>
  <si>
    <t>NOMBRE DEL PLAN:</t>
  </si>
  <si>
    <t>PLAN DE ACCIÓN ANUAL</t>
  </si>
  <si>
    <t xml:space="preserve">DESCRIPCIÓN </t>
  </si>
  <si>
    <t>RESPONSABLE:</t>
  </si>
  <si>
    <t>VIGENCIA:</t>
  </si>
  <si>
    <t>RESPONSABLES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</si>
  <si>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</si>
  <si>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</si>
  <si>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</si>
  <si>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</si>
  <si>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</si>
  <si>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</si>
  <si>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</si>
  <si>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</si>
  <si>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</si>
  <si>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</si>
  <si>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</si>
  <si>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</si>
  <si>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</si>
  <si>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</si>
  <si>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</si>
  <si>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</si>
  <si>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</si>
  <si>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</si>
  <si>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</si>
  <si>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</si>
  <si>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</si>
  <si>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</si>
  <si>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</si>
  <si>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</si>
  <si>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</si>
  <si>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</si>
  <si>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</si>
  <si>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</si>
  <si>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</si>
  <si>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</si>
  <si>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</si>
  <si>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</si>
  <si>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</si>
  <si>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</si>
  <si>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</si>
  <si>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</si>
  <si>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</si>
  <si>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</si>
  <si>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</si>
  <si>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</si>
  <si>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</si>
  <si>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</si>
  <si>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</si>
  <si>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</si>
  <si>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</si>
  <si>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</si>
  <si>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</si>
  <si>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Pasos a nivel de infraestructura férrea operados, mantenidos y señalizados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</si>
  <si>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</si>
  <si>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</si>
  <si>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</si>
  <si>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</si>
  <si>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</si>
  <si>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</si>
  <si>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</si>
  <si>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</si>
  <si>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</si>
  <si>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</si>
  <si>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</si>
  <si>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</si>
  <si>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</si>
  <si>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</si>
  <si>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</si>
  <si>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</si>
  <si>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</si>
  <si>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</si>
  <si>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</si>
  <si>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</si>
  <si>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</si>
  <si>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</si>
  <si>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DIRECTOR GENERAL</t>
  </si>
  <si>
    <t>Recursos de funcionamiento comprometidos</t>
  </si>
  <si>
    <t xml:space="preserve">Recursos de funcionamiento obligados </t>
  </si>
  <si>
    <t>DIMENSIÓN No. 1:</t>
  </si>
  <si>
    <t>DIMENSIÓN No. 2:</t>
  </si>
  <si>
    <t>DIMENSIÓN No. 3:</t>
  </si>
  <si>
    <t>DIMENSIÓN No. 4:</t>
  </si>
  <si>
    <t>PROGRAMADO</t>
  </si>
  <si>
    <t>EJECUTADO</t>
  </si>
  <si>
    <t>PÁGINA</t>
  </si>
  <si>
    <t>de</t>
  </si>
  <si>
    <t>DIMENSIÓN 4:</t>
  </si>
  <si>
    <t>DIMENSIÓN No. 7:</t>
  </si>
  <si>
    <t>META</t>
  </si>
  <si>
    <t>PERÍODO A EVALUAR</t>
  </si>
  <si>
    <t xml:space="preserve">Actividades administrativas con cumplimiento oportuno </t>
  </si>
  <si>
    <t>DIRECCIONAMIENTO ESTRATEGICO Y PLANEACIÓN INSTITUCIONAL</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</si>
  <si>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</si>
  <si>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</si>
  <si>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</si>
  <si>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</si>
  <si>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</si>
  <si>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</si>
  <si>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</si>
  <si>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</si>
  <si>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</si>
  <si>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</si>
  <si>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</si>
  <si>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</si>
  <si>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</si>
  <si>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</si>
  <si>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</si>
  <si>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</si>
  <si>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</si>
  <si>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Reporte mensual de Unidades Ejecutoras</t>
  </si>
  <si>
    <t>Gestión Presupuestal y eficiencia del Gasto Público</t>
  </si>
  <si>
    <t>Sistema de Seguridad y Salud en el Trabajo mantenido, mejorado y evaluado.</t>
  </si>
  <si>
    <t>PRODUCTO</t>
  </si>
  <si>
    <t>Memorandos Circulares con directrices impartidas</t>
  </si>
  <si>
    <t>Cobros persuasivos y procesos coactivos adelantados dentro los términos de ley y los procedimientos vigentes</t>
  </si>
  <si>
    <t>Expedientes físicos y Expedientes virtuales verificados</t>
  </si>
  <si>
    <t>Kilómetros de red vial primaria rehabilitados y/o mantenidos</t>
  </si>
  <si>
    <t>Kilómetros de red vial primaria mejorada</t>
  </si>
  <si>
    <t>CONTROL INTERNO</t>
  </si>
  <si>
    <t>100% de cumplimiento del plan</t>
  </si>
  <si>
    <t>Gestionar predios y mejoras requeridas para el desarrollo de proyectos INVÍAS</t>
  </si>
  <si>
    <t xml:space="preserve">Etapas procesales de la actuación disciplinaria adelantadas </t>
  </si>
  <si>
    <t>TALENTO HUMANO</t>
  </si>
  <si>
    <t>Compras y contratación pública</t>
  </si>
  <si>
    <t xml:space="preserve">
Subdirección de Gestión Contractual y Procesos Administrativos</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</si>
  <si>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</si>
  <si>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</si>
  <si>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</si>
  <si>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</si>
  <si>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</si>
  <si>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</si>
  <si>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</si>
  <si>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</si>
  <si>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</si>
  <si>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</si>
  <si>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del Riesgo</t>
  </si>
  <si>
    <t>Subdirección de Vías Regionales</t>
  </si>
  <si>
    <t>Subdirección de Estructuración de Proyectos</t>
  </si>
  <si>
    <t>Subdirección de Reglamentación Técnica e Innovación</t>
  </si>
  <si>
    <t>Subdirección de Sostenibilidad</t>
  </si>
  <si>
    <t xml:space="preserve"> Integrar sistemas de información a través de la plataforma de gestión de procesos de negocio - BPM -.</t>
  </si>
  <si>
    <t>Realizar el mantenimiento rutinario</t>
  </si>
  <si>
    <t>kilómetros de la red vial primaria con mantenimiento rutinario</t>
  </si>
  <si>
    <t>Subdirección Marítima, Fluvial y Férrea</t>
  </si>
  <si>
    <t>Fortalecer la política de Gestión Documental</t>
  </si>
  <si>
    <t>Política de Gestión Documental fortalecida</t>
  </si>
  <si>
    <t>Aprobar el plan anual de auditoria para fortalecer el SCI- Sistema de Control Interno del Invías</t>
  </si>
  <si>
    <t>Implementar el Plan Anual de Auditoría para fortalecer el SCI- Sistema de Control Interno del Invías</t>
  </si>
  <si>
    <t xml:space="preserve">Formular Plan Anual de auditoria </t>
  </si>
  <si>
    <t>Plan Anual de Auditoria formulado</t>
  </si>
  <si>
    <t>Subdirección Gestión Humana</t>
  </si>
  <si>
    <t xml:space="preserve">Se realizó la evaluación de los planes de acción y operativos del Invías. </t>
  </si>
  <si>
    <t>Se reportó la ejecución presupuestal que se prepara semanalmente.</t>
  </si>
  <si>
    <t>Realizar sensibilización del esquema de línea de defensa</t>
  </si>
  <si>
    <t>Esquema de línea de defensa con sensibilización realizada</t>
  </si>
  <si>
    <t>Planes estratégico de talento humano, anual de vacantes, de previsión de recursos humano, el institucional de capacitación y el de bienestar e incentivos institucionales publicados, implementados y con seguimiento</t>
  </si>
  <si>
    <t xml:space="preserve">Realizar seguimiento a la implementación del código de integridad y de buen gobierno </t>
  </si>
  <si>
    <t>Código de integridad y de buen gobierno con seguimiento realizado</t>
  </si>
  <si>
    <t>Mantener, mejorar y evaluar el Sistema de Seguridad y Salud en el Trabajo con énfasis en vigilancia epidemiológica y bioseguridad.</t>
  </si>
  <si>
    <t>Adelantar el proceso para proveer las vacantes temporales o definitivas mediante encargos a los funcionarios de carrera de la entidad, de acuerdo a directrices de la alta dirección.</t>
  </si>
  <si>
    <t>Proceso de encargos implementado</t>
  </si>
  <si>
    <t>Formular e implementar plan de trabajo de la Escuela Corporativa Guillermo Gaviria Correa.</t>
  </si>
  <si>
    <t>Plan de trabajo formulado e implementado</t>
  </si>
  <si>
    <t>Mantener y mejorar el Sistema de Evaluación del desempeño de los funcionarios de la entidad</t>
  </si>
  <si>
    <t>Sistema de Evaluación del desempeño mejorado y evaluado</t>
  </si>
  <si>
    <t>Formular oportunamente los planes (táctico y operativo 2023) de la Dependencia.</t>
  </si>
  <si>
    <t>Planes (táctico y operativo 2022) formulados</t>
  </si>
  <si>
    <t>Revisar y realizar mejoras cuando sea el caso de la documentación de los procesos del Modelo de Operación</t>
  </si>
  <si>
    <t>Procesos del Modelo de Operación revisados</t>
  </si>
  <si>
    <t>Comprometer del 99,5% de los recursos de inversión asignados a la vigencia $3.799.191
*valores en millones de pesos</t>
  </si>
  <si>
    <t>Obligar 83,03% de los recursos de inversión asignados en la vigencia $3.799.191
*valores en millones de pesos</t>
  </si>
  <si>
    <t>Comprometer del 96,03% de los recursos de funcionamiento asignados a la vigencia $232.106
*valores en millones de pesos</t>
  </si>
  <si>
    <t>Obligar 87,53% de los recursos de funcionamiento asignados en la vigencia $232.106
*valores en millones de pesos</t>
  </si>
  <si>
    <t>Obligar 97,4% de los recursos de la reserva presupuestal 2022
*valores en millones de pesos</t>
  </si>
  <si>
    <t>Recursos obligados de la reserva presupuestal 2022</t>
  </si>
  <si>
    <t>Realizar seguimiento a los flujos de información que afecten los estados financieros (cumplimiento de los acuerdos de niveles de servicio).</t>
  </si>
  <si>
    <t>Informe de seguimiento a los flujos de información que afectan los estados financieros</t>
  </si>
  <si>
    <t>Formular y actualizar el Plan Anual de Adquisiciones -PAA- en el SECOP II</t>
  </si>
  <si>
    <t>Administrar los bienes inmuebles fiscales</t>
  </si>
  <si>
    <t>Informe de estado de bienes inmuebles fiscales</t>
  </si>
  <si>
    <t>PETI para la vigencia 2023 definido, aprobado, implementado y con seguimiento</t>
  </si>
  <si>
    <t>Sistema de Gestión de Documento Electrónico y de Archivo SGDEA integrado con los trámites de la plataforma de gestión de procesos de negocio - BPM-.</t>
  </si>
  <si>
    <t xml:space="preserve">Ejecutar las actividades definidas para el año 2023 del Plan de implementación del Modelo de Seguridad y Privacidad de la Información MSPI del INVIAS. </t>
  </si>
  <si>
    <t xml:space="preserve">Actividades ejecutadas del Plan de Implementación Modelo de Seguridad y Privacidad de la Información MSPI de INVIAS . </t>
  </si>
  <si>
    <t xml:space="preserve">Digitalizar los trámites: permiso de carga especial y concepto técnico para ubicación de estaciones de servicio (EDS). </t>
  </si>
  <si>
    <t>Trámites de permisos especiales y concepto técnico para ubicación de estaciones de servicio (EDS) digitalizado</t>
  </si>
  <si>
    <t>Dirección Técnica y de Estructuración
Subdirección de Reglamentación Técnica e Innovación
Subdirección Administrativa
OTIC</t>
  </si>
  <si>
    <t>Todas las Dependencias - en coordinación por la OTIC</t>
  </si>
  <si>
    <t>Mejora normativa</t>
  </si>
  <si>
    <t>Actualizar Normograma</t>
  </si>
  <si>
    <t>CONTROL DISCIPLINARIO</t>
  </si>
  <si>
    <t>Realizar gestión de cobro persuasivo y coactivo dentro de los términos de ley, acorde a los procedimientos vigentes.</t>
  </si>
  <si>
    <t>Verificar expedientes físicos vs expedientes virtuales, validando las piezas procesales de cada uno.</t>
  </si>
  <si>
    <t xml:space="preserve">Implementar las matrices de seguimiento y control de la implementación del Modelo Óptimo ge Gestión (MOG) conforme a los lineamientos de la ANDJE. </t>
  </si>
  <si>
    <t>Procesos judiciales adelantados en términos y competencia y Matrices del MOG implementadas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</si>
  <si>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</si>
  <si>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</si>
  <si>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</si>
  <si>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</si>
  <si>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</si>
  <si>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</si>
  <si>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</si>
  <si>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</si>
  <si>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</si>
  <si>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</si>
  <si>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</si>
  <si>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</si>
  <si>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</si>
  <si>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</si>
  <si>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</si>
  <si>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</si>
  <si>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</si>
  <si>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</si>
  <si>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</si>
  <si>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Atender emergencias que se presenten en la infraestructura de transporte nacional.</t>
  </si>
  <si>
    <t>Vía atendida por emergencias</t>
  </si>
  <si>
    <t>Realizar obras por atención emergencias de sitios críticos en la infraestructura de transporte nacional.</t>
  </si>
  <si>
    <t>Sitios críticos estabilizados</t>
  </si>
  <si>
    <t>Implementar el Plan de Gestión del Riesgo de Desastres en la infraestructura de transporte nacional.</t>
  </si>
  <si>
    <t>Generar metodología cuantitativa del riesgo por movimientos en masa en la red vial no concesionada a cargo del Instituto Nacional de Vías (INVIAS)</t>
  </si>
  <si>
    <t>Sistema informático estructurado de la información generada en los procesos de estructuración de proyectos.</t>
  </si>
  <si>
    <t xml:space="preserve">Proyectos y programas de las Subdirecciones y grupos adscritos apoyados </t>
  </si>
  <si>
    <t>Apoyar la implementación de los criterios y estrategias de sostenibilidad para el desarrollo de la infraestructura de transporte del INVIAS.</t>
  </si>
  <si>
    <t>Criterios y estrategias de sostenibilidad implementados</t>
  </si>
  <si>
    <t>Seguimiento a las acciones</t>
  </si>
  <si>
    <t>Base de datos de predios de uso público actualizados</t>
  </si>
  <si>
    <t>Elaborar Informe de validación documental para regulación de nuevas tecnologías</t>
  </si>
  <si>
    <t>Informe de validación documental para regulación de nuevas tecnologías</t>
  </si>
  <si>
    <t>Proyectos y programas del INVIAS estructurados</t>
  </si>
  <si>
    <t>Acompañar los procesos para la expedición de normatividad en la infraestructura de transporte</t>
  </si>
  <si>
    <t>Normatividad expedida</t>
  </si>
  <si>
    <t>Liderar articuladamente con la Oficina TIC la aplicación de nuevas tecnologías en Sistemas Inteligentes a Transportes y construcción de proyectos de infraestructura de transporte.</t>
  </si>
  <si>
    <t>Documentos técnicos actualizados</t>
  </si>
  <si>
    <t>Realizar mejoramiento de 97 km de red vial primaria</t>
  </si>
  <si>
    <t>Realizar la intervención de 4.040 Km de vías terciarias</t>
  </si>
  <si>
    <t>Kilómetros de red terciaria intervenidos (mejorados y mantenidos con tecnologías tradicionales y/o no convencionales)</t>
  </si>
  <si>
    <t>Suscribir convenios con 100 Juntas de Acción Comunal en vías terciarias</t>
  </si>
  <si>
    <t>Convenios solidarios firmados con las Organizaciones de Acción Comunal en el país</t>
  </si>
  <si>
    <t>Pavimentar 30 km en red secundaria</t>
  </si>
  <si>
    <t>Construir Otras Obras Fluviales</t>
  </si>
  <si>
    <t>Otras Obras Fluviales construidas</t>
  </si>
  <si>
    <t xml:space="preserve">Poner 22 túneles en operación </t>
  </si>
  <si>
    <t>Construir 29 puentes de la red vial nacional primaria</t>
  </si>
  <si>
    <t xml:space="preserve">Intervenir 6 sedes y estaciones férreas </t>
  </si>
  <si>
    <t xml:space="preserve"> Sedes y estaciones férreas intervenidas</t>
  </si>
  <si>
    <t>Realizar el mantenimiento en la red férrea</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</si>
  <si>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</si>
  <si>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</si>
  <si>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</si>
  <si>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</si>
  <si>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</si>
  <si>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 xml:space="preserve">
Oficina de Control interno</t>
  </si>
  <si>
    <t>Hasta el 09 de marzo se adelantaron las actividades concernientes al proceso de contratación de 968 contratos.</t>
  </si>
  <si>
    <t>Se solicitaron a la OAP, las mejoras de los aplicativos para la evaluación del desempeño.</t>
  </si>
  <si>
    <t>Se ha realizado seguimiento al PETI desde febrero del 2023 y el avance a corte marzo del 2023 es 38% de avance.</t>
  </si>
  <si>
    <t>Se está trabajando en el proyecto SGDEA el cual se encuentra integrado con INVITRÁMITES.</t>
  </si>
  <si>
    <t>Se está terminando el primer Release del proyecto INVITRÁMITES, para iniciar la ejecución del segundo Release.</t>
  </si>
  <si>
    <t>Se recibieron las quejas que fueron analizas, evaluadas y asignadas a reparto para su sustanciación.</t>
  </si>
  <si>
    <t xml:space="preserve">Se registra un cumplimiento del 100% de la meta al comprometer los recursos programados en el trimestre por valor de $ 1,356,345,73 </t>
  </si>
  <si>
    <t>Se registra un cumplimiento del 100% de la meta al obligar los recursos programados en el trimestre por valor de $ 245,318,54</t>
  </si>
  <si>
    <t>Se cumplió oportunamente con el informe de seguimiento a los flujos de información que afectan los estados financieros.</t>
  </si>
  <si>
    <t>Normograma actualizado y publicado en la sección Normograma del Portal Web. Correspondiente al 1er trimestre 2023</t>
  </si>
  <si>
    <t xml:space="preserve">Se da la continuidad del plan de descongestión </t>
  </si>
  <si>
    <t>Meta con cumplimiento programado para el cuarto trimestre</t>
  </si>
  <si>
    <t>Se revisó y publico en el aplicativo Kawak el formato y procedimiento del Mapa de Aseguramiento. Se encuentra en estructuración la nueva etapa de asesorías de sensibilización del esquema de líneas de defensa.</t>
  </si>
  <si>
    <t>Se formuló el Plan Anual de Auditoría y se presentó para aprobación en Sesión del Comité Institucional de Coordinación de Control interno el 22-03-2023</t>
  </si>
  <si>
    <t>Meta con avance programado hasta el cuarto trimestre</t>
  </si>
  <si>
    <t>Meta con avance programado a partir del segundo trimestre</t>
  </si>
  <si>
    <t xml:space="preserve"> MONITOREO PLAN DE ACCIÓN ANUAL</t>
  </si>
  <si>
    <t>GESTIÓN HUMANA</t>
  </si>
  <si>
    <t>DIRECCIONAMIENTO ESTRATÉGICO Y PLANEACIÓN INSTITUCIONAL</t>
  </si>
  <si>
    <t>COMPRA PÚBLICA</t>
  </si>
  <si>
    <t>GESTIÓN CONTRACTUAL PROCESOS ADMINISTRATIVOS Y SANCIONATORIOS</t>
  </si>
  <si>
    <t>GESTIÓN CON VALORES PARA RESULTADOS</t>
  </si>
  <si>
    <t>GESTIÓN FINANCIERA</t>
  </si>
  <si>
    <t>ADMINISTRACIÓN INMOBILIARÍA</t>
  </si>
  <si>
    <t>GESTIÓN DE TECNOLOGÍAS DE LA INFORMACIÓN Y COMUNICACIONES</t>
  </si>
  <si>
    <t>Definir, implementar, ejecutar y hacer seguimiento al Plan Estratégico de Tecnologías de Información - PETI</t>
  </si>
  <si>
    <t>EJECUCIÓN Y OPERACIÓN DE PROYECTOS DE INFRAESTRUCTURA DE TRANSPORTE</t>
  </si>
  <si>
    <t>EVALUACIÓN DE RESULTADOS</t>
  </si>
  <si>
    <t>EVALUACIÓN Y SEGUIMIENTO</t>
  </si>
  <si>
    <t>DIMENSIÓN No. 5:</t>
  </si>
  <si>
    <t>REGLAMENTACIÓN TÉCNICA E INNOVACIÓN DE LA INFRAESTRUCTURA DE TRANSPORTE</t>
  </si>
  <si>
    <t>Realizar rueda de innovación y sostenibilidad</t>
  </si>
  <si>
    <t>Rueda de innovación y sostenibilidad realizada</t>
  </si>
  <si>
    <t>DIMENSIÓN No. 6:</t>
  </si>
  <si>
    <t>DESCRIPCIÓN DE AVANCES</t>
  </si>
  <si>
    <t>EDEP-FR-2</t>
  </si>
  <si>
    <t xml:space="preserve">Planes estratégico de talento humano, anual de vacantes, de previsión de recursos humano, el institucional de capacitación y el de bienestar e incentivos institucionales formulados y publicados en la página web </t>
  </si>
  <si>
    <t>Se revisan hojas de vida de los funcionarios, para comenzar con nueva fase en el proceso de encargos.</t>
  </si>
  <si>
    <t>Se formularon actividades en el Plan de Capacitación</t>
  </si>
  <si>
    <t>PROCESO:</t>
  </si>
  <si>
    <t>DIRECCIONAMIENTO ESTRATÉGICO Y PLANEACIÓN</t>
  </si>
  <si>
    <t>Se revisaron 67 proyectos de actas de liquidación, cambios de estado realizados en el aplicativo SICO
Se revisaron y descargaron 352 contratos en atención al seguimiento a liquidaciones.</t>
  </si>
  <si>
    <t>DEFENSA JURÍDICA</t>
  </si>
  <si>
    <t>Se adelantaron 59 procesos de cobro persuasivos y coactivos.</t>
  </si>
  <si>
    <t xml:space="preserve">Se reportan los expedientes verificados y actualizados por todos os Grupos de la Subdirección de Defensa Jurídica. </t>
  </si>
  <si>
    <t xml:space="preserve">Se realizaron audiencias, se expidieron certificaciones y se actualizaron los expedientes digitales, </t>
  </si>
  <si>
    <t xml:space="preserve"> PPDA formulado con seguimiento y reportes</t>
  </si>
  <si>
    <t>ESTRUCTURACIÓN DE PROYECTOS DE INFRAESTRUCTURA DE TRANSPORTE</t>
  </si>
  <si>
    <t>Se realizó acompañamiento a los proyectos de las subdirecciones de Planificación de Infraestructura, Estructuración de Proyectos, Reglamentación técnica e innovación, gestión del Riesgo y Sostenibilidad, se desarrolla la gestión.</t>
  </si>
  <si>
    <t>Se gestionaron 17 acciones del plan de implementación de los ejes de la política de sostenibilidad para Plan de trabajo semanal y Base de los proyectos de Sostenibilidad</t>
  </si>
  <si>
    <t>Se dirigió la gestión y ejecución de 27 audiencias de forma presencial con transmisión virtual para Subdirección de Gestión Contractual y Procesos Administrativos y se adelantó la actualización de 48 expedientes durante el primer trimestre 2023</t>
  </si>
  <si>
    <t>Plan de recursos físicos y servicios generales ejecutados
https://invias-my.sharepoint.com/:w:/g/personal/cflorez_invias_gov_co/EcA8GB5hFedLoyEhQKwKzTwBbZ4P-oJ9IHwN3eyyu5yHOA?e=Ri1QYW</t>
  </si>
  <si>
    <t>Inventarios actualizados, conciliados y depurados
https://invias-my.sharepoint.com/:x:/g/personal/cflorez_invias_gov_co/EVFYvLoXCIlFlHQF5ph2N9UBYRXafNT1ZszZM5HzxAoOAA?e=eDHZX3</t>
  </si>
  <si>
    <t>Se revisó y actualizó la Política de Comunicaciones externa e interna de la entidad</t>
  </si>
  <si>
    <t>Se dio apoyó a los proyectos de inversión articulados con direcciones misionales.</t>
  </si>
  <si>
    <t>Se brindaron los lineamientos frente al proceso de Orden de Prestación de Servicios. Se realizó acompañamiento a las Direcciones Territoriales en la formulación de los planes de acción y acuerdos de gestión de la vigencia, en cuanto a compromiso y obligación de los recursos. Se articularon los encuentros con las dependencias necesarias para el desarrollo del programa Caminos Comunitarios para la paz total y de capacitación en DIARI, SICO, SIPLAN, SECOP.</t>
  </si>
  <si>
    <t>GESTIÓN DE SERVICIOS ADMINISTRATIVOS</t>
  </si>
  <si>
    <t>GESTIÓN AMBIENTAL, SOCIAL, PREDIAL Y DE SOSTENIBILIDAD</t>
  </si>
  <si>
    <t xml:space="preserve">PROCESO: </t>
  </si>
  <si>
    <t>ATENCIÓN Y RELACIONAMIENTO AL CIUDADANO</t>
  </si>
  <si>
    <t>GESTIÓN DEL RIESGO DE PROYECTOS DE INFRAESTURCTURA DE TRANSPORTE</t>
  </si>
  <si>
    <t>Se han implementado las acciones desincorporar y registrar la información de los Bienes de Uso público.</t>
  </si>
  <si>
    <t>Se apoyó a la Subdirección de Estructuración de Proyectos donde se remitieron 31 proyectos estructurados a la Subdirección de Procesos de Selección Contractual.</t>
  </si>
  <si>
    <t>Avance programado en el cuarto trimestre</t>
  </si>
  <si>
    <t>Avance programado en el segundo trimestre</t>
  </si>
  <si>
    <t>Se adelantó el seguimiento a la ejecución del contrato 955/2022 cuyo objeto es la operación de los pasos a nivel en la ciudad de Bogotá.</t>
  </si>
  <si>
    <t>GESTIÓN DOCUMENTAL</t>
  </si>
  <si>
    <t>INFORMACIÓN Y COMUNICACIONES</t>
  </si>
  <si>
    <t>En Sesión del Comité Institucional de Coordinación de Control Interno del INVÍAS el 22-03-2023 Acta 01, se aprobó el Plan Anual de Auditoría de la OCI.</t>
  </si>
  <si>
    <t>PORCENTAJE DE AVANCE</t>
  </si>
  <si>
    <t xml:space="preserve"> PRIMER TRIMESTRE 2023</t>
  </si>
  <si>
    <t>Publicar, implementar y hacer seguimiento de los planes: estratégico de talento humano, anual de vacantes, de previsión de recursos humano, el institucional de capacitación y el de bienestar e incentivos institucionales</t>
  </si>
  <si>
    <t>Se apoyó el cumplimiento de las actividades administrativas tendientes al logro de los objetivos propuestos en los planes Operativos.</t>
  </si>
  <si>
    <t>Se envió el Memorando circular No SGCP 1932 de fecha 16/01/2023 relacionado con los lineamientos para el Trámite a las solicitudes remitidas por las Unidades Ejecutoras, en lo que respecta a la elaboración de las adiciones, prórrogas o modificaciones de los contratos y/o convenios.</t>
  </si>
  <si>
    <t>Adelantar los procesos de selección, conforme a las modalidades de selección previstas en la Ley para la adquisición, de los bienes, servicios y obras solicitados por las unidades ejecutoras a través de la plataforma SECOP II</t>
  </si>
  <si>
    <t>Formular y efectuar el seguimiento de la Política de Prevención del Daño Antijurídico -PPDA- aprobada por la Agencia Nacional de Defensa Jurídica del Estado - ANDJE- y realizar los reportes a la agencia</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</si>
  <si>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</si>
  <si>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</si>
  <si>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Apoyar a las subdirecciones y grupos adscritos a la Dirección Técnica y de Estructuración en la gestión y ejecución de los programas, proyectos u obras a cargo </t>
  </si>
  <si>
    <t xml:space="preserve">Dirección Técnica y de Estructuración </t>
  </si>
  <si>
    <t xml:space="preserve">Se gestionaron los insumos para el proceso de gestión predial y de mejoras requeridas para el desarrollo de proyectos INVÍAS un total de 139 distribuidas así: 63 Fichas prediales; 33 Estudios de Títulos; 43 Avalúos en los siguientes proyectos: 
1. Mejoramiento, mantenimiento, gestión predial, social y ambiental sostenible del corredor transversal de Boyacá (puerto Boyacá -Otanche-Chiquinquirá -Tunja-Páez) 
2. Mejoramiento mediante la construcción gestión predial, social y ambiental sostenible de la segunda calzada en los sectores Armenia-Calarcá y Armenia-Quimbaya y mejoramiento de la calzada existente en el corredor vial Cartago-Quimbaya-Armenia-Calarcá en los departamentos de Quindío Y Valle Del Cauca
3. Mejoramiento, gestión social, predial y ambiental del proyecto transversal Quibdó-Medellín sector 1 para el programa vías para el Chocó; modulo 2. Mejoramiento gestión predial, social y ambiental sostenible de la carretera Medellín- Quibdó sector Quibdó-Peñalisa, en los departamentos de Chocó Y Antioquia
4. Mejoramiento y construcción, gestión social, predial y ambiental del proyecto: Espriella - Rio Mataje en el departamento de Nariño; 
5. Mejoramiento, gestión predial, social y ambiental de la carretera Málaga - Los Curos en el departamento de Santander;
6. Mejoramiento y mantenimiento, gestión predial, social y ambiental sostenible de la carretera transversal del libertador, Popayán-Totoró-Inzá-La Plata en los departamentos del cauca y huila;
7. Mejoramiento mediante la construcción y mantenimiento, gestión predial, social, ambiental sostenible de la ruta de los comuneros (Zipaquirá - Barbosa - Bucaramanga; Girón - Piedecuesta) en los departamentos de Boyacá y Casanare
8. Variante San Gil en el municipio de San Gil en el dpto. De Santander;
9. Mejoramiento, gestión predial, social y ambiental sostenible mediante la construcción de la variante de Sogamoso y mejoramiento y mantenimiento de la carretera transversal del Cusiana Sogamoso-Aguazul, en los departamentos de Boyacá y Casanare;
10. Mejoramiento gestión predial, social y ambiental mediante la construcción de segundas calzadas, intersecciones y mejoramiento del corredor vial existente Honda - Manizales en el departamento de caldas </t>
  </si>
  <si>
    <t xml:space="preserve">Se efectuó el seguimiento a las interventorías en las acciones ambientales en cumplimiento de las medidas de mitigación, conservación, prevención y restauración establecidas dentro del componente ambiental de los proyectos, a continuación, se mencionan algunos de las gestiones de seguimientos a las interventorías en los siguientes proyectos: SS2677 Asunto: Radicado 2268 del 11 de enero de 2023. Contrato 1663 de 2019 Interventoría técnica, administrativa, financiera, legal y ambiental para los proyectos viabilizados, priorizados y aprobados en el Acuerdo 11 de 2018 del OCAD PAZ, financiados con recursos del Sistema General de Regalías (SGR), localizados en el Departamento de Antioquia. (SS 3084); SS 21414 En atención al radicado 33206 del 04/04/2023. Contrato 1610/2021: Interventoría técnica, administrativa financiera y ambiental para el mantenimiento y mejoramiento de vías terciarias del programa Colombia Rural, en los municipios del Departamento del Cauca Grupo 1. Contrato de Obra F1-F14-283-2021 Santa Rosa. SS 18930 Respuesta entrada Invias No. 8975 del 31 de enero de 2023 observaciones respuesta SS 1852, entrada No. 15304 del 17 de febrero de 2023 Informe Estado Amb No.23 y entrada No. 29621 del 27 de marzo de 2023 Informe Mensual No. 69. Contrato Obra 1200-2016 - Contrato Interventoría 1714-2016. PROYECTO CONSTRUCCIÓN VARIANTE CIÉNAGA. Departamento Magdalena; SS 18259: Respuesta a Entrada No. 22964 con Fecha 09/03/2023. CI 1050 de 2021, CO 923 de 2021.Santa Lucía Moñitos; SS 12704Respuesta a entradas 2652 del 12/01/2023 y 11323 del 07/02/2023. Contrato de Obra 923 de 2021. Interventoría para las obras de mejoramiento y mantenimiento, gestión predial, social, ambiental sostenible del corredor Santa Lucía - Moñitos en el departamento de Córdoba, en marco de la reactivación económica, mediante el programa de obra pública; SS 18795 Mejoramiento y mantenimiento de la carretera Transversal Central del Pacifico carretera Santa Cecilia Pueblo Rico Apia ruta 5003 y Apia La Virginia ruta 50RS01 contrato de obra No 1019 de 2020 y Contrato de Interventoría 1172 de 2020 ¿ Balance ambiental de contrato de obra ; SS 20394 Respuesta al memorando DT-BOY 14828 del 01 de marzo de 2023. Contrato No. 1258 del 2022. Obras de mantenimiento de la planta física de la sede del Instituto Nacional de Vías dirección territorial Boyacá; SS 24345 Respuesta a memorando No. SGI 19179 del 15 de marzo del 2023. Contrato de obra No. 988 de 2020. Contrato de interventoría No. 993 de 2020. Construcción puente peatonal sector puente de Boyacá en el municipio de venta quemada Boyacá; SS 18909: Balance Ambiental a la Terminación de obras. Contrato de Interventoría No 1215 de 2021. Interventoría técnica, administrativa, financiera y ambiental para el mantenimiento y mejoramiento de vías rurales en los municipios del departamento de caldas del programa Colombia rural; entre otras. </t>
  </si>
  <si>
    <t>Se actualizó la base de datos única de predios de uso público en su aspecto catastral, jurídico, económico y fiscal según los saneamientos adelantados en el periodo. Se brindó apoyo en la identificación de los predios del trazado propuesto para la emergencia vial en municipio de Rosas Cauca. Se elaboraron los informes y conceptos técnicos de identificación de predios de uso público de INVIAS, casos especiales: Trasiego Buenaventura, KM5, Talleres Bello. Se elaboraron los planos de localización de los predios objeto de solicitudes de URT y se remitieron a las Territoriales respectivas para su oportuna respuesta. Igualmente, se realizó el ejercicio en la búsqueda de 119 predios en el aplicativo J ISIS con un total de 952 búsquedas.</t>
  </si>
  <si>
    <t>GESTIÓN CONTRACTUAL, PROCESOS ADMINSITRATIVO SANCIONATORIO</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</si>
  <si>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</si>
  <si>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Se trabajó en la caracterización y se tiene la ficha técnica del proyecto estructurada para contratación. Las políticas: Política Activos Información, Política de Control de Acceso, Política de Ciberseguridad, Política de Teletrabajo están listas para la contextualización ante el Comité Institucional de Seguridad y Privacidad de la Información.</t>
  </si>
  <si>
    <t>Se registra un cumplimiento del 100% de la meta al comprometer los recursos de funcionamiento programados en el trimestre por valor de $ 51,280,22</t>
  </si>
  <si>
    <t>Se registra un cumplimiento del 100% de la meta al obligar los recursos de funcionamiento programados en el trimestre por valor de $ 41,930,02</t>
  </si>
  <si>
    <t>Se registra un cumplimiento que supera el 100% de la meta al obligar los recursos de la reserva por $$669,989 frente a los $653,627 mil millones programados.</t>
  </si>
  <si>
    <t>Acompañar la estructuración técnica y financiera de los proyectos estratégicos a cargo de la Dirección Técnica y de Estructuración y otras Unidades Ejecutoras</t>
  </si>
  <si>
    <t xml:space="preserve">Realizar rehabilitación y/o mantenimiento de 367 km </t>
  </si>
  <si>
    <t>Se rehabilitaron 5,8 km a través de los siguientes contratos: Cto 1591-2020(0,4 km); Cto 1591-2020(2,6 km); Cto 1684-2020 (2,8 km);
Se mantuvieron 9,4 km a través de los siguientes contratos: Cto 0978-2021 (0,25 km); Cto 1561-2021 (0,96 km); Cto 1591-2020(2 km); Cto 1591-2020(2,4 km); Cto 0989-2021 (2 km); Cto 1728-2020(0,1 km); Cto 2125-2021 (0,2 km); Cto 2125-2021 (0,65 km); Cto 0985-2022 (0,48 km);</t>
  </si>
  <si>
    <t>Se ha realizado la intervención de 111,3 km en vías terciarias en los siguientes municipios: Isnos (0,2 km), Iza (1,02 km), Saladoblanco (0,88 km), Túquerres (2,04 km), Aguazul (1,3 km), Aldana (0,68 km), Almeida (0,06 km), Ambalema (0,8 km), Andes (0,32 km), Angelópolis (1,1 km), Anzoátegui (0,6 km), Aracataca (0,8 km), Arcabuco (1,06 km), Argelia (0,76 km), Baranoa (6,02 km), Barbosa (0,44 km), Bojayá (0,46 km), Bolívar (0,24 km), Buenavista (3,7 km), Buesaco (0,28 km), Caicedonia (1,54 km), Cajamarca (1,5 km), Caldas (0,22 km), Caldono, Caloto, Toribio, Miranda 2,18 km), Calima (0,42 km), Campo de la cruz (2,5 km), Casabiana (1,24 km), Cerinza (0,5 km), Ciénaga (0,48 km), Colosó (1,8 km), Coper (3,3 km), Córdoba (0,6 km), Corinto (2,3 km), Cumbal (3,84 km), El Cairo (0,9 km), El cantón De san pablo (0,68 km), El peñol (0,16 km), El tambo (0,26 km), Entrerríos (2,4 km), Espinal (1,78 km), Falan (0,46 km), Floresta (0,18 km), Fresno (3,8 km), Funes (0,36 km), Guacarí (0,84 km), Guachucal (0,94 km), Guadalajara de buga (0,6 km), Guaitarilla (1,32 km), Güicán (0,52 km), Herveo (0,52 km), Istmina (0,7 km), Jamundí (0,52 km), La Cruz Nariño (0,56 km), La cumbre (1,26 km), La plata (2,24 km), La sierra (0,38 km), La victoria (0,38 km), Luruaco (0,26 km), Mallama (1,22 km), Manatí (0,32 km), Medio Atrato (0,24 km), Mercaderes (0,34 km), Morales, piendamo, Suárez (1,5 km), Muzo (11,3 km), Nátaga (0,42 km), Novita (0,5 km), Nunchía (0,6 km), Obando (0,28 km), Palestina (0,3 km), Palocabildo (1,16 km), Panqueba (1,62 km), Pasto (1,16 km), Patía (0,28 km), Patía, Argelia, Timbiquí, El Tambo (0,36 km), Pauna (0,2 km), Piedras (1,62 km), Piendamo (1,2 km), Pitalito (0,52 km), Polonuevo (3,2 km), Potosí (0,24 km), Puerres (1,48 km), Quípama (0,4 km), Restrepo (0,62 km), Rio quito (0,56 km), Roncesvalles (0,6 km), Saboya (0,5 km), Salento (0,2 km), Samacá (1,62 km), Samaniego (1,04 km), San Agustín (0,28 km), San José de pare (2,06 km), San lorenzo (0,22 km), San marcos (4,6 km), San Onofre (2,2 km), San Sebastián de mariquita (1,36 km), Santa Bárbara (0,4 km), Santa lucia (0,3 km), Santacruz de g (1,42 km), Saravena (1,54 km), Sevilla (0,22 km), Sora (0,36 km), Suarez (0,2 km), Tamara (0,3 km), Taminango (0,3 km), Tangua (0,68 km), Tenerife (0,42 km), Teruel (1,72 km), Tibasosa (1,44 km), Timbiquí (0,16 km), Tópaga (0,44 km), Trinidad (0,2 km), Venadillo (0,32 km), Versalles (0,64 km), Villahermosa (0,48 km), Yacuanquer (1,12 km), Yarumal (0,6 km), Yumbo (0,42 km), Zipaquirá (0,18 km)</t>
  </si>
  <si>
    <t>Realizar mantenimiento del acceso al Puerto marítimo de Buenaventura</t>
  </si>
  <si>
    <t>Canal de acceso al puerto marítimo de Buenaventura mantenido</t>
  </si>
  <si>
    <t>Instalaciones portuarias fluviales intervenidas (construcción, mejoramiento y mantenimiento de muelles y pasarelas)</t>
  </si>
  <si>
    <t>kilómetros de la red vial primaria con prestación de servicios al usuario</t>
  </si>
  <si>
    <t>Generar reportes de ejecución presupuestal para seguimiento oportuno y toma de decisiones</t>
  </si>
  <si>
    <t>Plan Anual de Auditoría aprobado en el Comité de Control interno</t>
  </si>
  <si>
    <t xml:space="preserve">Mediante MEMORANDO CIRCULAR No OAP 750 del 10/01/2023 se socializaron los resultados Plan de Mejoramiento IDI con corte a diciembre y solicitud de actualización autodiagnósticos del MIPG. </t>
  </si>
  <si>
    <t>Acción programada para el 3er. y 4to. trimestre de 2023. No obstante, a petición de la CGR se realizó Informe de Auditoría Contrato 1646 de 2021 Km 58, y se comunicó mediante Memorando OCI 18737 del 14-03-2023.</t>
  </si>
  <si>
    <t>Se emitieron 13 Conceptos jurídicos relacionados así:
1. SUBG 179    03/01/23, solicitud concepto evaluación de desempeño funcionario, a la fecha se están estudiando los antecedentes de la solicitud para dar respuesta, debido a la reciente asignación el día 26 de mayo de 2023.
2. SVR 2546 18/01/23, solicitud concepto convenio 1178-2021 municipio de muzo, respuesta SGCP 9225 del 10-02-23 3. SGH 5254   30/01/23, solicitud concepto respecto de su solicitud de cumplimiento del horario laboral respuesta con DJ 9844 de fecha 14-02-23 
4. SVR 5026   30/01/23, solicitud concepto jurídico respecto a la solicitud modificación del convenio 1612-2022, respuesta con DJ 7915 del 7-02-23
5. OTIC 6266 2/2/23, concepto relacionado con dicha asignación de inventario, respuesta DJ 39094 del 26 de mayo 2023 
6. SVR 8879   9/2/23, concepto jurídico contrato 1800-2020, respuesta SGCP 25277 del 4 de abril 2023 
7. DT-ANT 15207 2/03/2023, concepto jurídico sobre la competencia dentro del invias para determinar la prescripción del cobro de valorización, respuesta DJ 19661 del 19 de marzo 2023 
8. DT-SUC 16219 6/03/2023, concepto jurídico sobre la delegación de las funciones de supervisión de contratos y/o convenios, respuesta DJ 29937 del 24 de abril 2023
9. DTE-GP 17530 9/03/2023, concepto jurídico en relación con contratista en liquidación, respuesta DJ 30398 del 25 de abril 2023 
10. DT-HUI 18321 13/03/2023, concepto jurídico sobre modificación contractual, respuesta DJ 24094 del 31 de marzo 2023 
11. DT-ANT 19129 15/03/2023, reiteración solicitud del DT-ANT 15207 del 2 de marzo de 2023, respuesta DJ 19661 del 19 de marzo 2023 evidencia en carpeta evidencia conceptos 1 t 2023.
12. SG-GGT 19062 15/03/2023, concepto sobre viabilidad propuestas de modificación al flujo de trabajo, respuesta DJ 21997 del 24 de marzo 2023
13. SGR 21221 23/03/2023, concepto sobre el alcance del objeto del contrato 1646 de 2021, respuesta DJ 23385 del 29 de marzo 2023</t>
  </si>
  <si>
    <t>Aunque no se tenia avance programado se genera la meta de proyectos estructurados remitidos a la SPSC alcanzando 31 proyectos.</t>
  </si>
  <si>
    <t>Se realizó análisis del funcionamiento del Grupo de Buen Gobierno, en donde se determinó cuales eran las funciones específicas y cómo implementar eficazmente el código.</t>
  </si>
  <si>
    <t xml:space="preserve">Se formuló y registró en el aplicativo SIPLAN los planes de Acción y Operativos de todas las dependencias y Direcciones Territoriales de la entidad. </t>
  </si>
  <si>
    <t>Implementar las acciones para mejorar el índice de Desempeño Institucional</t>
  </si>
  <si>
    <t>Acciones para mejorar el índice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</si>
  <si>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</si>
  <si>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Se asesoró a las Unidades Ejecutoras, se coordinó y realizó el seguimiento a los proyectos de Inversión en el SPI. Se analizaron, evaluaron y registraron las necesidades de inversión en el Sistema Unificado de Inversión y Finanzas Públicas -SUIFP- de la Entidad para cada vigencia, se realizaron las modificaciones de Ajuste al Decreto Liquidación y se tramitaron las modificaciones al presupuesto de la vigencia que sean requeridas, previo análisis y revisión.</t>
  </si>
  <si>
    <t xml:space="preserve">Se realizó el acompañamiento para la actualización de caracterizaciones, manuales, Guías, formatos y procedimientos a las dependencias que lo solicitaron, cuyo detalle se sustenta en el memo Circular OAP 23480 del 29/03/2023 </t>
  </si>
  <si>
    <t>Plan Anual de Adquisiciones PAA fue formulado, actualizado y publicado en la pagina web del Invias, se actualizó ene ver. 24, feb ver. 42 y mar ver. 75 de la vig 2023. Actualización ver 75 en el primer trimestre de 2023.</t>
  </si>
  <si>
    <t>Número de procesos realizados en el primer trimestre a través de SECOP II. 
Total 12, propuestas recibidas 204, procesos adjudicados 5: 1 Licitación Pública, 1 Selección Abreviada Subasta Inversa y 3 IP, procesos desiertos 0, Adjudicados 5, Pliegos Definitivos 6, Prepliegos 1.</t>
  </si>
  <si>
    <t>Se realizaron los trámites pertinentes para mantener actualizada la administración y controles de bienes entre ellos pago de impuestos, solicitud de CDP.</t>
  </si>
  <si>
    <t>Secretaría General 
Subdirección Administrativa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t>
  </si>
  <si>
    <t>Se realizó seguimiento a actividades realizadas por el Grupo de atención y relacionamiento con el Ciudadano GRAC. A través de Memorando circular SG 20050 del 31 de marzo de 2023,</t>
  </si>
  <si>
    <t>Defensa Jurídica</t>
  </si>
  <si>
    <t>se requirió la los miembros del seguimiento de la PPDA asignar responsables</t>
  </si>
  <si>
    <t>Normograma actualizado</t>
  </si>
  <si>
    <t>Durante este trimestre se superó la meta de proyectos estructurados remitidos a la Subdirección de Procesos de Selección Contractual alcanzando 31 proyectos.</t>
  </si>
  <si>
    <t>Realizar Seguimiento a la implementación de la guía de estructuración de proyectos de infraestructura de transporte de competencia del INIVIAS.</t>
  </si>
  <si>
    <t xml:space="preserve">Seguimiento realizado para la implementación de guía de estructuración de proyectos de infraestructura de transporte de competencia del INIVIAS </t>
  </si>
  <si>
    <t xml:space="preserve">Continuar con la estructuración del Sistema informático para administrar, consolidar y verificar la información generada en los procesos de estructuración técnica de proyectos e informar a las demás dependencias que requieran dicha información. </t>
  </si>
  <si>
    <t>Predios y mejoras gestionadas (fichas, estudios de títulos y avalúos)</t>
  </si>
  <si>
    <t xml:space="preserve">Realizar la gestión de actualización de la base de datos de predios de uso publico y demás acciones de administración de los mismos </t>
  </si>
  <si>
    <t xml:space="preserve">Realizar seguimiento al cumplimiento de la gestión jurídica, administrativa, financiera y de calidad requerida por el Programa de Seguridad en Carreteras Nacionales </t>
  </si>
  <si>
    <t>Plan de recursos físicos y servicios generales ejecutados</t>
  </si>
  <si>
    <t>Se atendieron 166 emergencias viales en: Antioquia, Boyacá, Caldas, Caquetá, Cauca, Cesar, Chocó, Cundinamarca, Huila, Nariño, Santanderes, Putumayo, Quindío, Risaralda, Tolima y Valle del Cauca.</t>
  </si>
  <si>
    <t>Se prorrogaron contratos en San Andres y Chinchiná-Est Uribe; Se atendieron Sitios Críticos: PR 19, Muchachitos, Km 58, Chaparral, Salamina, Sn José Guaviare-Cruce Puerto Rico-Ye de Granada y Aguaclara-Alto Pozo; Urgencias Manifiestas Arauca y Dagua.</t>
  </si>
  <si>
    <t>Se realizaron comités quincenales de seguimiento al Convenio 1489-2022, para verificación de avance en generación de la metodología cuantitativa del riesgo por movimientos en masa en la red vial no concesionada del INVIAS; se revisaron definiciones técnicas a utilizar en la nueva APP, para el reporte de los sitios críticos y; se adelantó estudio de necesidades para contratación de profesionales ejecución de actividades gestión del conocimiento.</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</si>
  <si>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</si>
  <si>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</si>
  <si>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Se realizaron reuniones con las subdirecciones de la Dirección Técnica para hacer un diagnóstico de los procesos para la expedición de normatividad en la infraestructura de transporte.</t>
  </si>
  <si>
    <t xml:space="preserve">proyectos de infraestructura de transporte para aplicación de nuevas tecnologías </t>
  </si>
  <si>
    <t>Se encuentra en proceso de estructuración, el proyecto VIITS 2.0, adicionalmente la etapa de estudio de mercado está en curso, como insumo para el ajuste del presupuesto.</t>
  </si>
  <si>
    <t>Coordinar la actualización de documentos técnicos (cartillas: buenas prácticas de manejo de pavimento reciclado RAP, criterios técnicos de caminos ancestrales y senderos peatonales y manuales de diseño geométrico de carreteras y estabilidad de taludes)</t>
  </si>
  <si>
    <r>
      <rPr>
        <b/>
        <sz val="12"/>
        <color theme="4" tint="-0.249977111117893"/>
        <rFont val="Nunito Sans"/>
      </rPr>
      <t>Se realizó la construcción de 0,02 km en segundas calzadas a través del contrato 989 -2021.</t>
    </r>
    <r>
      <rPr>
        <sz val="12"/>
        <color theme="4" tint="-0.249977111117893"/>
        <rFont val="Nunito Sans"/>
      </rPr>
      <t xml:space="preserve">
</t>
    </r>
    <r>
      <rPr>
        <b/>
        <sz val="12"/>
        <color theme="4" tint="-0.249977111117893"/>
        <rFont val="Nunito Sans"/>
      </rPr>
      <t xml:space="preserve">
Se realizó la pavimentación de 6,4km a través de los siguientes contratos: </t>
    </r>
    <r>
      <rPr>
        <sz val="12"/>
        <color theme="4" tint="-0.249977111117893"/>
        <rFont val="Nunito Sans"/>
      </rPr>
      <t>Cto 0990-2022 (0,5 km); Cto 1537-2021 (0,05 km); Cto 1200-2016 (0 km); Cto 1045-2021 (0,18 km); Cto 1684-2020 (4,3 km); Cto 0985-2022 (0,35 km); Cto 1757-2020 (0,35 km); Cto 1628-2020 (0,31 km);</t>
    </r>
  </si>
  <si>
    <t>Durante el primer trimestre de 2023, no se han contratado Juntas de Acción Comunal, sin embargo, se espera la depuración de la información de la convocatoria del programa caminos comunitarios de la paz total, para la identificación de las JAC a contratar</t>
  </si>
  <si>
    <t>Intervenir Instalaciones portuarias fluviales (construir, mejorar y mantener muelles y pasarelas)</t>
  </si>
  <si>
    <t>Realizar kilómetros de red vial primaria con prestación de servicios al usuario</t>
  </si>
  <si>
    <t>Se adelanta la estructuración de los procesos de contratación de las estaciones férreas a intervenir en la presente vigencia, como son Bagazal, Neiva, Honda, Ambalema, Flandes y Mariquita.</t>
  </si>
  <si>
    <t>Información Y COMUNICACIONES</t>
  </si>
  <si>
    <t>El mapa de riesgo de corrupción, fue aprobado por el CIGD el 26 de enero de2023. esto incluyó la actualización de los riesgos del proceso de Compra Pública ,Gestión de servicios Admón. y Documental. Adicionalmente, se socializó y divulgó el PAAC, los avances están documentados en el archivo Excel parametrizado, cumplimiento al 100% de las actividades</t>
  </si>
  <si>
    <t>Gestión DEL CONOCIMIENTO Y LA INNOVACIÓN</t>
  </si>
  <si>
    <t>INSTITUTO NACIONAL DE Vías</t>
  </si>
  <si>
    <t>Se realizaron capacitaciones sobre temas de salud y seguridad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</si>
</sst>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2"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2"/>
      <color theme="4" tint="-0.249977111117893"/>
      <name val="Nunito Sans"/>
    </font>
    <font>
      <b/>
      <sz val="12"/>
      <color theme="4" tint="-0.249977111117893"/>
      <name val="Nunito Sans"/>
    </font>
    <font>
      <b/>
      <sz val="12"/>
      <color theme="0"/>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medium">
        <color auto="1"/>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medium">
        <color theme="3" tint="-0.249977111117893"/>
      </left>
      <right style="thin">
        <color theme="3" tint="0.39997558519241921"/>
      </right>
      <top style="medium">
        <color theme="3" tint="-0.249977111117893"/>
      </top>
      <bottom style="thin">
        <color theme="3" tint="0.39997558519241921"/>
      </bottom>
      <diagonal/>
    </border>
    <border>
      <left style="thin">
        <color theme="3" tint="0.39997558519241921"/>
      </left>
      <right style="thin">
        <color theme="3" tint="0.39997558519241921"/>
      </right>
      <top style="medium">
        <color theme="3" tint="-0.249977111117893"/>
      </top>
      <bottom style="thin">
        <color theme="3" tint="0.39997558519241921"/>
      </bottom>
      <diagonal/>
    </border>
    <border>
      <left style="thin">
        <color theme="3" tint="0.39997558519241921"/>
      </left>
      <right style="medium">
        <color theme="3" tint="-0.249977111117893"/>
      </right>
      <top style="medium">
        <color theme="3" tint="-0.249977111117893"/>
      </top>
      <bottom style="thin">
        <color theme="3" tint="0.39997558519241921"/>
      </bottom>
      <diagonal/>
    </border>
    <border>
      <left style="medium">
        <color theme="3" tint="-0.249977111117893"/>
      </left>
      <right style="thin">
        <color theme="3" tint="0.39997558519241921"/>
      </right>
      <top style="thin">
        <color theme="3" tint="0.39997558519241921"/>
      </top>
      <bottom style="thin">
        <color theme="3" tint="0.39997558519241921"/>
      </bottom>
      <diagonal/>
    </border>
    <border>
      <left style="thin">
        <color theme="3" tint="0.39997558519241921"/>
      </left>
      <right style="medium">
        <color theme="3" tint="-0.249977111117893"/>
      </right>
      <top style="thin">
        <color theme="3" tint="0.39997558519241921"/>
      </top>
      <bottom style="thin">
        <color theme="3" tint="0.39997558519241921"/>
      </bottom>
      <diagonal/>
    </border>
    <border>
      <left style="medium">
        <color theme="3" tint="-0.249977111117893"/>
      </left>
      <right style="thin">
        <color theme="3" tint="0.39997558519241921"/>
      </right>
      <top style="thin">
        <color theme="3" tint="0.39997558519241921"/>
      </top>
      <bottom/>
      <diagonal/>
    </border>
    <border>
      <left style="thin">
        <color theme="3" tint="0.39997558519241921"/>
      </left>
      <right style="thin">
        <color theme="3" tint="0.39997558519241921"/>
      </right>
      <top style="thin">
        <color theme="3" tint="0.39997558519241921"/>
      </top>
      <bottom/>
      <diagonal/>
    </border>
    <border>
      <left style="thin">
        <color theme="3" tint="0.39997558519241921"/>
      </left>
      <right style="medium">
        <color theme="3" tint="-0.249977111117893"/>
      </right>
      <top style="thin">
        <color theme="3" tint="0.39997558519241921"/>
      </top>
      <bottom/>
      <diagonal/>
    </border>
    <border>
      <left style="thin">
        <color theme="3" tint="0.39997558519241921"/>
      </left>
      <right/>
      <top style="thin">
        <color theme="3" tint="0.39997558519241921"/>
      </top>
      <bottom/>
      <diagonal/>
    </border>
    <border>
      <left style="thin">
        <color theme="3" tint="0.39997558519241921"/>
      </left>
      <right/>
      <top/>
      <bottom/>
      <diagonal/>
    </border>
    <border>
      <left style="thin">
        <color theme="3" tint="0.39997558519241921"/>
      </left>
      <right/>
      <top/>
      <bottom style="thin">
        <color theme="3" tint="0.39997558519241921"/>
      </bottom>
      <diagonal/>
    </border>
  </borders>
  <cellStyleXfs count="12">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cellStyleXfs>
  <cellXfs count="167">
    <xf numFmtId="0" fontId="0" fillId="0" borderId="0" xfId="0"/>
    <xf numFmtId="0" fontId="3" fillId="0" borderId="20" xfId="0" applyFont="1" applyBorder="1" applyAlignment="1">
      <alignment horizontal="center" vertic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21" xfId="0" applyBorder="1"/>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8" xfId="0" applyFont="1" applyBorder="1" applyAlignment="1">
      <alignment horizontal="center" vertical="center"/>
    </xf>
    <xf numFmtId="0" fontId="0" fillId="0" borderId="0" xfId="0" applyAlignment="1">
      <alignment horizontal="center"/>
    </xf>
    <xf numFmtId="0" fontId="0" fillId="0" borderId="22" xfId="0" applyBorder="1"/>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0" fillId="0" borderId="0" xfId="0"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0" fillId="0" borderId="21" xfId="0" applyBorder="1" applyAlignment="1">
      <alignment horizontal="left" vertical="center" wrapText="1"/>
    </xf>
    <xf numFmtId="0" fontId="3" fillId="0" borderId="19" xfId="0" applyFont="1" applyBorder="1" applyAlignment="1">
      <alignment horizontal="center" vertical="center"/>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2" xfId="0" applyFont="1" applyFill="1" applyBorder="1" applyAlignment="1">
      <alignment horizontal="left"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4" fillId="0" borderId="24" xfId="0" applyFont="1" applyBorder="1" applyAlignment="1">
      <alignment horizontal="center" vertical="center" wrapText="1"/>
    </xf>
    <xf numFmtId="0" fontId="3" fillId="0" borderId="3" xfId="0" applyFont="1" applyBorder="1" applyAlignment="1">
      <alignment horizontal="center" vertical="center"/>
    </xf>
    <xf numFmtId="0" fontId="5" fillId="0" borderId="29" xfId="0" applyFont="1" applyBorder="1" applyAlignment="1">
      <alignment vertical="center" wrapText="1"/>
    </xf>
    <xf numFmtId="0" fontId="3" fillId="0" borderId="30" xfId="0" applyFont="1" applyBorder="1" applyAlignment="1">
      <alignment horizontal="center" vertical="center" wrapText="1"/>
    </xf>
    <xf numFmtId="0" fontId="5" fillId="0" borderId="31" xfId="0" applyFont="1" applyBorder="1" applyAlignment="1">
      <alignment vertical="center" wrapText="1"/>
    </xf>
    <xf numFmtId="0" fontId="5" fillId="0" borderId="32" xfId="0" applyFont="1" applyBorder="1" applyAlignment="1">
      <alignment vertical="center" wrapText="1"/>
    </xf>
    <xf numFmtId="0" fontId="0" fillId="2" borderId="21" xfId="0" applyFill="1" applyBorder="1" applyAlignment="1">
      <alignment horizontal="left" vertical="center" wrapText="1"/>
    </xf>
    <xf numFmtId="0" fontId="0" fillId="3" borderId="21" xfId="0" applyFill="1" applyBorder="1"/>
    <xf numFmtId="0" fontId="6" fillId="0" borderId="31"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10" fillId="3" borderId="0" xfId="1" applyFont="1" applyFill="1" applyAlignment="1">
      <alignment vertical="center" wrapText="1"/>
    </xf>
    <xf numFmtId="0" fontId="9" fillId="3" borderId="0" xfId="1" applyFont="1" applyFill="1" applyAlignment="1">
      <alignment vertical="center" wrapText="1"/>
    </xf>
    <xf numFmtId="0" fontId="9" fillId="3" borderId="0" xfId="1" applyFont="1" applyFill="1" applyAlignment="1">
      <alignment horizontal="center" vertical="center" wrapText="1"/>
    </xf>
    <xf numFmtId="0" fontId="9" fillId="3" borderId="0" xfId="0" applyFont="1" applyFill="1" applyAlignment="1">
      <alignment horizontal="center" vertical="center" wrapText="1"/>
    </xf>
    <xf numFmtId="9" fontId="9" fillId="3" borderId="0" xfId="6" applyFont="1" applyFill="1" applyBorder="1" applyAlignment="1">
      <alignment horizontal="center" vertical="center" wrapText="1"/>
    </xf>
    <xf numFmtId="0" fontId="9" fillId="3" borderId="0" xfId="1" applyFont="1" applyFill="1" applyAlignment="1">
      <alignment horizontal="left" vertical="center" wrapText="1"/>
    </xf>
    <xf numFmtId="0" fontId="9" fillId="3" borderId="4" xfId="1" applyFont="1" applyFill="1" applyBorder="1" applyAlignment="1">
      <alignment horizontal="center" vertical="center" wrapText="1"/>
    </xf>
    <xf numFmtId="9" fontId="9" fillId="3" borderId="0" xfId="0" applyNumberFormat="1" applyFont="1" applyFill="1" applyAlignment="1">
      <alignment horizontal="center" vertical="center" wrapText="1"/>
    </xf>
    <xf numFmtId="41" fontId="9" fillId="3" borderId="0" xfId="8" applyFont="1" applyFill="1" applyBorder="1" applyAlignment="1">
      <alignment horizontal="center" vertical="center" wrapText="1"/>
    </xf>
    <xf numFmtId="0" fontId="10" fillId="3" borderId="0" xfId="1" applyFont="1" applyFill="1" applyAlignment="1">
      <alignment horizontal="center" vertical="center" wrapText="1"/>
    </xf>
    <xf numFmtId="0" fontId="9" fillId="3" borderId="9" xfId="1" applyFont="1" applyFill="1" applyBorder="1" applyAlignment="1">
      <alignment horizontal="center" vertical="center" wrapText="1"/>
    </xf>
    <xf numFmtId="1" fontId="9" fillId="3" borderId="0" xfId="1" applyNumberFormat="1" applyFont="1" applyFill="1" applyAlignment="1">
      <alignment horizontal="center" vertical="center" wrapText="1"/>
    </xf>
    <xf numFmtId="9" fontId="9" fillId="3" borderId="0" xfId="1" applyNumberFormat="1" applyFont="1" applyFill="1" applyAlignment="1">
      <alignment horizontal="center" vertical="center" wrapText="1"/>
    </xf>
    <xf numFmtId="0" fontId="10" fillId="3" borderId="0" xfId="1" applyFont="1" applyFill="1" applyAlignment="1">
      <alignment horizontal="left" vertical="center" wrapText="1"/>
    </xf>
    <xf numFmtId="10" fontId="9" fillId="3" borderId="0" xfId="2" applyFont="1" applyFill="1" applyAlignment="1">
      <alignment vertical="center" wrapText="1"/>
    </xf>
    <xf numFmtId="10" fontId="10" fillId="3" borderId="0" xfId="2" applyFont="1" applyFill="1" applyAlignment="1">
      <alignment horizontal="left" vertical="center" wrapText="1"/>
    </xf>
    <xf numFmtId="10" fontId="10" fillId="3" borderId="0" xfId="2" applyFont="1" applyFill="1" applyAlignment="1">
      <alignment horizontal="center" vertical="center" wrapText="1"/>
    </xf>
    <xf numFmtId="0" fontId="9" fillId="3" borderId="0" xfId="0" applyFont="1" applyFill="1" applyAlignment="1">
      <alignment horizontal="left" vertical="center" wrapText="1"/>
    </xf>
    <xf numFmtId="9" fontId="9" fillId="3" borderId="0" xfId="3" applyFont="1" applyFill="1" applyBorder="1" applyAlignment="1">
      <alignment horizontal="center" vertical="center" wrapText="1"/>
    </xf>
    <xf numFmtId="10" fontId="9" fillId="3" borderId="0" xfId="2" applyFont="1" applyFill="1" applyAlignment="1">
      <alignment horizontal="left" vertical="center" wrapText="1"/>
    </xf>
    <xf numFmtId="0" fontId="9" fillId="3" borderId="0" xfId="0" applyFont="1" applyFill="1" applyAlignment="1">
      <alignment vertical="center" wrapText="1"/>
    </xf>
    <xf numFmtId="2" fontId="9" fillId="3" borderId="0" xfId="1" applyNumberFormat="1" applyFont="1" applyFill="1" applyAlignment="1">
      <alignment horizontal="center" vertical="center" wrapText="1"/>
    </xf>
    <xf numFmtId="41" fontId="9" fillId="3" borderId="0" xfId="8" applyFont="1" applyFill="1" applyAlignment="1">
      <alignment horizontal="center" vertical="center" wrapText="1"/>
    </xf>
    <xf numFmtId="10" fontId="10" fillId="3" borderId="0" xfId="2" applyFont="1" applyFill="1" applyAlignment="1">
      <alignment vertical="center" wrapText="1"/>
    </xf>
    <xf numFmtId="0" fontId="9" fillId="3" borderId="37" xfId="0" applyFont="1" applyFill="1" applyBorder="1" applyAlignment="1">
      <alignment horizontal="center" vertical="center" wrapText="1"/>
    </xf>
    <xf numFmtId="0" fontId="11" fillId="4" borderId="37" xfId="1" applyFont="1" applyFill="1" applyBorder="1" applyAlignment="1">
      <alignment horizontal="center" vertical="center" wrapText="1"/>
    </xf>
    <xf numFmtId="0" fontId="11" fillId="4" borderId="37" xfId="0" applyFont="1" applyFill="1" applyBorder="1" applyAlignment="1">
      <alignment horizontal="center" vertical="center" wrapText="1"/>
    </xf>
    <xf numFmtId="9" fontId="9" fillId="3" borderId="37" xfId="6" applyFont="1" applyFill="1" applyBorder="1" applyAlignment="1">
      <alignment horizontal="center" vertical="center" wrapText="1"/>
    </xf>
    <xf numFmtId="10" fontId="9" fillId="3" borderId="37" xfId="1" applyNumberFormat="1" applyFont="1" applyFill="1" applyBorder="1" applyAlignment="1">
      <alignment horizontal="left" vertical="center" wrapText="1"/>
    </xf>
    <xf numFmtId="9" fontId="9" fillId="3" borderId="37" xfId="1" applyNumberFormat="1" applyFont="1" applyFill="1" applyBorder="1" applyAlignment="1">
      <alignment horizontal="center" vertical="center" wrapText="1"/>
    </xf>
    <xf numFmtId="0" fontId="11" fillId="4" borderId="44" xfId="1" applyFont="1" applyFill="1" applyBorder="1" applyAlignment="1">
      <alignment horizontal="center" vertical="center" wrapText="1"/>
    </xf>
    <xf numFmtId="0" fontId="11" fillId="4" borderId="44" xfId="0" applyFont="1" applyFill="1" applyBorder="1" applyAlignment="1">
      <alignment horizontal="center" vertical="center" wrapText="1"/>
    </xf>
    <xf numFmtId="0" fontId="10" fillId="3" borderId="46" xfId="1" applyFont="1" applyFill="1" applyBorder="1" applyAlignment="1">
      <alignment vertical="center" wrapText="1"/>
    </xf>
    <xf numFmtId="0" fontId="10" fillId="3" borderId="47" xfId="1" applyFont="1" applyFill="1" applyBorder="1" applyAlignment="1">
      <alignment vertical="center" wrapText="1"/>
    </xf>
    <xf numFmtId="0" fontId="10" fillId="3" borderId="48" xfId="1" applyFont="1" applyFill="1" applyBorder="1" applyAlignment="1">
      <alignment vertical="center" wrapText="1"/>
    </xf>
    <xf numFmtId="0" fontId="9" fillId="3" borderId="37" xfId="0" applyFont="1" applyFill="1" applyBorder="1" applyAlignment="1">
      <alignment horizontal="left" vertical="center" wrapText="1"/>
    </xf>
    <xf numFmtId="10" fontId="9" fillId="3" borderId="0" xfId="1" applyNumberFormat="1" applyFont="1" applyFill="1" applyAlignment="1">
      <alignment horizontal="left" vertical="center" wrapText="1"/>
    </xf>
    <xf numFmtId="10" fontId="9" fillId="3" borderId="0" xfId="0" applyNumberFormat="1" applyFont="1" applyFill="1" applyAlignment="1">
      <alignment horizontal="left" vertical="center" wrapText="1"/>
    </xf>
    <xf numFmtId="0" fontId="10" fillId="3" borderId="0" xfId="0" applyFont="1" applyFill="1" applyAlignment="1">
      <alignment horizontal="left" vertical="center" wrapText="1"/>
    </xf>
    <xf numFmtId="10" fontId="9" fillId="3" borderId="37" xfId="1" applyNumberFormat="1" applyFont="1" applyFill="1" applyBorder="1" applyAlignment="1">
      <alignment horizontal="center" vertical="center" wrapText="1"/>
    </xf>
    <xf numFmtId="0" fontId="9" fillId="3" borderId="37" xfId="2" applyNumberFormat="1" applyFont="1" applyFill="1" applyBorder="1" applyAlignment="1">
      <alignment horizontal="center" vertical="center" wrapText="1"/>
    </xf>
    <xf numFmtId="4" fontId="9" fillId="3" borderId="37" xfId="7" applyNumberFormat="1" applyFont="1" applyFill="1" applyBorder="1" applyAlignment="1">
      <alignment horizontal="center" vertical="center" wrapText="1"/>
    </xf>
    <xf numFmtId="4" fontId="9" fillId="3" borderId="37" xfId="1" applyNumberFormat="1" applyFont="1" applyFill="1" applyBorder="1" applyAlignment="1">
      <alignment horizontal="center" vertical="center" wrapText="1"/>
    </xf>
    <xf numFmtId="9" fontId="9" fillId="3" borderId="37" xfId="0" applyNumberFormat="1" applyFont="1" applyFill="1" applyBorder="1" applyAlignment="1">
      <alignment horizontal="center" vertical="center" wrapText="1"/>
    </xf>
    <xf numFmtId="10" fontId="9" fillId="3" borderId="37" xfId="2" applyFont="1" applyFill="1" applyBorder="1" applyAlignment="1">
      <alignment horizontal="center" vertical="center" wrapText="1"/>
    </xf>
    <xf numFmtId="9" fontId="9" fillId="3" borderId="37" xfId="2" applyNumberFormat="1" applyFont="1" applyFill="1" applyBorder="1" applyAlignment="1">
      <alignment horizontal="center" vertical="center" wrapText="1"/>
    </xf>
    <xf numFmtId="0" fontId="9" fillId="3" borderId="37" xfId="1" applyFont="1" applyFill="1" applyBorder="1" applyAlignment="1">
      <alignment horizontal="center" vertical="center" wrapText="1"/>
    </xf>
    <xf numFmtId="0" fontId="9" fillId="3" borderId="37" xfId="11" applyFont="1" applyFill="1" applyBorder="1" applyAlignment="1">
      <alignment horizontal="center" vertical="center" wrapText="1"/>
    </xf>
    <xf numFmtId="9" fontId="9" fillId="3" borderId="37" xfId="3" applyFont="1" applyFill="1" applyBorder="1" applyAlignment="1">
      <alignment horizontal="center" vertical="center" wrapText="1"/>
    </xf>
    <xf numFmtId="0" fontId="9" fillId="3" borderId="37" xfId="1" applyFont="1" applyFill="1" applyBorder="1" applyAlignment="1">
      <alignment horizontal="left" vertical="center" wrapText="1"/>
    </xf>
    <xf numFmtId="1" fontId="9" fillId="3" borderId="37" xfId="1" applyNumberFormat="1" applyFont="1" applyFill="1" applyBorder="1" applyAlignment="1">
      <alignment horizontal="center" vertical="center" wrapText="1"/>
    </xf>
    <xf numFmtId="1" fontId="9" fillId="3" borderId="37" xfId="6" applyNumberFormat="1" applyFont="1" applyFill="1" applyBorder="1" applyAlignment="1">
      <alignment horizontal="center" vertical="center" wrapText="1"/>
    </xf>
    <xf numFmtId="2" fontId="9" fillId="3" borderId="37" xfId="6" applyNumberFormat="1" applyFont="1" applyFill="1" applyBorder="1" applyAlignment="1">
      <alignment horizontal="center" vertical="center" wrapText="1"/>
    </xf>
    <xf numFmtId="9" fontId="9" fillId="3" borderId="37" xfId="6" applyFont="1" applyFill="1" applyBorder="1" applyAlignment="1">
      <alignment vertical="center" wrapText="1"/>
    </xf>
    <xf numFmtId="0" fontId="10" fillId="3" borderId="0" xfId="0" applyFont="1" applyFill="1" applyAlignment="1">
      <alignment horizontal="center" vertical="center" wrapText="1"/>
    </xf>
    <xf numFmtId="0" fontId="9" fillId="3" borderId="37" xfId="1" applyFont="1" applyFill="1" applyBorder="1" applyAlignment="1">
      <alignment vertical="center" wrapText="1"/>
    </xf>
    <xf numFmtId="41" fontId="9" fillId="3" borderId="37" xfId="8" applyFont="1" applyFill="1" applyBorder="1" applyAlignment="1">
      <alignment horizontal="center" vertical="center" wrapText="1"/>
    </xf>
    <xf numFmtId="10" fontId="9" fillId="3" borderId="37" xfId="0" applyNumberFormat="1" applyFont="1" applyFill="1" applyBorder="1" applyAlignment="1">
      <alignment horizontal="left" vertical="center" wrapText="1"/>
    </xf>
    <xf numFmtId="4" fontId="9" fillId="3" borderId="37" xfId="8" applyNumberFormat="1" applyFont="1" applyFill="1" applyBorder="1" applyAlignment="1">
      <alignment horizontal="center" vertical="center" wrapText="1"/>
    </xf>
    <xf numFmtId="167" fontId="9" fillId="3" borderId="37" xfId="8" applyNumberFormat="1" applyFont="1" applyFill="1" applyBorder="1" applyAlignment="1">
      <alignment horizontal="center" vertical="center" wrapText="1"/>
    </xf>
    <xf numFmtId="10" fontId="9" fillId="3" borderId="37" xfId="1" applyNumberFormat="1" applyFont="1" applyFill="1" applyBorder="1" applyAlignment="1">
      <alignment horizontal="justify" vertical="center" wrapText="1"/>
    </xf>
    <xf numFmtId="3" fontId="9" fillId="3" borderId="37" xfId="1" applyNumberFormat="1" applyFont="1" applyFill="1" applyBorder="1" applyAlignment="1">
      <alignment horizontal="center" vertical="center" wrapText="1"/>
    </xf>
    <xf numFmtId="2" fontId="9" fillId="3" borderId="37" xfId="1" applyNumberFormat="1" applyFont="1" applyFill="1" applyBorder="1" applyAlignment="1">
      <alignment horizontal="center" vertical="center" wrapText="1"/>
    </xf>
    <xf numFmtId="2" fontId="9" fillId="3" borderId="37" xfId="7" applyNumberFormat="1" applyFont="1" applyFill="1" applyBorder="1" applyAlignment="1">
      <alignment horizontal="center" vertical="center" wrapText="1"/>
    </xf>
    <xf numFmtId="2" fontId="9" fillId="3" borderId="37" xfId="7" applyNumberFormat="1" applyFont="1" applyFill="1" applyBorder="1" applyAlignment="1">
      <alignment horizontal="center" vertical="center"/>
    </xf>
    <xf numFmtId="10" fontId="10" fillId="3" borderId="37" xfId="1" applyNumberFormat="1" applyFont="1" applyFill="1" applyBorder="1" applyAlignment="1">
      <alignment horizontal="left" vertical="center" wrapText="1"/>
    </xf>
    <xf numFmtId="0" fontId="9" fillId="3" borderId="37" xfId="3" applyNumberFormat="1" applyFont="1" applyFill="1" applyBorder="1" applyAlignment="1">
      <alignment horizontal="center" vertical="center" wrapText="1"/>
    </xf>
    <xf numFmtId="166" fontId="9" fillId="3" borderId="37" xfId="7" applyNumberFormat="1" applyFont="1" applyFill="1" applyBorder="1" applyAlignment="1">
      <alignment horizontal="center" vertical="center" wrapText="1"/>
    </xf>
    <xf numFmtId="166" fontId="9" fillId="3" borderId="37" xfId="1" applyNumberFormat="1" applyFont="1" applyFill="1" applyBorder="1" applyAlignment="1">
      <alignment horizontal="center" vertical="center" wrapText="1"/>
    </xf>
    <xf numFmtId="10" fontId="9" fillId="3" borderId="0" xfId="2" applyFont="1" applyFill="1" applyAlignment="1">
      <alignment horizontal="center" vertical="center" wrapText="1"/>
    </xf>
    <xf numFmtId="0" fontId="10" fillId="3" borderId="0" xfId="0" applyFont="1" applyFill="1" applyAlignment="1">
      <alignment vertical="center" wrapText="1"/>
    </xf>
    <xf numFmtId="9" fontId="9" fillId="3" borderId="0" xfId="1" applyNumberFormat="1" applyFont="1" applyFill="1" applyAlignment="1">
      <alignment vertical="center" wrapText="1"/>
    </xf>
    <xf numFmtId="9" fontId="9" fillId="3" borderId="0" xfId="1" applyNumberFormat="1" applyFont="1" applyFill="1" applyAlignment="1">
      <alignment horizontal="left" vertical="center" wrapText="1"/>
    </xf>
    <xf numFmtId="9" fontId="10" fillId="3" borderId="0" xfId="2" applyNumberFormat="1" applyFont="1" applyFill="1" applyAlignment="1">
      <alignment horizontal="center" vertical="center" wrapText="1"/>
    </xf>
    <xf numFmtId="9" fontId="11" fillId="4" borderId="44" xfId="0" applyNumberFormat="1" applyFont="1" applyFill="1" applyBorder="1" applyAlignment="1">
      <alignment horizontal="center" vertical="center" wrapText="1"/>
    </xf>
    <xf numFmtId="9" fontId="10" fillId="3" borderId="0" xfId="1" applyNumberFormat="1" applyFont="1" applyFill="1" applyAlignment="1">
      <alignment horizontal="center" vertical="center" wrapText="1"/>
    </xf>
    <xf numFmtId="9" fontId="10" fillId="3" borderId="0" xfId="1" applyNumberFormat="1" applyFont="1" applyFill="1" applyAlignment="1">
      <alignment horizontal="left" vertical="center" wrapText="1"/>
    </xf>
    <xf numFmtId="9" fontId="9" fillId="3" borderId="0" xfId="2" applyNumberFormat="1" applyFont="1" applyFill="1" applyAlignment="1">
      <alignment vertical="center" wrapText="1"/>
    </xf>
    <xf numFmtId="9" fontId="10" fillId="3" borderId="0" xfId="0" applyNumberFormat="1" applyFont="1" applyFill="1" applyAlignment="1">
      <alignment horizontal="left" vertical="center" wrapText="1"/>
    </xf>
    <xf numFmtId="9" fontId="9" fillId="3" borderId="0" xfId="0" applyNumberFormat="1" applyFont="1" applyFill="1" applyAlignment="1">
      <alignment horizontal="left" vertical="center" wrapText="1"/>
    </xf>
    <xf numFmtId="0" fontId="3" fillId="0" borderId="12" xfId="0" applyFont="1" applyBorder="1" applyAlignment="1">
      <alignment horizontal="center" wrapText="1"/>
    </xf>
    <xf numFmtId="0" fontId="3" fillId="0" borderId="14" xfId="0" applyFont="1" applyBorder="1" applyAlignment="1">
      <alignment horizontal="center" wrapText="1"/>
    </xf>
    <xf numFmtId="0" fontId="3" fillId="0" borderId="13" xfId="0" applyFont="1" applyBorder="1" applyAlignment="1">
      <alignment horizontal="center" wrapText="1"/>
    </xf>
    <xf numFmtId="0" fontId="10" fillId="3" borderId="0" xfId="0" applyFont="1" applyFill="1" applyAlignment="1">
      <alignment horizontal="left" vertical="center" wrapText="1"/>
    </xf>
    <xf numFmtId="0" fontId="9" fillId="3" borderId="37" xfId="0" applyFont="1" applyFill="1" applyBorder="1" applyAlignment="1">
      <alignment horizontal="center" vertical="center" wrapText="1"/>
    </xf>
    <xf numFmtId="0" fontId="10" fillId="3" borderId="0" xfId="1" applyFont="1" applyFill="1" applyAlignment="1">
      <alignment horizontal="left" vertical="center" wrapText="1"/>
    </xf>
    <xf numFmtId="10" fontId="10" fillId="3" borderId="0" xfId="2" applyFont="1" applyFill="1" applyAlignment="1">
      <alignment horizontal="left" vertical="center" wrapText="1"/>
    </xf>
    <xf numFmtId="0" fontId="11" fillId="4" borderId="37"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9" fillId="3" borderId="37" xfId="1" applyFont="1" applyFill="1" applyBorder="1" applyAlignment="1">
      <alignment horizontal="center" vertical="center" wrapText="1"/>
    </xf>
    <xf numFmtId="0" fontId="9" fillId="3" borderId="34" xfId="1" applyFont="1" applyFill="1" applyBorder="1" applyAlignment="1">
      <alignment horizontal="center" vertical="center" wrapText="1"/>
    </xf>
    <xf numFmtId="0" fontId="9" fillId="3" borderId="35" xfId="1" applyFont="1" applyFill="1" applyBorder="1" applyAlignment="1">
      <alignment horizontal="center" vertical="center" wrapText="1"/>
    </xf>
    <xf numFmtId="0" fontId="9" fillId="3" borderId="33" xfId="1" applyFont="1" applyFill="1" applyBorder="1" applyAlignment="1">
      <alignment horizontal="center" vertical="center" wrapText="1"/>
    </xf>
    <xf numFmtId="0" fontId="9" fillId="3" borderId="36" xfId="1" applyFont="1" applyFill="1" applyBorder="1" applyAlignment="1">
      <alignment horizontal="center" vertical="center" wrapText="1"/>
    </xf>
    <xf numFmtId="0" fontId="10" fillId="3" borderId="12" xfId="1" applyFont="1" applyFill="1" applyBorder="1" applyAlignment="1">
      <alignment horizontal="left" vertical="center" wrapText="1"/>
    </xf>
    <xf numFmtId="0" fontId="10" fillId="3" borderId="14" xfId="1" applyFont="1" applyFill="1" applyBorder="1" applyAlignment="1">
      <alignment horizontal="left" vertical="center" wrapText="1"/>
    </xf>
    <xf numFmtId="0" fontId="10" fillId="3" borderId="13" xfId="1" applyFont="1" applyFill="1" applyBorder="1" applyAlignment="1">
      <alignment horizontal="left" vertical="center" wrapText="1"/>
    </xf>
    <xf numFmtId="0" fontId="9" fillId="3" borderId="12" xfId="1" applyFont="1" applyFill="1" applyBorder="1" applyAlignment="1">
      <alignment horizontal="justify" vertical="center" wrapText="1"/>
    </xf>
    <xf numFmtId="0" fontId="9" fillId="3" borderId="14" xfId="1" applyFont="1" applyFill="1" applyBorder="1" applyAlignment="1">
      <alignment horizontal="justify" vertical="center" wrapText="1"/>
    </xf>
    <xf numFmtId="0" fontId="9" fillId="3" borderId="13" xfId="1" applyFont="1" applyFill="1" applyBorder="1" applyAlignment="1">
      <alignment horizontal="justify" vertical="center" wrapText="1"/>
    </xf>
    <xf numFmtId="0" fontId="9" fillId="3" borderId="8"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5"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9" fillId="3" borderId="15" xfId="1" applyFont="1" applyFill="1" applyBorder="1" applyAlignment="1">
      <alignment horizontal="center" vertical="center" wrapText="1"/>
    </xf>
    <xf numFmtId="0" fontId="9" fillId="3" borderId="17" xfId="1" applyFont="1" applyFill="1" applyBorder="1" applyAlignment="1">
      <alignment horizontal="center" vertical="center" wrapText="1"/>
    </xf>
    <xf numFmtId="0" fontId="9" fillId="3" borderId="23"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8" xfId="1" applyFont="1" applyFill="1" applyBorder="1" applyAlignment="1">
      <alignment horizontal="center" vertical="center" wrapText="1"/>
    </xf>
    <xf numFmtId="0" fontId="10" fillId="3" borderId="6" xfId="1" applyFont="1" applyFill="1" applyBorder="1" applyAlignment="1">
      <alignment horizontal="center" vertical="center" wrapText="1"/>
    </xf>
    <xf numFmtId="0" fontId="10" fillId="3" borderId="0" xfId="1" applyFont="1" applyFill="1" applyAlignment="1">
      <alignment horizontal="center" vertical="center" wrapText="1"/>
    </xf>
    <xf numFmtId="0" fontId="9" fillId="3" borderId="16" xfId="1" applyFont="1" applyFill="1" applyBorder="1" applyAlignment="1">
      <alignment horizontal="center" vertical="center" wrapText="1"/>
    </xf>
    <xf numFmtId="0" fontId="9" fillId="3" borderId="19"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3" borderId="0" xfId="1" applyFont="1" applyFill="1" applyAlignment="1">
      <alignment horizontal="center" vertical="center" wrapText="1"/>
    </xf>
    <xf numFmtId="0" fontId="11" fillId="4" borderId="37" xfId="1" applyFont="1" applyFill="1" applyBorder="1" applyAlignment="1">
      <alignment horizontal="left" vertical="center" wrapText="1"/>
    </xf>
    <xf numFmtId="0" fontId="11" fillId="4" borderId="39" xfId="1" applyFont="1" applyFill="1" applyBorder="1" applyAlignment="1">
      <alignment horizontal="center" vertical="center" wrapText="1"/>
    </xf>
    <xf numFmtId="0" fontId="11" fillId="4" borderId="44" xfId="1" applyFont="1" applyFill="1" applyBorder="1" applyAlignment="1">
      <alignment horizontal="center" vertical="center" wrapText="1"/>
    </xf>
    <xf numFmtId="0" fontId="11" fillId="4" borderId="40" xfId="1" applyFont="1" applyFill="1" applyBorder="1" applyAlignment="1">
      <alignment horizontal="center" vertical="center" wrapText="1"/>
    </xf>
    <xf numFmtId="0" fontId="11" fillId="4" borderId="42" xfId="1" applyFont="1" applyFill="1" applyBorder="1" applyAlignment="1">
      <alignment horizontal="center" vertical="center" wrapText="1"/>
    </xf>
    <xf numFmtId="0" fontId="11" fillId="4" borderId="45" xfId="1" applyFont="1" applyFill="1" applyBorder="1" applyAlignment="1">
      <alignment horizontal="center" vertical="center" wrapText="1"/>
    </xf>
    <xf numFmtId="0" fontId="11" fillId="4" borderId="38" xfId="1" applyFont="1" applyFill="1" applyBorder="1" applyAlignment="1">
      <alignment horizontal="center" vertical="center" wrapText="1"/>
    </xf>
    <xf numFmtId="0" fontId="11" fillId="4" borderId="41" xfId="1" applyFont="1" applyFill="1" applyBorder="1" applyAlignment="1">
      <alignment horizontal="center" vertical="center" wrapText="1"/>
    </xf>
    <xf numFmtId="0" fontId="11" fillId="4" borderId="43" xfId="1" applyFont="1" applyFill="1" applyBorder="1" applyAlignment="1">
      <alignment horizontal="center" vertical="center" wrapText="1"/>
    </xf>
    <xf numFmtId="0" fontId="11" fillId="4" borderId="39" xfId="0" applyFont="1" applyFill="1" applyBorder="1" applyAlignment="1">
      <alignment horizontal="center" vertical="center" wrapText="1"/>
    </xf>
    <xf numFmtId="0" fontId="9" fillId="3" borderId="25" xfId="1" applyFont="1" applyFill="1" applyBorder="1" applyAlignment="1">
      <alignment horizontal="center" vertical="center" wrapText="1"/>
    </xf>
  </cellXfs>
  <cellStyles count="12">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0</xdr:rowOff>
    </xdr:from>
    <xdr:to>
      <xdr:col>1</xdr:col>
      <xdr:colOff>1155985</xdr:colOff>
      <xdr:row>6</xdr:row>
      <xdr:rowOff>149606</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116" t="s">
        <v>10</v>
      </c>
      <c r="C1" s="117"/>
      <c r="D1" s="117"/>
      <c r="E1" s="117"/>
      <c r="F1" s="117"/>
      <c r="G1" s="117"/>
      <c r="H1" s="118"/>
    </row>
    <row r="2" spans="1:9" ht="45" x14ac:dyDescent="0.25">
      <c r="A2" s="1" t="s">
        <v>11</v>
      </c>
      <c r="B2" s="2" t="s">
        <v>12</v>
      </c>
      <c r="C2" s="3" t="s">
        <v>13</v>
      </c>
      <c r="D2" s="3" t="s">
        <v>14</v>
      </c>
      <c r="E2" s="3" t="s">
        <v>15</v>
      </c>
      <c r="F2" s="3" t="s">
        <v>16</v>
      </c>
      <c r="G2" s="3" t="s">
        <v>17</v>
      </c>
      <c r="H2" s="4" t="s">
        <v>18</v>
      </c>
    </row>
    <row r="3" spans="1:9" x14ac:dyDescent="0.25">
      <c r="A3" s="5" t="s">
        <v>36</v>
      </c>
      <c r="B3" s="6"/>
      <c r="C3" s="7" t="s">
        <v>19</v>
      </c>
      <c r="D3" s="7"/>
      <c r="E3" s="7"/>
      <c r="F3" s="7"/>
      <c r="G3" s="7"/>
      <c r="H3" s="8"/>
      <c r="I3" s="9">
        <f>COUNTIF(B3:H3,"X")</f>
        <v>1</v>
      </c>
    </row>
    <row r="4" spans="1:9" x14ac:dyDescent="0.25">
      <c r="A4" s="5" t="s">
        <v>37</v>
      </c>
      <c r="B4" s="6"/>
      <c r="C4" s="7" t="s">
        <v>19</v>
      </c>
      <c r="D4" s="7" t="s">
        <v>19</v>
      </c>
      <c r="E4" s="7"/>
      <c r="F4" s="7"/>
      <c r="G4" s="7"/>
      <c r="H4" s="8"/>
      <c r="I4" s="9">
        <f t="shared" ref="I4:I18" si="0">COUNTIF(B4:H4,"X")</f>
        <v>2</v>
      </c>
    </row>
    <row r="5" spans="1:9" x14ac:dyDescent="0.25">
      <c r="A5" s="5" t="s">
        <v>38</v>
      </c>
      <c r="B5" s="6" t="s">
        <v>19</v>
      </c>
      <c r="C5" s="7"/>
      <c r="D5" s="7"/>
      <c r="E5" s="7"/>
      <c r="F5" s="7"/>
      <c r="G5" s="7"/>
      <c r="H5" s="8"/>
      <c r="I5" s="9">
        <f t="shared" si="0"/>
        <v>1</v>
      </c>
    </row>
    <row r="6" spans="1:9" x14ac:dyDescent="0.25">
      <c r="A6" s="5" t="s">
        <v>39</v>
      </c>
      <c r="B6" s="6" t="s">
        <v>19</v>
      </c>
      <c r="C6" s="7"/>
      <c r="D6" s="7"/>
      <c r="E6" s="7"/>
      <c r="F6" s="7"/>
      <c r="G6" s="7"/>
      <c r="H6" s="8"/>
      <c r="I6" s="9">
        <f t="shared" si="0"/>
        <v>1</v>
      </c>
    </row>
    <row r="7" spans="1:9" x14ac:dyDescent="0.25">
      <c r="A7" s="5" t="s">
        <v>40</v>
      </c>
      <c r="B7" s="6"/>
      <c r="C7" s="7"/>
      <c r="D7" s="7"/>
      <c r="E7" s="7"/>
      <c r="F7" s="7" t="s">
        <v>19</v>
      </c>
      <c r="G7" s="7"/>
      <c r="H7" s="8"/>
      <c r="I7" s="9">
        <f t="shared" si="0"/>
        <v>1</v>
      </c>
    </row>
    <row r="8" spans="1:9" x14ac:dyDescent="0.25">
      <c r="A8" s="5" t="s">
        <v>41</v>
      </c>
      <c r="B8" s="6"/>
      <c r="C8" s="7"/>
      <c r="D8" s="7" t="s">
        <v>19</v>
      </c>
      <c r="E8" s="7"/>
      <c r="F8" s="7"/>
      <c r="G8" s="7"/>
      <c r="H8" s="8"/>
      <c r="I8" s="9">
        <f t="shared" si="0"/>
        <v>1</v>
      </c>
    </row>
    <row r="9" spans="1:9" x14ac:dyDescent="0.25">
      <c r="A9" s="5" t="s">
        <v>42</v>
      </c>
      <c r="B9" s="6"/>
      <c r="C9" s="7"/>
      <c r="D9" s="7" t="s">
        <v>19</v>
      </c>
      <c r="E9" s="7"/>
      <c r="F9" s="7"/>
      <c r="G9" s="7"/>
      <c r="H9" s="8"/>
      <c r="I9" s="9">
        <f t="shared" si="0"/>
        <v>1</v>
      </c>
    </row>
    <row r="10" spans="1:9" x14ac:dyDescent="0.25">
      <c r="A10" s="32" t="s">
        <v>43</v>
      </c>
      <c r="B10" s="6"/>
      <c r="C10" s="7"/>
      <c r="D10" s="7" t="s">
        <v>19</v>
      </c>
      <c r="E10" s="7"/>
      <c r="F10" s="7"/>
      <c r="G10" s="7"/>
      <c r="H10" s="8"/>
      <c r="I10" s="9">
        <f t="shared" si="0"/>
        <v>1</v>
      </c>
    </row>
    <row r="11" spans="1:9" x14ac:dyDescent="0.25">
      <c r="A11" s="5" t="s">
        <v>44</v>
      </c>
      <c r="B11" s="6"/>
      <c r="C11" s="7"/>
      <c r="D11" s="7" t="s">
        <v>19</v>
      </c>
      <c r="E11" s="7"/>
      <c r="F11" s="7"/>
      <c r="G11" s="7"/>
      <c r="H11" s="8"/>
      <c r="I11" s="9">
        <f t="shared" si="0"/>
        <v>1</v>
      </c>
    </row>
    <row r="12" spans="1:9" x14ac:dyDescent="0.25">
      <c r="A12" s="5" t="s">
        <v>45</v>
      </c>
      <c r="B12" s="6"/>
      <c r="C12" s="7"/>
      <c r="D12" s="7"/>
      <c r="E12" s="7"/>
      <c r="F12" s="7" t="s">
        <v>19</v>
      </c>
      <c r="G12" s="7"/>
      <c r="H12" s="8"/>
      <c r="I12" s="9">
        <f t="shared" si="0"/>
        <v>1</v>
      </c>
    </row>
    <row r="13" spans="1:9" x14ac:dyDescent="0.25">
      <c r="A13" s="5" t="s">
        <v>46</v>
      </c>
      <c r="B13" s="6"/>
      <c r="C13" s="7"/>
      <c r="D13" s="7" t="s">
        <v>19</v>
      </c>
      <c r="E13" s="7"/>
      <c r="F13" s="7"/>
      <c r="G13" s="7"/>
      <c r="H13" s="8"/>
      <c r="I13" s="9">
        <f t="shared" si="0"/>
        <v>1</v>
      </c>
    </row>
    <row r="14" spans="1:9" x14ac:dyDescent="0.25">
      <c r="A14" s="5" t="s">
        <v>47</v>
      </c>
      <c r="B14" s="6"/>
      <c r="C14" s="7"/>
      <c r="D14" s="7" t="s">
        <v>19</v>
      </c>
      <c r="E14" s="7"/>
      <c r="F14" s="7"/>
      <c r="G14" s="7"/>
      <c r="H14" s="8"/>
      <c r="I14" s="9">
        <f t="shared" si="0"/>
        <v>1</v>
      </c>
    </row>
    <row r="15" spans="1:9" x14ac:dyDescent="0.25">
      <c r="A15" s="32" t="s">
        <v>48</v>
      </c>
      <c r="B15" s="6"/>
      <c r="C15" s="7"/>
      <c r="D15" s="7" t="s">
        <v>19</v>
      </c>
      <c r="E15" s="7"/>
      <c r="F15" s="7"/>
      <c r="G15" s="7"/>
      <c r="H15" s="8"/>
      <c r="I15" s="9">
        <f t="shared" si="0"/>
        <v>1</v>
      </c>
    </row>
    <row r="16" spans="1:9" x14ac:dyDescent="0.25">
      <c r="A16" s="5" t="s">
        <v>49</v>
      </c>
      <c r="B16" s="6"/>
      <c r="C16" s="7"/>
      <c r="D16" s="7"/>
      <c r="E16" s="7"/>
      <c r="F16" s="7"/>
      <c r="G16" s="7" t="s">
        <v>19</v>
      </c>
      <c r="H16" s="8"/>
      <c r="I16" s="9">
        <f t="shared" si="0"/>
        <v>1</v>
      </c>
    </row>
    <row r="17" spans="1:9" x14ac:dyDescent="0.25">
      <c r="A17" s="5" t="s">
        <v>50</v>
      </c>
      <c r="B17" s="6"/>
      <c r="C17" s="7"/>
      <c r="D17" s="7"/>
      <c r="E17" s="7"/>
      <c r="F17" s="7"/>
      <c r="G17" s="7"/>
      <c r="H17" s="8" t="s">
        <v>19</v>
      </c>
      <c r="I17" s="9">
        <f t="shared" si="0"/>
        <v>1</v>
      </c>
    </row>
    <row r="18" spans="1:9" ht="15.75" thickBot="1" x14ac:dyDescent="0.3">
      <c r="A18" s="10" t="s">
        <v>51</v>
      </c>
      <c r="B18" s="11"/>
      <c r="C18" s="12"/>
      <c r="D18" s="12"/>
      <c r="E18" s="12" t="s">
        <v>19</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116" t="s">
        <v>10</v>
      </c>
      <c r="C22" s="117"/>
      <c r="D22" s="117"/>
      <c r="E22" s="117"/>
      <c r="F22" s="117"/>
      <c r="G22" s="117"/>
      <c r="H22" s="118"/>
    </row>
    <row r="23" spans="1:9" ht="45.75" thickBot="1" x14ac:dyDescent="0.3">
      <c r="A23" s="1" t="s">
        <v>20</v>
      </c>
      <c r="B23" s="15" t="s">
        <v>12</v>
      </c>
      <c r="C23" s="16" t="s">
        <v>13</v>
      </c>
      <c r="D23" s="16" t="s">
        <v>14</v>
      </c>
      <c r="E23" s="16" t="s">
        <v>15</v>
      </c>
      <c r="F23" s="16" t="s">
        <v>16</v>
      </c>
      <c r="G23" s="16" t="s">
        <v>17</v>
      </c>
      <c r="H23" s="17" t="s">
        <v>18</v>
      </c>
    </row>
    <row r="24" spans="1:9" ht="30" x14ac:dyDescent="0.25">
      <c r="A24" s="18" t="s">
        <v>21</v>
      </c>
      <c r="B24" s="2" t="s">
        <v>19</v>
      </c>
      <c r="C24" s="3"/>
      <c r="D24" s="3"/>
      <c r="E24" s="3"/>
      <c r="F24" s="3"/>
      <c r="G24" s="3"/>
      <c r="H24" s="19"/>
      <c r="I24" s="9">
        <f>COUNTIF(B24:H24,"X")</f>
        <v>1</v>
      </c>
    </row>
    <row r="25" spans="1:9" ht="30" x14ac:dyDescent="0.25">
      <c r="A25" s="31" t="s">
        <v>22</v>
      </c>
      <c r="B25" s="20"/>
      <c r="C25" s="21" t="s">
        <v>19</v>
      </c>
      <c r="D25" s="21" t="s">
        <v>19</v>
      </c>
      <c r="E25" s="21"/>
      <c r="F25" s="21"/>
      <c r="G25" s="21"/>
      <c r="H25" s="8"/>
      <c r="I25" s="9">
        <f>COUNTIF(B25:H25,"X")</f>
        <v>2</v>
      </c>
    </row>
    <row r="26" spans="1:9" ht="30" x14ac:dyDescent="0.25">
      <c r="A26" s="18" t="s">
        <v>23</v>
      </c>
      <c r="B26" s="20"/>
      <c r="C26" s="21"/>
      <c r="D26" s="21"/>
      <c r="E26" s="21" t="s">
        <v>19</v>
      </c>
      <c r="F26" s="21" t="s">
        <v>19</v>
      </c>
      <c r="G26" s="21" t="s">
        <v>19</v>
      </c>
      <c r="H26" s="8" t="s">
        <v>19</v>
      </c>
      <c r="I26" s="9">
        <f>COUNTIF(B26:H26,"X")</f>
        <v>4</v>
      </c>
    </row>
    <row r="27" spans="1:9" ht="30" x14ac:dyDescent="0.25">
      <c r="A27" s="31" t="s">
        <v>24</v>
      </c>
      <c r="B27" s="20"/>
      <c r="C27" s="21"/>
      <c r="D27" s="21" t="s">
        <v>19</v>
      </c>
      <c r="E27" s="21"/>
      <c r="F27" s="21"/>
      <c r="G27" s="21"/>
      <c r="H27" s="8"/>
      <c r="I27" s="9">
        <f>COUNTIF(B27:H27,"X")</f>
        <v>1</v>
      </c>
    </row>
    <row r="28" spans="1:9" ht="30.75" thickBot="1" x14ac:dyDescent="0.3">
      <c r="A28" s="22" t="s">
        <v>25</v>
      </c>
      <c r="B28" s="23"/>
      <c r="C28" s="24"/>
      <c r="D28" s="25" t="s">
        <v>19</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116" t="s">
        <v>10</v>
      </c>
      <c r="C31" s="117"/>
      <c r="D31" s="117"/>
      <c r="E31" s="117"/>
      <c r="F31" s="117"/>
      <c r="G31" s="117"/>
      <c r="H31" s="118"/>
    </row>
    <row r="32" spans="1:9" ht="45.75" thickBot="1" x14ac:dyDescent="0.3">
      <c r="A32" s="26" t="s">
        <v>26</v>
      </c>
      <c r="B32" s="15" t="s">
        <v>12</v>
      </c>
      <c r="C32" s="16" t="s">
        <v>13</v>
      </c>
      <c r="D32" s="16" t="s">
        <v>14</v>
      </c>
      <c r="E32" s="16" t="s">
        <v>15</v>
      </c>
      <c r="F32" s="16" t="s">
        <v>16</v>
      </c>
      <c r="G32" s="16" t="s">
        <v>17</v>
      </c>
      <c r="H32" s="17" t="s">
        <v>18</v>
      </c>
    </row>
    <row r="33" spans="1:9" x14ac:dyDescent="0.25">
      <c r="A33" s="27" t="s">
        <v>27</v>
      </c>
      <c r="B33" s="28"/>
      <c r="C33" s="21"/>
      <c r="D33" s="21" t="s">
        <v>19</v>
      </c>
      <c r="E33" s="21"/>
      <c r="F33" s="21" t="s">
        <v>19</v>
      </c>
      <c r="G33" s="21"/>
      <c r="H33" s="21"/>
      <c r="I33" s="9">
        <f t="shared" ref="I33:I45" si="3">COUNTIF(B33:H33,"X")</f>
        <v>2</v>
      </c>
    </row>
    <row r="34" spans="1:9" x14ac:dyDescent="0.25">
      <c r="A34" s="29" t="s">
        <v>97</v>
      </c>
      <c r="B34" s="28"/>
      <c r="C34" s="21" t="s">
        <v>19</v>
      </c>
      <c r="D34" s="21" t="s">
        <v>19</v>
      </c>
      <c r="E34" s="21" t="s">
        <v>19</v>
      </c>
      <c r="F34" s="21"/>
      <c r="G34" s="21"/>
      <c r="H34" s="21"/>
      <c r="I34" s="9">
        <f t="shared" si="3"/>
        <v>3</v>
      </c>
    </row>
    <row r="35" spans="1:9" x14ac:dyDescent="0.25">
      <c r="A35" s="33" t="s">
        <v>52</v>
      </c>
      <c r="B35" s="28"/>
      <c r="C35" s="21"/>
      <c r="D35" s="21" t="s">
        <v>19</v>
      </c>
      <c r="E35" s="21"/>
      <c r="F35" s="21"/>
      <c r="G35" s="21"/>
      <c r="H35" s="21"/>
      <c r="I35" s="9">
        <f t="shared" si="3"/>
        <v>1</v>
      </c>
    </row>
    <row r="36" spans="1:9" ht="30" x14ac:dyDescent="0.25">
      <c r="A36" s="33" t="s">
        <v>53</v>
      </c>
      <c r="B36" s="28"/>
      <c r="C36" s="21"/>
      <c r="D36" s="21" t="s">
        <v>19</v>
      </c>
      <c r="E36" s="21"/>
      <c r="F36" s="21"/>
      <c r="G36" s="21"/>
      <c r="H36" s="21"/>
      <c r="I36" s="9">
        <f t="shared" si="3"/>
        <v>1</v>
      </c>
    </row>
    <row r="37" spans="1:9" x14ac:dyDescent="0.25">
      <c r="A37" s="29" t="s">
        <v>28</v>
      </c>
      <c r="B37" s="28"/>
      <c r="C37" s="21"/>
      <c r="D37" s="21" t="s">
        <v>19</v>
      </c>
      <c r="E37" s="21"/>
      <c r="F37" s="21"/>
      <c r="G37" s="21"/>
      <c r="H37" s="21"/>
      <c r="I37" s="9">
        <f t="shared" si="3"/>
        <v>1</v>
      </c>
    </row>
    <row r="38" spans="1:9" x14ac:dyDescent="0.25">
      <c r="A38" s="29" t="s">
        <v>29</v>
      </c>
      <c r="B38" s="28"/>
      <c r="C38" s="21"/>
      <c r="D38" s="21" t="s">
        <v>19</v>
      </c>
      <c r="E38" s="21"/>
      <c r="F38" s="21"/>
      <c r="G38" s="21"/>
      <c r="H38" s="21"/>
      <c r="I38" s="9">
        <f t="shared" si="3"/>
        <v>1</v>
      </c>
    </row>
    <row r="39" spans="1:9" x14ac:dyDescent="0.25">
      <c r="A39" s="29" t="s">
        <v>98</v>
      </c>
      <c r="B39" s="28"/>
      <c r="C39" s="21"/>
      <c r="D39" s="21" t="s">
        <v>19</v>
      </c>
      <c r="E39" s="21"/>
      <c r="F39" s="21"/>
      <c r="G39" s="21"/>
      <c r="H39" s="21"/>
      <c r="I39" s="9">
        <f t="shared" si="3"/>
        <v>1</v>
      </c>
    </row>
    <row r="40" spans="1:9" x14ac:dyDescent="0.25">
      <c r="A40" s="29" t="s">
        <v>30</v>
      </c>
      <c r="B40" s="28"/>
      <c r="C40" s="21"/>
      <c r="D40" s="21" t="s">
        <v>19</v>
      </c>
      <c r="E40" s="21"/>
      <c r="F40" s="21" t="s">
        <v>19</v>
      </c>
      <c r="G40" s="21"/>
      <c r="H40" s="21"/>
      <c r="I40" s="9">
        <f t="shared" si="3"/>
        <v>2</v>
      </c>
    </row>
    <row r="41" spans="1:9" x14ac:dyDescent="0.25">
      <c r="A41" s="29" t="s">
        <v>31</v>
      </c>
      <c r="B41" s="28"/>
      <c r="C41" s="21"/>
      <c r="D41" s="21" t="s">
        <v>19</v>
      </c>
      <c r="E41" s="21"/>
      <c r="F41" s="21"/>
      <c r="G41" s="21"/>
      <c r="H41" s="21"/>
      <c r="I41" s="9">
        <f t="shared" si="3"/>
        <v>1</v>
      </c>
    </row>
    <row r="42" spans="1:9" x14ac:dyDescent="0.25">
      <c r="A42" s="29" t="s">
        <v>32</v>
      </c>
      <c r="B42" s="28" t="s">
        <v>19</v>
      </c>
      <c r="C42" s="21"/>
      <c r="D42" s="21" t="s">
        <v>19</v>
      </c>
      <c r="E42" s="21"/>
      <c r="F42" s="21"/>
      <c r="G42" s="21" t="s">
        <v>19</v>
      </c>
      <c r="H42" s="21"/>
      <c r="I42" s="9">
        <f t="shared" si="3"/>
        <v>3</v>
      </c>
    </row>
    <row r="43" spans="1:9" x14ac:dyDescent="0.25">
      <c r="A43" s="29" t="s">
        <v>33</v>
      </c>
      <c r="B43" s="28"/>
      <c r="C43" s="21"/>
      <c r="D43" s="21" t="s">
        <v>19</v>
      </c>
      <c r="E43" s="21"/>
      <c r="F43" s="21"/>
      <c r="G43" s="21"/>
      <c r="H43" s="7"/>
      <c r="I43" s="9">
        <f t="shared" si="3"/>
        <v>1</v>
      </c>
    </row>
    <row r="44" spans="1:9" x14ac:dyDescent="0.25">
      <c r="A44" s="29" t="s">
        <v>34</v>
      </c>
      <c r="B44" s="28"/>
      <c r="C44" s="21"/>
      <c r="D44" s="21" t="s">
        <v>19</v>
      </c>
      <c r="E44" s="21"/>
      <c r="F44" s="21"/>
      <c r="G44" s="21"/>
      <c r="H44" s="7"/>
      <c r="I44" s="9">
        <f t="shared" si="3"/>
        <v>1</v>
      </c>
    </row>
    <row r="45" spans="1:9" ht="15.75" thickBot="1" x14ac:dyDescent="0.3">
      <c r="A45" s="30" t="s">
        <v>35</v>
      </c>
      <c r="B45" s="28"/>
      <c r="C45" s="21"/>
      <c r="D45" s="21" t="s">
        <v>19</v>
      </c>
      <c r="E45" s="21" t="s">
        <v>19</v>
      </c>
      <c r="F45" s="21"/>
      <c r="G45" s="21"/>
      <c r="H45" s="7" t="s">
        <v>19</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69</v>
      </c>
    </row>
    <row r="50" spans="1:1" x14ac:dyDescent="0.25">
      <c r="A50" s="34" t="s">
        <v>70</v>
      </c>
    </row>
    <row r="51" spans="1:1" x14ac:dyDescent="0.25">
      <c r="A51" s="34" t="s">
        <v>71</v>
      </c>
    </row>
    <row r="52" spans="1:1" x14ac:dyDescent="0.25">
      <c r="A52" s="34" t="s">
        <v>72</v>
      </c>
    </row>
    <row r="53" spans="1:1" x14ac:dyDescent="0.25">
      <c r="A53" s="34" t="s">
        <v>73</v>
      </c>
    </row>
    <row r="54" spans="1:1" x14ac:dyDescent="0.25">
      <c r="A54" s="34" t="s">
        <v>68</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54"/>
  <sheetViews>
    <sheetView showGridLines="0" tabSelected="1" topLeftCell="A2" zoomScale="70" zoomScaleNormal="70" zoomScaleSheetLayoutView="80" zoomScalePageLayoutView="70" workbookViewId="0">
      <pane xSplit="2" ySplit="18" topLeftCell="C20" activePane="bottomRight" state="frozen"/>
      <selection activeCell="A2" sqref="A2"/>
      <selection pane="topRight" activeCell="C2" sqref="C2"/>
      <selection pane="bottomLeft" activeCell="A20" sqref="A20"/>
      <selection pane="bottomRight" activeCell="A16" sqref="A16"/>
    </sheetView>
  </sheetViews>
  <sheetFormatPr baseColWidth="10" defaultColWidth="10.85546875" defaultRowHeight="15" x14ac:dyDescent="0.25"/>
  <cols>
    <col min="1" max="1" width="4.28515625" style="37" customWidth="1"/>
    <col min="2" max="2" width="27.85546875" style="37" customWidth="1"/>
    <col min="3" max="4" width="50.7109375" style="41" customWidth="1"/>
    <col min="5" max="5" width="16" style="38" customWidth="1"/>
    <col min="6" max="6" width="18.5703125" style="38" customWidth="1"/>
    <col min="7" max="7" width="15.28515625" style="38" customWidth="1"/>
    <col min="8" max="8" width="17" style="48" customWidth="1"/>
    <col min="9" max="9" width="60.28515625" style="38" customWidth="1"/>
    <col min="10" max="10" width="144.28515625" style="41" customWidth="1"/>
    <col min="11" max="12" width="10.85546875" style="37"/>
    <col min="13" max="13" width="11.42578125" style="37" bestFit="1" customWidth="1"/>
    <col min="14" max="16384" width="10.85546875" style="37"/>
  </cols>
  <sheetData>
    <row r="1" spans="2:10" ht="20.25" thickBot="1" x14ac:dyDescent="0.3"/>
    <row r="2" spans="2:10" ht="16.5" customHeight="1" x14ac:dyDescent="0.25">
      <c r="B2" s="138"/>
      <c r="C2" s="152"/>
      <c r="D2" s="153"/>
      <c r="E2" s="42"/>
      <c r="F2" s="141" t="s">
        <v>0</v>
      </c>
      <c r="G2" s="148" t="s">
        <v>290</v>
      </c>
      <c r="H2" s="148"/>
      <c r="I2" s="148"/>
      <c r="J2" s="149"/>
    </row>
    <row r="3" spans="2:10" ht="12.75" customHeight="1" x14ac:dyDescent="0.25">
      <c r="B3" s="139"/>
      <c r="C3" s="154"/>
      <c r="D3" s="155"/>
      <c r="F3" s="142"/>
      <c r="G3" s="144"/>
      <c r="H3" s="144"/>
      <c r="I3" s="144"/>
      <c r="J3" s="145"/>
    </row>
    <row r="4" spans="2:10" ht="12.75" customHeight="1" x14ac:dyDescent="0.25">
      <c r="B4" s="139"/>
      <c r="C4" s="146" t="s">
        <v>398</v>
      </c>
      <c r="D4" s="147"/>
      <c r="E4" s="147"/>
      <c r="F4" s="142" t="s">
        <v>1</v>
      </c>
      <c r="G4" s="144">
        <v>2</v>
      </c>
      <c r="H4" s="144"/>
      <c r="I4" s="144"/>
      <c r="J4" s="145"/>
    </row>
    <row r="5" spans="2:10" ht="12.75" customHeight="1" x14ac:dyDescent="0.25">
      <c r="B5" s="139"/>
      <c r="C5" s="146" t="s">
        <v>94</v>
      </c>
      <c r="D5" s="147"/>
      <c r="E5" s="147"/>
      <c r="F5" s="142"/>
      <c r="G5" s="144"/>
      <c r="H5" s="144"/>
      <c r="I5" s="144"/>
      <c r="J5" s="145"/>
    </row>
    <row r="6" spans="2:10" ht="12.75" customHeight="1" x14ac:dyDescent="0.25">
      <c r="B6" s="139"/>
      <c r="C6" s="146" t="s">
        <v>271</v>
      </c>
      <c r="D6" s="147"/>
      <c r="E6" s="147"/>
      <c r="F6" s="142" t="s">
        <v>87</v>
      </c>
      <c r="G6" s="126">
        <v>1</v>
      </c>
      <c r="H6" s="127"/>
      <c r="I6" s="150" t="s">
        <v>88</v>
      </c>
      <c r="J6" s="145">
        <v>1</v>
      </c>
    </row>
    <row r="7" spans="2:10" ht="20.25" thickBot="1" x14ac:dyDescent="0.3">
      <c r="B7" s="140"/>
      <c r="C7" s="136"/>
      <c r="D7" s="137"/>
      <c r="E7" s="46"/>
      <c r="F7" s="143"/>
      <c r="G7" s="128"/>
      <c r="H7" s="129"/>
      <c r="I7" s="151"/>
      <c r="J7" s="166"/>
    </row>
    <row r="8" spans="2:10" ht="20.25" thickBot="1" x14ac:dyDescent="0.3">
      <c r="F8" s="47"/>
      <c r="G8" s="48"/>
    </row>
    <row r="9" spans="2:10" ht="16.5" thickBot="1" x14ac:dyDescent="0.3">
      <c r="B9" s="130" t="s">
        <v>2</v>
      </c>
      <c r="C9" s="132"/>
      <c r="D9" s="130" t="s">
        <v>3</v>
      </c>
      <c r="E9" s="131"/>
      <c r="F9" s="131"/>
      <c r="G9" s="131"/>
      <c r="H9" s="131"/>
      <c r="I9" s="131"/>
      <c r="J9" s="132"/>
    </row>
    <row r="10" spans="2:10" ht="60.75" customHeight="1" thickBot="1" x14ac:dyDescent="0.3">
      <c r="B10" s="130" t="s">
        <v>4</v>
      </c>
      <c r="C10" s="132"/>
      <c r="D10" s="133" t="s">
        <v>75</v>
      </c>
      <c r="E10" s="134"/>
      <c r="F10" s="134"/>
      <c r="G10" s="134"/>
      <c r="H10" s="134"/>
      <c r="I10" s="134"/>
      <c r="J10" s="135"/>
    </row>
    <row r="11" spans="2:10" ht="18.75" customHeight="1" thickBot="1" x14ac:dyDescent="0.3">
      <c r="B11" s="130" t="s">
        <v>5</v>
      </c>
      <c r="C11" s="132"/>
      <c r="D11" s="130" t="s">
        <v>78</v>
      </c>
      <c r="E11" s="131"/>
      <c r="F11" s="131"/>
      <c r="G11" s="131"/>
      <c r="H11" s="131"/>
      <c r="I11" s="131"/>
      <c r="J11" s="132"/>
    </row>
    <row r="12" spans="2:10" ht="22.5" customHeight="1" thickBot="1" x14ac:dyDescent="0.3">
      <c r="B12" s="130" t="s">
        <v>6</v>
      </c>
      <c r="C12" s="132"/>
      <c r="D12" s="130">
        <v>2023</v>
      </c>
      <c r="E12" s="131"/>
      <c r="F12" s="131"/>
      <c r="G12" s="131"/>
      <c r="H12" s="131"/>
      <c r="I12" s="131"/>
      <c r="J12" s="132"/>
    </row>
    <row r="13" spans="2:10" ht="19.5" x14ac:dyDescent="0.25">
      <c r="B13" s="49"/>
      <c r="C13" s="49"/>
      <c r="H13" s="108"/>
    </row>
    <row r="14" spans="2:10" s="59" customFormat="1" ht="15.75" x14ac:dyDescent="0.25">
      <c r="B14" s="49" t="s">
        <v>81</v>
      </c>
      <c r="C14" s="121" t="s">
        <v>125</v>
      </c>
      <c r="D14" s="121"/>
      <c r="E14" s="121"/>
      <c r="F14" s="121"/>
      <c r="G14" s="121"/>
      <c r="H14" s="121"/>
      <c r="I14" s="121"/>
      <c r="J14" s="121"/>
    </row>
    <row r="15" spans="2:10" s="59" customFormat="1" ht="18.75" customHeight="1" x14ac:dyDescent="0.25">
      <c r="B15" s="49" t="s">
        <v>294</v>
      </c>
      <c r="C15" s="121" t="s">
        <v>272</v>
      </c>
      <c r="D15" s="121"/>
      <c r="E15" s="121"/>
      <c r="F15" s="121"/>
      <c r="G15" s="121"/>
      <c r="H15" s="121"/>
      <c r="I15" s="121"/>
      <c r="J15" s="121"/>
    </row>
    <row r="16" spans="2:10" s="50" customFormat="1" ht="20.25" thickBot="1" x14ac:dyDescent="0.3">
      <c r="B16" s="51"/>
      <c r="C16" s="51"/>
      <c r="D16" s="51"/>
      <c r="E16" s="52"/>
      <c r="F16" s="52"/>
      <c r="G16" s="52"/>
      <c r="H16" s="109"/>
      <c r="I16" s="52"/>
      <c r="J16" s="51"/>
    </row>
    <row r="17" spans="1:10" s="45" customFormat="1" ht="20.25" customHeight="1" x14ac:dyDescent="0.25">
      <c r="B17" s="162" t="s">
        <v>8</v>
      </c>
      <c r="C17" s="157" t="s">
        <v>65</v>
      </c>
      <c r="D17" s="157" t="s">
        <v>115</v>
      </c>
      <c r="E17" s="157" t="s">
        <v>91</v>
      </c>
      <c r="F17" s="165" t="s">
        <v>92</v>
      </c>
      <c r="G17" s="165"/>
      <c r="H17" s="165"/>
      <c r="I17" s="157" t="s">
        <v>7</v>
      </c>
      <c r="J17" s="159" t="s">
        <v>289</v>
      </c>
    </row>
    <row r="18" spans="1:10" s="45" customFormat="1" ht="16.5" customHeight="1" x14ac:dyDescent="0.25">
      <c r="B18" s="163"/>
      <c r="C18" s="123"/>
      <c r="D18" s="123"/>
      <c r="E18" s="123"/>
      <c r="F18" s="124" t="s">
        <v>325</v>
      </c>
      <c r="G18" s="124"/>
      <c r="H18" s="124"/>
      <c r="I18" s="123"/>
      <c r="J18" s="160"/>
    </row>
    <row r="19" spans="1:10" s="45" customFormat="1" ht="32.25" customHeight="1" x14ac:dyDescent="0.25">
      <c r="B19" s="164"/>
      <c r="C19" s="158"/>
      <c r="D19" s="158"/>
      <c r="E19" s="158"/>
      <c r="F19" s="66" t="s">
        <v>85</v>
      </c>
      <c r="G19" s="67" t="s">
        <v>86</v>
      </c>
      <c r="H19" s="110" t="s">
        <v>324</v>
      </c>
      <c r="I19" s="158"/>
      <c r="J19" s="161"/>
    </row>
    <row r="20" spans="1:10" s="36" customFormat="1" ht="97.5" hidden="1" x14ac:dyDescent="0.25">
      <c r="A20" s="68"/>
      <c r="B20" s="120" t="s">
        <v>12</v>
      </c>
      <c r="C20" s="60" t="s">
        <v>326</v>
      </c>
      <c r="D20" s="60" t="s">
        <v>158</v>
      </c>
      <c r="E20" s="63">
        <v>1</v>
      </c>
      <c r="F20" s="63">
        <v>1</v>
      </c>
      <c r="G20" s="63">
        <v>1</v>
      </c>
      <c r="H20" s="63">
        <f t="shared" ref="H20:H26" si="0">+G20/F20</f>
        <v>1</v>
      </c>
      <c r="I20" s="75" t="s">
        <v>153</v>
      </c>
      <c r="J20" s="64" t="s">
        <v>291</v>
      </c>
    </row>
    <row r="21" spans="1:10" s="36" customFormat="1" ht="58.5" x14ac:dyDescent="0.25">
      <c r="A21" s="69"/>
      <c r="B21" s="120"/>
      <c r="C21" s="60" t="s">
        <v>161</v>
      </c>
      <c r="D21" s="60" t="s">
        <v>114</v>
      </c>
      <c r="E21" s="63">
        <v>1</v>
      </c>
      <c r="F21" s="63">
        <v>0.25</v>
      </c>
      <c r="G21" s="63">
        <v>0.25</v>
      </c>
      <c r="H21" s="63">
        <f t="shared" si="0"/>
        <v>1</v>
      </c>
      <c r="I21" s="75" t="s">
        <v>153</v>
      </c>
      <c r="J21" s="71" t="s">
        <v>399</v>
      </c>
    </row>
    <row r="22" spans="1:10" s="36" customFormat="1" ht="60" x14ac:dyDescent="0.25">
      <c r="A22" s="69"/>
      <c r="B22" s="120"/>
      <c r="C22" s="60" t="s">
        <v>162</v>
      </c>
      <c r="D22" s="60" t="s">
        <v>163</v>
      </c>
      <c r="E22" s="65">
        <v>1</v>
      </c>
      <c r="F22" s="63">
        <v>0.25</v>
      </c>
      <c r="G22" s="63">
        <v>0.25</v>
      </c>
      <c r="H22" s="63">
        <f t="shared" si="0"/>
        <v>1</v>
      </c>
      <c r="I22" s="75" t="s">
        <v>153</v>
      </c>
      <c r="J22" s="64" t="s">
        <v>292</v>
      </c>
    </row>
    <row r="23" spans="1:10" s="36" customFormat="1" ht="60" x14ac:dyDescent="0.25">
      <c r="A23" s="69"/>
      <c r="B23" s="120"/>
      <c r="C23" s="60" t="s">
        <v>203</v>
      </c>
      <c r="D23" s="60" t="s">
        <v>124</v>
      </c>
      <c r="E23" s="65">
        <v>1</v>
      </c>
      <c r="F23" s="63">
        <v>0.25</v>
      </c>
      <c r="G23" s="63">
        <v>0.25</v>
      </c>
      <c r="H23" s="63">
        <f>+G23/F23</f>
        <v>1</v>
      </c>
      <c r="I23" s="60" t="s">
        <v>202</v>
      </c>
      <c r="J23" s="64" t="s">
        <v>255</v>
      </c>
    </row>
    <row r="24" spans="1:10" s="36" customFormat="1" ht="30" x14ac:dyDescent="0.25">
      <c r="A24" s="70"/>
      <c r="B24" s="120"/>
      <c r="C24" s="60" t="s">
        <v>164</v>
      </c>
      <c r="D24" s="60" t="s">
        <v>165</v>
      </c>
      <c r="E24" s="65">
        <v>1</v>
      </c>
      <c r="F24" s="63">
        <v>0.25</v>
      </c>
      <c r="G24" s="63">
        <v>0.25</v>
      </c>
      <c r="H24" s="63">
        <f t="shared" si="0"/>
        <v>1</v>
      </c>
      <c r="I24" s="75" t="s">
        <v>153</v>
      </c>
      <c r="J24" s="64" t="s">
        <v>293</v>
      </c>
    </row>
    <row r="25" spans="1:10" s="36" customFormat="1" ht="30" x14ac:dyDescent="0.25">
      <c r="B25" s="60" t="s">
        <v>39</v>
      </c>
      <c r="C25" s="60" t="s">
        <v>159</v>
      </c>
      <c r="D25" s="60" t="s">
        <v>160</v>
      </c>
      <c r="E25" s="63">
        <v>1</v>
      </c>
      <c r="F25" s="63">
        <v>0</v>
      </c>
      <c r="G25" s="63">
        <v>0.25</v>
      </c>
      <c r="H25" s="63">
        <v>0</v>
      </c>
      <c r="I25" s="75" t="s">
        <v>103</v>
      </c>
      <c r="J25" s="64" t="s">
        <v>358</v>
      </c>
    </row>
    <row r="26" spans="1:10" s="36" customFormat="1" ht="60" x14ac:dyDescent="0.25">
      <c r="B26" s="60" t="s">
        <v>41</v>
      </c>
      <c r="C26" s="60" t="s">
        <v>166</v>
      </c>
      <c r="D26" s="60" t="s">
        <v>167</v>
      </c>
      <c r="E26" s="65">
        <v>1</v>
      </c>
      <c r="F26" s="63">
        <v>0.25</v>
      </c>
      <c r="G26" s="63">
        <v>0.25</v>
      </c>
      <c r="H26" s="63">
        <f t="shared" si="0"/>
        <v>1</v>
      </c>
      <c r="I26" s="75" t="s">
        <v>153</v>
      </c>
      <c r="J26" s="64" t="s">
        <v>256</v>
      </c>
    </row>
    <row r="27" spans="1:10" s="36" customFormat="1" ht="19.5" x14ac:dyDescent="0.25">
      <c r="B27" s="39"/>
      <c r="C27" s="53"/>
      <c r="D27" s="53"/>
      <c r="E27" s="39"/>
      <c r="F27" s="54"/>
      <c r="G27" s="54"/>
      <c r="H27" s="54"/>
      <c r="I27" s="39"/>
      <c r="J27" s="53"/>
    </row>
    <row r="28" spans="1:10" s="36" customFormat="1" ht="15.75" x14ac:dyDescent="0.25">
      <c r="A28" s="59"/>
      <c r="B28" s="51" t="s">
        <v>82</v>
      </c>
      <c r="C28" s="119" t="s">
        <v>295</v>
      </c>
      <c r="D28" s="119"/>
      <c r="E28" s="119"/>
      <c r="F28" s="119"/>
      <c r="G28" s="119"/>
      <c r="H28" s="119"/>
      <c r="I28" s="119"/>
      <c r="J28" s="119"/>
    </row>
    <row r="29" spans="1:10" s="36" customFormat="1" ht="15.75" x14ac:dyDescent="0.25">
      <c r="A29" s="59"/>
      <c r="B29" s="51" t="s">
        <v>294</v>
      </c>
      <c r="C29" s="119" t="s">
        <v>273</v>
      </c>
      <c r="D29" s="119"/>
      <c r="E29" s="119"/>
      <c r="F29" s="119"/>
      <c r="G29" s="119"/>
      <c r="H29" s="119"/>
      <c r="I29" s="119"/>
      <c r="J29" s="119"/>
    </row>
    <row r="30" spans="1:10" ht="19.5" x14ac:dyDescent="0.25">
      <c r="A30" s="50"/>
      <c r="B30" s="51"/>
      <c r="C30" s="51"/>
      <c r="D30" s="51"/>
      <c r="E30" s="52"/>
      <c r="F30" s="52"/>
      <c r="G30" s="52"/>
      <c r="H30" s="109"/>
      <c r="I30" s="52"/>
      <c r="J30" s="51"/>
    </row>
    <row r="31" spans="1:10" ht="16.5" customHeight="1" x14ac:dyDescent="0.25">
      <c r="A31" s="36"/>
      <c r="B31" s="123" t="s">
        <v>8</v>
      </c>
      <c r="C31" s="123" t="s">
        <v>65</v>
      </c>
      <c r="D31" s="123" t="s">
        <v>115</v>
      </c>
      <c r="E31" s="123" t="s">
        <v>91</v>
      </c>
      <c r="F31" s="124" t="s">
        <v>92</v>
      </c>
      <c r="G31" s="124"/>
      <c r="H31" s="124"/>
      <c r="I31" s="123" t="s">
        <v>7</v>
      </c>
      <c r="J31" s="123" t="s">
        <v>289</v>
      </c>
    </row>
    <row r="32" spans="1:10" ht="16.5" customHeight="1" x14ac:dyDescent="0.25">
      <c r="A32" s="36"/>
      <c r="B32" s="123"/>
      <c r="C32" s="123"/>
      <c r="D32" s="123"/>
      <c r="E32" s="123"/>
      <c r="F32" s="124" t="s">
        <v>325</v>
      </c>
      <c r="G32" s="124"/>
      <c r="H32" s="124"/>
      <c r="I32" s="123"/>
      <c r="J32" s="123"/>
    </row>
    <row r="33" spans="1:10" ht="32.25" customHeight="1" x14ac:dyDescent="0.25">
      <c r="A33" s="36"/>
      <c r="B33" s="123"/>
      <c r="C33" s="123"/>
      <c r="D33" s="123"/>
      <c r="E33" s="123"/>
      <c r="F33" s="61" t="s">
        <v>85</v>
      </c>
      <c r="G33" s="62" t="s">
        <v>86</v>
      </c>
      <c r="H33" s="110" t="s">
        <v>324</v>
      </c>
      <c r="I33" s="123"/>
      <c r="J33" s="123"/>
    </row>
    <row r="34" spans="1:10" ht="30" x14ac:dyDescent="0.25">
      <c r="A34" s="36"/>
      <c r="B34" s="120" t="s">
        <v>99</v>
      </c>
      <c r="C34" s="60" t="s">
        <v>168</v>
      </c>
      <c r="D34" s="60" t="s">
        <v>169</v>
      </c>
      <c r="E34" s="76">
        <v>154</v>
      </c>
      <c r="F34" s="77">
        <v>154</v>
      </c>
      <c r="G34" s="78">
        <v>154</v>
      </c>
      <c r="H34" s="63">
        <f>+G34/F34</f>
        <v>1</v>
      </c>
      <c r="I34" s="75" t="s">
        <v>66</v>
      </c>
      <c r="J34" s="71" t="s">
        <v>359</v>
      </c>
    </row>
    <row r="35" spans="1:10" ht="195" x14ac:dyDescent="0.25">
      <c r="A35" s="36"/>
      <c r="B35" s="120"/>
      <c r="C35" s="60" t="s">
        <v>360</v>
      </c>
      <c r="D35" s="60" t="s">
        <v>361</v>
      </c>
      <c r="E35" s="63">
        <v>1</v>
      </c>
      <c r="F35" s="63">
        <v>0.25</v>
      </c>
      <c r="G35" s="63">
        <v>0.25</v>
      </c>
      <c r="H35" s="63">
        <f>+G35/F35</f>
        <v>1</v>
      </c>
      <c r="I35" s="75" t="s">
        <v>362</v>
      </c>
      <c r="J35" s="71" t="s">
        <v>354</v>
      </c>
    </row>
    <row r="36" spans="1:10" ht="60" x14ac:dyDescent="0.25">
      <c r="A36" s="36"/>
      <c r="B36" s="60" t="s">
        <v>113</v>
      </c>
      <c r="C36" s="60" t="s">
        <v>100</v>
      </c>
      <c r="D36" s="60" t="s">
        <v>101</v>
      </c>
      <c r="E36" s="79">
        <v>1</v>
      </c>
      <c r="F36" s="79">
        <v>0.25</v>
      </c>
      <c r="G36" s="63">
        <v>0.25</v>
      </c>
      <c r="H36" s="63">
        <f>+G36/F36</f>
        <v>1</v>
      </c>
      <c r="I36" s="75" t="s">
        <v>62</v>
      </c>
      <c r="J36" s="71" t="s">
        <v>363</v>
      </c>
    </row>
    <row r="37" spans="1:10" ht="45" x14ac:dyDescent="0.25">
      <c r="A37" s="36"/>
      <c r="B37" s="120" t="s">
        <v>41</v>
      </c>
      <c r="C37" s="60" t="s">
        <v>170</v>
      </c>
      <c r="D37" s="60" t="s">
        <v>171</v>
      </c>
      <c r="E37" s="63">
        <v>1</v>
      </c>
      <c r="F37" s="63">
        <v>0.25</v>
      </c>
      <c r="G37" s="63">
        <v>0.25</v>
      </c>
      <c r="H37" s="63">
        <f>+G37/F37</f>
        <v>1</v>
      </c>
      <c r="I37" s="80" t="s">
        <v>66</v>
      </c>
      <c r="J37" s="71" t="s">
        <v>364</v>
      </c>
    </row>
    <row r="38" spans="1:10" ht="45" x14ac:dyDescent="0.25">
      <c r="A38" s="36"/>
      <c r="B38" s="120"/>
      <c r="C38" s="60" t="s">
        <v>67</v>
      </c>
      <c r="D38" s="60" t="s">
        <v>93</v>
      </c>
      <c r="E38" s="63">
        <v>1</v>
      </c>
      <c r="F38" s="63">
        <v>0.25</v>
      </c>
      <c r="G38" s="63">
        <v>0.25</v>
      </c>
      <c r="H38" s="63">
        <f>+G38/F38</f>
        <v>1</v>
      </c>
      <c r="I38" s="60" t="s">
        <v>66</v>
      </c>
      <c r="J38" s="71" t="s">
        <v>327</v>
      </c>
    </row>
    <row r="40" spans="1:10" s="36" customFormat="1" ht="15.75" x14ac:dyDescent="0.25">
      <c r="B40" s="59" t="s">
        <v>82</v>
      </c>
      <c r="C40" s="121" t="s">
        <v>295</v>
      </c>
      <c r="D40" s="121"/>
      <c r="E40" s="121"/>
      <c r="F40" s="121"/>
      <c r="G40" s="121"/>
      <c r="H40" s="121"/>
      <c r="I40" s="121"/>
      <c r="J40" s="121"/>
    </row>
    <row r="41" spans="1:10" s="36" customFormat="1" ht="15.75" x14ac:dyDescent="0.25">
      <c r="B41" s="59" t="s">
        <v>294</v>
      </c>
      <c r="C41" s="122" t="s">
        <v>275</v>
      </c>
      <c r="D41" s="122"/>
      <c r="E41" s="122"/>
      <c r="F41" s="122"/>
      <c r="G41" s="122"/>
      <c r="H41" s="122"/>
      <c r="I41" s="122"/>
      <c r="J41" s="122"/>
    </row>
    <row r="42" spans="1:10" ht="15.75" x14ac:dyDescent="0.25">
      <c r="A42" s="36"/>
      <c r="B42" s="52"/>
      <c r="C42" s="51"/>
      <c r="D42" s="51"/>
      <c r="E42" s="52"/>
      <c r="F42" s="52"/>
      <c r="G42" s="52"/>
      <c r="H42" s="109"/>
      <c r="I42" s="52"/>
      <c r="J42" s="51"/>
    </row>
    <row r="43" spans="1:10" ht="16.5" customHeight="1" x14ac:dyDescent="0.25">
      <c r="A43" s="36"/>
      <c r="B43" s="123" t="s">
        <v>8</v>
      </c>
      <c r="C43" s="123" t="s">
        <v>65</v>
      </c>
      <c r="D43" s="123" t="s">
        <v>115</v>
      </c>
      <c r="E43" s="123" t="s">
        <v>91</v>
      </c>
      <c r="F43" s="124" t="s">
        <v>92</v>
      </c>
      <c r="G43" s="124"/>
      <c r="H43" s="124"/>
      <c r="I43" s="123" t="s">
        <v>7</v>
      </c>
      <c r="J43" s="123" t="s">
        <v>289</v>
      </c>
    </row>
    <row r="44" spans="1:10" ht="16.5" customHeight="1" x14ac:dyDescent="0.25">
      <c r="A44" s="36"/>
      <c r="B44" s="123"/>
      <c r="C44" s="123"/>
      <c r="D44" s="123"/>
      <c r="E44" s="123"/>
      <c r="F44" s="124" t="s">
        <v>325</v>
      </c>
      <c r="G44" s="124"/>
      <c r="H44" s="124"/>
      <c r="I44" s="123"/>
      <c r="J44" s="123"/>
    </row>
    <row r="45" spans="1:10" ht="32.25" customHeight="1" x14ac:dyDescent="0.25">
      <c r="A45" s="36"/>
      <c r="B45" s="123"/>
      <c r="C45" s="123"/>
      <c r="D45" s="123"/>
      <c r="E45" s="123"/>
      <c r="F45" s="61" t="s">
        <v>85</v>
      </c>
      <c r="G45" s="62" t="s">
        <v>86</v>
      </c>
      <c r="H45" s="110" t="s">
        <v>324</v>
      </c>
      <c r="I45" s="123"/>
      <c r="J45" s="123"/>
    </row>
    <row r="46" spans="1:10" ht="60" x14ac:dyDescent="0.25">
      <c r="A46" s="36"/>
      <c r="B46" s="120" t="s">
        <v>126</v>
      </c>
      <c r="C46" s="60" t="s">
        <v>104</v>
      </c>
      <c r="D46" s="60" t="s">
        <v>96</v>
      </c>
      <c r="E46" s="81">
        <v>1</v>
      </c>
      <c r="F46" s="63">
        <v>0.25</v>
      </c>
      <c r="G46" s="63">
        <v>0.25</v>
      </c>
      <c r="H46" s="79">
        <f t="shared" ref="H46" si="1">+G46/F46</f>
        <v>1</v>
      </c>
      <c r="I46" s="82" t="s">
        <v>127</v>
      </c>
      <c r="J46" s="64" t="s">
        <v>296</v>
      </c>
    </row>
    <row r="47" spans="1:10" ht="89.25" customHeight="1" x14ac:dyDescent="0.25">
      <c r="A47" s="36"/>
      <c r="B47" s="120"/>
      <c r="C47" s="60" t="s">
        <v>106</v>
      </c>
      <c r="D47" s="60" t="s">
        <v>116</v>
      </c>
      <c r="E47" s="81">
        <v>1</v>
      </c>
      <c r="F47" s="63">
        <v>0</v>
      </c>
      <c r="G47" s="63">
        <v>0</v>
      </c>
      <c r="H47" s="79">
        <v>0</v>
      </c>
      <c r="I47" s="82" t="s">
        <v>127</v>
      </c>
      <c r="J47" s="64" t="s">
        <v>328</v>
      </c>
    </row>
    <row r="49" spans="2:10" s="36" customFormat="1" ht="15.75" x14ac:dyDescent="0.25">
      <c r="B49" s="59" t="s">
        <v>82</v>
      </c>
      <c r="C49" s="121" t="s">
        <v>295</v>
      </c>
      <c r="D49" s="121"/>
      <c r="E49" s="121"/>
      <c r="F49" s="121"/>
      <c r="G49" s="121"/>
      <c r="H49" s="121"/>
      <c r="I49" s="121"/>
      <c r="J49" s="121"/>
    </row>
    <row r="50" spans="2:10" s="36" customFormat="1" ht="15.75" x14ac:dyDescent="0.25">
      <c r="B50" s="59" t="s">
        <v>294</v>
      </c>
      <c r="C50" s="49" t="s">
        <v>274</v>
      </c>
      <c r="D50" s="49"/>
      <c r="E50" s="45"/>
      <c r="F50" s="45"/>
      <c r="G50" s="45"/>
      <c r="H50" s="111"/>
      <c r="I50" s="45"/>
      <c r="J50" s="49"/>
    </row>
    <row r="52" spans="2:10" ht="15.75" customHeight="1" x14ac:dyDescent="0.25">
      <c r="B52" s="123" t="s">
        <v>8</v>
      </c>
      <c r="C52" s="123" t="s">
        <v>65</v>
      </c>
      <c r="D52" s="123" t="s">
        <v>115</v>
      </c>
      <c r="E52" s="123" t="s">
        <v>91</v>
      </c>
      <c r="F52" s="124" t="s">
        <v>92</v>
      </c>
      <c r="G52" s="124"/>
      <c r="H52" s="124"/>
      <c r="I52" s="123" t="s">
        <v>7</v>
      </c>
      <c r="J52" s="123" t="s">
        <v>289</v>
      </c>
    </row>
    <row r="53" spans="2:10" ht="15.75" customHeight="1" x14ac:dyDescent="0.25">
      <c r="B53" s="123"/>
      <c r="C53" s="123"/>
      <c r="D53" s="123"/>
      <c r="E53" s="123"/>
      <c r="F53" s="124" t="s">
        <v>325</v>
      </c>
      <c r="G53" s="124"/>
      <c r="H53" s="124"/>
      <c r="I53" s="123"/>
      <c r="J53" s="123"/>
    </row>
    <row r="54" spans="2:10" ht="32.25" customHeight="1" x14ac:dyDescent="0.25">
      <c r="B54" s="123"/>
      <c r="C54" s="123"/>
      <c r="D54" s="123"/>
      <c r="E54" s="123"/>
      <c r="F54" s="61" t="s">
        <v>85</v>
      </c>
      <c r="G54" s="62" t="s">
        <v>86</v>
      </c>
      <c r="H54" s="110" t="s">
        <v>324</v>
      </c>
      <c r="I54" s="123"/>
      <c r="J54" s="123"/>
    </row>
    <row r="55" spans="2:10" ht="30" x14ac:dyDescent="0.25">
      <c r="B55" s="125" t="s">
        <v>126</v>
      </c>
      <c r="C55" s="60" t="s">
        <v>180</v>
      </c>
      <c r="D55" s="60" t="s">
        <v>102</v>
      </c>
      <c r="E55" s="81">
        <v>1</v>
      </c>
      <c r="F55" s="76">
        <v>1</v>
      </c>
      <c r="G55" s="76">
        <v>1</v>
      </c>
      <c r="H55" s="79">
        <f>+G55/F55</f>
        <v>1</v>
      </c>
      <c r="I55" s="83" t="s">
        <v>66</v>
      </c>
      <c r="J55" s="64" t="s">
        <v>365</v>
      </c>
    </row>
    <row r="56" spans="2:10" ht="75" x14ac:dyDescent="0.25">
      <c r="B56" s="125"/>
      <c r="C56" s="60" t="s">
        <v>329</v>
      </c>
      <c r="D56" s="60" t="s">
        <v>105</v>
      </c>
      <c r="E56" s="81">
        <v>1</v>
      </c>
      <c r="F56" s="63">
        <v>0.25</v>
      </c>
      <c r="G56" s="63">
        <v>0.25</v>
      </c>
      <c r="H56" s="79">
        <f>+G56/F56</f>
        <v>1</v>
      </c>
      <c r="I56" s="82" t="s">
        <v>128</v>
      </c>
      <c r="J56" s="64" t="s">
        <v>366</v>
      </c>
    </row>
    <row r="57" spans="2:10" x14ac:dyDescent="0.25">
      <c r="C57" s="37"/>
      <c r="D57" s="37"/>
      <c r="E57" s="37"/>
      <c r="F57" s="37"/>
      <c r="H57" s="107"/>
    </row>
    <row r="58" spans="2:10" s="36" customFormat="1" ht="15.75" x14ac:dyDescent="0.25">
      <c r="B58" s="51" t="s">
        <v>83</v>
      </c>
      <c r="C58" s="121" t="s">
        <v>276</v>
      </c>
      <c r="D58" s="121"/>
      <c r="E58" s="121"/>
      <c r="F58" s="121"/>
      <c r="G58" s="121"/>
      <c r="H58" s="121"/>
      <c r="I58" s="121"/>
      <c r="J58" s="121"/>
    </row>
    <row r="59" spans="2:10" s="36" customFormat="1" ht="15.75" x14ac:dyDescent="0.25">
      <c r="B59" s="51" t="s">
        <v>294</v>
      </c>
      <c r="C59" s="49" t="s">
        <v>278</v>
      </c>
      <c r="D59" s="49"/>
      <c r="E59" s="49"/>
      <c r="F59" s="45"/>
      <c r="G59" s="45"/>
      <c r="H59" s="112"/>
      <c r="I59" s="45"/>
      <c r="J59" s="49"/>
    </row>
    <row r="60" spans="2:10" ht="15.75" x14ac:dyDescent="0.25">
      <c r="B60" s="52"/>
      <c r="C60" s="51"/>
      <c r="D60" s="51"/>
      <c r="E60" s="52"/>
      <c r="F60" s="52"/>
      <c r="G60" s="52"/>
      <c r="H60" s="109"/>
      <c r="I60" s="52"/>
      <c r="J60" s="51"/>
    </row>
    <row r="61" spans="2:10" ht="15.75" customHeight="1" x14ac:dyDescent="0.25">
      <c r="B61" s="123" t="s">
        <v>8</v>
      </c>
      <c r="C61" s="123" t="s">
        <v>65</v>
      </c>
      <c r="D61" s="123" t="s">
        <v>115</v>
      </c>
      <c r="E61" s="123" t="s">
        <v>91</v>
      </c>
      <c r="F61" s="124" t="s">
        <v>92</v>
      </c>
      <c r="G61" s="124"/>
      <c r="H61" s="124"/>
      <c r="I61" s="123" t="s">
        <v>7</v>
      </c>
      <c r="J61" s="123" t="s">
        <v>289</v>
      </c>
    </row>
    <row r="62" spans="2:10" ht="15.75" customHeight="1" x14ac:dyDescent="0.25">
      <c r="B62" s="123"/>
      <c r="C62" s="123"/>
      <c r="D62" s="123"/>
      <c r="E62" s="123"/>
      <c r="F62" s="124" t="s">
        <v>325</v>
      </c>
      <c r="G62" s="124"/>
      <c r="H62" s="124"/>
      <c r="I62" s="123"/>
      <c r="J62" s="123"/>
    </row>
    <row r="63" spans="2:10" ht="32.25" customHeight="1" x14ac:dyDescent="0.25">
      <c r="B63" s="123"/>
      <c r="C63" s="123"/>
      <c r="D63" s="123"/>
      <c r="E63" s="123"/>
      <c r="F63" s="61" t="s">
        <v>85</v>
      </c>
      <c r="G63" s="62" t="s">
        <v>86</v>
      </c>
      <c r="H63" s="110" t="s">
        <v>324</v>
      </c>
      <c r="I63" s="123"/>
      <c r="J63" s="123"/>
    </row>
    <row r="64" spans="2:10" ht="60" x14ac:dyDescent="0.25">
      <c r="B64" s="82" t="s">
        <v>41</v>
      </c>
      <c r="C64" s="82" t="s">
        <v>181</v>
      </c>
      <c r="D64" s="82" t="s">
        <v>182</v>
      </c>
      <c r="E64" s="63">
        <v>1</v>
      </c>
      <c r="F64" s="63">
        <v>0.25</v>
      </c>
      <c r="G64" s="84">
        <v>0.25</v>
      </c>
      <c r="H64" s="84">
        <f>+G64/F64</f>
        <v>1</v>
      </c>
      <c r="I64" s="82" t="s">
        <v>133</v>
      </c>
      <c r="J64" s="85" t="s">
        <v>367</v>
      </c>
    </row>
    <row r="66" spans="1:10" s="36" customFormat="1" ht="15.75" x14ac:dyDescent="0.25">
      <c r="B66" s="51" t="s">
        <v>83</v>
      </c>
      <c r="C66" s="121" t="s">
        <v>276</v>
      </c>
      <c r="D66" s="121"/>
      <c r="E66" s="121"/>
      <c r="F66" s="121"/>
      <c r="G66" s="121"/>
      <c r="H66" s="121"/>
      <c r="I66" s="121"/>
      <c r="J66" s="121"/>
    </row>
    <row r="67" spans="1:10" s="36" customFormat="1" ht="19.5" customHeight="1" x14ac:dyDescent="0.25">
      <c r="B67" s="51" t="s">
        <v>294</v>
      </c>
      <c r="C67" s="122" t="s">
        <v>314</v>
      </c>
      <c r="D67" s="122"/>
      <c r="E67" s="122"/>
      <c r="F67" s="122"/>
      <c r="G67" s="122"/>
      <c r="H67" s="122"/>
      <c r="I67" s="122"/>
      <c r="J67" s="122"/>
    </row>
    <row r="68" spans="1:10" ht="15.75" x14ac:dyDescent="0.25">
      <c r="B68" s="52"/>
      <c r="C68" s="50"/>
      <c r="D68" s="50"/>
      <c r="E68" s="50"/>
      <c r="F68" s="50"/>
      <c r="G68" s="105"/>
      <c r="H68" s="113"/>
      <c r="I68" s="50"/>
      <c r="J68" s="50"/>
    </row>
    <row r="69" spans="1:10" ht="15.75" customHeight="1" x14ac:dyDescent="0.25">
      <c r="B69" s="123" t="s">
        <v>8</v>
      </c>
      <c r="C69" s="123" t="s">
        <v>65</v>
      </c>
      <c r="D69" s="123" t="s">
        <v>115</v>
      </c>
      <c r="E69" s="123" t="s">
        <v>91</v>
      </c>
      <c r="F69" s="124" t="s">
        <v>92</v>
      </c>
      <c r="G69" s="124"/>
      <c r="H69" s="124"/>
      <c r="I69" s="123" t="s">
        <v>7</v>
      </c>
      <c r="J69" s="123" t="s">
        <v>289</v>
      </c>
    </row>
    <row r="70" spans="1:10" ht="15.75" customHeight="1" x14ac:dyDescent="0.25">
      <c r="B70" s="123"/>
      <c r="C70" s="123"/>
      <c r="D70" s="123"/>
      <c r="E70" s="123"/>
      <c r="F70" s="124" t="s">
        <v>325</v>
      </c>
      <c r="G70" s="124"/>
      <c r="H70" s="124"/>
      <c r="I70" s="123"/>
      <c r="J70" s="123"/>
    </row>
    <row r="71" spans="1:10" ht="32.25" customHeight="1" x14ac:dyDescent="0.25">
      <c r="B71" s="123"/>
      <c r="C71" s="123"/>
      <c r="D71" s="123"/>
      <c r="E71" s="123"/>
      <c r="F71" s="61" t="s">
        <v>85</v>
      </c>
      <c r="G71" s="62" t="s">
        <v>86</v>
      </c>
      <c r="H71" s="110" t="s">
        <v>324</v>
      </c>
      <c r="I71" s="123"/>
      <c r="J71" s="123"/>
    </row>
    <row r="72" spans="1:10" ht="195" x14ac:dyDescent="0.25">
      <c r="B72" s="60" t="s">
        <v>43</v>
      </c>
      <c r="C72" s="60" t="s">
        <v>198</v>
      </c>
      <c r="D72" s="60" t="s">
        <v>199</v>
      </c>
      <c r="E72" s="63">
        <v>1</v>
      </c>
      <c r="F72" s="63">
        <v>0.25</v>
      </c>
      <c r="G72" s="63">
        <v>0.25</v>
      </c>
      <c r="H72" s="63">
        <f>+G72/F72</f>
        <v>1</v>
      </c>
      <c r="I72" s="60" t="s">
        <v>368</v>
      </c>
      <c r="J72" s="71" t="s">
        <v>369</v>
      </c>
    </row>
    <row r="73" spans="1:10" ht="45" x14ac:dyDescent="0.25">
      <c r="B73" s="60" t="s">
        <v>42</v>
      </c>
      <c r="C73" s="60" t="s">
        <v>76</v>
      </c>
      <c r="D73" s="60" t="s">
        <v>77</v>
      </c>
      <c r="E73" s="63">
        <v>1</v>
      </c>
      <c r="F73" s="63">
        <v>0.25</v>
      </c>
      <c r="G73" s="63">
        <v>0.25</v>
      </c>
      <c r="H73" s="63">
        <f t="shared" ref="H73" si="2">+G73/F73</f>
        <v>1</v>
      </c>
      <c r="I73" s="60" t="s">
        <v>74</v>
      </c>
      <c r="J73" s="71"/>
    </row>
    <row r="74" spans="1:10" ht="60" x14ac:dyDescent="0.25">
      <c r="B74" s="60" t="s">
        <v>41</v>
      </c>
      <c r="C74" s="60" t="s">
        <v>200</v>
      </c>
      <c r="D74" s="60" t="s">
        <v>201</v>
      </c>
      <c r="E74" s="63">
        <v>1</v>
      </c>
      <c r="F74" s="63">
        <v>0.25</v>
      </c>
      <c r="G74" s="63">
        <v>0.25</v>
      </c>
      <c r="H74" s="63">
        <f>+G74/F74</f>
        <v>1</v>
      </c>
      <c r="I74" s="60" t="s">
        <v>202</v>
      </c>
      <c r="J74" s="71" t="s">
        <v>260</v>
      </c>
    </row>
    <row r="75" spans="1:10" ht="15.75" x14ac:dyDescent="0.25">
      <c r="A75" s="36"/>
      <c r="B75" s="38"/>
      <c r="C75" s="38"/>
      <c r="D75" s="38"/>
      <c r="F75" s="40"/>
      <c r="G75" s="40"/>
      <c r="H75" s="40"/>
      <c r="J75" s="53"/>
    </row>
    <row r="76" spans="1:10" s="36" customFormat="1" ht="21" customHeight="1" x14ac:dyDescent="0.25">
      <c r="A76" s="59"/>
      <c r="B76" s="59" t="s">
        <v>83</v>
      </c>
      <c r="C76" s="121" t="s">
        <v>276</v>
      </c>
      <c r="D76" s="121"/>
      <c r="E76" s="121"/>
      <c r="F76" s="121"/>
      <c r="G76" s="121"/>
      <c r="H76" s="121"/>
      <c r="I76" s="121"/>
      <c r="J76" s="121"/>
    </row>
    <row r="77" spans="1:10" s="36" customFormat="1" ht="15.75" x14ac:dyDescent="0.25">
      <c r="A77" s="59"/>
      <c r="B77" s="59" t="s">
        <v>294</v>
      </c>
      <c r="C77" s="51" t="s">
        <v>193</v>
      </c>
      <c r="D77" s="51"/>
      <c r="E77" s="52"/>
      <c r="F77" s="52"/>
      <c r="G77" s="52"/>
      <c r="H77" s="109"/>
      <c r="I77" s="52"/>
      <c r="J77" s="51"/>
    </row>
    <row r="78" spans="1:10" ht="16.5" customHeight="1" x14ac:dyDescent="0.25">
      <c r="A78" s="36"/>
      <c r="B78" s="52"/>
      <c r="C78" s="51"/>
      <c r="D78" s="51"/>
      <c r="E78" s="52"/>
      <c r="F78" s="52"/>
      <c r="G78" s="52"/>
      <c r="H78" s="109"/>
      <c r="I78" s="52"/>
      <c r="J78" s="51"/>
    </row>
    <row r="79" spans="1:10" ht="21.75" customHeight="1" x14ac:dyDescent="0.25">
      <c r="A79" s="36"/>
      <c r="B79" s="123" t="s">
        <v>8</v>
      </c>
      <c r="C79" s="123" t="s">
        <v>65</v>
      </c>
      <c r="D79" s="123" t="s">
        <v>115</v>
      </c>
      <c r="E79" s="123" t="s">
        <v>91</v>
      </c>
      <c r="F79" s="124" t="s">
        <v>92</v>
      </c>
      <c r="G79" s="124"/>
      <c r="H79" s="124"/>
      <c r="I79" s="123" t="s">
        <v>7</v>
      </c>
      <c r="J79" s="123" t="s">
        <v>289</v>
      </c>
    </row>
    <row r="80" spans="1:10" ht="15.75" customHeight="1" x14ac:dyDescent="0.25">
      <c r="A80" s="36"/>
      <c r="B80" s="123"/>
      <c r="C80" s="123"/>
      <c r="D80" s="123"/>
      <c r="E80" s="123"/>
      <c r="F80" s="124" t="s">
        <v>325</v>
      </c>
      <c r="G80" s="124"/>
      <c r="H80" s="124"/>
      <c r="I80" s="123"/>
      <c r="J80" s="123"/>
    </row>
    <row r="81" spans="1:10" ht="36.75" customHeight="1" x14ac:dyDescent="0.25">
      <c r="A81" s="36"/>
      <c r="B81" s="123"/>
      <c r="C81" s="123"/>
      <c r="D81" s="123"/>
      <c r="E81" s="123"/>
      <c r="F81" s="61" t="s">
        <v>85</v>
      </c>
      <c r="G81" s="62" t="s">
        <v>86</v>
      </c>
      <c r="H81" s="110" t="s">
        <v>324</v>
      </c>
      <c r="I81" s="123"/>
      <c r="J81" s="123"/>
    </row>
    <row r="82" spans="1:10" ht="81.75" customHeight="1" x14ac:dyDescent="0.25">
      <c r="A82" s="36"/>
      <c r="B82" s="60" t="s">
        <v>41</v>
      </c>
      <c r="C82" s="60" t="s">
        <v>134</v>
      </c>
      <c r="D82" s="60" t="s">
        <v>135</v>
      </c>
      <c r="E82" s="63">
        <v>1</v>
      </c>
      <c r="F82" s="63">
        <v>0.25</v>
      </c>
      <c r="G82" s="63">
        <v>0.25</v>
      </c>
      <c r="H82" s="63">
        <f t="shared" ref="H82" si="3">+G82/F82</f>
        <v>1</v>
      </c>
      <c r="I82" s="82" t="s">
        <v>130</v>
      </c>
      <c r="J82" s="64" t="s">
        <v>265</v>
      </c>
    </row>
    <row r="83" spans="1:10" ht="15.75" x14ac:dyDescent="0.25">
      <c r="A83" s="36"/>
      <c r="C83" s="37"/>
      <c r="D83" s="37"/>
      <c r="E83" s="37"/>
      <c r="F83" s="37"/>
      <c r="H83" s="107"/>
    </row>
    <row r="84" spans="1:10" s="36" customFormat="1" ht="15.75" x14ac:dyDescent="0.25">
      <c r="B84" s="59" t="s">
        <v>83</v>
      </c>
      <c r="C84" s="121" t="s">
        <v>276</v>
      </c>
      <c r="D84" s="121"/>
      <c r="E84" s="121"/>
      <c r="F84" s="121"/>
      <c r="G84" s="121"/>
      <c r="H84" s="121"/>
      <c r="I84" s="121"/>
      <c r="J84" s="121"/>
    </row>
    <row r="85" spans="1:10" s="36" customFormat="1" ht="15.75" x14ac:dyDescent="0.25">
      <c r="B85" s="59" t="s">
        <v>294</v>
      </c>
      <c r="C85" s="51" t="s">
        <v>297</v>
      </c>
      <c r="D85" s="51"/>
      <c r="E85" s="52"/>
      <c r="F85" s="52"/>
      <c r="G85" s="52"/>
      <c r="H85" s="109"/>
      <c r="I85" s="52"/>
      <c r="J85" s="51"/>
    </row>
    <row r="86" spans="1:10" ht="15.75" x14ac:dyDescent="0.25">
      <c r="B86" s="52"/>
      <c r="C86" s="51"/>
      <c r="D86" s="51"/>
      <c r="E86" s="52"/>
      <c r="F86" s="52"/>
      <c r="G86" s="52"/>
      <c r="H86" s="109"/>
      <c r="I86" s="52"/>
      <c r="J86" s="51"/>
    </row>
    <row r="87" spans="1:10" ht="16.5" customHeight="1" x14ac:dyDescent="0.25">
      <c r="B87" s="123" t="s">
        <v>8</v>
      </c>
      <c r="C87" s="123" t="s">
        <v>65</v>
      </c>
      <c r="D87" s="123" t="s">
        <v>115</v>
      </c>
      <c r="E87" s="123" t="s">
        <v>91</v>
      </c>
      <c r="F87" s="124" t="s">
        <v>92</v>
      </c>
      <c r="G87" s="124"/>
      <c r="H87" s="124"/>
      <c r="I87" s="123" t="s">
        <v>7</v>
      </c>
      <c r="J87" s="123" t="s">
        <v>289</v>
      </c>
    </row>
    <row r="88" spans="1:10" ht="16.5" customHeight="1" x14ac:dyDescent="0.25">
      <c r="B88" s="123"/>
      <c r="C88" s="123"/>
      <c r="D88" s="123"/>
      <c r="E88" s="123"/>
      <c r="F88" s="124" t="s">
        <v>325</v>
      </c>
      <c r="G88" s="124"/>
      <c r="H88" s="124"/>
      <c r="I88" s="123"/>
      <c r="J88" s="123"/>
    </row>
    <row r="89" spans="1:10" ht="32.25" customHeight="1" x14ac:dyDescent="0.25">
      <c r="B89" s="123"/>
      <c r="C89" s="123"/>
      <c r="D89" s="123"/>
      <c r="E89" s="123"/>
      <c r="F89" s="61" t="s">
        <v>85</v>
      </c>
      <c r="G89" s="62" t="s">
        <v>86</v>
      </c>
      <c r="H89" s="110" t="s">
        <v>324</v>
      </c>
      <c r="I89" s="123"/>
      <c r="J89" s="123"/>
    </row>
    <row r="90" spans="1:10" ht="45" x14ac:dyDescent="0.25">
      <c r="B90" s="120" t="s">
        <v>370</v>
      </c>
      <c r="C90" s="60" t="s">
        <v>194</v>
      </c>
      <c r="D90" s="60" t="s">
        <v>117</v>
      </c>
      <c r="E90" s="63">
        <v>1</v>
      </c>
      <c r="F90" s="63">
        <v>0.25</v>
      </c>
      <c r="G90" s="63">
        <v>0.25</v>
      </c>
      <c r="H90" s="63">
        <f>+G90/F90</f>
        <v>1</v>
      </c>
      <c r="I90" s="60" t="s">
        <v>136</v>
      </c>
      <c r="J90" s="64" t="s">
        <v>298</v>
      </c>
    </row>
    <row r="91" spans="1:10" ht="360.75" customHeight="1" x14ac:dyDescent="0.25">
      <c r="B91" s="120"/>
      <c r="C91" s="60" t="s">
        <v>107</v>
      </c>
      <c r="D91" s="60" t="s">
        <v>108</v>
      </c>
      <c r="E91" s="63">
        <v>1</v>
      </c>
      <c r="F91" s="63">
        <v>0.25</v>
      </c>
      <c r="G91" s="63">
        <v>0.25</v>
      </c>
      <c r="H91" s="63">
        <f t="shared" ref="H91:H93" si="4">+G91/F91</f>
        <v>1</v>
      </c>
      <c r="I91" s="60" t="s">
        <v>137</v>
      </c>
      <c r="J91" s="64" t="s">
        <v>356</v>
      </c>
    </row>
    <row r="92" spans="1:10" ht="62.25" customHeight="1" x14ac:dyDescent="0.25">
      <c r="B92" s="120"/>
      <c r="C92" s="60" t="s">
        <v>195</v>
      </c>
      <c r="D92" s="60" t="s">
        <v>118</v>
      </c>
      <c r="E92" s="63">
        <v>1</v>
      </c>
      <c r="F92" s="63">
        <v>0.25</v>
      </c>
      <c r="G92" s="63">
        <v>0.25</v>
      </c>
      <c r="H92" s="63">
        <f t="shared" si="4"/>
        <v>1</v>
      </c>
      <c r="I92" s="60" t="s">
        <v>136</v>
      </c>
      <c r="J92" s="64" t="s">
        <v>299</v>
      </c>
    </row>
    <row r="93" spans="1:10" ht="83.25" customHeight="1" x14ac:dyDescent="0.25">
      <c r="B93" s="120"/>
      <c r="C93" s="60" t="s">
        <v>196</v>
      </c>
      <c r="D93" s="60" t="s">
        <v>197</v>
      </c>
      <c r="E93" s="63">
        <v>1</v>
      </c>
      <c r="F93" s="63">
        <v>0.25</v>
      </c>
      <c r="G93" s="63">
        <v>0.25</v>
      </c>
      <c r="H93" s="63">
        <f t="shared" si="4"/>
        <v>1</v>
      </c>
      <c r="I93" s="60" t="s">
        <v>136</v>
      </c>
      <c r="J93" s="64" t="s">
        <v>300</v>
      </c>
    </row>
    <row r="94" spans="1:10" ht="108.75" customHeight="1" x14ac:dyDescent="0.25">
      <c r="B94" s="120"/>
      <c r="C94" s="60" t="s">
        <v>330</v>
      </c>
      <c r="D94" s="60" t="s">
        <v>301</v>
      </c>
      <c r="E94" s="63">
        <v>1</v>
      </c>
      <c r="F94" s="63">
        <v>0.25</v>
      </c>
      <c r="G94" s="84">
        <v>0.25</v>
      </c>
      <c r="H94" s="63">
        <f t="shared" ref="H94" si="5">+G94/F94</f>
        <v>1</v>
      </c>
      <c r="I94" s="60" t="s">
        <v>136</v>
      </c>
      <c r="J94" s="64" t="s">
        <v>371</v>
      </c>
    </row>
    <row r="95" spans="1:10" x14ac:dyDescent="0.25">
      <c r="B95" s="60" t="s">
        <v>191</v>
      </c>
      <c r="C95" s="60" t="s">
        <v>192</v>
      </c>
      <c r="D95" s="60" t="s">
        <v>372</v>
      </c>
      <c r="E95" s="63">
        <v>1</v>
      </c>
      <c r="F95" s="63">
        <v>0.25</v>
      </c>
      <c r="G95" s="63">
        <v>0.25</v>
      </c>
      <c r="H95" s="63">
        <f t="shared" ref="H95" si="6">+G95/F95</f>
        <v>1</v>
      </c>
      <c r="I95" s="60" t="s">
        <v>137</v>
      </c>
      <c r="J95" s="64" t="s">
        <v>264</v>
      </c>
    </row>
    <row r="96" spans="1:10" x14ac:dyDescent="0.25">
      <c r="B96" s="39"/>
      <c r="C96" s="38"/>
      <c r="D96" s="39"/>
      <c r="E96" s="40"/>
      <c r="F96" s="40"/>
      <c r="G96" s="40"/>
      <c r="H96" s="40"/>
      <c r="J96" s="72"/>
    </row>
    <row r="97" spans="2:10" s="36" customFormat="1" ht="17.25" customHeight="1" x14ac:dyDescent="0.25">
      <c r="B97" s="59" t="s">
        <v>83</v>
      </c>
      <c r="C97" s="121" t="s">
        <v>276</v>
      </c>
      <c r="D97" s="121"/>
      <c r="E97" s="121"/>
      <c r="F97" s="121"/>
      <c r="G97" s="121"/>
      <c r="H97" s="121"/>
      <c r="I97" s="121"/>
      <c r="J97" s="121"/>
    </row>
    <row r="98" spans="2:10" s="36" customFormat="1" ht="17.25" customHeight="1" x14ac:dyDescent="0.25">
      <c r="B98" s="59" t="s">
        <v>294</v>
      </c>
      <c r="C98" s="121" t="s">
        <v>302</v>
      </c>
      <c r="D98" s="121"/>
      <c r="E98" s="121"/>
      <c r="F98" s="121"/>
      <c r="G98" s="121"/>
      <c r="H98" s="121"/>
      <c r="I98" s="121"/>
      <c r="J98" s="121"/>
    </row>
    <row r="99" spans="2:10" ht="17.25" customHeight="1" x14ac:dyDescent="0.25">
      <c r="B99" s="50"/>
      <c r="E99" s="41">
        <f>31/70</f>
        <v>0.44285714285714284</v>
      </c>
      <c r="H99" s="108"/>
    </row>
    <row r="100" spans="2:10" ht="17.25" customHeight="1" x14ac:dyDescent="0.25">
      <c r="B100" s="123" t="s">
        <v>8</v>
      </c>
      <c r="C100" s="123" t="s">
        <v>65</v>
      </c>
      <c r="D100" s="123" t="s">
        <v>115</v>
      </c>
      <c r="E100" s="123" t="s">
        <v>91</v>
      </c>
      <c r="F100" s="124" t="s">
        <v>92</v>
      </c>
      <c r="G100" s="124"/>
      <c r="H100" s="124"/>
      <c r="I100" s="123" t="s">
        <v>7</v>
      </c>
      <c r="J100" s="123" t="s">
        <v>289</v>
      </c>
    </row>
    <row r="101" spans="2:10" ht="17.25" customHeight="1" x14ac:dyDescent="0.25">
      <c r="B101" s="123"/>
      <c r="C101" s="123"/>
      <c r="D101" s="123"/>
      <c r="E101" s="123"/>
      <c r="F101" s="124" t="s">
        <v>325</v>
      </c>
      <c r="G101" s="124"/>
      <c r="H101" s="124"/>
      <c r="I101" s="123"/>
      <c r="J101" s="123"/>
    </row>
    <row r="102" spans="2:10" ht="42" customHeight="1" x14ac:dyDescent="0.25">
      <c r="B102" s="123"/>
      <c r="C102" s="123"/>
      <c r="D102" s="123"/>
      <c r="E102" s="123"/>
      <c r="F102" s="61" t="s">
        <v>85</v>
      </c>
      <c r="G102" s="62" t="s">
        <v>86</v>
      </c>
      <c r="H102" s="110" t="s">
        <v>324</v>
      </c>
      <c r="I102" s="123"/>
      <c r="J102" s="123"/>
    </row>
    <row r="103" spans="2:10" ht="60" x14ac:dyDescent="0.25">
      <c r="B103" s="120" t="s">
        <v>41</v>
      </c>
      <c r="C103" s="82" t="s">
        <v>331</v>
      </c>
      <c r="D103" s="82" t="s">
        <v>332</v>
      </c>
      <c r="E103" s="86">
        <v>70</v>
      </c>
      <c r="F103" s="88">
        <v>12</v>
      </c>
      <c r="G103" s="88">
        <v>31</v>
      </c>
      <c r="H103" s="63">
        <f>+G103/F103</f>
        <v>2.5833333333333335</v>
      </c>
      <c r="I103" s="82" t="s">
        <v>140</v>
      </c>
      <c r="J103" s="85" t="s">
        <v>373</v>
      </c>
    </row>
    <row r="104" spans="2:10" ht="78" x14ac:dyDescent="0.25">
      <c r="B104" s="120"/>
      <c r="C104" s="82" t="s">
        <v>374</v>
      </c>
      <c r="D104" s="82" t="s">
        <v>375</v>
      </c>
      <c r="E104" s="63">
        <v>1</v>
      </c>
      <c r="F104" s="63">
        <v>0</v>
      </c>
      <c r="G104" s="63">
        <v>0</v>
      </c>
      <c r="H104" s="63">
        <v>0</v>
      </c>
      <c r="I104" s="82" t="s">
        <v>140</v>
      </c>
      <c r="J104" s="85" t="s">
        <v>357</v>
      </c>
    </row>
    <row r="105" spans="2:10" ht="90" x14ac:dyDescent="0.25">
      <c r="B105" s="120"/>
      <c r="C105" s="82" t="s">
        <v>376</v>
      </c>
      <c r="D105" s="82" t="s">
        <v>223</v>
      </c>
      <c r="E105" s="87">
        <v>1</v>
      </c>
      <c r="F105" s="63">
        <v>0</v>
      </c>
      <c r="G105" s="63">
        <v>0</v>
      </c>
      <c r="H105" s="63">
        <v>0</v>
      </c>
      <c r="I105" s="82" t="s">
        <v>140</v>
      </c>
      <c r="J105" s="85" t="s">
        <v>269</v>
      </c>
    </row>
    <row r="106" spans="2:10" ht="60" x14ac:dyDescent="0.25">
      <c r="B106" s="120" t="s">
        <v>41</v>
      </c>
      <c r="C106" s="82" t="s">
        <v>333</v>
      </c>
      <c r="D106" s="82" t="s">
        <v>224</v>
      </c>
      <c r="E106" s="63">
        <v>1</v>
      </c>
      <c r="F106" s="63">
        <v>0.25</v>
      </c>
      <c r="G106" s="63">
        <v>0.25</v>
      </c>
      <c r="H106" s="63">
        <f t="shared" ref="H106" si="7">+G106/F106</f>
        <v>1</v>
      </c>
      <c r="I106" s="82" t="s">
        <v>334</v>
      </c>
      <c r="J106" s="85" t="s">
        <v>303</v>
      </c>
    </row>
    <row r="107" spans="2:10" x14ac:dyDescent="0.25">
      <c r="C107" s="37"/>
      <c r="D107" s="37"/>
      <c r="E107" s="37"/>
      <c r="F107" s="37"/>
      <c r="H107" s="107"/>
    </row>
    <row r="108" spans="2:10" s="36" customFormat="1" ht="15.75" x14ac:dyDescent="0.25">
      <c r="B108" s="51" t="s">
        <v>83</v>
      </c>
      <c r="C108" s="121" t="s">
        <v>276</v>
      </c>
      <c r="D108" s="121"/>
      <c r="E108" s="121"/>
      <c r="F108" s="121"/>
      <c r="G108" s="121"/>
      <c r="H108" s="121"/>
      <c r="I108" s="121"/>
      <c r="J108" s="121"/>
    </row>
    <row r="109" spans="2:10" ht="15.75" x14ac:dyDescent="0.25">
      <c r="B109" s="51" t="s">
        <v>294</v>
      </c>
      <c r="C109" s="122" t="s">
        <v>312</v>
      </c>
      <c r="D109" s="122"/>
      <c r="E109" s="122"/>
      <c r="F109" s="122"/>
      <c r="G109" s="122"/>
      <c r="H109" s="122"/>
      <c r="I109" s="122"/>
      <c r="J109" s="122"/>
    </row>
    <row r="110" spans="2:10" ht="15.75" x14ac:dyDescent="0.25">
      <c r="B110" s="52"/>
      <c r="C110" s="51"/>
      <c r="D110" s="51"/>
      <c r="E110" s="52"/>
      <c r="F110" s="52"/>
      <c r="G110" s="52"/>
      <c r="H110" s="109"/>
      <c r="I110" s="52"/>
      <c r="J110" s="51"/>
    </row>
    <row r="111" spans="2:10" ht="15.75" customHeight="1" x14ac:dyDescent="0.25">
      <c r="B111" s="123" t="s">
        <v>8</v>
      </c>
      <c r="C111" s="123" t="s">
        <v>65</v>
      </c>
      <c r="D111" s="123" t="s">
        <v>115</v>
      </c>
      <c r="E111" s="123" t="s">
        <v>91</v>
      </c>
      <c r="F111" s="124" t="s">
        <v>92</v>
      </c>
      <c r="G111" s="124"/>
      <c r="H111" s="124"/>
      <c r="I111" s="123" t="s">
        <v>7</v>
      </c>
      <c r="J111" s="123" t="s">
        <v>289</v>
      </c>
    </row>
    <row r="112" spans="2:10" ht="15.75" customHeight="1" x14ac:dyDescent="0.25">
      <c r="B112" s="123"/>
      <c r="C112" s="123"/>
      <c r="D112" s="123"/>
      <c r="E112" s="123"/>
      <c r="F112" s="124" t="s">
        <v>325</v>
      </c>
      <c r="G112" s="124"/>
      <c r="H112" s="124"/>
      <c r="I112" s="123"/>
      <c r="J112" s="123"/>
    </row>
    <row r="113" spans="2:10" ht="32.25" customHeight="1" x14ac:dyDescent="0.25">
      <c r="B113" s="123"/>
      <c r="C113" s="123"/>
      <c r="D113" s="123"/>
      <c r="E113" s="123"/>
      <c r="F113" s="61" t="s">
        <v>85</v>
      </c>
      <c r="G113" s="62" t="s">
        <v>86</v>
      </c>
      <c r="H113" s="110" t="s">
        <v>324</v>
      </c>
      <c r="I113" s="123"/>
      <c r="J113" s="123"/>
    </row>
    <row r="114" spans="2:10" ht="45" x14ac:dyDescent="0.25">
      <c r="B114" s="125" t="s">
        <v>41</v>
      </c>
      <c r="C114" s="60" t="s">
        <v>225</v>
      </c>
      <c r="D114" s="60" t="s">
        <v>226</v>
      </c>
      <c r="E114" s="63">
        <v>1</v>
      </c>
      <c r="F114" s="63">
        <v>0.25</v>
      </c>
      <c r="G114" s="63">
        <v>0.25</v>
      </c>
      <c r="H114" s="63">
        <f>+G114/F114</f>
        <v>1</v>
      </c>
      <c r="I114" s="60" t="s">
        <v>334</v>
      </c>
      <c r="J114" s="71" t="s">
        <v>304</v>
      </c>
    </row>
    <row r="115" spans="2:10" ht="315" x14ac:dyDescent="0.25">
      <c r="B115" s="125"/>
      <c r="C115" s="82" t="s">
        <v>123</v>
      </c>
      <c r="D115" s="82" t="s">
        <v>377</v>
      </c>
      <c r="E115" s="82">
        <v>900</v>
      </c>
      <c r="F115" s="63">
        <v>0.11</v>
      </c>
      <c r="G115" s="63">
        <v>0.11</v>
      </c>
      <c r="H115" s="63">
        <f>+G115/F115</f>
        <v>1</v>
      </c>
      <c r="I115" s="82" t="s">
        <v>142</v>
      </c>
      <c r="J115" s="85" t="s">
        <v>335</v>
      </c>
    </row>
    <row r="116" spans="2:10" ht="330" x14ac:dyDescent="0.25">
      <c r="B116" s="125"/>
      <c r="C116" s="82" t="s">
        <v>111</v>
      </c>
      <c r="D116" s="82" t="s">
        <v>227</v>
      </c>
      <c r="E116" s="63">
        <v>1</v>
      </c>
      <c r="F116" s="63">
        <v>0.25</v>
      </c>
      <c r="G116" s="63">
        <v>0.25</v>
      </c>
      <c r="H116" s="63">
        <f t="shared" ref="H116:H117" si="8">+G116/F116</f>
        <v>1</v>
      </c>
      <c r="I116" s="82" t="s">
        <v>142</v>
      </c>
      <c r="J116" s="85" t="s">
        <v>336</v>
      </c>
    </row>
    <row r="117" spans="2:10" ht="90" x14ac:dyDescent="0.25">
      <c r="B117" s="125"/>
      <c r="C117" s="83" t="s">
        <v>378</v>
      </c>
      <c r="D117" s="82" t="s">
        <v>228</v>
      </c>
      <c r="E117" s="89">
        <v>1</v>
      </c>
      <c r="F117" s="63">
        <v>0.25</v>
      </c>
      <c r="G117" s="63">
        <v>0.25</v>
      </c>
      <c r="H117" s="63">
        <f t="shared" si="8"/>
        <v>1</v>
      </c>
      <c r="I117" s="82" t="s">
        <v>142</v>
      </c>
      <c r="J117" s="71" t="s">
        <v>337</v>
      </c>
    </row>
    <row r="118" spans="2:10" x14ac:dyDescent="0.25">
      <c r="C118" s="37"/>
      <c r="D118" s="37"/>
      <c r="E118" s="37"/>
      <c r="F118" s="37"/>
      <c r="H118" s="107"/>
    </row>
    <row r="119" spans="2:10" s="36" customFormat="1" ht="15.75" x14ac:dyDescent="0.25">
      <c r="B119" s="51" t="s">
        <v>83</v>
      </c>
      <c r="C119" s="121" t="s">
        <v>276</v>
      </c>
      <c r="D119" s="121"/>
      <c r="E119" s="121"/>
      <c r="F119" s="121"/>
      <c r="G119" s="121"/>
      <c r="H119" s="121"/>
      <c r="I119" s="121"/>
      <c r="J119" s="121"/>
    </row>
    <row r="120" spans="2:10" s="36" customFormat="1" ht="15.75" x14ac:dyDescent="0.25">
      <c r="B120" s="51" t="s">
        <v>294</v>
      </c>
      <c r="C120" s="119" t="s">
        <v>338</v>
      </c>
      <c r="D120" s="119"/>
      <c r="E120" s="74"/>
      <c r="F120" s="90"/>
      <c r="G120" s="90"/>
      <c r="H120" s="114"/>
      <c r="I120" s="90"/>
      <c r="J120" s="74"/>
    </row>
    <row r="121" spans="2:10" x14ac:dyDescent="0.25">
      <c r="B121" s="55"/>
      <c r="C121" s="53"/>
      <c r="D121" s="53"/>
      <c r="E121" s="53"/>
      <c r="F121" s="39"/>
      <c r="G121" s="39"/>
      <c r="H121" s="115"/>
      <c r="I121" s="39"/>
      <c r="J121" s="53"/>
    </row>
    <row r="122" spans="2:10" ht="15.75" customHeight="1" x14ac:dyDescent="0.25">
      <c r="B122" s="123" t="s">
        <v>8</v>
      </c>
      <c r="C122" s="123" t="s">
        <v>65</v>
      </c>
      <c r="D122" s="123" t="s">
        <v>115</v>
      </c>
      <c r="E122" s="123" t="s">
        <v>91</v>
      </c>
      <c r="F122" s="124" t="s">
        <v>92</v>
      </c>
      <c r="G122" s="124"/>
      <c r="H122" s="124"/>
      <c r="I122" s="123" t="s">
        <v>7</v>
      </c>
      <c r="J122" s="123" t="s">
        <v>289</v>
      </c>
    </row>
    <row r="123" spans="2:10" ht="15.75" customHeight="1" x14ac:dyDescent="0.25">
      <c r="B123" s="123"/>
      <c r="C123" s="123"/>
      <c r="D123" s="123"/>
      <c r="E123" s="123"/>
      <c r="F123" s="124" t="s">
        <v>325</v>
      </c>
      <c r="G123" s="124"/>
      <c r="H123" s="124"/>
      <c r="I123" s="123"/>
      <c r="J123" s="123"/>
    </row>
    <row r="124" spans="2:10" ht="32.25" customHeight="1" x14ac:dyDescent="0.25">
      <c r="B124" s="123"/>
      <c r="C124" s="123"/>
      <c r="D124" s="123"/>
      <c r="E124" s="123"/>
      <c r="F124" s="61" t="s">
        <v>85</v>
      </c>
      <c r="G124" s="62" t="s">
        <v>86</v>
      </c>
      <c r="H124" s="110" t="s">
        <v>324</v>
      </c>
      <c r="I124" s="123"/>
      <c r="J124" s="123"/>
    </row>
    <row r="125" spans="2:10" ht="75.75" customHeight="1" x14ac:dyDescent="0.25">
      <c r="B125" s="91" t="s">
        <v>126</v>
      </c>
      <c r="C125" s="60" t="s">
        <v>204</v>
      </c>
      <c r="D125" s="60" t="s">
        <v>205</v>
      </c>
      <c r="E125" s="81">
        <v>1</v>
      </c>
      <c r="F125" s="63">
        <v>0.25</v>
      </c>
      <c r="G125" s="63">
        <v>0.25</v>
      </c>
      <c r="H125" s="79">
        <f>+G125/F125</f>
        <v>1</v>
      </c>
      <c r="I125" s="82" t="s">
        <v>206</v>
      </c>
      <c r="J125" s="64" t="s">
        <v>305</v>
      </c>
    </row>
    <row r="126" spans="2:10" ht="15" customHeight="1" x14ac:dyDescent="0.25">
      <c r="C126" s="37"/>
      <c r="D126" s="37"/>
      <c r="E126" s="37"/>
      <c r="F126" s="37"/>
      <c r="H126" s="107"/>
    </row>
    <row r="127" spans="2:10" s="36" customFormat="1" ht="15.75" x14ac:dyDescent="0.25">
      <c r="B127" s="51" t="s">
        <v>83</v>
      </c>
      <c r="C127" s="121" t="s">
        <v>276</v>
      </c>
      <c r="D127" s="121"/>
      <c r="E127" s="121"/>
      <c r="F127" s="121"/>
      <c r="G127" s="121"/>
      <c r="H127" s="121"/>
      <c r="I127" s="121"/>
      <c r="J127" s="121"/>
    </row>
    <row r="128" spans="2:10" s="36" customFormat="1" ht="15.75" x14ac:dyDescent="0.25">
      <c r="B128" s="51" t="s">
        <v>294</v>
      </c>
      <c r="C128" s="119" t="s">
        <v>311</v>
      </c>
      <c r="D128" s="119"/>
      <c r="E128" s="74"/>
      <c r="F128" s="90"/>
      <c r="G128" s="90"/>
      <c r="H128" s="114"/>
      <c r="I128" s="90"/>
      <c r="J128" s="74"/>
    </row>
    <row r="129" spans="2:10" x14ac:dyDescent="0.25">
      <c r="B129" s="55"/>
      <c r="C129" s="53"/>
      <c r="D129" s="53"/>
      <c r="E129" s="53"/>
      <c r="F129" s="39"/>
      <c r="G129" s="39"/>
      <c r="H129" s="115"/>
      <c r="I129" s="39"/>
      <c r="J129" s="53"/>
    </row>
    <row r="130" spans="2:10" ht="15.75" customHeight="1" x14ac:dyDescent="0.25">
      <c r="B130" s="123" t="s">
        <v>8</v>
      </c>
      <c r="C130" s="123" t="s">
        <v>65</v>
      </c>
      <c r="D130" s="123" t="s">
        <v>115</v>
      </c>
      <c r="E130" s="123" t="s">
        <v>91</v>
      </c>
      <c r="F130" s="124" t="s">
        <v>92</v>
      </c>
      <c r="G130" s="124"/>
      <c r="H130" s="124"/>
      <c r="I130" s="123" t="s">
        <v>7</v>
      </c>
      <c r="J130" s="123" t="s">
        <v>289</v>
      </c>
    </row>
    <row r="131" spans="2:10" ht="16.5" customHeight="1" x14ac:dyDescent="0.25">
      <c r="B131" s="123"/>
      <c r="C131" s="123"/>
      <c r="D131" s="123"/>
      <c r="E131" s="123"/>
      <c r="F131" s="124" t="s">
        <v>325</v>
      </c>
      <c r="G131" s="124"/>
      <c r="H131" s="124"/>
      <c r="I131" s="123"/>
      <c r="J131" s="123"/>
    </row>
    <row r="132" spans="2:10" ht="32.25" customHeight="1" x14ac:dyDescent="0.25">
      <c r="B132" s="123"/>
      <c r="C132" s="123"/>
      <c r="D132" s="123"/>
      <c r="E132" s="123"/>
      <c r="F132" s="61" t="s">
        <v>85</v>
      </c>
      <c r="G132" s="62" t="s">
        <v>86</v>
      </c>
      <c r="H132" s="110" t="s">
        <v>324</v>
      </c>
      <c r="I132" s="123"/>
      <c r="J132" s="123"/>
    </row>
    <row r="133" spans="2:10" ht="95.25" customHeight="1" x14ac:dyDescent="0.25">
      <c r="B133" s="120" t="s">
        <v>41</v>
      </c>
      <c r="C133" s="60" t="s">
        <v>379</v>
      </c>
      <c r="D133" s="60" t="s">
        <v>207</v>
      </c>
      <c r="E133" s="63">
        <v>1</v>
      </c>
      <c r="F133" s="63">
        <v>0.25</v>
      </c>
      <c r="G133" s="63">
        <v>0.25</v>
      </c>
      <c r="H133" s="63">
        <f>+G133/F133</f>
        <v>1</v>
      </c>
      <c r="I133" s="60" t="s">
        <v>57</v>
      </c>
      <c r="J133" s="71"/>
    </row>
    <row r="134" spans="2:10" ht="108" customHeight="1" x14ac:dyDescent="0.25">
      <c r="B134" s="120"/>
      <c r="C134" s="60" t="s">
        <v>339</v>
      </c>
      <c r="D134" s="60" t="s">
        <v>380</v>
      </c>
      <c r="E134" s="63">
        <v>1</v>
      </c>
      <c r="F134" s="63">
        <v>0.25</v>
      </c>
      <c r="G134" s="63">
        <v>0.25</v>
      </c>
      <c r="H134" s="63">
        <f>+G134/F134</f>
        <v>1</v>
      </c>
      <c r="I134" s="60" t="s">
        <v>57</v>
      </c>
      <c r="J134" s="71" t="s">
        <v>306</v>
      </c>
    </row>
    <row r="135" spans="2:10" ht="95.25" customHeight="1" x14ac:dyDescent="0.25">
      <c r="B135" s="120"/>
      <c r="C135" s="60" t="s">
        <v>208</v>
      </c>
      <c r="D135" s="60" t="s">
        <v>209</v>
      </c>
      <c r="E135" s="63">
        <v>1</v>
      </c>
      <c r="F135" s="63">
        <v>0.25</v>
      </c>
      <c r="G135" s="63">
        <v>0.25</v>
      </c>
      <c r="H135" s="63">
        <f>+G135/F135</f>
        <v>1</v>
      </c>
      <c r="I135" s="60" t="s">
        <v>57</v>
      </c>
      <c r="J135" s="71" t="s">
        <v>307</v>
      </c>
    </row>
    <row r="136" spans="2:10" x14ac:dyDescent="0.25">
      <c r="B136" s="39"/>
      <c r="C136" s="38"/>
      <c r="D136" s="39"/>
      <c r="E136" s="40"/>
      <c r="F136" s="40"/>
      <c r="G136" s="40"/>
      <c r="H136" s="40"/>
      <c r="J136" s="72"/>
    </row>
    <row r="137" spans="2:10" s="36" customFormat="1" ht="15.75" x14ac:dyDescent="0.25">
      <c r="B137" s="51" t="s">
        <v>83</v>
      </c>
      <c r="C137" s="121" t="s">
        <v>276</v>
      </c>
      <c r="D137" s="121"/>
      <c r="E137" s="121"/>
      <c r="F137" s="121"/>
      <c r="G137" s="121"/>
      <c r="H137" s="121"/>
      <c r="I137" s="121"/>
      <c r="J137" s="121"/>
    </row>
    <row r="138" spans="2:10" s="36" customFormat="1" ht="21.75" customHeight="1" x14ac:dyDescent="0.25">
      <c r="B138" s="51" t="s">
        <v>294</v>
      </c>
      <c r="C138" s="121" t="s">
        <v>279</v>
      </c>
      <c r="D138" s="121"/>
      <c r="E138" s="121"/>
      <c r="F138" s="121"/>
      <c r="G138" s="121"/>
      <c r="H138" s="121"/>
      <c r="I138" s="121"/>
      <c r="J138" s="121"/>
    </row>
    <row r="139" spans="2:10" ht="15.75" x14ac:dyDescent="0.25">
      <c r="B139" s="52"/>
      <c r="C139" s="51"/>
      <c r="D139" s="51"/>
      <c r="E139" s="52"/>
      <c r="F139" s="52"/>
      <c r="G139" s="52"/>
      <c r="H139" s="109"/>
      <c r="I139" s="52"/>
      <c r="J139" s="51"/>
    </row>
    <row r="140" spans="2:10" ht="15.75" customHeight="1" x14ac:dyDescent="0.25">
      <c r="B140" s="123" t="s">
        <v>8</v>
      </c>
      <c r="C140" s="123" t="s">
        <v>65</v>
      </c>
      <c r="D140" s="123" t="s">
        <v>115</v>
      </c>
      <c r="E140" s="123" t="s">
        <v>91</v>
      </c>
      <c r="F140" s="124" t="s">
        <v>92</v>
      </c>
      <c r="G140" s="124"/>
      <c r="H140" s="124"/>
      <c r="I140" s="123" t="s">
        <v>7</v>
      </c>
      <c r="J140" s="123" t="s">
        <v>289</v>
      </c>
    </row>
    <row r="141" spans="2:10" ht="16.5" customHeight="1" x14ac:dyDescent="0.25">
      <c r="B141" s="123"/>
      <c r="C141" s="123"/>
      <c r="D141" s="123"/>
      <c r="E141" s="123"/>
      <c r="F141" s="124" t="s">
        <v>325</v>
      </c>
      <c r="G141" s="124"/>
      <c r="H141" s="124"/>
      <c r="I141" s="123"/>
      <c r="J141" s="123"/>
    </row>
    <row r="142" spans="2:10" ht="39" customHeight="1" x14ac:dyDescent="0.25">
      <c r="B142" s="123"/>
      <c r="C142" s="123"/>
      <c r="D142" s="123"/>
      <c r="E142" s="123"/>
      <c r="F142" s="61" t="s">
        <v>85</v>
      </c>
      <c r="G142" s="62" t="s">
        <v>86</v>
      </c>
      <c r="H142" s="110" t="s">
        <v>324</v>
      </c>
      <c r="I142" s="123"/>
      <c r="J142" s="123"/>
    </row>
    <row r="143" spans="2:10" ht="45" x14ac:dyDescent="0.25">
      <c r="B143" s="120" t="s">
        <v>95</v>
      </c>
      <c r="C143" s="60" t="s">
        <v>280</v>
      </c>
      <c r="D143" s="60" t="s">
        <v>183</v>
      </c>
      <c r="E143" s="63">
        <v>1</v>
      </c>
      <c r="F143" s="63">
        <v>0.1</v>
      </c>
      <c r="G143" s="63">
        <v>0.1</v>
      </c>
      <c r="H143" s="63">
        <f>+G143/F143</f>
        <v>1</v>
      </c>
      <c r="I143" s="60" t="s">
        <v>129</v>
      </c>
      <c r="J143" s="71" t="s">
        <v>257</v>
      </c>
    </row>
    <row r="144" spans="2:10" ht="60" x14ac:dyDescent="0.25">
      <c r="B144" s="120"/>
      <c r="C144" s="60" t="s">
        <v>143</v>
      </c>
      <c r="D144" s="60" t="s">
        <v>184</v>
      </c>
      <c r="E144" s="63">
        <v>1</v>
      </c>
      <c r="F144" s="63">
        <v>0</v>
      </c>
      <c r="G144" s="63">
        <v>0</v>
      </c>
      <c r="H144" s="63">
        <v>0</v>
      </c>
      <c r="I144" s="60" t="s">
        <v>189</v>
      </c>
      <c r="J144" s="71" t="s">
        <v>258</v>
      </c>
    </row>
    <row r="145" spans="2:10" ht="60" x14ac:dyDescent="0.25">
      <c r="B145" s="82" t="s">
        <v>47</v>
      </c>
      <c r="C145" s="60" t="s">
        <v>185</v>
      </c>
      <c r="D145" s="60" t="s">
        <v>186</v>
      </c>
      <c r="E145" s="63">
        <v>1</v>
      </c>
      <c r="F145" s="63">
        <v>0.1</v>
      </c>
      <c r="G145" s="63">
        <v>0.1</v>
      </c>
      <c r="H145" s="63">
        <f t="shared" ref="H145" si="9">+G145/F145</f>
        <v>1</v>
      </c>
      <c r="I145" s="60" t="s">
        <v>190</v>
      </c>
      <c r="J145" s="71" t="s">
        <v>340</v>
      </c>
    </row>
    <row r="146" spans="2:10" ht="60" x14ac:dyDescent="0.25">
      <c r="B146" s="82" t="s">
        <v>44</v>
      </c>
      <c r="C146" s="60" t="s">
        <v>187</v>
      </c>
      <c r="D146" s="60" t="s">
        <v>188</v>
      </c>
      <c r="E146" s="87">
        <v>2</v>
      </c>
      <c r="F146" s="63">
        <v>0</v>
      </c>
      <c r="G146" s="63">
        <v>0</v>
      </c>
      <c r="H146" s="63">
        <v>0</v>
      </c>
      <c r="I146" s="60" t="s">
        <v>189</v>
      </c>
      <c r="J146" s="71" t="s">
        <v>259</v>
      </c>
    </row>
    <row r="147" spans="2:10" ht="75" x14ac:dyDescent="0.25">
      <c r="B147" s="82" t="s">
        <v>41</v>
      </c>
      <c r="C147" s="60" t="s">
        <v>210</v>
      </c>
      <c r="D147" s="60" t="s">
        <v>211</v>
      </c>
      <c r="E147" s="63">
        <v>1</v>
      </c>
      <c r="F147" s="63">
        <v>0.25</v>
      </c>
      <c r="G147" s="63">
        <v>0.25</v>
      </c>
      <c r="H147" s="63">
        <f t="shared" ref="H147" si="10">+G147/F147</f>
        <v>1</v>
      </c>
      <c r="I147" s="60" t="s">
        <v>212</v>
      </c>
      <c r="J147" s="71" t="s">
        <v>308</v>
      </c>
    </row>
    <row r="148" spans="2:10" x14ac:dyDescent="0.25">
      <c r="B148" s="38"/>
      <c r="D148" s="38"/>
      <c r="H148" s="107"/>
    </row>
    <row r="149" spans="2:10" s="36" customFormat="1" ht="15.75" x14ac:dyDescent="0.25">
      <c r="B149" s="59" t="s">
        <v>83</v>
      </c>
      <c r="C149" s="121" t="s">
        <v>276</v>
      </c>
      <c r="D149" s="121"/>
      <c r="E149" s="121"/>
      <c r="F149" s="121"/>
      <c r="G149" s="121"/>
      <c r="H149" s="121"/>
      <c r="I149" s="121"/>
      <c r="J149" s="121"/>
    </row>
    <row r="150" spans="2:10" s="36" customFormat="1" ht="18" customHeight="1" x14ac:dyDescent="0.25">
      <c r="B150" s="59" t="s">
        <v>294</v>
      </c>
      <c r="C150" s="122" t="s">
        <v>315</v>
      </c>
      <c r="D150" s="122"/>
      <c r="E150" s="122"/>
      <c r="F150" s="122"/>
      <c r="G150" s="122"/>
      <c r="H150" s="122"/>
      <c r="I150" s="122"/>
      <c r="J150" s="51"/>
    </row>
    <row r="151" spans="2:10" ht="15.75" x14ac:dyDescent="0.25">
      <c r="B151" s="52"/>
      <c r="C151" s="51"/>
      <c r="D151" s="51"/>
      <c r="E151" s="52"/>
      <c r="F151" s="52"/>
      <c r="G151" s="52"/>
      <c r="H151" s="109"/>
      <c r="I151" s="52"/>
      <c r="J151" s="51"/>
    </row>
    <row r="152" spans="2:10" ht="16.5" customHeight="1" x14ac:dyDescent="0.25">
      <c r="B152" s="123" t="s">
        <v>8</v>
      </c>
      <c r="C152" s="123" t="s">
        <v>65</v>
      </c>
      <c r="D152" s="123" t="s">
        <v>115</v>
      </c>
      <c r="E152" s="123" t="s">
        <v>91</v>
      </c>
      <c r="F152" s="124" t="s">
        <v>92</v>
      </c>
      <c r="G152" s="124"/>
      <c r="H152" s="124"/>
      <c r="I152" s="123" t="s">
        <v>7</v>
      </c>
      <c r="J152" s="123" t="s">
        <v>289</v>
      </c>
    </row>
    <row r="153" spans="2:10" ht="16.5" customHeight="1" x14ac:dyDescent="0.25">
      <c r="B153" s="123"/>
      <c r="C153" s="123"/>
      <c r="D153" s="123"/>
      <c r="E153" s="123"/>
      <c r="F153" s="124" t="s">
        <v>325</v>
      </c>
      <c r="G153" s="124"/>
      <c r="H153" s="124"/>
      <c r="I153" s="123"/>
      <c r="J153" s="123"/>
    </row>
    <row r="154" spans="2:10" ht="44.25" customHeight="1" x14ac:dyDescent="0.25">
      <c r="B154" s="123"/>
      <c r="C154" s="123"/>
      <c r="D154" s="123"/>
      <c r="E154" s="123"/>
      <c r="F154" s="61" t="s">
        <v>85</v>
      </c>
      <c r="G154" s="62" t="s">
        <v>86</v>
      </c>
      <c r="H154" s="110" t="s">
        <v>324</v>
      </c>
      <c r="I154" s="123"/>
      <c r="J154" s="123"/>
    </row>
    <row r="155" spans="2:10" ht="45" x14ac:dyDescent="0.25">
      <c r="B155" s="120" t="s">
        <v>41</v>
      </c>
      <c r="C155" s="82" t="s">
        <v>213</v>
      </c>
      <c r="D155" s="82" t="s">
        <v>214</v>
      </c>
      <c r="E155" s="63">
        <v>1</v>
      </c>
      <c r="F155" s="63">
        <v>0.25</v>
      </c>
      <c r="G155" s="63">
        <v>0.25</v>
      </c>
      <c r="H155" s="63">
        <f>+G155/F155</f>
        <v>1</v>
      </c>
      <c r="I155" s="60" t="s">
        <v>212</v>
      </c>
      <c r="J155" s="71" t="s">
        <v>309</v>
      </c>
    </row>
    <row r="156" spans="2:10" ht="60" x14ac:dyDescent="0.25">
      <c r="B156" s="120"/>
      <c r="C156" s="82" t="s">
        <v>215</v>
      </c>
      <c r="D156" s="82" t="s">
        <v>216</v>
      </c>
      <c r="E156" s="63">
        <v>1</v>
      </c>
      <c r="F156" s="63">
        <v>0.25</v>
      </c>
      <c r="G156" s="63">
        <v>0.25</v>
      </c>
      <c r="H156" s="63">
        <f t="shared" ref="H156:H159" si="11">+G156/F156</f>
        <v>1</v>
      </c>
      <c r="I156" s="60" t="s">
        <v>212</v>
      </c>
      <c r="J156" s="71" t="s">
        <v>310</v>
      </c>
    </row>
    <row r="157" spans="2:10" ht="30" x14ac:dyDescent="0.25">
      <c r="B157" s="120"/>
      <c r="C157" s="82" t="s">
        <v>217</v>
      </c>
      <c r="D157" s="82" t="s">
        <v>218</v>
      </c>
      <c r="E157" s="63">
        <v>1</v>
      </c>
      <c r="F157" s="63">
        <v>0.25</v>
      </c>
      <c r="G157" s="63">
        <v>0.25</v>
      </c>
      <c r="H157" s="63">
        <f t="shared" si="11"/>
        <v>1</v>
      </c>
      <c r="I157" s="60" t="s">
        <v>138</v>
      </c>
      <c r="J157" s="71" t="s">
        <v>381</v>
      </c>
    </row>
    <row r="158" spans="2:10" ht="58.5" x14ac:dyDescent="0.25">
      <c r="B158" s="120"/>
      <c r="C158" s="82" t="s">
        <v>219</v>
      </c>
      <c r="D158" s="82" t="s">
        <v>220</v>
      </c>
      <c r="E158" s="63">
        <v>1</v>
      </c>
      <c r="F158" s="63">
        <v>0.25</v>
      </c>
      <c r="G158" s="63">
        <v>0.25</v>
      </c>
      <c r="H158" s="63">
        <f t="shared" si="11"/>
        <v>1</v>
      </c>
      <c r="I158" s="60" t="s">
        <v>138</v>
      </c>
      <c r="J158" s="71" t="s">
        <v>382</v>
      </c>
    </row>
    <row r="159" spans="2:10" ht="60" x14ac:dyDescent="0.25">
      <c r="B159" s="120"/>
      <c r="C159" s="82" t="s">
        <v>221</v>
      </c>
      <c r="D159" s="82" t="s">
        <v>222</v>
      </c>
      <c r="E159" s="63">
        <v>1</v>
      </c>
      <c r="F159" s="63">
        <v>0.25</v>
      </c>
      <c r="G159" s="63">
        <v>0.25</v>
      </c>
      <c r="H159" s="63">
        <f t="shared" si="11"/>
        <v>1</v>
      </c>
      <c r="I159" s="60" t="s">
        <v>138</v>
      </c>
      <c r="J159" s="71" t="s">
        <v>383</v>
      </c>
    </row>
    <row r="160" spans="2:10" x14ac:dyDescent="0.25">
      <c r="B160" s="38"/>
    </row>
    <row r="161" spans="2:10" s="36" customFormat="1" ht="15.75" x14ac:dyDescent="0.25">
      <c r="B161" s="59" t="s">
        <v>83</v>
      </c>
      <c r="C161" s="121" t="s">
        <v>276</v>
      </c>
      <c r="D161" s="121"/>
      <c r="E161" s="121"/>
      <c r="F161" s="121"/>
      <c r="G161" s="121"/>
      <c r="H161" s="121"/>
      <c r="I161" s="121"/>
      <c r="J161" s="121"/>
    </row>
    <row r="162" spans="2:10" s="36" customFormat="1" ht="15.75" x14ac:dyDescent="0.25">
      <c r="B162" s="59" t="s">
        <v>294</v>
      </c>
      <c r="C162" s="49" t="s">
        <v>277</v>
      </c>
      <c r="D162" s="49"/>
      <c r="E162" s="45"/>
      <c r="F162" s="45"/>
      <c r="G162" s="45"/>
      <c r="H162" s="111"/>
      <c r="I162" s="45"/>
      <c r="J162" s="49"/>
    </row>
    <row r="163" spans="2:10" ht="16.5" customHeight="1" x14ac:dyDescent="0.25"/>
    <row r="164" spans="2:10" ht="16.5" customHeight="1" x14ac:dyDescent="0.25">
      <c r="B164" s="123" t="s">
        <v>8</v>
      </c>
      <c r="C164" s="123" t="s">
        <v>65</v>
      </c>
      <c r="D164" s="123" t="s">
        <v>115</v>
      </c>
      <c r="E164" s="123" t="s">
        <v>91</v>
      </c>
      <c r="F164" s="124" t="s">
        <v>92</v>
      </c>
      <c r="G164" s="124"/>
      <c r="H164" s="124"/>
      <c r="I164" s="123" t="s">
        <v>7</v>
      </c>
      <c r="J164" s="123" t="s">
        <v>289</v>
      </c>
    </row>
    <row r="165" spans="2:10" ht="16.5" customHeight="1" x14ac:dyDescent="0.25">
      <c r="B165" s="123"/>
      <c r="C165" s="123"/>
      <c r="D165" s="123"/>
      <c r="E165" s="123"/>
      <c r="F165" s="124" t="s">
        <v>325</v>
      </c>
      <c r="G165" s="124"/>
      <c r="H165" s="124"/>
      <c r="I165" s="123"/>
      <c r="J165" s="123"/>
    </row>
    <row r="166" spans="2:10" ht="37.5" customHeight="1" x14ac:dyDescent="0.25">
      <c r="B166" s="123"/>
      <c r="C166" s="123"/>
      <c r="D166" s="123"/>
      <c r="E166" s="123"/>
      <c r="F166" s="61" t="s">
        <v>85</v>
      </c>
      <c r="G166" s="62" t="s">
        <v>86</v>
      </c>
      <c r="H166" s="110" t="s">
        <v>324</v>
      </c>
      <c r="I166" s="123"/>
      <c r="J166" s="123"/>
    </row>
    <row r="167" spans="2:10" ht="240" x14ac:dyDescent="0.25">
      <c r="B167" s="120" t="s">
        <v>37</v>
      </c>
      <c r="C167" s="60" t="s">
        <v>172</v>
      </c>
      <c r="D167" s="60" t="s">
        <v>60</v>
      </c>
      <c r="E167" s="92">
        <v>3788583.1841359991</v>
      </c>
      <c r="F167" s="92">
        <v>1356345.730436</v>
      </c>
      <c r="G167" s="92">
        <v>1356345.7304359996</v>
      </c>
      <c r="H167" s="63">
        <f t="shared" ref="H167:H173" si="12">+G167/F167</f>
        <v>0.99999999999999967</v>
      </c>
      <c r="I167" s="60" t="s">
        <v>384</v>
      </c>
      <c r="J167" s="93" t="s">
        <v>261</v>
      </c>
    </row>
    <row r="168" spans="2:10" ht="240" x14ac:dyDescent="0.25">
      <c r="B168" s="120"/>
      <c r="C168" s="60" t="s">
        <v>173</v>
      </c>
      <c r="D168" s="60" t="s">
        <v>61</v>
      </c>
      <c r="E168" s="94">
        <v>3154643.3074389989</v>
      </c>
      <c r="F168" s="94">
        <v>245318.54432299998</v>
      </c>
      <c r="G168" s="94">
        <v>245318.54432299998</v>
      </c>
      <c r="H168" s="63">
        <f t="shared" si="12"/>
        <v>1</v>
      </c>
      <c r="I168" s="60" t="s">
        <v>384</v>
      </c>
      <c r="J168" s="93" t="s">
        <v>262</v>
      </c>
    </row>
    <row r="169" spans="2:10" ht="120.75" customHeight="1" x14ac:dyDescent="0.25">
      <c r="B169" s="120"/>
      <c r="C169" s="60" t="s">
        <v>174</v>
      </c>
      <c r="D169" s="60" t="s">
        <v>79</v>
      </c>
      <c r="E169" s="92">
        <v>222882.87714</v>
      </c>
      <c r="F169" s="92">
        <v>51280.219389999998</v>
      </c>
      <c r="G169" s="92">
        <v>51280.219389999998</v>
      </c>
      <c r="H169" s="63">
        <f t="shared" si="12"/>
        <v>1</v>
      </c>
      <c r="I169" s="60" t="s">
        <v>132</v>
      </c>
      <c r="J169" s="93" t="s">
        <v>341</v>
      </c>
    </row>
    <row r="170" spans="2:10" ht="105.75" customHeight="1" x14ac:dyDescent="0.25">
      <c r="B170" s="120"/>
      <c r="C170" s="60" t="s">
        <v>175</v>
      </c>
      <c r="D170" s="60" t="s">
        <v>80</v>
      </c>
      <c r="E170" s="92">
        <v>203162.21811300001</v>
      </c>
      <c r="F170" s="92">
        <v>41930.023950000003</v>
      </c>
      <c r="G170" s="92">
        <v>41930.023950000003</v>
      </c>
      <c r="H170" s="63">
        <f t="shared" si="12"/>
        <v>1</v>
      </c>
      <c r="I170" s="60" t="s">
        <v>132</v>
      </c>
      <c r="J170" s="93" t="s">
        <v>342</v>
      </c>
    </row>
    <row r="171" spans="2:10" ht="406.5" customHeight="1" x14ac:dyDescent="0.25">
      <c r="B171" s="120"/>
      <c r="C171" s="60" t="s">
        <v>176</v>
      </c>
      <c r="D171" s="60" t="s">
        <v>177</v>
      </c>
      <c r="E171" s="92">
        <v>2178881.7169780671</v>
      </c>
      <c r="F171" s="92">
        <v>653627.8006647533</v>
      </c>
      <c r="G171" s="95">
        <v>669989</v>
      </c>
      <c r="H171" s="63">
        <f t="shared" si="12"/>
        <v>1.025031370022216</v>
      </c>
      <c r="I171" s="60" t="s">
        <v>384</v>
      </c>
      <c r="J171" s="93" t="s">
        <v>343</v>
      </c>
    </row>
    <row r="172" spans="2:10" ht="98.25" customHeight="1" x14ac:dyDescent="0.25">
      <c r="B172" s="120"/>
      <c r="C172" s="60" t="s">
        <v>385</v>
      </c>
      <c r="D172" s="60" t="s">
        <v>131</v>
      </c>
      <c r="E172" s="79">
        <v>1</v>
      </c>
      <c r="F172" s="79">
        <v>0.25</v>
      </c>
      <c r="G172" s="63">
        <v>0.25</v>
      </c>
      <c r="H172" s="63">
        <f t="shared" si="12"/>
        <v>1</v>
      </c>
      <c r="I172" s="60" t="s">
        <v>63</v>
      </c>
      <c r="J172" s="93" t="s">
        <v>316</v>
      </c>
    </row>
    <row r="173" spans="2:10" ht="79.5" customHeight="1" x14ac:dyDescent="0.25">
      <c r="B173" s="120"/>
      <c r="C173" s="60" t="s">
        <v>178</v>
      </c>
      <c r="D173" s="60" t="s">
        <v>179</v>
      </c>
      <c r="E173" s="79">
        <v>1</v>
      </c>
      <c r="F173" s="63">
        <v>0.25</v>
      </c>
      <c r="G173" s="63">
        <v>0.25</v>
      </c>
      <c r="H173" s="63">
        <f t="shared" si="12"/>
        <v>1</v>
      </c>
      <c r="I173" s="60" t="s">
        <v>63</v>
      </c>
      <c r="J173" s="93" t="s">
        <v>263</v>
      </c>
    </row>
    <row r="174" spans="2:10" ht="16.5" customHeight="1" x14ac:dyDescent="0.25">
      <c r="B174" s="39"/>
      <c r="C174" s="39"/>
      <c r="D174" s="39"/>
      <c r="E174" s="43"/>
      <c r="F174" s="40"/>
      <c r="G174" s="40"/>
      <c r="H174" s="40"/>
      <c r="I174" s="39"/>
      <c r="J174" s="73"/>
    </row>
    <row r="175" spans="2:10" s="36" customFormat="1" ht="17.25" customHeight="1" x14ac:dyDescent="0.25">
      <c r="B175" s="59" t="s">
        <v>83</v>
      </c>
      <c r="C175" s="121" t="s">
        <v>276</v>
      </c>
      <c r="D175" s="121"/>
      <c r="E175" s="121"/>
      <c r="F175" s="121"/>
      <c r="G175" s="121"/>
      <c r="H175" s="121"/>
      <c r="I175" s="121"/>
      <c r="J175" s="121"/>
    </row>
    <row r="176" spans="2:10" s="36" customFormat="1" ht="21.75" customHeight="1" x14ac:dyDescent="0.25">
      <c r="B176" s="59" t="s">
        <v>9</v>
      </c>
      <c r="C176" s="121" t="s">
        <v>285</v>
      </c>
      <c r="D176" s="121"/>
      <c r="E176" s="121"/>
      <c r="F176" s="121"/>
      <c r="G176" s="121"/>
      <c r="H176" s="121"/>
      <c r="I176" s="121"/>
      <c r="J176" s="121"/>
    </row>
    <row r="177" spans="1:10" ht="16.5" customHeight="1" x14ac:dyDescent="0.25">
      <c r="B177" s="50"/>
      <c r="E177" s="41"/>
      <c r="H177" s="108"/>
    </row>
    <row r="178" spans="1:10" ht="16.5" customHeight="1" x14ac:dyDescent="0.25">
      <c r="B178" s="123" t="s">
        <v>8</v>
      </c>
      <c r="C178" s="123" t="s">
        <v>65</v>
      </c>
      <c r="D178" s="123" t="s">
        <v>115</v>
      </c>
      <c r="E178" s="123" t="s">
        <v>91</v>
      </c>
      <c r="F178" s="124" t="s">
        <v>92</v>
      </c>
      <c r="G178" s="124"/>
      <c r="H178" s="124"/>
      <c r="I178" s="123" t="s">
        <v>7</v>
      </c>
      <c r="J178" s="123" t="s">
        <v>289</v>
      </c>
    </row>
    <row r="179" spans="1:10" ht="16.5" customHeight="1" x14ac:dyDescent="0.25">
      <c r="B179" s="123"/>
      <c r="C179" s="123"/>
      <c r="D179" s="123"/>
      <c r="E179" s="123"/>
      <c r="F179" s="124" t="s">
        <v>325</v>
      </c>
      <c r="G179" s="124"/>
      <c r="H179" s="124"/>
      <c r="I179" s="123"/>
      <c r="J179" s="123"/>
    </row>
    <row r="180" spans="1:10" ht="33.75" customHeight="1" x14ac:dyDescent="0.25">
      <c r="B180" s="123"/>
      <c r="C180" s="123"/>
      <c r="D180" s="123"/>
      <c r="E180" s="123"/>
      <c r="F180" s="61" t="s">
        <v>85</v>
      </c>
      <c r="G180" s="62" t="s">
        <v>86</v>
      </c>
      <c r="H180" s="110" t="s">
        <v>324</v>
      </c>
      <c r="I180" s="123"/>
      <c r="J180" s="123"/>
    </row>
    <row r="181" spans="1:10" ht="78" customHeight="1" x14ac:dyDescent="0.25">
      <c r="B181" s="120" t="s">
        <v>41</v>
      </c>
      <c r="C181" s="82" t="s">
        <v>229</v>
      </c>
      <c r="D181" s="82" t="s">
        <v>230</v>
      </c>
      <c r="E181" s="63">
        <v>1</v>
      </c>
      <c r="F181" s="63">
        <v>0</v>
      </c>
      <c r="G181" s="63">
        <v>0</v>
      </c>
      <c r="H181" s="63">
        <v>0</v>
      </c>
      <c r="I181" s="82" t="s">
        <v>141</v>
      </c>
      <c r="J181" s="85" t="s">
        <v>266</v>
      </c>
    </row>
    <row r="182" spans="1:10" ht="78" customHeight="1" x14ac:dyDescent="0.25">
      <c r="B182" s="120"/>
      <c r="C182" s="82" t="s">
        <v>344</v>
      </c>
      <c r="D182" s="82" t="s">
        <v>231</v>
      </c>
      <c r="E182" s="63">
        <v>1</v>
      </c>
      <c r="F182" s="63">
        <v>0.25</v>
      </c>
      <c r="G182" s="63">
        <v>0.25</v>
      </c>
      <c r="H182" s="63">
        <f>+G182/F182</f>
        <v>1</v>
      </c>
      <c r="I182" s="82" t="s">
        <v>334</v>
      </c>
      <c r="J182" s="85" t="s">
        <v>317</v>
      </c>
    </row>
    <row r="183" spans="1:10" ht="78" customHeight="1" x14ac:dyDescent="0.25">
      <c r="B183" s="120"/>
      <c r="C183" s="82" t="s">
        <v>232</v>
      </c>
      <c r="D183" s="82" t="s">
        <v>233</v>
      </c>
      <c r="E183" s="63">
        <v>1</v>
      </c>
      <c r="F183" s="63">
        <v>0.25</v>
      </c>
      <c r="G183" s="63">
        <v>0.25</v>
      </c>
      <c r="H183" s="63">
        <f>+G183/F183</f>
        <v>1</v>
      </c>
      <c r="I183" s="82" t="s">
        <v>334</v>
      </c>
      <c r="J183" s="85" t="s">
        <v>386</v>
      </c>
    </row>
    <row r="184" spans="1:10" ht="78" customHeight="1" x14ac:dyDescent="0.25">
      <c r="B184" s="120"/>
      <c r="C184" s="82" t="s">
        <v>234</v>
      </c>
      <c r="D184" s="82" t="s">
        <v>387</v>
      </c>
      <c r="E184" s="63">
        <v>1</v>
      </c>
      <c r="F184" s="63">
        <v>0.25</v>
      </c>
      <c r="G184" s="63">
        <v>0.25</v>
      </c>
      <c r="H184" s="63">
        <f>+G184/F184</f>
        <v>1</v>
      </c>
      <c r="I184" s="82" t="s">
        <v>334</v>
      </c>
      <c r="J184" s="85" t="s">
        <v>388</v>
      </c>
    </row>
    <row r="185" spans="1:10" ht="117.75" customHeight="1" x14ac:dyDescent="0.25">
      <c r="B185" s="120" t="s">
        <v>41</v>
      </c>
      <c r="C185" s="82" t="s">
        <v>389</v>
      </c>
      <c r="D185" s="82" t="s">
        <v>235</v>
      </c>
      <c r="E185" s="63">
        <v>1</v>
      </c>
      <c r="F185" s="63">
        <v>0</v>
      </c>
      <c r="G185" s="63">
        <v>0</v>
      </c>
      <c r="H185" s="63">
        <v>0</v>
      </c>
      <c r="I185" s="82" t="s">
        <v>141</v>
      </c>
      <c r="J185" s="85" t="s">
        <v>270</v>
      </c>
    </row>
    <row r="186" spans="1:10" ht="16.5" customHeight="1" x14ac:dyDescent="0.25">
      <c r="B186" s="38"/>
    </row>
    <row r="187" spans="1:10" s="36" customFormat="1" ht="15.75" x14ac:dyDescent="0.25">
      <c r="B187" s="51" t="s">
        <v>89</v>
      </c>
      <c r="C187" s="121" t="s">
        <v>282</v>
      </c>
      <c r="D187" s="121"/>
      <c r="E187" s="121"/>
      <c r="F187" s="121"/>
      <c r="G187" s="121"/>
      <c r="H187" s="121"/>
      <c r="I187" s="121"/>
      <c r="J187" s="121"/>
    </row>
    <row r="188" spans="1:10" s="36" customFormat="1" ht="24" customHeight="1" x14ac:dyDescent="0.25">
      <c r="B188" s="51" t="s">
        <v>294</v>
      </c>
      <c r="C188" s="121" t="s">
        <v>281</v>
      </c>
      <c r="D188" s="121"/>
      <c r="E188" s="121"/>
      <c r="F188" s="121"/>
      <c r="G188" s="121"/>
      <c r="H188" s="121"/>
      <c r="I188" s="121"/>
      <c r="J188" s="121"/>
    </row>
    <row r="189" spans="1:10" ht="15.75" x14ac:dyDescent="0.25">
      <c r="A189" s="36"/>
      <c r="B189" s="51"/>
      <c r="C189" s="51"/>
      <c r="D189" s="51"/>
      <c r="E189" s="52"/>
      <c r="F189" s="52"/>
      <c r="G189" s="52"/>
      <c r="H189" s="109"/>
      <c r="I189" s="52"/>
      <c r="J189" s="51"/>
    </row>
    <row r="190" spans="1:10" ht="16.5" customHeight="1" x14ac:dyDescent="0.25">
      <c r="A190" s="36"/>
      <c r="B190" s="123" t="s">
        <v>8</v>
      </c>
      <c r="C190" s="123" t="s">
        <v>65</v>
      </c>
      <c r="D190" s="123" t="s">
        <v>115</v>
      </c>
      <c r="E190" s="123" t="s">
        <v>91</v>
      </c>
      <c r="F190" s="124" t="s">
        <v>92</v>
      </c>
      <c r="G190" s="124"/>
      <c r="H190" s="124"/>
      <c r="I190" s="123" t="s">
        <v>7</v>
      </c>
      <c r="J190" s="156" t="s">
        <v>289</v>
      </c>
    </row>
    <row r="191" spans="1:10" ht="16.5" customHeight="1" x14ac:dyDescent="0.25">
      <c r="A191" s="36"/>
      <c r="B191" s="123"/>
      <c r="C191" s="123"/>
      <c r="D191" s="123"/>
      <c r="E191" s="123"/>
      <c r="F191" s="124" t="s">
        <v>325</v>
      </c>
      <c r="G191" s="124"/>
      <c r="H191" s="124"/>
      <c r="I191" s="123"/>
      <c r="J191" s="156"/>
    </row>
    <row r="192" spans="1:10" ht="31.5" customHeight="1" x14ac:dyDescent="0.25">
      <c r="A192" s="36"/>
      <c r="B192" s="123"/>
      <c r="C192" s="123"/>
      <c r="D192" s="123"/>
      <c r="E192" s="123"/>
      <c r="F192" s="61" t="s">
        <v>85</v>
      </c>
      <c r="G192" s="62" t="s">
        <v>86</v>
      </c>
      <c r="H192" s="110" t="s">
        <v>324</v>
      </c>
      <c r="I192" s="123"/>
      <c r="J192" s="156"/>
    </row>
    <row r="193" spans="1:10" ht="75" x14ac:dyDescent="0.25">
      <c r="A193" s="36"/>
      <c r="B193" s="120" t="s">
        <v>51</v>
      </c>
      <c r="C193" s="96" t="s">
        <v>345</v>
      </c>
      <c r="D193" s="96" t="s">
        <v>119</v>
      </c>
      <c r="E193" s="97">
        <v>214</v>
      </c>
      <c r="F193" s="87">
        <v>62.15</v>
      </c>
      <c r="G193" s="98">
        <f>5.8+9.4</f>
        <v>15.2</v>
      </c>
      <c r="H193" s="63">
        <f t="shared" ref="H193:H197" si="13">+G193/F193</f>
        <v>0.24456958970233306</v>
      </c>
      <c r="I193" s="75" t="s">
        <v>250</v>
      </c>
      <c r="J193" s="64" t="s">
        <v>346</v>
      </c>
    </row>
    <row r="194" spans="1:10" ht="108.75" customHeight="1" x14ac:dyDescent="0.25">
      <c r="A194" s="36"/>
      <c r="B194" s="120"/>
      <c r="C194" s="96" t="s">
        <v>236</v>
      </c>
      <c r="D194" s="96" t="s">
        <v>120</v>
      </c>
      <c r="E194" s="97">
        <v>128.57999999999998</v>
      </c>
      <c r="F194" s="87">
        <v>12.83</v>
      </c>
      <c r="G194" s="98">
        <f>6.4+0.02</f>
        <v>6.42</v>
      </c>
      <c r="H194" s="63">
        <f t="shared" si="13"/>
        <v>0.50038971161340606</v>
      </c>
      <c r="I194" s="75" t="s">
        <v>250</v>
      </c>
      <c r="J194" s="64" t="s">
        <v>390</v>
      </c>
    </row>
    <row r="195" spans="1:10" ht="392.25" customHeight="1" x14ac:dyDescent="0.25">
      <c r="A195" s="36"/>
      <c r="B195" s="120"/>
      <c r="C195" s="96" t="s">
        <v>237</v>
      </c>
      <c r="D195" s="96" t="s">
        <v>238</v>
      </c>
      <c r="E195" s="86">
        <v>4040</v>
      </c>
      <c r="F195" s="87">
        <v>0</v>
      </c>
      <c r="G195" s="98">
        <v>111.3</v>
      </c>
      <c r="H195" s="63">
        <v>0</v>
      </c>
      <c r="I195" s="75" t="s">
        <v>139</v>
      </c>
      <c r="J195" s="64" t="s">
        <v>347</v>
      </c>
    </row>
    <row r="196" spans="1:10" ht="30" x14ac:dyDescent="0.25">
      <c r="A196" s="36"/>
      <c r="B196" s="120"/>
      <c r="C196" s="96" t="s">
        <v>239</v>
      </c>
      <c r="D196" s="96" t="s">
        <v>240</v>
      </c>
      <c r="E196" s="86">
        <v>100</v>
      </c>
      <c r="F196" s="99">
        <v>0</v>
      </c>
      <c r="G196" s="100">
        <v>0</v>
      </c>
      <c r="H196" s="63">
        <v>1</v>
      </c>
      <c r="I196" s="75" t="s">
        <v>139</v>
      </c>
      <c r="J196" s="64" t="s">
        <v>391</v>
      </c>
    </row>
    <row r="197" spans="1:10" ht="36.75" customHeight="1" x14ac:dyDescent="0.25">
      <c r="A197" s="36"/>
      <c r="B197" s="120"/>
      <c r="C197" s="96" t="s">
        <v>241</v>
      </c>
      <c r="D197" s="96" t="s">
        <v>54</v>
      </c>
      <c r="E197" s="86">
        <v>30</v>
      </c>
      <c r="F197" s="87">
        <v>5</v>
      </c>
      <c r="G197" s="99">
        <v>0</v>
      </c>
      <c r="H197" s="63">
        <f t="shared" si="13"/>
        <v>0</v>
      </c>
      <c r="I197" s="75" t="s">
        <v>139</v>
      </c>
      <c r="J197" s="101"/>
    </row>
    <row r="198" spans="1:10" ht="60" customHeight="1" x14ac:dyDescent="0.25">
      <c r="A198" s="36"/>
      <c r="B198" s="120"/>
      <c r="C198" s="96" t="s">
        <v>348</v>
      </c>
      <c r="D198" s="96" t="s">
        <v>349</v>
      </c>
      <c r="E198" s="98">
        <v>1</v>
      </c>
      <c r="F198" s="87">
        <v>0</v>
      </c>
      <c r="G198" s="98">
        <v>0</v>
      </c>
      <c r="H198" s="63">
        <v>1</v>
      </c>
      <c r="I198" s="75" t="s">
        <v>146</v>
      </c>
      <c r="J198" s="64" t="s">
        <v>318</v>
      </c>
    </row>
    <row r="199" spans="1:10" ht="78" customHeight="1" x14ac:dyDescent="0.25">
      <c r="A199" s="36"/>
      <c r="B199" s="120"/>
      <c r="C199" s="96" t="s">
        <v>392</v>
      </c>
      <c r="D199" s="96" t="s">
        <v>350</v>
      </c>
      <c r="E199" s="78">
        <v>20</v>
      </c>
      <c r="F199" s="87">
        <v>2</v>
      </c>
      <c r="G199" s="98">
        <v>0</v>
      </c>
      <c r="H199" s="63">
        <f t="shared" ref="H199:H203" si="14">+G199/F199</f>
        <v>0</v>
      </c>
      <c r="I199" s="75" t="s">
        <v>146</v>
      </c>
      <c r="J199" s="64"/>
    </row>
    <row r="200" spans="1:10" ht="54" customHeight="1" x14ac:dyDescent="0.25">
      <c r="A200" s="36"/>
      <c r="B200" s="120"/>
      <c r="C200" s="96" t="s">
        <v>242</v>
      </c>
      <c r="D200" s="96" t="s">
        <v>243</v>
      </c>
      <c r="E200" s="78">
        <v>5</v>
      </c>
      <c r="F200" s="87">
        <v>0</v>
      </c>
      <c r="G200" s="102">
        <v>0</v>
      </c>
      <c r="H200" s="63">
        <v>0</v>
      </c>
      <c r="I200" s="75" t="s">
        <v>146</v>
      </c>
      <c r="J200" s="64" t="s">
        <v>319</v>
      </c>
    </row>
    <row r="201" spans="1:10" ht="58.5" x14ac:dyDescent="0.25">
      <c r="A201" s="36"/>
      <c r="B201" s="120"/>
      <c r="C201" s="96" t="s">
        <v>244</v>
      </c>
      <c r="D201" s="96" t="s">
        <v>109</v>
      </c>
      <c r="E201" s="86">
        <v>22</v>
      </c>
      <c r="F201" s="87">
        <v>20</v>
      </c>
      <c r="G201" s="98">
        <v>0</v>
      </c>
      <c r="H201" s="63">
        <f>+G201/E201</f>
        <v>0</v>
      </c>
      <c r="I201" s="75" t="s">
        <v>250</v>
      </c>
      <c r="J201" s="64"/>
    </row>
    <row r="202" spans="1:10" ht="30" x14ac:dyDescent="0.25">
      <c r="A202" s="36"/>
      <c r="B202" s="120"/>
      <c r="C202" s="96" t="s">
        <v>245</v>
      </c>
      <c r="D202" s="96" t="s">
        <v>56</v>
      </c>
      <c r="E202" s="86">
        <v>29</v>
      </c>
      <c r="F202" s="87">
        <v>4</v>
      </c>
      <c r="G202" s="98">
        <v>0</v>
      </c>
      <c r="H202" s="63">
        <f t="shared" si="14"/>
        <v>0</v>
      </c>
      <c r="I202" s="75" t="s">
        <v>250</v>
      </c>
      <c r="J202" s="64"/>
    </row>
    <row r="203" spans="1:10" ht="30" x14ac:dyDescent="0.25">
      <c r="A203" s="36"/>
      <c r="B203" s="120"/>
      <c r="C203" s="96" t="s">
        <v>144</v>
      </c>
      <c r="D203" s="96" t="s">
        <v>145</v>
      </c>
      <c r="E203" s="86">
        <v>1330.39</v>
      </c>
      <c r="F203" s="87">
        <v>1124</v>
      </c>
      <c r="G203" s="102">
        <v>1124</v>
      </c>
      <c r="H203" s="63">
        <f t="shared" si="14"/>
        <v>1</v>
      </c>
      <c r="I203" s="75" t="s">
        <v>250</v>
      </c>
      <c r="J203" s="64"/>
    </row>
    <row r="204" spans="1:10" ht="45.75" customHeight="1" x14ac:dyDescent="0.25">
      <c r="A204" s="36"/>
      <c r="B204" s="120"/>
      <c r="C204" s="96" t="s">
        <v>393</v>
      </c>
      <c r="D204" s="96" t="s">
        <v>351</v>
      </c>
      <c r="E204" s="86">
        <v>1063.69</v>
      </c>
      <c r="F204" s="87">
        <v>969.92250000000001</v>
      </c>
      <c r="G204" s="102">
        <v>970</v>
      </c>
      <c r="H204" s="63">
        <f>+G204/E204</f>
        <v>0.91191982626517121</v>
      </c>
      <c r="I204" s="75" t="s">
        <v>251</v>
      </c>
      <c r="J204" s="64"/>
    </row>
    <row r="205" spans="1:10" s="38" customFormat="1" ht="45" customHeight="1" x14ac:dyDescent="0.25">
      <c r="A205" s="45"/>
      <c r="B205" s="120"/>
      <c r="C205" s="96" t="s">
        <v>110</v>
      </c>
      <c r="D205" s="96" t="s">
        <v>55</v>
      </c>
      <c r="E205" s="86">
        <v>7</v>
      </c>
      <c r="F205" s="87">
        <v>0</v>
      </c>
      <c r="G205" s="86">
        <v>7</v>
      </c>
      <c r="H205" s="63">
        <v>0</v>
      </c>
      <c r="I205" s="75" t="s">
        <v>146</v>
      </c>
      <c r="J205" s="64" t="s">
        <v>320</v>
      </c>
    </row>
    <row r="206" spans="1:10" ht="30" x14ac:dyDescent="0.25">
      <c r="A206" s="36"/>
      <c r="B206" s="120"/>
      <c r="C206" s="96" t="s">
        <v>246</v>
      </c>
      <c r="D206" s="96" t="s">
        <v>247</v>
      </c>
      <c r="E206" s="86">
        <v>6</v>
      </c>
      <c r="F206" s="87">
        <v>0</v>
      </c>
      <c r="G206" s="86">
        <v>0</v>
      </c>
      <c r="H206" s="63">
        <f>+G206/E206</f>
        <v>0</v>
      </c>
      <c r="I206" s="75" t="s">
        <v>146</v>
      </c>
      <c r="J206" s="64" t="s">
        <v>394</v>
      </c>
    </row>
    <row r="207" spans="1:10" ht="15.75" x14ac:dyDescent="0.25">
      <c r="A207" s="36"/>
      <c r="B207" s="120"/>
      <c r="C207" s="82" t="s">
        <v>248</v>
      </c>
      <c r="D207" s="82" t="s">
        <v>249</v>
      </c>
      <c r="E207" s="86">
        <v>25</v>
      </c>
      <c r="F207" s="87">
        <v>0</v>
      </c>
      <c r="G207" s="86">
        <v>5</v>
      </c>
      <c r="H207" s="63">
        <f>+G207/E207</f>
        <v>0.2</v>
      </c>
      <c r="I207" s="75" t="s">
        <v>146</v>
      </c>
      <c r="J207" s="64"/>
    </row>
    <row r="208" spans="1:10" ht="15.75" x14ac:dyDescent="0.25">
      <c r="A208" s="36"/>
      <c r="B208" s="56"/>
      <c r="C208" s="38"/>
      <c r="D208" s="38"/>
      <c r="E208" s="57"/>
      <c r="F208" s="57"/>
      <c r="G208" s="54"/>
      <c r="I208" s="39"/>
      <c r="J208" s="72"/>
    </row>
    <row r="209" spans="1:10" s="36" customFormat="1" ht="15.75" x14ac:dyDescent="0.25">
      <c r="B209" s="51" t="s">
        <v>84</v>
      </c>
      <c r="C209" s="121" t="s">
        <v>282</v>
      </c>
      <c r="D209" s="121"/>
      <c r="E209" s="121"/>
      <c r="F209" s="121"/>
      <c r="G209" s="121"/>
      <c r="H209" s="121"/>
      <c r="I209" s="121"/>
      <c r="J209" s="121"/>
    </row>
    <row r="210" spans="1:10" s="36" customFormat="1" ht="15.75" x14ac:dyDescent="0.25">
      <c r="B210" s="51" t="s">
        <v>294</v>
      </c>
      <c r="C210" s="121" t="s">
        <v>283</v>
      </c>
      <c r="D210" s="121"/>
      <c r="E210" s="121"/>
      <c r="F210" s="121"/>
      <c r="G210" s="121"/>
      <c r="H210" s="121"/>
      <c r="I210" s="121"/>
      <c r="J210" s="121"/>
    </row>
    <row r="211" spans="1:10" ht="15.75" x14ac:dyDescent="0.25">
      <c r="A211" s="36"/>
      <c r="B211" s="51"/>
      <c r="C211" s="51"/>
      <c r="D211" s="51"/>
      <c r="E211" s="52"/>
      <c r="F211" s="52"/>
      <c r="G211" s="52"/>
      <c r="H211" s="109"/>
      <c r="I211" s="52"/>
      <c r="J211" s="51"/>
    </row>
    <row r="212" spans="1:10" ht="15" customHeight="1" x14ac:dyDescent="0.25">
      <c r="B212" s="123" t="s">
        <v>8</v>
      </c>
      <c r="C212" s="123" t="s">
        <v>65</v>
      </c>
      <c r="D212" s="123" t="s">
        <v>115</v>
      </c>
      <c r="E212" s="123" t="s">
        <v>91</v>
      </c>
      <c r="F212" s="124" t="s">
        <v>92</v>
      </c>
      <c r="G212" s="124"/>
      <c r="H212" s="124"/>
      <c r="I212" s="123" t="s">
        <v>7</v>
      </c>
      <c r="J212" s="156" t="s">
        <v>289</v>
      </c>
    </row>
    <row r="213" spans="1:10" ht="16.5" customHeight="1" x14ac:dyDescent="0.25">
      <c r="A213" s="36"/>
      <c r="B213" s="123"/>
      <c r="C213" s="123"/>
      <c r="D213" s="123"/>
      <c r="E213" s="123"/>
      <c r="F213" s="124" t="s">
        <v>325</v>
      </c>
      <c r="G213" s="124"/>
      <c r="H213" s="124"/>
      <c r="I213" s="123"/>
      <c r="J213" s="156"/>
    </row>
    <row r="214" spans="1:10" ht="30.75" customHeight="1" x14ac:dyDescent="0.25">
      <c r="B214" s="123"/>
      <c r="C214" s="123"/>
      <c r="D214" s="123"/>
      <c r="E214" s="123"/>
      <c r="F214" s="61" t="s">
        <v>85</v>
      </c>
      <c r="G214" s="62" t="s">
        <v>86</v>
      </c>
      <c r="H214" s="110" t="s">
        <v>324</v>
      </c>
      <c r="I214" s="123"/>
      <c r="J214" s="156"/>
    </row>
    <row r="215" spans="1:10" ht="63.75" customHeight="1" x14ac:dyDescent="0.25">
      <c r="A215" s="36"/>
      <c r="B215" s="120" t="s">
        <v>51</v>
      </c>
      <c r="C215" s="60" t="s">
        <v>58</v>
      </c>
      <c r="D215" s="60" t="s">
        <v>59</v>
      </c>
      <c r="E215" s="78">
        <v>154</v>
      </c>
      <c r="F215" s="103">
        <v>154</v>
      </c>
      <c r="G215" s="103">
        <v>154</v>
      </c>
      <c r="H215" s="63">
        <f>+G215/F215</f>
        <v>1</v>
      </c>
      <c r="I215" s="60" t="s">
        <v>66</v>
      </c>
      <c r="J215" s="64" t="s">
        <v>154</v>
      </c>
    </row>
    <row r="216" spans="1:10" ht="73.5" customHeight="1" x14ac:dyDescent="0.25">
      <c r="A216" s="36"/>
      <c r="B216" s="120"/>
      <c r="C216" s="60" t="s">
        <v>352</v>
      </c>
      <c r="D216" s="60" t="s">
        <v>112</v>
      </c>
      <c r="E216" s="78">
        <v>48</v>
      </c>
      <c r="F216" s="104">
        <v>12</v>
      </c>
      <c r="G216" s="104">
        <v>12</v>
      </c>
      <c r="H216" s="63">
        <f>+G216/F216</f>
        <v>1</v>
      </c>
      <c r="I216" s="60" t="s">
        <v>63</v>
      </c>
      <c r="J216" s="85" t="s">
        <v>155</v>
      </c>
    </row>
    <row r="217" spans="1:10" ht="15.75" x14ac:dyDescent="0.25">
      <c r="A217" s="36"/>
      <c r="B217" s="56"/>
      <c r="C217" s="53"/>
      <c r="D217" s="53"/>
      <c r="E217" s="39"/>
      <c r="F217" s="57"/>
      <c r="G217" s="54"/>
      <c r="I217" s="39"/>
      <c r="J217" s="72"/>
    </row>
    <row r="218" spans="1:10" s="36" customFormat="1" ht="15.75" x14ac:dyDescent="0.25">
      <c r="B218" s="51" t="s">
        <v>284</v>
      </c>
      <c r="C218" s="121" t="s">
        <v>322</v>
      </c>
      <c r="D218" s="121"/>
      <c r="E218" s="121"/>
      <c r="F218" s="121"/>
      <c r="G218" s="121"/>
      <c r="H218" s="121"/>
      <c r="I218" s="121"/>
      <c r="J218" s="121"/>
    </row>
    <row r="219" spans="1:10" s="36" customFormat="1" ht="15.75" x14ac:dyDescent="0.25">
      <c r="B219" s="51" t="s">
        <v>294</v>
      </c>
      <c r="C219" s="51" t="s">
        <v>321</v>
      </c>
      <c r="D219" s="51"/>
      <c r="E219" s="52"/>
      <c r="F219" s="52"/>
      <c r="G219" s="52"/>
      <c r="H219" s="109"/>
      <c r="I219" s="52"/>
      <c r="J219" s="51"/>
    </row>
    <row r="220" spans="1:10" ht="15.75" x14ac:dyDescent="0.25">
      <c r="A220" s="36"/>
      <c r="B220" s="51"/>
      <c r="C220" s="51"/>
      <c r="D220" s="51"/>
      <c r="E220" s="52"/>
      <c r="F220" s="52"/>
      <c r="G220" s="52"/>
      <c r="H220" s="109"/>
      <c r="I220" s="52"/>
      <c r="J220" s="51"/>
    </row>
    <row r="221" spans="1:10" ht="15.75" customHeight="1" x14ac:dyDescent="0.25">
      <c r="A221" s="36"/>
      <c r="B221" s="123" t="s">
        <v>8</v>
      </c>
      <c r="C221" s="123" t="s">
        <v>65</v>
      </c>
      <c r="D221" s="123" t="s">
        <v>115</v>
      </c>
      <c r="E221" s="123" t="s">
        <v>91</v>
      </c>
      <c r="F221" s="124" t="s">
        <v>92</v>
      </c>
      <c r="G221" s="124"/>
      <c r="H221" s="124"/>
      <c r="I221" s="123" t="s">
        <v>7</v>
      </c>
      <c r="J221" s="156" t="s">
        <v>289</v>
      </c>
    </row>
    <row r="222" spans="1:10" ht="15.75" customHeight="1" x14ac:dyDescent="0.25">
      <c r="A222" s="36"/>
      <c r="B222" s="123"/>
      <c r="C222" s="123"/>
      <c r="D222" s="123"/>
      <c r="E222" s="123"/>
      <c r="F222" s="124" t="s">
        <v>325</v>
      </c>
      <c r="G222" s="124"/>
      <c r="H222" s="124"/>
      <c r="I222" s="123"/>
      <c r="J222" s="156"/>
    </row>
    <row r="223" spans="1:10" ht="30.75" customHeight="1" x14ac:dyDescent="0.25">
      <c r="A223" s="36"/>
      <c r="B223" s="123"/>
      <c r="C223" s="123"/>
      <c r="D223" s="123"/>
      <c r="E223" s="123"/>
      <c r="F223" s="61" t="s">
        <v>85</v>
      </c>
      <c r="G223" s="62" t="s">
        <v>86</v>
      </c>
      <c r="H223" s="110" t="s">
        <v>324</v>
      </c>
      <c r="I223" s="123"/>
      <c r="J223" s="156"/>
    </row>
    <row r="224" spans="1:10" ht="36" customHeight="1" x14ac:dyDescent="0.25">
      <c r="A224" s="36"/>
      <c r="B224" s="60" t="s">
        <v>45</v>
      </c>
      <c r="C224" s="60" t="s">
        <v>147</v>
      </c>
      <c r="D224" s="60" t="s">
        <v>148</v>
      </c>
      <c r="E224" s="63">
        <v>1</v>
      </c>
      <c r="F224" s="63">
        <v>0.25</v>
      </c>
      <c r="G224" s="63">
        <v>0.25</v>
      </c>
      <c r="H224" s="63">
        <f>+G224/F224</f>
        <v>1</v>
      </c>
      <c r="I224" s="60" t="s">
        <v>57</v>
      </c>
      <c r="J224" s="85"/>
    </row>
    <row r="225" spans="1:10" ht="15.75" x14ac:dyDescent="0.25">
      <c r="A225" s="36"/>
      <c r="B225" s="56"/>
      <c r="C225" s="53"/>
      <c r="D225" s="53"/>
      <c r="E225" s="39"/>
      <c r="F225" s="57"/>
      <c r="G225" s="54"/>
      <c r="I225" s="39"/>
      <c r="J225" s="72"/>
    </row>
    <row r="226" spans="1:10" s="36" customFormat="1" ht="15.75" x14ac:dyDescent="0.25">
      <c r="B226" s="51" t="s">
        <v>284</v>
      </c>
      <c r="C226" s="121" t="s">
        <v>395</v>
      </c>
      <c r="D226" s="121"/>
      <c r="E226" s="121"/>
      <c r="F226" s="121"/>
      <c r="G226" s="121"/>
      <c r="H226" s="121"/>
      <c r="I226" s="121"/>
      <c r="J226" s="121"/>
    </row>
    <row r="227" spans="1:10" s="36" customFormat="1" ht="15.75" x14ac:dyDescent="0.25">
      <c r="B227" s="106" t="s">
        <v>294</v>
      </c>
      <c r="C227" s="119" t="s">
        <v>273</v>
      </c>
      <c r="D227" s="119"/>
      <c r="E227" s="119"/>
      <c r="F227" s="119"/>
      <c r="G227" s="119"/>
      <c r="H227" s="119"/>
      <c r="I227" s="119"/>
      <c r="J227" s="119"/>
    </row>
    <row r="228" spans="1:10" ht="15.75" x14ac:dyDescent="0.25">
      <c r="A228" s="36"/>
      <c r="B228" s="51"/>
      <c r="C228" s="51"/>
      <c r="D228" s="51"/>
      <c r="E228" s="52"/>
      <c r="F228" s="52"/>
      <c r="G228" s="52"/>
      <c r="H228" s="109"/>
      <c r="I228" s="52"/>
      <c r="J228" s="51"/>
    </row>
    <row r="229" spans="1:10" ht="15.75" customHeight="1" x14ac:dyDescent="0.25">
      <c r="A229" s="36"/>
      <c r="B229" s="123" t="s">
        <v>8</v>
      </c>
      <c r="C229" s="123" t="s">
        <v>65</v>
      </c>
      <c r="D229" s="123" t="s">
        <v>115</v>
      </c>
      <c r="E229" s="123" t="s">
        <v>91</v>
      </c>
      <c r="F229" s="124" t="s">
        <v>92</v>
      </c>
      <c r="G229" s="124"/>
      <c r="H229" s="124"/>
      <c r="I229" s="123" t="s">
        <v>7</v>
      </c>
      <c r="J229" s="156" t="s">
        <v>289</v>
      </c>
    </row>
    <row r="230" spans="1:10" ht="15.75" customHeight="1" x14ac:dyDescent="0.25">
      <c r="A230" s="36"/>
      <c r="B230" s="123"/>
      <c r="C230" s="123"/>
      <c r="D230" s="123"/>
      <c r="E230" s="123"/>
      <c r="F230" s="124" t="s">
        <v>325</v>
      </c>
      <c r="G230" s="124"/>
      <c r="H230" s="124"/>
      <c r="I230" s="123"/>
      <c r="J230" s="156"/>
    </row>
    <row r="231" spans="1:10" ht="30.75" customHeight="1" x14ac:dyDescent="0.25">
      <c r="A231" s="36"/>
      <c r="B231" s="123"/>
      <c r="C231" s="123"/>
      <c r="D231" s="123"/>
      <c r="E231" s="123"/>
      <c r="F231" s="61" t="s">
        <v>85</v>
      </c>
      <c r="G231" s="62" t="s">
        <v>86</v>
      </c>
      <c r="H231" s="110" t="s">
        <v>324</v>
      </c>
      <c r="I231" s="123"/>
      <c r="J231" s="156"/>
    </row>
    <row r="232" spans="1:10" ht="78.75" customHeight="1" x14ac:dyDescent="0.25">
      <c r="A232" s="36"/>
      <c r="B232" s="60" t="s">
        <v>40</v>
      </c>
      <c r="C232" s="60" t="s">
        <v>252</v>
      </c>
      <c r="D232" s="60" t="s">
        <v>253</v>
      </c>
      <c r="E232" s="63">
        <v>1</v>
      </c>
      <c r="F232" s="63">
        <v>0.25</v>
      </c>
      <c r="G232" s="63">
        <v>0.25</v>
      </c>
      <c r="H232" s="63">
        <f>+G232/F232</f>
        <v>1</v>
      </c>
      <c r="I232" s="60" t="s">
        <v>66</v>
      </c>
      <c r="J232" s="85" t="s">
        <v>396</v>
      </c>
    </row>
    <row r="233" spans="1:10" ht="15.75" x14ac:dyDescent="0.25">
      <c r="A233" s="36"/>
      <c r="B233" s="56"/>
      <c r="C233" s="53"/>
      <c r="D233" s="53"/>
      <c r="E233" s="39"/>
      <c r="F233" s="57"/>
      <c r="G233" s="54"/>
      <c r="I233" s="39"/>
      <c r="J233" s="72"/>
    </row>
    <row r="234" spans="1:10" s="36" customFormat="1" ht="15.75" x14ac:dyDescent="0.25">
      <c r="B234" s="51" t="s">
        <v>288</v>
      </c>
      <c r="C234" s="121" t="s">
        <v>397</v>
      </c>
      <c r="D234" s="121"/>
      <c r="E234" s="121"/>
      <c r="F234" s="121"/>
      <c r="G234" s="121"/>
      <c r="H234" s="121"/>
      <c r="I234" s="121"/>
      <c r="J234" s="121"/>
    </row>
    <row r="235" spans="1:10" s="36" customFormat="1" ht="21" customHeight="1" x14ac:dyDescent="0.25">
      <c r="B235" s="51" t="s">
        <v>294</v>
      </c>
      <c r="C235" s="122" t="s">
        <v>285</v>
      </c>
      <c r="D235" s="122"/>
      <c r="E235" s="122"/>
      <c r="F235" s="122"/>
      <c r="G235" s="122"/>
      <c r="H235" s="122"/>
      <c r="I235" s="122"/>
      <c r="J235" s="122"/>
    </row>
    <row r="236" spans="1:10" ht="15.75" x14ac:dyDescent="0.25">
      <c r="A236" s="36"/>
      <c r="B236" s="51"/>
      <c r="C236" s="51"/>
      <c r="D236" s="51"/>
      <c r="E236" s="52"/>
      <c r="F236" s="52"/>
      <c r="G236" s="52"/>
      <c r="H236" s="109"/>
      <c r="I236" s="52"/>
      <c r="J236" s="51"/>
    </row>
    <row r="237" spans="1:10" ht="15" customHeight="1" x14ac:dyDescent="0.25">
      <c r="B237" s="123" t="s">
        <v>8</v>
      </c>
      <c r="C237" s="123" t="s">
        <v>65</v>
      </c>
      <c r="D237" s="123" t="s">
        <v>115</v>
      </c>
      <c r="E237" s="123" t="s">
        <v>91</v>
      </c>
      <c r="F237" s="124" t="s">
        <v>92</v>
      </c>
      <c r="G237" s="124"/>
      <c r="H237" s="124"/>
      <c r="I237" s="123" t="s">
        <v>7</v>
      </c>
      <c r="J237" s="156" t="s">
        <v>289</v>
      </c>
    </row>
    <row r="238" spans="1:10" ht="16.5" customHeight="1" x14ac:dyDescent="0.25">
      <c r="A238" s="36"/>
      <c r="B238" s="123"/>
      <c r="C238" s="123"/>
      <c r="D238" s="123"/>
      <c r="E238" s="123"/>
      <c r="F238" s="124" t="s">
        <v>325</v>
      </c>
      <c r="G238" s="124"/>
      <c r="H238" s="124"/>
      <c r="I238" s="123"/>
      <c r="J238" s="156"/>
    </row>
    <row r="239" spans="1:10" ht="30.75" customHeight="1" x14ac:dyDescent="0.25">
      <c r="B239" s="123"/>
      <c r="C239" s="123"/>
      <c r="D239" s="123"/>
      <c r="E239" s="123"/>
      <c r="F239" s="61" t="s">
        <v>85</v>
      </c>
      <c r="G239" s="62" t="s">
        <v>86</v>
      </c>
      <c r="H239" s="110" t="s">
        <v>324</v>
      </c>
      <c r="I239" s="123"/>
      <c r="J239" s="156"/>
    </row>
    <row r="240" spans="1:10" ht="90.75" customHeight="1" x14ac:dyDescent="0.25">
      <c r="A240" s="36"/>
      <c r="B240" s="60" t="s">
        <v>49</v>
      </c>
      <c r="C240" s="60" t="s">
        <v>286</v>
      </c>
      <c r="D240" s="60" t="s">
        <v>287</v>
      </c>
      <c r="E240" s="78">
        <v>1</v>
      </c>
      <c r="F240" s="63">
        <v>0</v>
      </c>
      <c r="G240" s="63">
        <v>0</v>
      </c>
      <c r="H240" s="63">
        <v>0</v>
      </c>
      <c r="I240" s="60" t="s">
        <v>141</v>
      </c>
      <c r="J240" s="85" t="s">
        <v>266</v>
      </c>
    </row>
    <row r="241" spans="1:10" ht="15.75" x14ac:dyDescent="0.25">
      <c r="A241" s="36"/>
      <c r="C241" s="37"/>
      <c r="D241" s="53"/>
      <c r="E241" s="39"/>
      <c r="F241" s="57"/>
      <c r="G241" s="54"/>
      <c r="I241" s="39"/>
      <c r="J241" s="72"/>
    </row>
    <row r="242" spans="1:10" s="36" customFormat="1" ht="15.75" x14ac:dyDescent="0.25">
      <c r="B242" s="49" t="s">
        <v>90</v>
      </c>
      <c r="C242" s="49" t="s">
        <v>121</v>
      </c>
      <c r="D242" s="49"/>
      <c r="E242" s="49"/>
      <c r="F242" s="45"/>
      <c r="G242" s="45"/>
      <c r="H242" s="112"/>
      <c r="I242" s="45"/>
      <c r="J242" s="49"/>
    </row>
    <row r="243" spans="1:10" s="36" customFormat="1" ht="15.75" x14ac:dyDescent="0.25">
      <c r="B243" s="106" t="s">
        <v>313</v>
      </c>
      <c r="C243" s="74" t="s">
        <v>283</v>
      </c>
      <c r="D243" s="49"/>
      <c r="E243" s="49"/>
      <c r="F243" s="45"/>
      <c r="G243" s="45"/>
      <c r="H243" s="112"/>
      <c r="I243" s="45"/>
      <c r="J243" s="49"/>
    </row>
    <row r="244" spans="1:10" ht="15.75" x14ac:dyDescent="0.25">
      <c r="B244" s="51"/>
      <c r="C244" s="51"/>
      <c r="D244" s="51"/>
      <c r="E244" s="52"/>
      <c r="F244" s="52"/>
      <c r="G244" s="52"/>
      <c r="H244" s="109"/>
      <c r="I244" s="52"/>
      <c r="J244" s="51"/>
    </row>
    <row r="245" spans="1:10" ht="16.5" customHeight="1" x14ac:dyDescent="0.25">
      <c r="B245" s="123" t="s">
        <v>8</v>
      </c>
      <c r="C245" s="123" t="s">
        <v>65</v>
      </c>
      <c r="D245" s="123" t="s">
        <v>115</v>
      </c>
      <c r="E245" s="123" t="s">
        <v>91</v>
      </c>
      <c r="F245" s="124" t="s">
        <v>92</v>
      </c>
      <c r="G245" s="124"/>
      <c r="H245" s="124"/>
      <c r="I245" s="123" t="s">
        <v>7</v>
      </c>
      <c r="J245" s="156" t="s">
        <v>289</v>
      </c>
    </row>
    <row r="246" spans="1:10" ht="16.5" customHeight="1" x14ac:dyDescent="0.25">
      <c r="B246" s="123"/>
      <c r="C246" s="123"/>
      <c r="D246" s="123"/>
      <c r="E246" s="123"/>
      <c r="F246" s="124" t="s">
        <v>325</v>
      </c>
      <c r="G246" s="124"/>
      <c r="H246" s="124"/>
      <c r="I246" s="123"/>
      <c r="J246" s="156"/>
    </row>
    <row r="247" spans="1:10" ht="40.5" customHeight="1" x14ac:dyDescent="0.25">
      <c r="B247" s="123"/>
      <c r="C247" s="123"/>
      <c r="D247" s="123"/>
      <c r="E247" s="123"/>
      <c r="F247" s="61" t="s">
        <v>85</v>
      </c>
      <c r="G247" s="62" t="s">
        <v>86</v>
      </c>
      <c r="H247" s="110" t="s">
        <v>324</v>
      </c>
      <c r="I247" s="123"/>
      <c r="J247" s="156"/>
    </row>
    <row r="248" spans="1:10" ht="75" customHeight="1" x14ac:dyDescent="0.25">
      <c r="B248" s="120" t="s">
        <v>50</v>
      </c>
      <c r="C248" s="60" t="s">
        <v>149</v>
      </c>
      <c r="D248" s="60" t="s">
        <v>353</v>
      </c>
      <c r="E248" s="63">
        <v>1</v>
      </c>
      <c r="F248" s="63">
        <v>0</v>
      </c>
      <c r="G248" s="79">
        <v>0</v>
      </c>
      <c r="H248" s="63">
        <v>0</v>
      </c>
      <c r="I248" s="60" t="s">
        <v>254</v>
      </c>
      <c r="J248" s="71" t="s">
        <v>323</v>
      </c>
    </row>
    <row r="249" spans="1:10" ht="108" customHeight="1" x14ac:dyDescent="0.25">
      <c r="B249" s="120"/>
      <c r="C249" s="60" t="s">
        <v>150</v>
      </c>
      <c r="D249" s="60" t="s">
        <v>122</v>
      </c>
      <c r="E249" s="63">
        <v>1</v>
      </c>
      <c r="F249" s="63">
        <v>0</v>
      </c>
      <c r="G249" s="63">
        <v>0.15</v>
      </c>
      <c r="H249" s="63">
        <v>0</v>
      </c>
      <c r="I249" s="60" t="s">
        <v>64</v>
      </c>
      <c r="J249" s="71" t="s">
        <v>355</v>
      </c>
    </row>
    <row r="250" spans="1:10" ht="123" customHeight="1" x14ac:dyDescent="0.25">
      <c r="B250" s="120"/>
      <c r="C250" s="60" t="s">
        <v>156</v>
      </c>
      <c r="D250" s="60" t="s">
        <v>157</v>
      </c>
      <c r="E250" s="63">
        <v>1</v>
      </c>
      <c r="F250" s="63">
        <v>0.25</v>
      </c>
      <c r="G250" s="63">
        <v>0.25</v>
      </c>
      <c r="H250" s="63">
        <f t="shared" ref="H250" si="15">+G250/F250</f>
        <v>1</v>
      </c>
      <c r="I250" s="60" t="s">
        <v>66</v>
      </c>
      <c r="J250" s="71" t="s">
        <v>267</v>
      </c>
    </row>
    <row r="251" spans="1:10" ht="86.25" customHeight="1" x14ac:dyDescent="0.25">
      <c r="B251" s="120"/>
      <c r="C251" s="60" t="s">
        <v>151</v>
      </c>
      <c r="D251" s="60" t="s">
        <v>152</v>
      </c>
      <c r="E251" s="63">
        <v>1</v>
      </c>
      <c r="F251" s="63">
        <v>1</v>
      </c>
      <c r="G251" s="63">
        <v>1</v>
      </c>
      <c r="H251" s="63">
        <f>+G251/F251</f>
        <v>1</v>
      </c>
      <c r="I251" s="60" t="s">
        <v>64</v>
      </c>
      <c r="J251" s="71" t="s">
        <v>268</v>
      </c>
    </row>
    <row r="252" spans="1:10" x14ac:dyDescent="0.25">
      <c r="F252" s="44"/>
    </row>
    <row r="253" spans="1:10" x14ac:dyDescent="0.25">
      <c r="F253" s="58"/>
    </row>
    <row r="254" spans="1:10" x14ac:dyDescent="0.25">
      <c r="F254" s="58"/>
    </row>
  </sheetData>
  <mergeCells count="250">
    <mergeCell ref="I79:I81"/>
    <mergeCell ref="B130:B132"/>
    <mergeCell ref="B111:B113"/>
    <mergeCell ref="F100:H100"/>
    <mergeCell ref="I100:I102"/>
    <mergeCell ref="D130:D132"/>
    <mergeCell ref="E130:E132"/>
    <mergeCell ref="F80:H80"/>
    <mergeCell ref="F112:H112"/>
    <mergeCell ref="F88:H88"/>
    <mergeCell ref="F130:H130"/>
    <mergeCell ref="I130:I132"/>
    <mergeCell ref="F131:H131"/>
    <mergeCell ref="B90:B94"/>
    <mergeCell ref="B31:B33"/>
    <mergeCell ref="C31:C33"/>
    <mergeCell ref="D31:D33"/>
    <mergeCell ref="I31:I33"/>
    <mergeCell ref="J31:J33"/>
    <mergeCell ref="D17:D19"/>
    <mergeCell ref="J17:J19"/>
    <mergeCell ref="B17:B19"/>
    <mergeCell ref="F17:H17"/>
    <mergeCell ref="C17:C19"/>
    <mergeCell ref="F18:H18"/>
    <mergeCell ref="B20:B24"/>
    <mergeCell ref="E17:E19"/>
    <mergeCell ref="C28:J28"/>
    <mergeCell ref="C29:J29"/>
    <mergeCell ref="F31:H31"/>
    <mergeCell ref="F32:H32"/>
    <mergeCell ref="E31:E33"/>
    <mergeCell ref="B229:B231"/>
    <mergeCell ref="C229:C231"/>
    <mergeCell ref="D229:D231"/>
    <mergeCell ref="E229:E231"/>
    <mergeCell ref="F229:H229"/>
    <mergeCell ref="I229:I231"/>
    <mergeCell ref="J229:J231"/>
    <mergeCell ref="F230:H230"/>
    <mergeCell ref="B37:B38"/>
    <mergeCell ref="C76:J76"/>
    <mergeCell ref="C127:J127"/>
    <mergeCell ref="C128:D128"/>
    <mergeCell ref="C130:C132"/>
    <mergeCell ref="C109:J109"/>
    <mergeCell ref="E111:E113"/>
    <mergeCell ref="C111:C113"/>
    <mergeCell ref="D111:D113"/>
    <mergeCell ref="F111:H111"/>
    <mergeCell ref="I111:I113"/>
    <mergeCell ref="J111:J113"/>
    <mergeCell ref="D100:D102"/>
    <mergeCell ref="D178:D180"/>
    <mergeCell ref="E178:E180"/>
    <mergeCell ref="J79:J81"/>
    <mergeCell ref="C226:J226"/>
    <mergeCell ref="B221:B223"/>
    <mergeCell ref="C221:C223"/>
    <mergeCell ref="D221:D223"/>
    <mergeCell ref="E221:E223"/>
    <mergeCell ref="F221:H221"/>
    <mergeCell ref="I221:I223"/>
    <mergeCell ref="J221:J223"/>
    <mergeCell ref="F222:H222"/>
    <mergeCell ref="B215:B216"/>
    <mergeCell ref="B114:B117"/>
    <mergeCell ref="C187:J187"/>
    <mergeCell ref="F191:H191"/>
    <mergeCell ref="J100:J102"/>
    <mergeCell ref="F101:H101"/>
    <mergeCell ref="B100:B102"/>
    <mergeCell ref="C100:C102"/>
    <mergeCell ref="E100:E102"/>
    <mergeCell ref="B190:B192"/>
    <mergeCell ref="B212:B214"/>
    <mergeCell ref="C212:C214"/>
    <mergeCell ref="D212:D214"/>
    <mergeCell ref="I212:I214"/>
    <mergeCell ref="C210:J210"/>
    <mergeCell ref="C209:J209"/>
    <mergeCell ref="J212:J214"/>
    <mergeCell ref="F213:H213"/>
    <mergeCell ref="E212:E214"/>
    <mergeCell ref="F178:H178"/>
    <mergeCell ref="I178:I180"/>
    <mergeCell ref="J178:J180"/>
    <mergeCell ref="F179:H179"/>
    <mergeCell ref="C175:J175"/>
    <mergeCell ref="B178:B180"/>
    <mergeCell ref="D122:D124"/>
    <mergeCell ref="E122:E124"/>
    <mergeCell ref="F122:H122"/>
    <mergeCell ref="I122:I124"/>
    <mergeCell ref="J122:J124"/>
    <mergeCell ref="B61:B63"/>
    <mergeCell ref="C61:C63"/>
    <mergeCell ref="D61:D63"/>
    <mergeCell ref="E61:E63"/>
    <mergeCell ref="F61:H61"/>
    <mergeCell ref="I61:I63"/>
    <mergeCell ref="J61:J63"/>
    <mergeCell ref="F62:H62"/>
    <mergeCell ref="C176:J176"/>
    <mergeCell ref="C178:C180"/>
    <mergeCell ref="C97:J97"/>
    <mergeCell ref="C98:J98"/>
    <mergeCell ref="F165:H165"/>
    <mergeCell ref="C137:J137"/>
    <mergeCell ref="C67:J67"/>
    <mergeCell ref="B79:B81"/>
    <mergeCell ref="C79:C81"/>
    <mergeCell ref="F79:H79"/>
    <mergeCell ref="B237:B239"/>
    <mergeCell ref="C237:C239"/>
    <mergeCell ref="D237:D239"/>
    <mergeCell ref="E237:E239"/>
    <mergeCell ref="F237:H237"/>
    <mergeCell ref="I237:I239"/>
    <mergeCell ref="J237:J239"/>
    <mergeCell ref="F238:H238"/>
    <mergeCell ref="C149:J149"/>
    <mergeCell ref="C152:C154"/>
    <mergeCell ref="D152:D154"/>
    <mergeCell ref="J152:J154"/>
    <mergeCell ref="F153:H153"/>
    <mergeCell ref="F152:H152"/>
    <mergeCell ref="E152:E154"/>
    <mergeCell ref="I152:I154"/>
    <mergeCell ref="C161:J161"/>
    <mergeCell ref="C164:C166"/>
    <mergeCell ref="D164:D166"/>
    <mergeCell ref="E164:E166"/>
    <mergeCell ref="F164:H164"/>
    <mergeCell ref="I164:I166"/>
    <mergeCell ref="J164:J166"/>
    <mergeCell ref="J190:J192"/>
    <mergeCell ref="C15:J15"/>
    <mergeCell ref="I17:I19"/>
    <mergeCell ref="B11:C11"/>
    <mergeCell ref="C138:J138"/>
    <mergeCell ref="B152:B154"/>
    <mergeCell ref="E140:E142"/>
    <mergeCell ref="F212:H212"/>
    <mergeCell ref="B193:B207"/>
    <mergeCell ref="B69:B71"/>
    <mergeCell ref="C14:J14"/>
    <mergeCell ref="C188:J188"/>
    <mergeCell ref="E190:E192"/>
    <mergeCell ref="I140:I142"/>
    <mergeCell ref="J140:J142"/>
    <mergeCell ref="F141:H141"/>
    <mergeCell ref="B140:B142"/>
    <mergeCell ref="F140:H140"/>
    <mergeCell ref="C108:J108"/>
    <mergeCell ref="E87:E89"/>
    <mergeCell ref="F87:H87"/>
    <mergeCell ref="I87:I89"/>
    <mergeCell ref="J87:J89"/>
    <mergeCell ref="J130:J132"/>
    <mergeCell ref="B181:B185"/>
    <mergeCell ref="B248:B251"/>
    <mergeCell ref="B245:B247"/>
    <mergeCell ref="C245:C247"/>
    <mergeCell ref="D245:D247"/>
    <mergeCell ref="F245:H245"/>
    <mergeCell ref="I245:I247"/>
    <mergeCell ref="J245:J247"/>
    <mergeCell ref="F246:H246"/>
    <mergeCell ref="E245:E247"/>
    <mergeCell ref="G6:H7"/>
    <mergeCell ref="D11:J11"/>
    <mergeCell ref="B12:C12"/>
    <mergeCell ref="D12:J12"/>
    <mergeCell ref="B9:C9"/>
    <mergeCell ref="D9:J9"/>
    <mergeCell ref="B10:C10"/>
    <mergeCell ref="D10:J10"/>
    <mergeCell ref="C7:D7"/>
    <mergeCell ref="B2:B7"/>
    <mergeCell ref="F2:F3"/>
    <mergeCell ref="F4:F5"/>
    <mergeCell ref="F6:F7"/>
    <mergeCell ref="G4:J5"/>
    <mergeCell ref="C4:E4"/>
    <mergeCell ref="C5:E5"/>
    <mergeCell ref="C6:E6"/>
    <mergeCell ref="G2:J3"/>
    <mergeCell ref="I6:I7"/>
    <mergeCell ref="C2:D3"/>
    <mergeCell ref="J6:J7"/>
    <mergeCell ref="E52:E54"/>
    <mergeCell ref="F52:H52"/>
    <mergeCell ref="I52:I54"/>
    <mergeCell ref="J52:J54"/>
    <mergeCell ref="F53:H53"/>
    <mergeCell ref="F70:H70"/>
    <mergeCell ref="B55:B56"/>
    <mergeCell ref="C49:J49"/>
    <mergeCell ref="B52:B54"/>
    <mergeCell ref="C52:C54"/>
    <mergeCell ref="D52:D54"/>
    <mergeCell ref="B167:B173"/>
    <mergeCell ref="B34:B35"/>
    <mergeCell ref="D69:D71"/>
    <mergeCell ref="E69:E71"/>
    <mergeCell ref="B43:B45"/>
    <mergeCell ref="C43:C45"/>
    <mergeCell ref="D43:D45"/>
    <mergeCell ref="E43:E45"/>
    <mergeCell ref="B46:B47"/>
    <mergeCell ref="B164:B166"/>
    <mergeCell ref="B103:B106"/>
    <mergeCell ref="B87:B89"/>
    <mergeCell ref="C87:C89"/>
    <mergeCell ref="D87:D89"/>
    <mergeCell ref="B155:B159"/>
    <mergeCell ref="D79:D81"/>
    <mergeCell ref="E79:E81"/>
    <mergeCell ref="C40:J40"/>
    <mergeCell ref="C41:J41"/>
    <mergeCell ref="C66:J66"/>
    <mergeCell ref="F43:H43"/>
    <mergeCell ref="I43:I45"/>
    <mergeCell ref="J43:J45"/>
    <mergeCell ref="F44:H44"/>
    <mergeCell ref="C227:J227"/>
    <mergeCell ref="B133:B135"/>
    <mergeCell ref="C218:J218"/>
    <mergeCell ref="C58:J58"/>
    <mergeCell ref="C84:J84"/>
    <mergeCell ref="C234:J234"/>
    <mergeCell ref="C235:J235"/>
    <mergeCell ref="C190:C192"/>
    <mergeCell ref="D190:D192"/>
    <mergeCell ref="F190:H190"/>
    <mergeCell ref="I190:I192"/>
    <mergeCell ref="C150:I150"/>
    <mergeCell ref="F123:H123"/>
    <mergeCell ref="C119:J119"/>
    <mergeCell ref="C120:D120"/>
    <mergeCell ref="C140:C142"/>
    <mergeCell ref="D140:D142"/>
    <mergeCell ref="C69:C71"/>
    <mergeCell ref="B143:B144"/>
    <mergeCell ref="F69:H69"/>
    <mergeCell ref="I69:I71"/>
    <mergeCell ref="J69:J71"/>
    <mergeCell ref="B122:B124"/>
    <mergeCell ref="C122:C124"/>
  </mergeCells>
  <conditionalFormatting sqref="J240">
    <cfRule type="duplicateValues" dxfId="3" priority="6"/>
  </conditionalFormatting>
  <conditionalFormatting sqref="J224">
    <cfRule type="duplicateValues" dxfId="2" priority="4"/>
  </conditionalFormatting>
  <conditionalFormatting sqref="J232">
    <cfRule type="duplicateValues" dxfId="1" priority="3"/>
  </conditionalFormatting>
  <conditionalFormatting sqref="J216">
    <cfRule type="duplicateValues" dxfId="0" priority="1"/>
  </conditionalFormatting>
  <dataValidations count="3">
    <dataValidation type="list" allowBlank="1" showInputMessage="1" showErrorMessage="1" sqref="B82" xr:uid="{00000000-0002-0000-0100-000001000000}">
      <formula1>"Fortalecimiento organizacional y simplificación de procesos, Defensa jurídica"</formula1>
    </dataValidation>
    <dataValidation type="list" allowBlank="1" showInputMessage="1" showErrorMessage="1" sqref="B46:B47 B167" xr:uid="{00000000-0002-0000-0100-000002000000}">
      <formula1>"Fortalecimiento organizacional y simplificación de procesos, Gestión presupuestal y eficiencia del gasto público"</formula1>
    </dataValidation>
    <dataValidation type="list" allowBlank="1" showInputMessage="1" showErrorMessage="1" sqref="B155:B157"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B25:B26</xm:sqref>
        </x14:dataValidation>
        <x14:dataValidation type="list" allowBlank="1" showInputMessage="1" showErrorMessage="1" xr:uid="{00000000-0002-0000-0100-000007000000}">
          <x14:formula1>
            <xm:f>'Políticas Vs Dimensión'!$A$13:$A$14</xm:f>
          </x14:formula1>
          <xm:sqref>B143</xm:sqref>
        </x14:dataValidation>
        <x14:dataValidation type="list" allowBlank="1" showInputMessage="1" showErrorMessage="1" xr:uid="{00000000-0002-0000-0100-000008000000}">
          <x14:formula1>
            <xm:f>'Políticas Vs Dimensión'!$A$18</xm:f>
          </x14:formula1>
          <xm:sqref>B193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1 TRIM. PAA 2023</vt:lpstr>
      <vt:lpstr>'MONITOREO 1 TRIM. PAA 2023'!Área_de_impresión</vt:lpstr>
      <vt:lpstr>PAAC</vt:lpstr>
      <vt:lpstr>'MONITOREO 1 TRIM. PAA 2023'!Títulos_a_imprimir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2023-06-30T19:54:02Z</dcterms:modified>
</cp:coreProperties>
</file>