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Alfonso Backup\datos\Escritorio Alfonso\WebMaster\Secretaría General\Informes Austeridad 2016\"/>
    </mc:Choice>
  </mc:AlternateContent>
  <bookViews>
    <workbookView xWindow="-15" yWindow="-15" windowWidth="10125" windowHeight="7440" activeTab="1"/>
  </bookViews>
  <sheets>
    <sheet name="2° TRIM 2015-2016 (COMPROMISOS)" sheetId="7" r:id="rId1"/>
    <sheet name="2° TRIM_2015-2016(OBLIGACIONES)" sheetId="8" r:id="rId2"/>
  </sheets>
  <definedNames>
    <definedName name="_xlnm.Print_Area" localSheetId="0">'2° TRIM 2015-2016 (COMPROMISOS)'!$A$1:$G$42</definedName>
    <definedName name="_xlnm.Print_Area" localSheetId="1">'2° TRIM_2015-2016(OBLIGACIONES)'!$A$1:$G$42</definedName>
    <definedName name="_xlnm.Print_Titles" localSheetId="0">'2° TRIM 2015-2016 (COMPROMISOS)'!$1:$2</definedName>
    <definedName name="_xlnm.Print_Titles" localSheetId="1">'2° TRIM_2015-2016(OBLIGACIONES)'!$1:$2</definedName>
  </definedNames>
  <calcPr calcId="152511"/>
</workbook>
</file>

<file path=xl/calcChain.xml><?xml version="1.0" encoding="utf-8"?>
<calcChain xmlns="http://schemas.openxmlformats.org/spreadsheetml/2006/main">
  <c r="F7" i="7" l="1"/>
  <c r="E41" i="8" l="1"/>
  <c r="E42" i="8" s="1"/>
  <c r="F41" i="7"/>
  <c r="E41" i="7"/>
  <c r="E42" i="7" s="1"/>
  <c r="F36" i="8"/>
  <c r="F30" i="8"/>
  <c r="F31" i="8"/>
  <c r="F32" i="8"/>
  <c r="F29" i="8"/>
  <c r="F28" i="8"/>
  <c r="F30" i="7"/>
  <c r="F31" i="7"/>
  <c r="F32" i="7"/>
  <c r="F29" i="7"/>
  <c r="F28" i="7"/>
  <c r="F24" i="8"/>
  <c r="F23" i="8"/>
  <c r="F23" i="7"/>
  <c r="F19" i="8"/>
  <c r="F18" i="8"/>
  <c r="D20" i="8"/>
  <c r="F19" i="7"/>
  <c r="F18" i="7"/>
  <c r="D20" i="7"/>
  <c r="F14" i="8"/>
  <c r="F13" i="8"/>
  <c r="F14" i="7"/>
  <c r="F13" i="7"/>
  <c r="D15" i="7"/>
  <c r="D15" i="8"/>
  <c r="F7" i="8"/>
  <c r="F6" i="8" l="1"/>
  <c r="F6" i="7"/>
  <c r="F5" i="8"/>
  <c r="F5" i="7"/>
  <c r="C42" i="7" l="1"/>
  <c r="C37" i="8"/>
  <c r="C20" i="8"/>
  <c r="F20" i="8" s="1"/>
  <c r="C20" i="7"/>
  <c r="F20" i="7" s="1"/>
  <c r="C15" i="8"/>
  <c r="F15" i="8" s="1"/>
  <c r="C15" i="7"/>
  <c r="F15" i="7" s="1"/>
  <c r="D42" i="8"/>
  <c r="C42" i="8"/>
  <c r="D37" i="8"/>
  <c r="E36" i="8"/>
  <c r="E37" i="8" s="1"/>
  <c r="D33" i="8"/>
  <c r="E32" i="8"/>
  <c r="E31" i="8"/>
  <c r="E30" i="8"/>
  <c r="E29" i="8"/>
  <c r="D25" i="8"/>
  <c r="C25" i="8"/>
  <c r="E24" i="8"/>
  <c r="E23" i="8"/>
  <c r="E25" i="8" s="1"/>
  <c r="E19" i="8"/>
  <c r="E18" i="8"/>
  <c r="E13" i="8"/>
  <c r="D8" i="8"/>
  <c r="F8" i="8" s="1"/>
  <c r="E7" i="8"/>
  <c r="C8" i="8"/>
  <c r="E5" i="8"/>
  <c r="E20" i="8" l="1"/>
  <c r="F37" i="8"/>
  <c r="F25" i="8"/>
  <c r="C33" i="8"/>
  <c r="F33" i="8" s="1"/>
  <c r="E28" i="8"/>
  <c r="E33" i="8" s="1"/>
  <c r="E14" i="8"/>
  <c r="E15" i="8" s="1"/>
  <c r="E8" i="8"/>
  <c r="E6" i="8"/>
  <c r="D42" i="7"/>
  <c r="F42" i="7" s="1"/>
  <c r="D37" i="7"/>
  <c r="C37" i="7"/>
  <c r="E36" i="7"/>
  <c r="E37" i="7" s="1"/>
  <c r="D33" i="7"/>
  <c r="C33" i="7"/>
  <c r="E32" i="7"/>
  <c r="E31" i="7"/>
  <c r="E30" i="7"/>
  <c r="E29" i="7"/>
  <c r="E28" i="7"/>
  <c r="D25" i="7"/>
  <c r="C25" i="7"/>
  <c r="F24" i="7"/>
  <c r="E24" i="7"/>
  <c r="E23" i="7"/>
  <c r="E19" i="7"/>
  <c r="E18" i="7"/>
  <c r="E20" i="7" s="1"/>
  <c r="E14" i="7"/>
  <c r="E13" i="7"/>
  <c r="D8" i="7"/>
  <c r="C8" i="7"/>
  <c r="E7" i="7"/>
  <c r="E6" i="7"/>
  <c r="E5" i="7"/>
  <c r="F8" i="7" l="1"/>
  <c r="E15" i="7"/>
  <c r="E25" i="7"/>
  <c r="E8" i="7"/>
  <c r="F33" i="7"/>
  <c r="F25" i="7"/>
  <c r="E33" i="7"/>
</calcChain>
</file>

<file path=xl/sharedStrings.xml><?xml version="1.0" encoding="utf-8"?>
<sst xmlns="http://schemas.openxmlformats.org/spreadsheetml/2006/main" count="100" uniqueCount="49">
  <si>
    <t>DESCRIPCION</t>
  </si>
  <si>
    <t>SUELDOS</t>
  </si>
  <si>
    <t>VARIACION %</t>
  </si>
  <si>
    <t>ITEM</t>
  </si>
  <si>
    <t>HORAS EXTRAS Y RECARGOS NOCTURNOS Y FESTIVOS</t>
  </si>
  <si>
    <t>PLANTA DE PERSONAL - GASTOS PERSONALES - GASTOS NOMINA</t>
  </si>
  <si>
    <t>GASTOS GENERALES</t>
  </si>
  <si>
    <t>Totales</t>
  </si>
  <si>
    <t>SERVICIOS ADMINISTRATIVOS</t>
  </si>
  <si>
    <t>ADQUISICION DE LIBROS Y REVISTAS</t>
  </si>
  <si>
    <t>SUSCRIPCIONES</t>
  </si>
  <si>
    <t>OTROS GASTOS POR IMPRESOS Y PUBLICACIONES</t>
  </si>
  <si>
    <t>TELEFONIA MOVIL CELULAR</t>
  </si>
  <si>
    <t>TELEFONO,FAX Y OTROS</t>
  </si>
  <si>
    <t>ACUEDUCTO ALCANTARILLADO Y ASEO</t>
  </si>
  <si>
    <t>ENERGIA</t>
  </si>
  <si>
    <t>GAS NATURAL</t>
  </si>
  <si>
    <t>VIATICOS Y GASTOS DE VIAJE AL EXTERIOR</t>
  </si>
  <si>
    <t>VIATICOS Y GASTOS DE VIAJE AL INTERIOR</t>
  </si>
  <si>
    <t>GASTOS DE PERSONAL</t>
  </si>
  <si>
    <t>GASTOS EN PUBLICIDAD Y PUBLICACIONES</t>
  </si>
  <si>
    <t>GASTOS DE VIAJE Y VIATICOS</t>
  </si>
  <si>
    <t>GASTOS DE VEHICULOS  Y COMBUSTIBLE</t>
  </si>
  <si>
    <t>CONTRATACION POR ORDEN DE SERVICIOS</t>
  </si>
  <si>
    <t>COMBUSTIBLE Y LUBRICANTES</t>
  </si>
  <si>
    <t>PAPELERIA</t>
  </si>
  <si>
    <t>EVENTOS Y CAPACITACION</t>
  </si>
  <si>
    <t>PAPELERIA, UTILES DE ESCRITORIO Y OFICINA</t>
  </si>
  <si>
    <t>SERVICIOS PARA CAPACITACION, BIENESTAR SOCIAL Y ESTIMULOS</t>
  </si>
  <si>
    <t>VARIACION $</t>
  </si>
  <si>
    <t>ADQUISICION  MANTENIMIENTO Y OPERACIÓN DE VEHICULOS Y AERONAVES</t>
  </si>
  <si>
    <t>JUSTIFICACION VARIACION</t>
  </si>
  <si>
    <t>Una vez recibida la Directiva Presidencial a través de Memorando Circular se impartieron las instrucciones correspondientes a efectos de dar cumplimiento general cada uno de los puntos de su contenido. Memorando Circular No. DG-12380 del 2 de Marzo de 2016, sobre los ítems bajo la dirección y control de la Subdirección Administrativa.</t>
  </si>
  <si>
    <t>Al Instituto por intermedio del Ministerio de Hacienda y Crédito Público en el Decreto de Liquidación se hizo directamente una reducción en este rubro del 13.16% respecto de lo ejecutado en el 2015 y lo asignado para el 2016, lo que supera lo formulado en la Directiva Presidencial.</t>
  </si>
  <si>
    <t>Por este concepto frente al primer trimestre del 2015 se tuvo un resultado positivo</t>
  </si>
  <si>
    <t>En este rubro comparado el primer trimestre del 2015 con el actual, conservamos el mismo nivel de ejecución</t>
  </si>
  <si>
    <t xml:space="preserve">En este rubro comparado el primer trimestre del 2015 con el actual, se han obtenido buenos resultados en reduccion </t>
  </si>
  <si>
    <t>Se conserva el mismo Nivel de ejecucion respecto al 2015</t>
  </si>
  <si>
    <t>programacion presupuestal de la capacitacion se encentra programada para el segundo trimiestre de 2016</t>
  </si>
  <si>
    <t>SEGUNDO TRIMESTRE 2015</t>
  </si>
  <si>
    <t>SEGUNDO TRIMESTRE 2016</t>
  </si>
  <si>
    <t xml:space="preserve">  </t>
  </si>
  <si>
    <t>N.A.</t>
  </si>
  <si>
    <t>ANALISIS DEL SEGUNDO TRIMESTRE VIGENCIAS 2015 - 2016 CON RESPECTO A COMPROMISOS</t>
  </si>
  <si>
    <t>ANALISIS DEL SEGUNDO TRIMESTRE VIGENCIAS 2015 - 2016 CON RESPECTO A OBLIGACIONES</t>
  </si>
  <si>
    <t xml:space="preserve">En este rubro comparado el segundo trimestre del 2015 con el actual, se han obtenido buenos resultados en reduccion </t>
  </si>
  <si>
    <t>Por este concepto frente al segundo trimestre del 2015 se tuvo un resultado positivo</t>
  </si>
  <si>
    <t>En este rubro comparado el segundo trimestre del 2015 con el actual, conservamos el mismo nivel de ejecución</t>
  </si>
  <si>
    <t>programacion presupuestal de la capacitacion se encentraba programada para el segundo trimiestre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</si>
</sst>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[$-1240A]&quot;$&quot;\ #,##0.00;\(&quot;$&quot;\ #,##0.00\)"/>
    <numFmt numFmtId="165" formatCode="_-* #,##0.00\ _€_-;\-* #,##0.00\ _€_-;_-* &quot;-&quot;??\ _€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0"/>
      <color rgb="FF000000"/>
      <name val="Arial Narrow"/>
      <family val="2"/>
    </font>
    <font>
      <sz val="10"/>
      <name val="Arial Narrow"/>
      <family val="2"/>
    </font>
    <font>
      <sz val="10"/>
      <color rgb="FF000000"/>
      <name val="Arial Narrow"/>
      <family val="2"/>
    </font>
    <font>
      <b/>
      <sz val="10"/>
      <color theme="1"/>
      <name val="Arial Narrow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i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i/>
      <sz val="10"/>
      <color rgb="FF00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84">
    <xf numFmtId="0" fontId="0" fillId="0" borderId="0" xfId="0"/>
    <xf numFmtId="0" fontId="2" fillId="0" borderId="0" xfId="0" applyFont="1"/>
    <xf numFmtId="0" fontId="2" fillId="0" borderId="0" xfId="0" applyFont="1" applyBorder="1"/>
    <xf numFmtId="0" fontId="4" fillId="0" borderId="0" xfId="0" applyFont="1" applyFill="1" applyBorder="1"/>
    <xf numFmtId="164" fontId="5" fillId="0" borderId="2" xfId="0" applyNumberFormat="1" applyFont="1" applyFill="1" applyBorder="1" applyAlignment="1">
      <alignment horizontal="right" vertical="center" wrapText="1" readingOrder="1"/>
    </xf>
    <xf numFmtId="164" fontId="5" fillId="2" borderId="2" xfId="0" applyNumberFormat="1" applyFont="1" applyFill="1" applyBorder="1" applyAlignment="1">
      <alignment horizontal="right" vertical="center" wrapText="1" readingOrder="1"/>
    </xf>
    <xf numFmtId="0" fontId="4" fillId="2" borderId="0" xfId="0" applyFont="1" applyFill="1" applyBorder="1"/>
    <xf numFmtId="0" fontId="2" fillId="2" borderId="0" xfId="0" applyFont="1" applyFill="1"/>
    <xf numFmtId="0" fontId="5" fillId="0" borderId="0" xfId="0" applyNumberFormat="1" applyFont="1" applyFill="1" applyBorder="1" applyAlignment="1">
      <alignment horizontal="left" vertical="center" wrapText="1" readingOrder="1"/>
    </xf>
    <xf numFmtId="0" fontId="5" fillId="2" borderId="0" xfId="0" applyNumberFormat="1" applyFont="1" applyFill="1" applyBorder="1" applyAlignment="1">
      <alignment horizontal="left" vertical="center" wrapText="1" readingOrder="1"/>
    </xf>
    <xf numFmtId="164" fontId="5" fillId="0" borderId="0" xfId="0" applyNumberFormat="1" applyFont="1" applyFill="1" applyBorder="1" applyAlignment="1">
      <alignment horizontal="right" vertical="center" wrapText="1" readingOrder="1"/>
    </xf>
    <xf numFmtId="0" fontId="6" fillId="0" borderId="0" xfId="0" applyFont="1" applyBorder="1"/>
    <xf numFmtId="164" fontId="6" fillId="0" borderId="0" xfId="0" applyNumberFormat="1" applyFont="1" applyBorder="1"/>
    <xf numFmtId="9" fontId="6" fillId="0" borderId="0" xfId="2" applyFont="1" applyBorder="1"/>
    <xf numFmtId="43" fontId="3" fillId="2" borderId="1" xfId="1" applyFont="1" applyFill="1" applyBorder="1" applyAlignment="1">
      <alignment horizontal="left" vertical="center" wrapText="1" readingOrder="1"/>
    </xf>
    <xf numFmtId="164" fontId="8" fillId="0" borderId="1" xfId="0" applyNumberFormat="1" applyFont="1" applyFill="1" applyBorder="1" applyAlignment="1">
      <alignment horizontal="right" vertical="center" wrapText="1" readingOrder="1"/>
    </xf>
    <xf numFmtId="164" fontId="9" fillId="0" borderId="1" xfId="0" applyNumberFormat="1" applyFont="1" applyBorder="1"/>
    <xf numFmtId="164" fontId="7" fillId="0" borderId="1" xfId="0" applyNumberFormat="1" applyFont="1" applyFill="1" applyBorder="1" applyAlignment="1">
      <alignment horizontal="center" vertical="center" wrapText="1" readingOrder="1"/>
    </xf>
    <xf numFmtId="164" fontId="8" fillId="0" borderId="1" xfId="0" applyNumberFormat="1" applyFont="1" applyFill="1" applyBorder="1" applyAlignment="1">
      <alignment horizontal="center" vertical="center" wrapText="1" readingOrder="1"/>
    </xf>
    <xf numFmtId="164" fontId="7" fillId="2" borderId="1" xfId="0" applyNumberFormat="1" applyFont="1" applyFill="1" applyBorder="1" applyAlignment="1">
      <alignment horizontal="center" vertical="center" wrapText="1" readingOrder="1"/>
    </xf>
    <xf numFmtId="164" fontId="8" fillId="2" borderId="1" xfId="0" applyNumberFormat="1" applyFont="1" applyFill="1" applyBorder="1" applyAlignment="1">
      <alignment horizontal="center" vertical="center" wrapText="1" readingOrder="1"/>
    </xf>
    <xf numFmtId="0" fontId="8" fillId="2" borderId="1" xfId="0" applyNumberFormat="1" applyFont="1" applyFill="1" applyBorder="1" applyAlignment="1">
      <alignment horizontal="left" vertical="center" wrapText="1" readingOrder="1"/>
    </xf>
    <xf numFmtId="0" fontId="11" fillId="0" borderId="0" xfId="0" applyFont="1" applyBorder="1" applyAlignment="1">
      <alignment vertical="center"/>
    </xf>
    <xf numFmtId="0" fontId="11" fillId="0" borderId="0" xfId="0" applyFont="1"/>
    <xf numFmtId="0" fontId="11" fillId="0" borderId="0" xfId="0" applyFont="1" applyBorder="1"/>
    <xf numFmtId="0" fontId="7" fillId="0" borderId="1" xfId="0" applyNumberFormat="1" applyFont="1" applyFill="1" applyBorder="1" applyAlignment="1">
      <alignment horizontal="center" vertical="center" wrapText="1" readingOrder="1"/>
    </xf>
    <xf numFmtId="0" fontId="12" fillId="0" borderId="0" xfId="0" applyFont="1" applyFill="1" applyBorder="1"/>
    <xf numFmtId="164" fontId="8" fillId="0" borderId="2" xfId="0" applyNumberFormat="1" applyFont="1" applyFill="1" applyBorder="1" applyAlignment="1">
      <alignment horizontal="right" vertical="center" wrapText="1" readingOrder="1"/>
    </xf>
    <xf numFmtId="164" fontId="8" fillId="2" borderId="2" xfId="0" applyNumberFormat="1" applyFont="1" applyFill="1" applyBorder="1" applyAlignment="1">
      <alignment horizontal="right" vertical="center" wrapText="1" readingOrder="1"/>
    </xf>
    <xf numFmtId="0" fontId="12" fillId="2" borderId="0" xfId="0" applyFont="1" applyFill="1" applyBorder="1"/>
    <xf numFmtId="0" fontId="11" fillId="2" borderId="0" xfId="0" applyFont="1" applyFill="1"/>
    <xf numFmtId="0" fontId="8" fillId="0" borderId="1" xfId="0" applyNumberFormat="1" applyFont="1" applyFill="1" applyBorder="1" applyAlignment="1">
      <alignment horizontal="left" vertical="center" wrapText="1" readingOrder="1"/>
    </xf>
    <xf numFmtId="0" fontId="8" fillId="0" borderId="0" xfId="0" applyNumberFormat="1" applyFont="1" applyFill="1" applyBorder="1" applyAlignment="1">
      <alignment horizontal="left" vertical="center" wrapText="1" readingOrder="1"/>
    </xf>
    <xf numFmtId="0" fontId="8" fillId="2" borderId="0" xfId="0" applyNumberFormat="1" applyFont="1" applyFill="1" applyBorder="1" applyAlignment="1">
      <alignment horizontal="left" vertical="center" wrapText="1" readingOrder="1"/>
    </xf>
    <xf numFmtId="164" fontId="8" fillId="0" borderId="0" xfId="0" applyNumberFormat="1" applyFont="1" applyFill="1" applyBorder="1" applyAlignment="1">
      <alignment horizontal="right" vertical="center" wrapText="1" readingOrder="1"/>
    </xf>
    <xf numFmtId="0" fontId="9" fillId="0" borderId="0" xfId="0" applyFont="1" applyBorder="1"/>
    <xf numFmtId="43" fontId="8" fillId="0" borderId="1" xfId="1" applyFont="1" applyFill="1" applyBorder="1" applyAlignment="1">
      <alignment horizontal="left" vertical="center" wrapText="1" readingOrder="1"/>
    </xf>
    <xf numFmtId="164" fontId="9" fillId="0" borderId="0" xfId="0" applyNumberFormat="1" applyFont="1" applyBorder="1"/>
    <xf numFmtId="9" fontId="9" fillId="0" borderId="0" xfId="2" applyFont="1" applyBorder="1"/>
    <xf numFmtId="0" fontId="7" fillId="3" borderId="1" xfId="0" applyNumberFormat="1" applyFont="1" applyFill="1" applyBorder="1" applyAlignment="1">
      <alignment horizontal="left" vertical="center" wrapText="1" readingOrder="1"/>
    </xf>
    <xf numFmtId="164" fontId="14" fillId="2" borderId="1" xfId="0" applyNumberFormat="1" applyFont="1" applyFill="1" applyBorder="1" applyAlignment="1">
      <alignment horizontal="center" vertical="center" wrapText="1" readingOrder="1"/>
    </xf>
    <xf numFmtId="43" fontId="3" fillId="2" borderId="1" xfId="1" applyFont="1" applyFill="1" applyBorder="1" applyAlignment="1">
      <alignment horizontal="center" vertical="center" wrapText="1" readingOrder="1"/>
    </xf>
    <xf numFmtId="10" fontId="8" fillId="0" borderId="1" xfId="2" applyNumberFormat="1" applyFont="1" applyFill="1" applyBorder="1" applyAlignment="1">
      <alignment horizontal="center" vertical="center" wrapText="1" readingOrder="1"/>
    </xf>
    <xf numFmtId="0" fontId="2" fillId="0" borderId="6" xfId="0" applyFont="1" applyBorder="1"/>
    <xf numFmtId="0" fontId="2" fillId="0" borderId="11" xfId="0" applyFont="1" applyBorder="1"/>
    <xf numFmtId="0" fontId="10" fillId="0" borderId="6" xfId="0" applyFont="1" applyBorder="1" applyAlignment="1">
      <alignment vertical="center"/>
    </xf>
    <xf numFmtId="0" fontId="4" fillId="0" borderId="6" xfId="0" applyFont="1" applyFill="1" applyBorder="1"/>
    <xf numFmtId="0" fontId="4" fillId="2" borderId="6" xfId="0" applyFont="1" applyFill="1" applyBorder="1"/>
    <xf numFmtId="0" fontId="2" fillId="2" borderId="6" xfId="0" applyFont="1" applyFill="1" applyBorder="1"/>
    <xf numFmtId="0" fontId="2" fillId="0" borderId="10" xfId="0" applyFont="1" applyBorder="1"/>
    <xf numFmtId="0" fontId="11" fillId="0" borderId="11" xfId="0" applyFont="1" applyBorder="1"/>
    <xf numFmtId="9" fontId="13" fillId="0" borderId="4" xfId="2" applyFont="1" applyFill="1" applyBorder="1" applyAlignment="1">
      <alignment horizontal="center" vertical="center" wrapText="1" readingOrder="1"/>
    </xf>
    <xf numFmtId="164" fontId="9" fillId="0" borderId="11" xfId="0" applyNumberFormat="1" applyFont="1" applyBorder="1"/>
    <xf numFmtId="0" fontId="11" fillId="0" borderId="6" xfId="0" applyFont="1" applyBorder="1"/>
    <xf numFmtId="0" fontId="12" fillId="0" borderId="6" xfId="0" applyFont="1" applyFill="1" applyBorder="1"/>
    <xf numFmtId="0" fontId="12" fillId="2" borderId="6" xfId="0" applyFont="1" applyFill="1" applyBorder="1"/>
    <xf numFmtId="0" fontId="11" fillId="2" borderId="6" xfId="0" applyFont="1" applyFill="1" applyBorder="1"/>
    <xf numFmtId="0" fontId="11" fillId="0" borderId="7" xfId="0" applyFont="1" applyBorder="1"/>
    <xf numFmtId="0" fontId="9" fillId="4" borderId="1" xfId="0" applyFont="1" applyFill="1" applyBorder="1" applyAlignment="1">
      <alignment horizontal="center" vertical="center"/>
    </xf>
    <xf numFmtId="164" fontId="9" fillId="4" borderId="1" xfId="0" applyNumberFormat="1" applyFont="1" applyFill="1" applyBorder="1" applyAlignment="1">
      <alignment horizontal="center" vertical="center"/>
    </xf>
    <xf numFmtId="10" fontId="7" fillId="4" borderId="1" xfId="2" applyNumberFormat="1" applyFont="1" applyFill="1" applyBorder="1" applyAlignment="1">
      <alignment horizontal="center" vertical="center" wrapText="1" readingOrder="1"/>
    </xf>
    <xf numFmtId="164" fontId="15" fillId="4" borderId="1" xfId="0" applyNumberFormat="1" applyFont="1" applyFill="1" applyBorder="1" applyAlignment="1">
      <alignment horizontal="center" vertical="center" wrapText="1" readingOrder="1"/>
    </xf>
    <xf numFmtId="164" fontId="15" fillId="4" borderId="1" xfId="0" applyNumberFormat="1" applyFont="1" applyFill="1" applyBorder="1" applyAlignment="1">
      <alignment horizontal="center" vertical="center"/>
    </xf>
    <xf numFmtId="0" fontId="10" fillId="0" borderId="6" xfId="0" applyFont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164" fontId="9" fillId="4" borderId="1" xfId="0" applyNumberFormat="1" applyFont="1" applyFill="1" applyBorder="1" applyAlignment="1">
      <alignment horizontal="center" vertical="center" readingOrder="1"/>
    </xf>
    <xf numFmtId="164" fontId="7" fillId="4" borderId="1" xfId="0" applyNumberFormat="1" applyFont="1" applyFill="1" applyBorder="1" applyAlignment="1">
      <alignment horizontal="center" vertical="center" wrapText="1" readingOrder="1"/>
    </xf>
    <xf numFmtId="164" fontId="15" fillId="4" borderId="1" xfId="0" applyNumberFormat="1" applyFont="1" applyFill="1" applyBorder="1" applyAlignment="1">
      <alignment horizontal="center" vertical="center" readingOrder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/>
    </xf>
    <xf numFmtId="9" fontId="13" fillId="0" borderId="8" xfId="2" applyFont="1" applyFill="1" applyBorder="1" applyAlignment="1">
      <alignment horizontal="center" vertical="center" wrapText="1" readingOrder="1"/>
    </xf>
    <xf numFmtId="9" fontId="13" fillId="0" borderId="9" xfId="2" applyFont="1" applyFill="1" applyBorder="1" applyAlignment="1">
      <alignment horizontal="center" vertical="center" wrapText="1" readingOrder="1"/>
    </xf>
    <xf numFmtId="9" fontId="13" fillId="0" borderId="10" xfId="2" applyFont="1" applyFill="1" applyBorder="1" applyAlignment="1">
      <alignment horizontal="center" vertical="center" wrapText="1" readingOrder="1"/>
    </xf>
    <xf numFmtId="9" fontId="13" fillId="0" borderId="12" xfId="2" applyFont="1" applyFill="1" applyBorder="1" applyAlignment="1">
      <alignment horizontal="center" vertical="center" wrapText="1" readingOrder="1"/>
    </xf>
    <xf numFmtId="9" fontId="13" fillId="0" borderId="13" xfId="2" applyFont="1" applyFill="1" applyBorder="1" applyAlignment="1">
      <alignment horizontal="center" vertical="center" wrapText="1" readingOrder="1"/>
    </xf>
    <xf numFmtId="9" fontId="13" fillId="0" borderId="14" xfId="2" applyFont="1" applyFill="1" applyBorder="1" applyAlignment="1">
      <alignment horizontal="center" vertical="center" wrapText="1" readingOrder="1"/>
    </xf>
    <xf numFmtId="0" fontId="10" fillId="0" borderId="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 wrapText="1" readingOrder="1"/>
    </xf>
    <xf numFmtId="0" fontId="16" fillId="0" borderId="10" xfId="0" applyFont="1" applyBorder="1" applyAlignment="1">
      <alignment horizontal="center" vertical="center" wrapText="1" readingOrder="1"/>
    </xf>
    <xf numFmtId="0" fontId="0" fillId="0" borderId="9" xfId="0" applyBorder="1" applyAlignment="1">
      <alignment horizontal="center" vertical="center" wrapText="1" readingOrder="1"/>
    </xf>
    <xf numFmtId="0" fontId="0" fillId="0" borderId="10" xfId="0" applyBorder="1" applyAlignment="1">
      <alignment horizontal="center" vertical="center" wrapText="1" readingOrder="1"/>
    </xf>
  </cellXfs>
  <cellStyles count="4">
    <cellStyle name="Millares" xfId="1" builtinId="3"/>
    <cellStyle name="Millares 2" xf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workbookViewId="0">
      <selection activeCell="D7" sqref="D7"/>
    </sheetView>
  </sheetViews>
  <sheetFormatPr baseColWidth="10" defaultRowHeight="12.75" x14ac:dyDescent="0.2"/>
  <cols>
    <col min="1" max="1" width="3" style="1" customWidth="1"/>
    <col min="2" max="2" width="40.7109375" style="1" customWidth="1"/>
    <col min="3" max="3" width="20.85546875" style="1" customWidth="1"/>
    <col min="4" max="4" width="21.42578125" style="1" customWidth="1"/>
    <col min="5" max="5" width="16.7109375" style="1" customWidth="1"/>
    <col min="6" max="6" width="11.140625" style="1" customWidth="1"/>
    <col min="7" max="7" width="47.85546875" style="1" customWidth="1"/>
    <col min="8" max="8" width="18" style="1" customWidth="1"/>
    <col min="9" max="16384" width="11.42578125" style="1"/>
  </cols>
  <sheetData>
    <row r="1" spans="1:8" ht="28.5" customHeight="1" x14ac:dyDescent="0.2">
      <c r="A1" s="71" t="s">
        <v>43</v>
      </c>
      <c r="B1" s="71"/>
      <c r="C1" s="71"/>
      <c r="D1" s="71"/>
      <c r="E1" s="71"/>
      <c r="F1" s="71"/>
      <c r="G1" s="71"/>
    </row>
    <row r="2" spans="1:8" ht="40.5" customHeight="1" x14ac:dyDescent="0.2">
      <c r="A2" s="25" t="s">
        <v>3</v>
      </c>
      <c r="B2" s="25" t="s">
        <v>0</v>
      </c>
      <c r="C2" s="25" t="s">
        <v>39</v>
      </c>
      <c r="D2" s="25" t="s">
        <v>40</v>
      </c>
      <c r="E2" s="25" t="s">
        <v>29</v>
      </c>
      <c r="F2" s="25" t="s">
        <v>2</v>
      </c>
      <c r="G2" s="25" t="s">
        <v>31</v>
      </c>
    </row>
    <row r="3" spans="1:8" ht="18" customHeight="1" x14ac:dyDescent="0.2">
      <c r="A3" s="68" t="s">
        <v>19</v>
      </c>
      <c r="B3" s="69"/>
      <c r="C3" s="69"/>
      <c r="D3" s="69"/>
      <c r="E3" s="69"/>
      <c r="F3" s="69"/>
      <c r="G3" s="70"/>
    </row>
    <row r="4" spans="1:8" ht="18" customHeight="1" x14ac:dyDescent="0.2">
      <c r="A4" s="45" t="s">
        <v>5</v>
      </c>
      <c r="B4" s="22"/>
      <c r="C4" s="2"/>
      <c r="D4" s="2"/>
      <c r="E4" s="2"/>
      <c r="F4" s="2"/>
      <c r="G4" s="44"/>
    </row>
    <row r="5" spans="1:8" s="3" customFormat="1" ht="21.75" customHeight="1" x14ac:dyDescent="0.2">
      <c r="A5" s="46"/>
      <c r="B5" s="21" t="s">
        <v>1</v>
      </c>
      <c r="C5" s="17">
        <v>6431772130</v>
      </c>
      <c r="D5" s="17">
        <v>6517819201</v>
      </c>
      <c r="E5" s="18">
        <f>+D5-C5</f>
        <v>86047071</v>
      </c>
      <c r="F5" s="42">
        <f>(D5-C5)/C5</f>
        <v>1.3378438983969416E-2</v>
      </c>
      <c r="G5" s="72" t="s">
        <v>37</v>
      </c>
      <c r="H5" s="4"/>
    </row>
    <row r="6" spans="1:8" s="6" customFormat="1" ht="30" customHeight="1" x14ac:dyDescent="0.2">
      <c r="A6" s="47"/>
      <c r="B6" s="21" t="s">
        <v>4</v>
      </c>
      <c r="C6" s="19">
        <v>124762064</v>
      </c>
      <c r="D6" s="19">
        <v>109228844</v>
      </c>
      <c r="E6" s="40">
        <f t="shared" ref="E6:E7" si="0">+D6-C6</f>
        <v>-15533220</v>
      </c>
      <c r="F6" s="42">
        <f>(D6-C6)/C6</f>
        <v>-0.12450274948962049</v>
      </c>
      <c r="G6" s="73"/>
      <c r="H6" s="5"/>
    </row>
    <row r="7" spans="1:8" s="7" customFormat="1" ht="21.75" customHeight="1" x14ac:dyDescent="0.2">
      <c r="A7" s="48"/>
      <c r="B7" s="39" t="s">
        <v>23</v>
      </c>
      <c r="C7" s="19">
        <v>1348919744</v>
      </c>
      <c r="D7" s="19">
        <v>2045786756</v>
      </c>
      <c r="E7" s="20">
        <f t="shared" si="0"/>
        <v>696867012</v>
      </c>
      <c r="F7" s="42">
        <f>(D7-C7)/C7</f>
        <v>0.51661117357030839</v>
      </c>
      <c r="G7" s="73"/>
      <c r="H7" s="5"/>
    </row>
    <row r="8" spans="1:8" ht="21.75" customHeight="1" x14ac:dyDescent="0.2">
      <c r="A8" s="43"/>
      <c r="B8" s="58" t="s">
        <v>7</v>
      </c>
      <c r="C8" s="65">
        <f>SUM(C5:C7)</f>
        <v>7905453938</v>
      </c>
      <c r="D8" s="65">
        <f>SUM(D5:D7)</f>
        <v>8672834801</v>
      </c>
      <c r="E8" s="66">
        <f>SUM(E5:E7)</f>
        <v>767380863</v>
      </c>
      <c r="F8" s="60">
        <f>(D8-C8)/C8</f>
        <v>9.7069803836481477E-2</v>
      </c>
      <c r="G8" s="16"/>
    </row>
    <row r="9" spans="1:8" ht="10.5" customHeight="1" x14ac:dyDescent="0.2">
      <c r="A9" s="43"/>
      <c r="B9" s="2"/>
      <c r="C9" s="2"/>
      <c r="D9" s="2"/>
      <c r="E9" s="2"/>
      <c r="F9" s="2"/>
      <c r="G9" s="50"/>
    </row>
    <row r="10" spans="1:8" ht="20.25" customHeight="1" x14ac:dyDescent="0.2">
      <c r="A10" s="68" t="s">
        <v>6</v>
      </c>
      <c r="B10" s="69"/>
      <c r="C10" s="69"/>
      <c r="D10" s="69"/>
      <c r="E10" s="69"/>
      <c r="F10" s="69"/>
      <c r="G10" s="70"/>
    </row>
    <row r="11" spans="1:8" ht="20.25" customHeight="1" x14ac:dyDescent="0.2">
      <c r="A11" s="78" t="s">
        <v>20</v>
      </c>
      <c r="B11" s="79"/>
      <c r="C11" s="2"/>
      <c r="D11" s="2"/>
      <c r="E11" s="2"/>
      <c r="F11" s="2"/>
      <c r="G11" s="50"/>
    </row>
    <row r="12" spans="1:8" ht="21.75" customHeight="1" x14ac:dyDescent="0.2">
      <c r="A12" s="43"/>
      <c r="B12" s="21" t="s">
        <v>9</v>
      </c>
      <c r="C12" s="41">
        <v>0</v>
      </c>
      <c r="D12" s="14">
        <v>0</v>
      </c>
      <c r="E12" s="18">
        <v>0</v>
      </c>
      <c r="F12" s="42">
        <v>0</v>
      </c>
      <c r="G12" s="72" t="s">
        <v>32</v>
      </c>
    </row>
    <row r="13" spans="1:8" ht="21.75" customHeight="1" x14ac:dyDescent="0.2">
      <c r="A13" s="43"/>
      <c r="B13" s="21" t="s">
        <v>10</v>
      </c>
      <c r="C13" s="17">
        <v>742000</v>
      </c>
      <c r="D13" s="17">
        <v>725000</v>
      </c>
      <c r="E13" s="40">
        <f t="shared" ref="E13:E14" si="1">+D13-C13</f>
        <v>-17000</v>
      </c>
      <c r="F13" s="42">
        <f>(D13-C13)/C13</f>
        <v>-2.2911051212938006E-2</v>
      </c>
      <c r="G13" s="73"/>
    </row>
    <row r="14" spans="1:8" ht="29.25" customHeight="1" x14ac:dyDescent="0.2">
      <c r="A14" s="43"/>
      <c r="B14" s="21" t="s">
        <v>11</v>
      </c>
      <c r="C14" s="17">
        <v>493708</v>
      </c>
      <c r="D14" s="17">
        <v>2878450</v>
      </c>
      <c r="E14" s="20">
        <f t="shared" si="1"/>
        <v>2384742</v>
      </c>
      <c r="F14" s="42">
        <f>(D14-C14)/C14</f>
        <v>4.8302680936910081</v>
      </c>
      <c r="G14" s="73"/>
    </row>
    <row r="15" spans="1:8" ht="21.75" customHeight="1" x14ac:dyDescent="0.2">
      <c r="A15" s="43"/>
      <c r="B15" s="58" t="s">
        <v>7</v>
      </c>
      <c r="C15" s="65">
        <f>SUM(C12:C14)</f>
        <v>1235708</v>
      </c>
      <c r="D15" s="65">
        <f t="shared" ref="D15:E15" si="2">SUM(D12:D14)</f>
        <v>3603450</v>
      </c>
      <c r="E15" s="66">
        <f t="shared" si="2"/>
        <v>2367742</v>
      </c>
      <c r="F15" s="60">
        <f>(D15-C15)/C15</f>
        <v>1.9161015385511788</v>
      </c>
      <c r="G15" s="74"/>
    </row>
    <row r="16" spans="1:8" ht="11.25" customHeight="1" x14ac:dyDescent="0.2">
      <c r="A16" s="43"/>
      <c r="B16" s="8"/>
      <c r="C16" s="2"/>
      <c r="D16" s="2"/>
      <c r="E16" s="2"/>
      <c r="F16" s="2"/>
      <c r="G16" s="50"/>
    </row>
    <row r="17" spans="1:7" ht="18.75" customHeight="1" x14ac:dyDescent="0.2">
      <c r="A17" s="78" t="s">
        <v>21</v>
      </c>
      <c r="B17" s="79"/>
      <c r="C17" s="2"/>
      <c r="D17" s="2"/>
      <c r="E17" s="2"/>
      <c r="F17" s="2"/>
      <c r="G17" s="50"/>
    </row>
    <row r="18" spans="1:7" ht="25.5" customHeight="1" x14ac:dyDescent="0.2">
      <c r="A18" s="43"/>
      <c r="B18" s="21" t="s">
        <v>17</v>
      </c>
      <c r="C18" s="17">
        <v>31296770.300000001</v>
      </c>
      <c r="D18" s="17">
        <v>10910051.1</v>
      </c>
      <c r="E18" s="40">
        <f t="shared" ref="E18:E19" si="3">+D18-C18</f>
        <v>-20386719.200000003</v>
      </c>
      <c r="F18" s="42">
        <f t="shared" ref="F18:F20" si="4">(D18-C18)/C18</f>
        <v>-0.65140009670582533</v>
      </c>
      <c r="G18" s="72" t="s">
        <v>33</v>
      </c>
    </row>
    <row r="19" spans="1:7" ht="25.5" customHeight="1" x14ac:dyDescent="0.2">
      <c r="A19" s="43"/>
      <c r="B19" s="21" t="s">
        <v>18</v>
      </c>
      <c r="C19" s="17">
        <v>141986130.5</v>
      </c>
      <c r="D19" s="17">
        <v>100653593.5</v>
      </c>
      <c r="E19" s="40">
        <f t="shared" si="3"/>
        <v>-41332537</v>
      </c>
      <c r="F19" s="42">
        <f t="shared" si="4"/>
        <v>-0.2911026369579105</v>
      </c>
      <c r="G19" s="80"/>
    </row>
    <row r="20" spans="1:7" ht="25.5" customHeight="1" x14ac:dyDescent="0.2">
      <c r="A20" s="43"/>
      <c r="B20" s="58" t="s">
        <v>7</v>
      </c>
      <c r="C20" s="65">
        <f>SUM(C18:C19)</f>
        <v>173282900.80000001</v>
      </c>
      <c r="D20" s="65">
        <f>SUM(D18:D19)</f>
        <v>111563644.59999999</v>
      </c>
      <c r="E20" s="67">
        <f>SUM(E18:E19)</f>
        <v>-61719256.200000003</v>
      </c>
      <c r="F20" s="60">
        <f t="shared" si="4"/>
        <v>-0.35617626387288648</v>
      </c>
      <c r="G20" s="81"/>
    </row>
    <row r="21" spans="1:7" ht="30" customHeight="1" x14ac:dyDescent="0.2">
      <c r="A21" s="43"/>
      <c r="B21" s="9"/>
      <c r="C21" s="2"/>
      <c r="D21" s="10"/>
      <c r="E21" s="10"/>
      <c r="F21" s="2"/>
      <c r="G21" s="51"/>
    </row>
    <row r="22" spans="1:7" ht="18.75" customHeight="1" x14ac:dyDescent="0.2">
      <c r="A22" s="78" t="s">
        <v>22</v>
      </c>
      <c r="B22" s="79"/>
      <c r="C22" s="2"/>
      <c r="D22" s="2"/>
      <c r="E22" s="2"/>
      <c r="F22" s="2"/>
      <c r="G22" s="50"/>
    </row>
    <row r="23" spans="1:7" ht="30" customHeight="1" x14ac:dyDescent="0.2">
      <c r="A23" s="43"/>
      <c r="B23" s="39" t="s">
        <v>30</v>
      </c>
      <c r="C23" s="17">
        <v>197339611</v>
      </c>
      <c r="D23" s="17">
        <v>40128400</v>
      </c>
      <c r="E23" s="40">
        <f>+D23-C23</f>
        <v>-157211211</v>
      </c>
      <c r="F23" s="42">
        <f t="shared" ref="F23" si="5">(D23-C23)/C23</f>
        <v>-0.79665309059517708</v>
      </c>
      <c r="G23" s="72" t="s">
        <v>46</v>
      </c>
    </row>
    <row r="24" spans="1:7" ht="19.5" customHeight="1" x14ac:dyDescent="0.2">
      <c r="A24" s="43"/>
      <c r="B24" s="21" t="s">
        <v>24</v>
      </c>
      <c r="C24" s="17">
        <v>206000</v>
      </c>
      <c r="D24" s="17">
        <v>50000</v>
      </c>
      <c r="E24" s="40">
        <f>+D24-C24</f>
        <v>-156000</v>
      </c>
      <c r="F24" s="42">
        <f>(+D24/C24)-1</f>
        <v>-0.75728155339805825</v>
      </c>
      <c r="G24" s="80"/>
    </row>
    <row r="25" spans="1:7" ht="18.75" customHeight="1" x14ac:dyDescent="0.2">
      <c r="A25" s="43"/>
      <c r="B25" s="58" t="s">
        <v>7</v>
      </c>
      <c r="C25" s="65">
        <f>SUM(C23:C24)</f>
        <v>197545611</v>
      </c>
      <c r="D25" s="65">
        <f>SUM(D23:D24)</f>
        <v>40178400</v>
      </c>
      <c r="E25" s="67">
        <f>SUM(E23:E24)</f>
        <v>-157367211</v>
      </c>
      <c r="F25" s="60">
        <f>(+D25/C25)-1</f>
        <v>-0.79661203406842584</v>
      </c>
      <c r="G25" s="81"/>
    </row>
    <row r="26" spans="1:7" x14ac:dyDescent="0.2">
      <c r="A26" s="43"/>
      <c r="B26" s="9"/>
      <c r="C26" s="2"/>
      <c r="D26" s="10"/>
      <c r="E26" s="10"/>
      <c r="F26" s="2"/>
      <c r="G26" s="51"/>
    </row>
    <row r="27" spans="1:7" ht="18.75" customHeight="1" x14ac:dyDescent="0.2">
      <c r="A27" s="78" t="s">
        <v>8</v>
      </c>
      <c r="B27" s="79"/>
      <c r="C27" s="2"/>
      <c r="D27" s="11"/>
      <c r="E27" s="11"/>
      <c r="F27" s="2"/>
      <c r="G27" s="50"/>
    </row>
    <row r="28" spans="1:7" ht="19.5" customHeight="1" x14ac:dyDescent="0.2">
      <c r="A28" s="43"/>
      <c r="B28" s="21" t="s">
        <v>12</v>
      </c>
      <c r="C28" s="17">
        <v>36708706.140000001</v>
      </c>
      <c r="D28" s="17">
        <v>17452295.98</v>
      </c>
      <c r="E28" s="40">
        <f t="shared" ref="E28:E32" si="6">+D28-C28</f>
        <v>-19256410.16</v>
      </c>
      <c r="F28" s="42">
        <f t="shared" ref="F28:F32" si="7">(D28-C28)/C28</f>
        <v>-0.52457338285255073</v>
      </c>
      <c r="G28" s="72" t="s">
        <v>45</v>
      </c>
    </row>
    <row r="29" spans="1:7" ht="19.5" customHeight="1" x14ac:dyDescent="0.2">
      <c r="A29" s="43"/>
      <c r="B29" s="21" t="s">
        <v>13</v>
      </c>
      <c r="C29" s="17">
        <v>171745037.72999999</v>
      </c>
      <c r="D29" s="17">
        <v>102848926.32000002</v>
      </c>
      <c r="E29" s="40">
        <f t="shared" si="6"/>
        <v>-68896111.409999967</v>
      </c>
      <c r="F29" s="42">
        <f>(+D29/C29)-1</f>
        <v>-0.40115343255687774</v>
      </c>
      <c r="G29" s="73"/>
    </row>
    <row r="30" spans="1:7" ht="19.5" customHeight="1" x14ac:dyDescent="0.2">
      <c r="A30" s="43"/>
      <c r="B30" s="21" t="s">
        <v>14</v>
      </c>
      <c r="C30" s="17">
        <v>15135685.720000003</v>
      </c>
      <c r="D30" s="17">
        <v>25608725.59</v>
      </c>
      <c r="E30" s="18">
        <f t="shared" si="6"/>
        <v>10473039.869999997</v>
      </c>
      <c r="F30" s="42">
        <f t="shared" si="7"/>
        <v>0.69194353422396482</v>
      </c>
      <c r="G30" s="73"/>
    </row>
    <row r="31" spans="1:7" ht="19.5" customHeight="1" x14ac:dyDescent="0.2">
      <c r="A31" s="43"/>
      <c r="B31" s="21" t="s">
        <v>15</v>
      </c>
      <c r="C31" s="17">
        <v>125637747.77000001</v>
      </c>
      <c r="D31" s="17">
        <v>156620178.97999999</v>
      </c>
      <c r="E31" s="18">
        <f t="shared" si="6"/>
        <v>30982431.209999979</v>
      </c>
      <c r="F31" s="42">
        <f t="shared" ref="F31" si="8">(+D31/C31)-1</f>
        <v>0.24660129427597099</v>
      </c>
      <c r="G31" s="73"/>
    </row>
    <row r="32" spans="1:7" ht="19.5" customHeight="1" x14ac:dyDescent="0.2">
      <c r="A32" s="43"/>
      <c r="B32" s="21" t="s">
        <v>16</v>
      </c>
      <c r="C32" s="17">
        <v>62747</v>
      </c>
      <c r="D32" s="17">
        <v>215780.99999999994</v>
      </c>
      <c r="E32" s="18">
        <f t="shared" si="6"/>
        <v>153033.99999999994</v>
      </c>
      <c r="F32" s="42">
        <f t="shared" si="7"/>
        <v>2.4389054456786767</v>
      </c>
      <c r="G32" s="73"/>
    </row>
    <row r="33" spans="1:7" ht="18.75" customHeight="1" x14ac:dyDescent="0.2">
      <c r="A33" s="43"/>
      <c r="B33" s="58" t="s">
        <v>7</v>
      </c>
      <c r="C33" s="65">
        <f>SUM(C28:C32)</f>
        <v>349289924.36000001</v>
      </c>
      <c r="D33" s="65">
        <f>SUM(D28:D32)</f>
        <v>302745907.87</v>
      </c>
      <c r="E33" s="67">
        <f>SUM(E28:E32)</f>
        <v>-46544016.48999998</v>
      </c>
      <c r="F33" s="60">
        <f t="shared" ref="F33" si="9">(+D33/C33)-1</f>
        <v>-0.13325324678426409</v>
      </c>
      <c r="G33" s="74"/>
    </row>
    <row r="34" spans="1:7" x14ac:dyDescent="0.2">
      <c r="A34" s="43"/>
      <c r="B34" s="2"/>
      <c r="C34" s="2"/>
      <c r="D34" s="2"/>
      <c r="E34" s="2"/>
      <c r="F34" s="2"/>
      <c r="G34" s="50"/>
    </row>
    <row r="35" spans="1:7" ht="18.75" customHeight="1" thickBot="1" x14ac:dyDescent="0.25">
      <c r="A35" s="78" t="s">
        <v>25</v>
      </c>
      <c r="B35" s="79"/>
      <c r="C35" s="2"/>
      <c r="D35" s="2"/>
      <c r="E35" s="2"/>
      <c r="F35" s="2"/>
      <c r="G35" s="50"/>
    </row>
    <row r="36" spans="1:7" ht="30" customHeight="1" x14ac:dyDescent="0.2">
      <c r="A36" s="43"/>
      <c r="B36" s="21" t="s">
        <v>27</v>
      </c>
      <c r="C36" s="17">
        <v>0</v>
      </c>
      <c r="D36" s="17">
        <v>104500</v>
      </c>
      <c r="E36" s="18">
        <f>+D36-C36</f>
        <v>104500</v>
      </c>
      <c r="F36" s="42" t="s">
        <v>42</v>
      </c>
      <c r="G36" s="75" t="s">
        <v>47</v>
      </c>
    </row>
    <row r="37" spans="1:7" ht="18.75" customHeight="1" thickBot="1" x14ac:dyDescent="0.25">
      <c r="A37" s="43"/>
      <c r="B37" s="58" t="s">
        <v>7</v>
      </c>
      <c r="C37" s="65">
        <f>SUM(C36:C36)</f>
        <v>0</v>
      </c>
      <c r="D37" s="65">
        <f>SUM(D36:D36)</f>
        <v>104500</v>
      </c>
      <c r="E37" s="65">
        <f>SUM(E36:E36)</f>
        <v>104500</v>
      </c>
      <c r="F37" s="60" t="s">
        <v>42</v>
      </c>
      <c r="G37" s="76"/>
    </row>
    <row r="38" spans="1:7" x14ac:dyDescent="0.2">
      <c r="A38" s="43"/>
      <c r="B38" s="11"/>
      <c r="C38" s="12"/>
      <c r="D38" s="12"/>
      <c r="E38" s="12"/>
      <c r="F38" s="13"/>
      <c r="G38" s="52"/>
    </row>
    <row r="39" spans="1:7" x14ac:dyDescent="0.2">
      <c r="A39" s="43"/>
      <c r="B39" s="9"/>
      <c r="C39" s="2"/>
      <c r="D39" s="10"/>
      <c r="E39" s="10"/>
      <c r="F39" s="2"/>
      <c r="G39" s="50"/>
    </row>
    <row r="40" spans="1:7" ht="18.75" customHeight="1" thickBot="1" x14ac:dyDescent="0.25">
      <c r="A40" s="78" t="s">
        <v>26</v>
      </c>
      <c r="B40" s="79"/>
      <c r="C40" s="2"/>
      <c r="D40" s="2"/>
      <c r="E40" s="2"/>
      <c r="F40" s="2"/>
      <c r="G40" s="50"/>
    </row>
    <row r="41" spans="1:7" ht="30" customHeight="1" x14ac:dyDescent="0.2">
      <c r="A41" s="43"/>
      <c r="B41" s="21" t="s">
        <v>28</v>
      </c>
      <c r="C41" s="17">
        <v>40195000</v>
      </c>
      <c r="D41" s="17">
        <v>0</v>
      </c>
      <c r="E41" s="18">
        <f>+D41-C41</f>
        <v>-40195000</v>
      </c>
      <c r="F41" s="42">
        <f t="shared" ref="F41" si="10">(D41-C41)/C41</f>
        <v>-1</v>
      </c>
      <c r="G41" s="75" t="s">
        <v>48</v>
      </c>
    </row>
    <row r="42" spans="1:7" ht="18.75" customHeight="1" x14ac:dyDescent="0.2">
      <c r="A42" s="49"/>
      <c r="B42" s="58" t="s">
        <v>7</v>
      </c>
      <c r="C42" s="65">
        <f>SUM(C41:C41)</f>
        <v>40195000</v>
      </c>
      <c r="D42" s="65">
        <f>SUM(D41:D41)</f>
        <v>0</v>
      </c>
      <c r="E42" s="65">
        <f>SUM(E41:E41)</f>
        <v>-40195000</v>
      </c>
      <c r="F42" s="60">
        <f t="shared" ref="F42" si="11">(+D42/C42)-1</f>
        <v>-1</v>
      </c>
      <c r="G42" s="77"/>
    </row>
  </sheetData>
  <mergeCells count="16">
    <mergeCell ref="G41:G42"/>
    <mergeCell ref="G5:G7"/>
    <mergeCell ref="G12:G15"/>
    <mergeCell ref="A11:B11"/>
    <mergeCell ref="A17:B17"/>
    <mergeCell ref="A22:B22"/>
    <mergeCell ref="A27:B27"/>
    <mergeCell ref="A35:B35"/>
    <mergeCell ref="A40:B40"/>
    <mergeCell ref="G18:G20"/>
    <mergeCell ref="G23:G25"/>
    <mergeCell ref="A3:G3"/>
    <mergeCell ref="A10:G10"/>
    <mergeCell ref="A1:G1"/>
    <mergeCell ref="G28:G33"/>
    <mergeCell ref="G36:G37"/>
  </mergeCells>
  <printOptions horizontalCentered="1"/>
  <pageMargins left="0.31496062992125984" right="0.31496062992125984" top="0.55118110236220474" bottom="0.55118110236220474" header="0.31496062992125984" footer="0.31496062992125984"/>
  <pageSetup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2"/>
  <sheetViews>
    <sheetView tabSelected="1" workbookViewId="0">
      <selection activeCell="B44" sqref="B44"/>
    </sheetView>
  </sheetViews>
  <sheetFormatPr baseColWidth="10" defaultRowHeight="12.75" x14ac:dyDescent="0.2"/>
  <cols>
    <col min="1" max="1" width="4" style="23" customWidth="1"/>
    <col min="2" max="2" width="40.7109375" style="23" customWidth="1"/>
    <col min="3" max="4" width="20.85546875" style="23" customWidth="1"/>
    <col min="5" max="5" width="16.5703125" style="23" customWidth="1"/>
    <col min="6" max="6" width="11.42578125" style="23" customWidth="1"/>
    <col min="7" max="7" width="49.7109375" style="23" customWidth="1"/>
    <col min="8" max="8" width="18" style="23" customWidth="1"/>
    <col min="9" max="16384" width="11.42578125" style="23"/>
  </cols>
  <sheetData>
    <row r="1" spans="1:8" ht="28.5" customHeight="1" x14ac:dyDescent="0.2">
      <c r="A1" s="71" t="s">
        <v>44</v>
      </c>
      <c r="B1" s="71"/>
      <c r="C1" s="71"/>
      <c r="D1" s="71"/>
      <c r="E1" s="71"/>
      <c r="F1" s="71"/>
      <c r="G1" s="71"/>
    </row>
    <row r="2" spans="1:8" ht="40.5" customHeight="1" x14ac:dyDescent="0.2">
      <c r="A2" s="25" t="s">
        <v>3</v>
      </c>
      <c r="B2" s="25" t="s">
        <v>0</v>
      </c>
      <c r="C2" s="25" t="s">
        <v>39</v>
      </c>
      <c r="D2" s="25" t="s">
        <v>40</v>
      </c>
      <c r="E2" s="25" t="s">
        <v>29</v>
      </c>
      <c r="F2" s="25" t="s">
        <v>2</v>
      </c>
      <c r="G2" s="25" t="s">
        <v>31</v>
      </c>
    </row>
    <row r="3" spans="1:8" ht="23.25" customHeight="1" x14ac:dyDescent="0.2">
      <c r="A3" s="68" t="s">
        <v>19</v>
      </c>
      <c r="B3" s="69"/>
      <c r="C3" s="69"/>
      <c r="D3" s="69"/>
      <c r="E3" s="69"/>
      <c r="F3" s="69"/>
      <c r="G3" s="70"/>
    </row>
    <row r="4" spans="1:8" ht="20.25" customHeight="1" x14ac:dyDescent="0.2">
      <c r="A4" s="63" t="s">
        <v>5</v>
      </c>
      <c r="B4" s="64"/>
      <c r="C4" s="64"/>
      <c r="D4" s="24"/>
      <c r="E4" s="24"/>
      <c r="F4" s="24"/>
      <c r="G4" s="50"/>
    </row>
    <row r="5" spans="1:8" s="26" customFormat="1" ht="18" customHeight="1" x14ac:dyDescent="0.2">
      <c r="A5" s="54"/>
      <c r="B5" s="21" t="s">
        <v>1</v>
      </c>
      <c r="C5" s="17">
        <v>6431772130</v>
      </c>
      <c r="D5" s="17">
        <v>6471349369</v>
      </c>
      <c r="E5" s="18">
        <f>+D5-C5</f>
        <v>39577239</v>
      </c>
      <c r="F5" s="42">
        <f>(D5-C5)/C5</f>
        <v>6.153395704956357E-3</v>
      </c>
      <c r="G5" s="72" t="s">
        <v>37</v>
      </c>
      <c r="H5" s="27"/>
    </row>
    <row r="6" spans="1:8" s="29" customFormat="1" ht="27" customHeight="1" x14ac:dyDescent="0.2">
      <c r="A6" s="55"/>
      <c r="B6" s="21" t="s">
        <v>4</v>
      </c>
      <c r="C6" s="19">
        <v>124762064</v>
      </c>
      <c r="D6" s="19">
        <v>108418858</v>
      </c>
      <c r="E6" s="40">
        <f t="shared" ref="E6:E8" si="0">+D6-C6</f>
        <v>-16343206</v>
      </c>
      <c r="F6" s="42">
        <f>(D6-C6)/C6</f>
        <v>-0.1309949954018074</v>
      </c>
      <c r="G6" s="73"/>
      <c r="H6" s="28"/>
    </row>
    <row r="7" spans="1:8" s="30" customFormat="1" ht="25.5" customHeight="1" x14ac:dyDescent="0.2">
      <c r="A7" s="56"/>
      <c r="B7" s="39" t="s">
        <v>23</v>
      </c>
      <c r="C7" s="20"/>
      <c r="D7" s="20"/>
      <c r="E7" s="40">
        <f t="shared" si="0"/>
        <v>0</v>
      </c>
      <c r="F7" s="42" t="e">
        <f>(D7-C7)/C7</f>
        <v>#DIV/0!</v>
      </c>
      <c r="G7" s="73"/>
      <c r="H7" s="28"/>
    </row>
    <row r="8" spans="1:8" ht="19.5" customHeight="1" x14ac:dyDescent="0.2">
      <c r="A8" s="53"/>
      <c r="B8" s="58" t="s">
        <v>7</v>
      </c>
      <c r="C8" s="59">
        <f>SUM(C5:C7)</f>
        <v>6556534194</v>
      </c>
      <c r="D8" s="59">
        <f>SUM(D5:D7)</f>
        <v>6579768227</v>
      </c>
      <c r="E8" s="59">
        <f t="shared" si="0"/>
        <v>23234033</v>
      </c>
      <c r="F8" s="60">
        <f>(D8-C8)/C8</f>
        <v>3.5436455164470694E-3</v>
      </c>
      <c r="G8" s="16"/>
    </row>
    <row r="9" spans="1:8" ht="10.5" customHeight="1" x14ac:dyDescent="0.2">
      <c r="A9" s="53"/>
      <c r="B9" s="24"/>
      <c r="C9" s="24"/>
      <c r="D9" s="24"/>
      <c r="E9" s="24"/>
      <c r="F9" s="24"/>
      <c r="G9" s="50"/>
    </row>
    <row r="10" spans="1:8" ht="21" customHeight="1" x14ac:dyDescent="0.2">
      <c r="A10" s="68" t="s">
        <v>6</v>
      </c>
      <c r="B10" s="69"/>
      <c r="C10" s="69"/>
      <c r="D10" s="69"/>
      <c r="E10" s="69"/>
      <c r="F10" s="69"/>
      <c r="G10" s="70"/>
    </row>
    <row r="11" spans="1:8" ht="21.75" customHeight="1" x14ac:dyDescent="0.2">
      <c r="A11" s="78" t="s">
        <v>20</v>
      </c>
      <c r="B11" s="79"/>
      <c r="C11" s="24"/>
      <c r="D11" s="24"/>
      <c r="E11" s="24"/>
      <c r="F11" s="24"/>
      <c r="G11" s="50"/>
    </row>
    <row r="12" spans="1:8" ht="21.75" customHeight="1" x14ac:dyDescent="0.2">
      <c r="A12" s="53"/>
      <c r="B12" s="31" t="s">
        <v>9</v>
      </c>
      <c r="C12" s="17">
        <v>0</v>
      </c>
      <c r="D12" s="17">
        <v>150000</v>
      </c>
      <c r="E12" s="18">
        <v>0</v>
      </c>
      <c r="F12" s="42" t="s">
        <v>42</v>
      </c>
      <c r="G12" s="72" t="s">
        <v>32</v>
      </c>
    </row>
    <row r="13" spans="1:8" ht="21.75" customHeight="1" x14ac:dyDescent="0.2">
      <c r="A13" s="53"/>
      <c r="B13" s="31" t="s">
        <v>10</v>
      </c>
      <c r="C13" s="19">
        <v>943365</v>
      </c>
      <c r="D13" s="19">
        <v>1450000</v>
      </c>
      <c r="E13" s="18">
        <f t="shared" ref="E13:E14" si="1">+D13-C13</f>
        <v>506635</v>
      </c>
      <c r="F13" s="42">
        <f t="shared" ref="F13:F15" si="2">(D13-C13)/C13</f>
        <v>0.53705087638400828</v>
      </c>
      <c r="G13" s="73"/>
    </row>
    <row r="14" spans="1:8" ht="30" customHeight="1" x14ac:dyDescent="0.2">
      <c r="A14" s="53"/>
      <c r="B14" s="31" t="s">
        <v>11</v>
      </c>
      <c r="C14" s="19">
        <v>28719088</v>
      </c>
      <c r="D14" s="19">
        <v>5150726</v>
      </c>
      <c r="E14" s="40">
        <f t="shared" si="1"/>
        <v>-23568362</v>
      </c>
      <c r="F14" s="42">
        <f t="shared" si="2"/>
        <v>-0.82065147751209933</v>
      </c>
      <c r="G14" s="73"/>
    </row>
    <row r="15" spans="1:8" ht="21.75" customHeight="1" x14ac:dyDescent="0.2">
      <c r="A15" s="53"/>
      <c r="B15" s="58" t="s">
        <v>7</v>
      </c>
      <c r="C15" s="59">
        <f>SUM(C12:C14)</f>
        <v>29662453</v>
      </c>
      <c r="D15" s="59">
        <f>SUM(D12:D14)</f>
        <v>6750726</v>
      </c>
      <c r="E15" s="62">
        <f>SUM(E12:E14)</f>
        <v>-23061727</v>
      </c>
      <c r="F15" s="60">
        <f t="shared" si="2"/>
        <v>-0.77241511347696024</v>
      </c>
      <c r="G15" s="74"/>
    </row>
    <row r="16" spans="1:8" ht="11.25" customHeight="1" x14ac:dyDescent="0.2">
      <c r="A16" s="53"/>
      <c r="B16" s="32"/>
      <c r="C16" s="24"/>
      <c r="D16" s="24"/>
      <c r="E16" s="24"/>
      <c r="F16" s="24"/>
      <c r="G16" s="50"/>
    </row>
    <row r="17" spans="1:7" ht="16.5" customHeight="1" x14ac:dyDescent="0.2">
      <c r="A17" s="78" t="s">
        <v>21</v>
      </c>
      <c r="B17" s="79"/>
      <c r="C17" s="24"/>
      <c r="D17" s="24"/>
      <c r="E17" s="24"/>
      <c r="F17" s="24"/>
      <c r="G17" s="50"/>
    </row>
    <row r="18" spans="1:7" ht="24.75" customHeight="1" x14ac:dyDescent="0.2">
      <c r="A18" s="53"/>
      <c r="B18" s="21" t="s">
        <v>17</v>
      </c>
      <c r="C18" s="19">
        <v>14228899.15</v>
      </c>
      <c r="D18" s="19">
        <v>6647522.5999999996</v>
      </c>
      <c r="E18" s="40">
        <f t="shared" ref="E18:E19" si="3">+D18-C18</f>
        <v>-7581376.5500000007</v>
      </c>
      <c r="F18" s="42">
        <f t="shared" ref="F18:F20" si="4">(D18-C18)/C18</f>
        <v>-0.53281539703653047</v>
      </c>
      <c r="G18" s="72" t="s">
        <v>33</v>
      </c>
    </row>
    <row r="19" spans="1:7" ht="24.75" customHeight="1" x14ac:dyDescent="0.2">
      <c r="A19" s="53"/>
      <c r="B19" s="21" t="s">
        <v>18</v>
      </c>
      <c r="C19" s="19">
        <v>494784920.5</v>
      </c>
      <c r="D19" s="19">
        <v>156157589.5</v>
      </c>
      <c r="E19" s="40">
        <f t="shared" si="3"/>
        <v>-338627331</v>
      </c>
      <c r="F19" s="42">
        <f t="shared" si="4"/>
        <v>-0.68439298970106754</v>
      </c>
      <c r="G19" s="82"/>
    </row>
    <row r="20" spans="1:7" ht="24.75" customHeight="1" x14ac:dyDescent="0.2">
      <c r="A20" s="53"/>
      <c r="B20" s="58" t="s">
        <v>7</v>
      </c>
      <c r="C20" s="59">
        <f>SUM(C18:C19)</f>
        <v>509013819.64999998</v>
      </c>
      <c r="D20" s="59">
        <f>SUM(D18:D19)</f>
        <v>162805112.09999999</v>
      </c>
      <c r="E20" s="61">
        <f>SUM(E18:E19)</f>
        <v>-346208707.55000001</v>
      </c>
      <c r="F20" s="60">
        <f t="shared" si="4"/>
        <v>-0.68015581146314363</v>
      </c>
      <c r="G20" s="83"/>
    </row>
    <row r="21" spans="1:7" ht="30" customHeight="1" x14ac:dyDescent="0.2">
      <c r="A21" s="53"/>
      <c r="B21" s="33"/>
      <c r="C21" s="24"/>
      <c r="D21" s="34" t="s">
        <v>41</v>
      </c>
      <c r="E21" s="34"/>
      <c r="F21" s="24"/>
      <c r="G21" s="51"/>
    </row>
    <row r="22" spans="1:7" ht="21.75" customHeight="1" x14ac:dyDescent="0.2">
      <c r="A22" s="78" t="s">
        <v>22</v>
      </c>
      <c r="B22" s="79"/>
      <c r="C22" s="24"/>
      <c r="D22" s="24"/>
      <c r="E22" s="24"/>
      <c r="F22" s="24"/>
      <c r="G22" s="50"/>
    </row>
    <row r="23" spans="1:7" ht="30" customHeight="1" x14ac:dyDescent="0.2">
      <c r="A23" s="53"/>
      <c r="B23" s="39" t="s">
        <v>30</v>
      </c>
      <c r="C23" s="19">
        <v>906749083.10000002</v>
      </c>
      <c r="D23" s="19">
        <v>724518419.91999996</v>
      </c>
      <c r="E23" s="40">
        <f>+D23-C23</f>
        <v>-182230663.18000007</v>
      </c>
      <c r="F23" s="42">
        <f t="shared" ref="F23:F25" si="5">(D23-C23)/C23</f>
        <v>-0.20097143363739461</v>
      </c>
      <c r="G23" s="72" t="s">
        <v>34</v>
      </c>
    </row>
    <row r="24" spans="1:7" ht="19.5" customHeight="1" x14ac:dyDescent="0.2">
      <c r="A24" s="53"/>
      <c r="B24" s="21" t="s">
        <v>24</v>
      </c>
      <c r="C24" s="19">
        <v>206000</v>
      </c>
      <c r="D24" s="19">
        <v>50000</v>
      </c>
      <c r="E24" s="40">
        <f>+D24-C24</f>
        <v>-156000</v>
      </c>
      <c r="F24" s="42">
        <f t="shared" si="5"/>
        <v>-0.75728155339805825</v>
      </c>
      <c r="G24" s="73"/>
    </row>
    <row r="25" spans="1:7" ht="18.75" customHeight="1" x14ac:dyDescent="0.2">
      <c r="A25" s="53"/>
      <c r="B25" s="58" t="s">
        <v>7</v>
      </c>
      <c r="C25" s="59">
        <f>SUM(C23:C24)</f>
        <v>906955083.10000002</v>
      </c>
      <c r="D25" s="59">
        <f>SUM(D23:D24)</f>
        <v>724568419.91999996</v>
      </c>
      <c r="E25" s="61">
        <f>SUM(E23:E24)</f>
        <v>-182386663.18000007</v>
      </c>
      <c r="F25" s="60">
        <f t="shared" si="5"/>
        <v>-0.20109779037413508</v>
      </c>
      <c r="G25" s="73"/>
    </row>
    <row r="26" spans="1:7" x14ac:dyDescent="0.2">
      <c r="A26" s="53"/>
      <c r="B26" s="33"/>
      <c r="C26" s="24"/>
      <c r="D26" s="34"/>
      <c r="E26" s="34"/>
      <c r="F26" s="24"/>
      <c r="G26" s="74"/>
    </row>
    <row r="27" spans="1:7" ht="18.75" customHeight="1" x14ac:dyDescent="0.2">
      <c r="A27" s="78" t="s">
        <v>8</v>
      </c>
      <c r="B27" s="79"/>
      <c r="C27" s="24"/>
      <c r="D27" s="35"/>
      <c r="E27" s="35"/>
      <c r="F27" s="24"/>
      <c r="G27" s="50"/>
    </row>
    <row r="28" spans="1:7" ht="19.5" customHeight="1" x14ac:dyDescent="0.2">
      <c r="A28" s="53"/>
      <c r="B28" s="36" t="s">
        <v>12</v>
      </c>
      <c r="C28" s="19">
        <v>36708706.140000001</v>
      </c>
      <c r="D28" s="19">
        <v>17452295.98</v>
      </c>
      <c r="E28" s="40">
        <f t="shared" ref="E28:E32" si="6">+D28-C28</f>
        <v>-19256410.16</v>
      </c>
      <c r="F28" s="42">
        <f t="shared" ref="F28:F33" si="7">(D28-C28)/C28</f>
        <v>-0.52457338285255073</v>
      </c>
      <c r="G28" s="72" t="s">
        <v>36</v>
      </c>
    </row>
    <row r="29" spans="1:7" ht="19.5" customHeight="1" x14ac:dyDescent="0.2">
      <c r="A29" s="53"/>
      <c r="B29" s="36" t="s">
        <v>13</v>
      </c>
      <c r="C29" s="19">
        <v>138530063.19999999</v>
      </c>
      <c r="D29" s="19">
        <v>134882066.58000001</v>
      </c>
      <c r="E29" s="40">
        <f t="shared" si="6"/>
        <v>-3647996.619999975</v>
      </c>
      <c r="F29" s="42">
        <f t="shared" si="7"/>
        <v>-2.6333609728692992E-2</v>
      </c>
      <c r="G29" s="73"/>
    </row>
    <row r="30" spans="1:7" ht="19.5" customHeight="1" x14ac:dyDescent="0.2">
      <c r="A30" s="53"/>
      <c r="B30" s="36" t="s">
        <v>14</v>
      </c>
      <c r="C30" s="19">
        <v>12306149.719999999</v>
      </c>
      <c r="D30" s="19">
        <v>25783511.589999996</v>
      </c>
      <c r="E30" s="18">
        <f t="shared" si="6"/>
        <v>13477361.869999997</v>
      </c>
      <c r="F30" s="42">
        <f t="shared" si="7"/>
        <v>1.0951729157086834</v>
      </c>
      <c r="G30" s="73"/>
    </row>
    <row r="31" spans="1:7" ht="19.5" customHeight="1" x14ac:dyDescent="0.2">
      <c r="A31" s="53"/>
      <c r="B31" s="36" t="s">
        <v>15</v>
      </c>
      <c r="C31" s="19">
        <v>127493697.77000001</v>
      </c>
      <c r="D31" s="19">
        <v>153671840.18000004</v>
      </c>
      <c r="E31" s="15">
        <f t="shared" si="6"/>
        <v>26178142.410000026</v>
      </c>
      <c r="F31" s="42">
        <f t="shared" si="7"/>
        <v>0.20532891325519223</v>
      </c>
      <c r="G31" s="73"/>
    </row>
    <row r="32" spans="1:7" ht="19.5" customHeight="1" x14ac:dyDescent="0.2">
      <c r="A32" s="53"/>
      <c r="B32" s="36" t="s">
        <v>16</v>
      </c>
      <c r="C32" s="19">
        <v>36616</v>
      </c>
      <c r="D32" s="19">
        <v>189903</v>
      </c>
      <c r="E32" s="18">
        <f t="shared" si="6"/>
        <v>153287</v>
      </c>
      <c r="F32" s="42">
        <f t="shared" si="7"/>
        <v>4.186339305221761</v>
      </c>
      <c r="G32" s="73"/>
    </row>
    <row r="33" spans="1:7" ht="18.75" customHeight="1" x14ac:dyDescent="0.2">
      <c r="A33" s="53"/>
      <c r="B33" s="58" t="s">
        <v>7</v>
      </c>
      <c r="C33" s="59">
        <f>SUM(C28:C32)</f>
        <v>315075232.82999998</v>
      </c>
      <c r="D33" s="59">
        <f>SUM(D28:D32)</f>
        <v>331979617.33000004</v>
      </c>
      <c r="E33" s="59">
        <f>SUM(E28:E32)</f>
        <v>16904384.500000048</v>
      </c>
      <c r="F33" s="60">
        <f t="shared" si="7"/>
        <v>5.3651898780380756E-2</v>
      </c>
      <c r="G33" s="74"/>
    </row>
    <row r="34" spans="1:7" x14ac:dyDescent="0.2">
      <c r="A34" s="53"/>
      <c r="B34" s="24"/>
      <c r="C34" s="24"/>
      <c r="D34" s="24"/>
      <c r="E34" s="24"/>
      <c r="F34" s="24"/>
      <c r="G34" s="50"/>
    </row>
    <row r="35" spans="1:7" ht="18.75" customHeight="1" thickBot="1" x14ac:dyDescent="0.25">
      <c r="A35" s="78" t="s">
        <v>25</v>
      </c>
      <c r="B35" s="79"/>
      <c r="C35" s="24"/>
      <c r="D35" s="24"/>
      <c r="E35" s="24"/>
      <c r="F35" s="24"/>
      <c r="G35" s="50"/>
    </row>
    <row r="36" spans="1:7" ht="30.75" customHeight="1" x14ac:dyDescent="0.2">
      <c r="A36" s="53"/>
      <c r="B36" s="36" t="s">
        <v>27</v>
      </c>
      <c r="C36" s="19">
        <v>19265788.829999998</v>
      </c>
      <c r="D36" s="19">
        <v>19973438.379999995</v>
      </c>
      <c r="E36" s="18">
        <f>+D36-C36</f>
        <v>707649.54999999702</v>
      </c>
      <c r="F36" s="42">
        <f t="shared" ref="F36:F37" si="8">(D36-C36)/C36</f>
        <v>3.6730888947462688E-2</v>
      </c>
      <c r="G36" s="75" t="s">
        <v>35</v>
      </c>
    </row>
    <row r="37" spans="1:7" ht="18.75" customHeight="1" thickBot="1" x14ac:dyDescent="0.25">
      <c r="A37" s="53"/>
      <c r="B37" s="58" t="s">
        <v>7</v>
      </c>
      <c r="C37" s="59">
        <f>SUM(C36)</f>
        <v>19265788.829999998</v>
      </c>
      <c r="D37" s="59">
        <f>SUM(D36:D36)</f>
        <v>19973438.379999995</v>
      </c>
      <c r="E37" s="59">
        <f>SUM(E36:E36)</f>
        <v>707649.54999999702</v>
      </c>
      <c r="F37" s="60">
        <f t="shared" si="8"/>
        <v>3.6730888947462688E-2</v>
      </c>
      <c r="G37" s="76"/>
    </row>
    <row r="38" spans="1:7" x14ac:dyDescent="0.2">
      <c r="A38" s="53"/>
      <c r="B38" s="35"/>
      <c r="C38" s="37"/>
      <c r="D38" s="37"/>
      <c r="E38" s="37"/>
      <c r="F38" s="38"/>
      <c r="G38" s="52"/>
    </row>
    <row r="39" spans="1:7" x14ac:dyDescent="0.2">
      <c r="A39" s="53"/>
      <c r="B39" s="33"/>
      <c r="C39" s="24"/>
      <c r="D39" s="34"/>
      <c r="E39" s="34"/>
      <c r="F39" s="24"/>
      <c r="G39" s="50"/>
    </row>
    <row r="40" spans="1:7" ht="18.75" customHeight="1" thickBot="1" x14ac:dyDescent="0.25">
      <c r="A40" s="78" t="s">
        <v>26</v>
      </c>
      <c r="B40" s="79"/>
      <c r="C40" s="24"/>
      <c r="D40" s="24"/>
      <c r="E40" s="24"/>
      <c r="F40" s="24"/>
      <c r="G40" s="50"/>
    </row>
    <row r="41" spans="1:7" ht="30" customHeight="1" x14ac:dyDescent="0.2">
      <c r="A41" s="53"/>
      <c r="B41" s="36" t="s">
        <v>28</v>
      </c>
      <c r="C41" s="19">
        <v>0</v>
      </c>
      <c r="D41" s="19">
        <v>0</v>
      </c>
      <c r="E41" s="18">
        <f>+D41-C41</f>
        <v>0</v>
      </c>
      <c r="F41" s="42">
        <v>0</v>
      </c>
      <c r="G41" s="75" t="s">
        <v>38</v>
      </c>
    </row>
    <row r="42" spans="1:7" ht="18.75" customHeight="1" x14ac:dyDescent="0.2">
      <c r="A42" s="57"/>
      <c r="B42" s="58" t="s">
        <v>7</v>
      </c>
      <c r="C42" s="59">
        <f>SUM(C41:C41)</f>
        <v>0</v>
      </c>
      <c r="D42" s="59">
        <f>SUM(D41:D41)</f>
        <v>0</v>
      </c>
      <c r="E42" s="59">
        <f>SUM(E41:E41)</f>
        <v>0</v>
      </c>
      <c r="F42" s="60">
        <v>0</v>
      </c>
      <c r="G42" s="77"/>
    </row>
  </sheetData>
  <mergeCells count="16">
    <mergeCell ref="A1:G1"/>
    <mergeCell ref="G28:G33"/>
    <mergeCell ref="G36:G37"/>
    <mergeCell ref="G41:G42"/>
    <mergeCell ref="A17:B17"/>
    <mergeCell ref="A22:B22"/>
    <mergeCell ref="A27:B27"/>
    <mergeCell ref="A35:B35"/>
    <mergeCell ref="A40:B40"/>
    <mergeCell ref="G23:G26"/>
    <mergeCell ref="G5:G7"/>
    <mergeCell ref="G12:G15"/>
    <mergeCell ref="A11:B11"/>
    <mergeCell ref="G18:G20"/>
    <mergeCell ref="A3:G3"/>
    <mergeCell ref="A10:G10"/>
  </mergeCells>
  <printOptions horizontalCentered="1"/>
  <pageMargins left="0.31496062992125984" right="0.31496062992125984" top="0.35433070866141736" bottom="0.35433070866141736" header="0.31496062992125984" footer="0.31496062992125984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2° TRIM 2015-2016 (COMPROMISOS)</vt:lpstr>
      <vt:lpstr>2° TRIM_2015-2016(OBLIGACIONES)</vt:lpstr>
      <vt:lpstr>'2° TRIM 2015-2016 (COMPROMISOS)'!Área_de_impresión</vt:lpstr>
      <vt:lpstr>'2° TRIM_2015-2016(OBLIGACIONES)'!Área_de_impresión</vt:lpstr>
      <vt:lpstr>'2° TRIM 2015-2016 (COMPROMISOS)'!Títulos_a_imprimir</vt:lpstr>
      <vt:lpstr>'2° TRIM_2015-2016(OBLIGACIONES)'!Títulos_a_imprimir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Ruth Amparo Bautista Souret</dc:creator>
  <cp:lastModifiedBy>Alfonso Bonilla Esmeral</cp:lastModifiedBy>
  <cp:lastPrinted>2016-07-12T16:14:26Z</cp:lastPrinted>
  <dcterms:created xsi:type="dcterms:W3CDTF">2015-04-24T16:30:09Z</dcterms:created>
  <dcterms:modified xsi:type="dcterms:W3CDTF">2016-07-26T21:08:20Z</dcterms:modified>
</cp:coreProperties>
</file>