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embeddings/oleObject1.bin" ContentType="application/vnd.openxmlformats-officedocument.oleObject"/>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autoCompressPictures="0"/>
  <mc:AlternateContent xmlns:mc="http://schemas.openxmlformats.org/markup-compatibility/2006">
    <mc:Choice Requires="x15">
      <x15ac:absPath xmlns:x15ac="http://schemas.microsoft.com/office/spreadsheetml/2010/11/ac" url="C:\Users\cflorez\Documents\"/>
    </mc:Choice>
  </mc:AlternateContent>
  <xr:revisionPtr revIDLastSave="0" documentId="8_{F5538CC7-DC8E-4134-9D10-90E4B17DE742}" xr6:coauthVersionLast="41" xr6:coauthVersionMax="41" xr10:uidLastSave="{00000000-0000-0000-0000-000000000000}"/>
  <bookViews>
    <workbookView xWindow="-120" yWindow="-120" windowWidth="29040" windowHeight="15840" tabRatio="732" firstSheet="3" activeTab="5" xr2:uid="{00000000-000D-0000-FFFF-FFFF00000000}"/>
  </bookViews>
  <sheets>
    <sheet name="Portada" sheetId="18" state="hidden" r:id="rId1"/>
    <sheet name="INDICE" sheetId="11" state="hidden" r:id="rId2"/>
    <sheet name="1.1. PLAN TRABAJO GENERAL (2)" sheetId="21" state="hidden" r:id="rId3"/>
    <sheet name="ATAHUL-FR-67. PTA DT" sheetId="23" r:id="rId4"/>
    <sheet name="CRONOGRAMA CAPACITACIONES" sheetId="25" r:id="rId5"/>
    <sheet name="Plan Anual ARL POSITIVA 2020" sheetId="26" r:id="rId6"/>
    <sheet name="LINEAMIENTOS PLANTA CENTRAL" sheetId="22" state="hidden" r:id="rId7"/>
    <sheet name="LINEAMIENTOS TERRITORIALES" sheetId="24" state="hidden" r:id="rId8"/>
    <sheet name="PROP. PLAN TRAB. CARLOS R.  " sheetId="20" state="hidden" r:id="rId9"/>
    <sheet name="Programas obligatorios" sheetId="19" state="hidden" r:id="rId10"/>
    <sheet name="Notas Matrices PR" sheetId="16" state="hidden" r:id="rId11"/>
  </sheets>
  <definedNames>
    <definedName name="_xlnm._FilterDatabase" localSheetId="2" hidden="1">'1.1. PLAN TRABAJO GENERAL (2)'!$A$9:$AY$9</definedName>
    <definedName name="_xlnm._FilterDatabase" localSheetId="3" hidden="1">'ATAHUL-FR-67. PTA DT'!$B$8:$AM$8</definedName>
    <definedName name="_xlnm._FilterDatabase" localSheetId="6" hidden="1">'LINEAMIENTOS PLANTA CENTRAL'!$C$5:$E$104</definedName>
    <definedName name="_xlnm._FilterDatabase" localSheetId="7" hidden="1">'LINEAMIENTOS TERRITORIALES'!$B$1:$B$69</definedName>
    <definedName name="_xlnm.Print_Area" localSheetId="2">'1.1. PLAN TRABAJO GENERAL (2)'!$A$1:$AN$99</definedName>
    <definedName name="_xlnm.Print_Area" localSheetId="3">'ATAHUL-FR-67. PTA DT'!$B$1:$AM$123</definedName>
    <definedName name="_xlnm.Print_Area" localSheetId="1">INDICE!$A$1:$K$29</definedName>
    <definedName name="_xlnm.Print_Area" localSheetId="0">Portada!$A$1:$G$32</definedName>
    <definedName name="_xlnm.Print_Titles" localSheetId="2">'1.1. PLAN TRABAJO GENERAL (2)'!$9:$9</definedName>
    <definedName name="_xlnm.Print_Titles" localSheetId="3">'ATAHUL-FR-67. PTA DT'!$8:$8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M67" i="23" l="1"/>
  <c r="AL48" i="23"/>
  <c r="M102" i="23"/>
  <c r="AL64" i="23" l="1"/>
  <c r="M36" i="23"/>
  <c r="AL98" i="23"/>
  <c r="AL97" i="23"/>
  <c r="AL90" i="23"/>
  <c r="AL91" i="23"/>
  <c r="AL89" i="23"/>
  <c r="AL54" i="23"/>
  <c r="AL47" i="23"/>
  <c r="AL46" i="23" l="1"/>
  <c r="AL58" i="23"/>
  <c r="AL50" i="23"/>
  <c r="AL45" i="23"/>
  <c r="AL44" i="23"/>
  <c r="AL43" i="23"/>
  <c r="AL42" i="23"/>
  <c r="AL41" i="23"/>
  <c r="AL39" i="23"/>
  <c r="AL38" i="23"/>
  <c r="AL81" i="23" l="1"/>
  <c r="M81" i="23"/>
  <c r="M24" i="23" l="1"/>
  <c r="AL109" i="23" l="1"/>
  <c r="AL110" i="23"/>
  <c r="M30" i="23" l="1"/>
  <c r="M31" i="23"/>
  <c r="AL14" i="23" l="1"/>
  <c r="AL32" i="23" l="1"/>
  <c r="M32" i="23"/>
  <c r="AL112" i="23" l="1"/>
  <c r="AL111" i="23"/>
  <c r="N113" i="23"/>
  <c r="O113" i="23"/>
  <c r="P113" i="23"/>
  <c r="Q113" i="23"/>
  <c r="R113" i="23"/>
  <c r="S113" i="23"/>
  <c r="T113" i="23"/>
  <c r="U113" i="23"/>
  <c r="V113" i="23"/>
  <c r="W113" i="23"/>
  <c r="X113" i="23"/>
  <c r="Y113" i="23"/>
  <c r="Z113" i="23"/>
  <c r="AA113" i="23"/>
  <c r="AB113" i="23"/>
  <c r="AC113" i="23"/>
  <c r="AD113" i="23"/>
  <c r="AE113" i="23"/>
  <c r="AF113" i="23"/>
  <c r="AG113" i="23"/>
  <c r="AH113" i="23"/>
  <c r="AI113" i="23"/>
  <c r="AJ113" i="23"/>
  <c r="AK113" i="23"/>
  <c r="AB114" i="23" l="1"/>
  <c r="AH114" i="23"/>
  <c r="Z114" i="23"/>
  <c r="T114" i="23"/>
  <c r="AJ114" i="23"/>
  <c r="AD114" i="23"/>
  <c r="V114" i="23"/>
  <c r="R114" i="23"/>
  <c r="N114" i="23"/>
  <c r="AF114" i="23"/>
  <c r="X114" i="23"/>
  <c r="P114" i="23"/>
  <c r="M96" i="23" l="1"/>
  <c r="M105" i="23" l="1"/>
  <c r="M101" i="23"/>
  <c r="M94" i="23" l="1"/>
  <c r="M33" i="23" l="1"/>
  <c r="M75" i="23"/>
  <c r="M73" i="23"/>
  <c r="M72" i="23"/>
  <c r="M113" i="23" l="1"/>
  <c r="AL107" i="23"/>
  <c r="AL105" i="23" l="1"/>
  <c r="AL101" i="23"/>
  <c r="AL93" i="23"/>
  <c r="AL94" i="23"/>
  <c r="AL95" i="23"/>
  <c r="AL96" i="23"/>
  <c r="AL99" i="23"/>
  <c r="AL73" i="23"/>
  <c r="AL72" i="23"/>
  <c r="AL33" i="23"/>
  <c r="AL83" i="23"/>
  <c r="AL70" i="23"/>
  <c r="AL85" i="23" l="1"/>
  <c r="AL75" i="23"/>
  <c r="AL68" i="23"/>
  <c r="AL67" i="23"/>
  <c r="AL61" i="23"/>
  <c r="AL53" i="23"/>
  <c r="AL52" i="23"/>
  <c r="AL27" i="23"/>
  <c r="AL19" i="23"/>
  <c r="AL87" i="21" l="1"/>
  <c r="AK87" i="21"/>
  <c r="AJ87" i="21"/>
  <c r="AI87" i="21"/>
  <c r="AH87" i="21"/>
  <c r="AG87" i="21"/>
  <c r="AF87" i="21"/>
  <c r="AE87" i="21"/>
  <c r="AD87" i="21"/>
  <c r="AC87" i="21"/>
  <c r="AB87" i="21"/>
  <c r="AA87" i="21"/>
  <c r="Z87" i="21"/>
  <c r="Y87" i="21"/>
  <c r="X87" i="21"/>
  <c r="W87" i="21"/>
  <c r="V87" i="21"/>
  <c r="U87" i="21"/>
  <c r="T87" i="21"/>
  <c r="S87" i="21"/>
  <c r="R87" i="21"/>
  <c r="Q87" i="21"/>
  <c r="P87" i="21"/>
  <c r="O87" i="21"/>
  <c r="AM86" i="21"/>
  <c r="AM85" i="21"/>
  <c r="AM84" i="21"/>
  <c r="AM83" i="21"/>
  <c r="AM82" i="21"/>
  <c r="AM79" i="21"/>
  <c r="AM77" i="21"/>
  <c r="N77" i="21"/>
  <c r="AM68" i="21"/>
  <c r="N68" i="21"/>
  <c r="AM66" i="21"/>
  <c r="AM62" i="21"/>
  <c r="AM61" i="21"/>
  <c r="AM60" i="21"/>
  <c r="AM59" i="21"/>
  <c r="AM57" i="21"/>
  <c r="AM52" i="21"/>
  <c r="AM49" i="21"/>
  <c r="N49" i="21"/>
  <c r="AM48" i="21"/>
  <c r="N48" i="21"/>
  <c r="N47" i="21"/>
  <c r="AM46" i="21"/>
  <c r="N46" i="21"/>
  <c r="AM45" i="21"/>
  <c r="AM44" i="21"/>
  <c r="AM43" i="21"/>
  <c r="AM41" i="21"/>
  <c r="AM40" i="21"/>
  <c r="AM38" i="21"/>
  <c r="AM36" i="21"/>
  <c r="N36" i="21"/>
  <c r="AM35" i="21"/>
  <c r="N35" i="21"/>
  <c r="AM34" i="21"/>
  <c r="N34" i="21"/>
  <c r="AM33" i="21"/>
  <c r="N33" i="21"/>
  <c r="AM32" i="21"/>
  <c r="N32" i="21"/>
  <c r="AM31" i="21"/>
  <c r="M31" i="21"/>
  <c r="L31" i="21"/>
  <c r="AM30" i="21"/>
  <c r="N30" i="21"/>
  <c r="AM28" i="21"/>
  <c r="N28" i="21"/>
  <c r="AM27" i="21"/>
  <c r="N27" i="21"/>
  <c r="AM26" i="21"/>
  <c r="AM25" i="21"/>
  <c r="AM24" i="21"/>
  <c r="AM23" i="21"/>
  <c r="AM22" i="21"/>
  <c r="AM21" i="21"/>
  <c r="AM20" i="21"/>
  <c r="AM19" i="21"/>
  <c r="L19" i="21"/>
  <c r="N19" i="21" s="1"/>
  <c r="AM18" i="21"/>
  <c r="AM16" i="21"/>
  <c r="L16" i="21"/>
  <c r="N16" i="21" s="1"/>
  <c r="AM15" i="21"/>
  <c r="N15" i="21"/>
  <c r="AM14" i="21"/>
  <c r="N14" i="21"/>
  <c r="AM13" i="21"/>
  <c r="L13" i="21"/>
  <c r="N13" i="21" s="1"/>
  <c r="AM12" i="21"/>
  <c r="L12" i="21"/>
  <c r="N12" i="21" s="1"/>
  <c r="AM11" i="21"/>
  <c r="L11" i="21"/>
  <c r="N11" i="21" s="1"/>
  <c r="O88" i="21" l="1"/>
  <c r="S88" i="21"/>
  <c r="W88" i="21"/>
  <c r="AA88" i="21"/>
  <c r="AE88" i="21"/>
  <c r="AI88" i="21"/>
  <c r="N31" i="21"/>
  <c r="N87" i="21" s="1"/>
  <c r="Q88" i="21"/>
  <c r="U88" i="21"/>
  <c r="Y88" i="21"/>
  <c r="AC88" i="21"/>
  <c r="AG88" i="21"/>
  <c r="AK88"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comunicando</author>
    <author>Sonia Enith Avila Castellanos</author>
    <author>HP</author>
  </authors>
  <commentList>
    <comment ref="M9" authorId="0" shapeId="0" xr:uid="{00000000-0006-0000-0200-000001000000}">
      <text>
        <r>
          <rPr>
            <b/>
            <sz val="9"/>
            <color indexed="81"/>
            <rFont val="Tahoma"/>
            <family val="2"/>
          </rPr>
          <t>Hora estándar aproximada profesional / Referencia para costear el PTA</t>
        </r>
      </text>
    </comment>
    <comment ref="C11" authorId="1" shapeId="0" xr:uid="{00000000-0006-0000-0200-000002000000}">
      <text>
        <r>
          <rPr>
            <b/>
            <sz val="9"/>
            <color indexed="81"/>
            <rFont val="Tahoma"/>
            <family val="2"/>
          </rPr>
          <t>Sonia Enith Avila Castellanos:</t>
        </r>
        <r>
          <rPr>
            <sz val="9"/>
            <color indexed="81"/>
            <rFont val="Tahoma"/>
            <family val="2"/>
          </rPr>
          <t xml:space="preserve">
ok</t>
        </r>
      </text>
    </comment>
    <comment ref="L11" authorId="0" shapeId="0" xr:uid="{00000000-0006-0000-0200-000003000000}">
      <text>
        <r>
          <rPr>
            <b/>
            <sz val="9"/>
            <color indexed="81"/>
            <rFont val="Tahoma"/>
            <family val="2"/>
          </rPr>
          <t>26 Territoriales con aprox. 4 horas C/U.  Planta Central.</t>
        </r>
      </text>
    </comment>
    <comment ref="C12" authorId="1" shapeId="0" xr:uid="{00000000-0006-0000-0200-000004000000}">
      <text>
        <r>
          <rPr>
            <b/>
            <sz val="9"/>
            <color indexed="81"/>
            <rFont val="Tahoma"/>
            <family val="2"/>
          </rPr>
          <t>Sonia Enith Avila Castellanos:</t>
        </r>
        <r>
          <rPr>
            <sz val="9"/>
            <color indexed="81"/>
            <rFont val="Tahoma"/>
            <family val="2"/>
          </rPr>
          <t xml:space="preserve">
ok</t>
        </r>
      </text>
    </comment>
    <comment ref="D12" authorId="0" shapeId="0" xr:uid="{00000000-0006-0000-0200-000005000000}">
      <text>
        <r>
          <rPr>
            <b/>
            <sz val="9"/>
            <color indexed="81"/>
            <rFont val="Tahoma"/>
            <family val="2"/>
          </rPr>
          <t>"Establecer el plan de trabajo anual para alcanzar cada uno de los objetivos, en el que se especifiquen metas, actividades  claras para su desarrollo, responsables  y cronograma, responsables y recursos necesarios".</t>
        </r>
      </text>
    </comment>
    <comment ref="L12" authorId="2" shapeId="0" xr:uid="{00000000-0006-0000-0200-000006000000}">
      <text>
        <r>
          <rPr>
            <b/>
            <sz val="9"/>
            <color indexed="81"/>
            <rFont val="Tahoma"/>
            <family val="2"/>
          </rPr>
          <t>26 Territoriales con aprox. 4 horas C/U.  Planta Central.</t>
        </r>
      </text>
    </comment>
    <comment ref="C13" authorId="1" shapeId="0" xr:uid="{00000000-0006-0000-0200-000007000000}">
      <text>
        <r>
          <rPr>
            <b/>
            <sz val="9"/>
            <color indexed="81"/>
            <rFont val="Tahoma"/>
            <family val="2"/>
          </rPr>
          <t>Sonia Enith Avila Castellanos:</t>
        </r>
        <r>
          <rPr>
            <sz val="9"/>
            <color indexed="81"/>
            <rFont val="Tahoma"/>
            <family val="2"/>
          </rPr>
          <t xml:space="preserve">
no entiendo a que se refiere con ratificar </t>
        </r>
      </text>
    </comment>
    <comment ref="D13" authorId="0" shapeId="0" xr:uid="{00000000-0006-0000-0200-000008000000}">
      <text>
        <r>
          <rPr>
            <b/>
            <sz val="9"/>
            <color indexed="81"/>
            <rFont val="Tahoma"/>
            <family val="2"/>
          </rPr>
          <t>2. Asignación y Comunicación de Responsabilidades: Debe asignar documentar y comunicar responsabilidades específicas en Seguridad y Salud en el Trabajo (SST) a todos los niveles de organización, incluida la Alta dirección.</t>
        </r>
      </text>
    </comment>
    <comment ref="L13" authorId="0" shapeId="0" xr:uid="{00000000-0006-0000-0200-000009000000}">
      <text>
        <r>
          <rPr>
            <b/>
            <sz val="9"/>
            <color indexed="81"/>
            <rFont val="Tahoma"/>
            <family val="2"/>
          </rPr>
          <t>Dos (2) horas por estructura de documento para Planta Central y DT</t>
        </r>
      </text>
    </comment>
    <comment ref="D14" authorId="0" shapeId="0" xr:uid="{00000000-0006-0000-0200-00000A000000}">
      <text>
        <r>
          <rPr>
            <b/>
            <sz val="9"/>
            <color indexed="81"/>
            <rFont val="Tahoma"/>
            <family val="2"/>
          </rPr>
          <t>Los  responsables  de  la  ejecución  de  los Sistema de Gestión de la Seguridad y Salud en el Trabajo  (SG-SST), deberán  realizar el curso de capacitación virtual de cincuenta  (50)  horas sobre  el Sistema de Gestión de la Seguridad y Salud en el Trabajo (SG-SST) que defina el Ministerio del  Trabajo  en desarrollo  de las acciones  señaladas  en el literal a)  del artículo  12 de  la Ley  1562 de 2012, y obtener el certi1icado de aprobación del mismo.</t>
        </r>
      </text>
    </comment>
    <comment ref="C15" authorId="1" shapeId="0" xr:uid="{00000000-0006-0000-0200-00000B000000}">
      <text>
        <r>
          <rPr>
            <b/>
            <sz val="9"/>
            <color indexed="81"/>
            <rFont val="Tahoma"/>
            <family val="2"/>
          </rPr>
          <t>Sonia Enith Avila Castellanos:</t>
        </r>
        <r>
          <rPr>
            <sz val="9"/>
            <color indexed="81"/>
            <rFont val="Tahoma"/>
            <family val="2"/>
          </rPr>
          <t xml:space="preserve">
dejar uno solo el segundo es muy parecido</t>
        </r>
      </text>
    </comment>
    <comment ref="D15" authorId="0" shapeId="0" xr:uid="{00000000-0006-0000-0200-00000C000000}">
      <text>
        <r>
          <rPr>
            <b/>
            <sz val="9"/>
            <color indexed="81"/>
            <rFont val="Tahoma"/>
            <family val="2"/>
          </rPr>
          <t xml:space="preserve"> Establecer el plan de trabajo anual para alcanzar cada uno de los objetivos, en el que se especifiquen metas, actividades  claras para su desarrollo, responsables  y cronograma, responsables y recursos necesarios;</t>
        </r>
      </text>
    </comment>
    <comment ref="C16" authorId="2" shapeId="0" xr:uid="{00000000-0006-0000-0200-00000D000000}">
      <text>
        <r>
          <rPr>
            <b/>
            <sz val="9"/>
            <color indexed="81"/>
            <rFont val="Tahoma"/>
            <family val="2"/>
          </rPr>
          <t xml:space="preserve">Vigencia actual 2016-2018 culmina en Octubre 2018 </t>
        </r>
      </text>
    </comment>
    <comment ref="L16" authorId="2" shapeId="0" xr:uid="{00000000-0006-0000-0200-00000E000000}">
      <text>
        <r>
          <rPr>
            <b/>
            <sz val="9"/>
            <color indexed="81"/>
            <rFont val="Tahoma"/>
            <family val="2"/>
          </rPr>
          <t>4 Hrs por Planta Central y 26 DT</t>
        </r>
      </text>
    </comment>
    <comment ref="L19" authorId="2" shapeId="0" xr:uid="{00000000-0006-0000-0200-00000F000000}">
      <text>
        <r>
          <rPr>
            <b/>
            <sz val="9"/>
            <color indexed="81"/>
            <rFont val="Tahoma"/>
            <family val="2"/>
          </rPr>
          <t>4 Hrs por Planta Central y 26 DT</t>
        </r>
      </text>
    </comment>
    <comment ref="I20" authorId="2" shapeId="0" xr:uid="{00000000-0006-0000-0200-000010000000}">
      <text>
        <r>
          <rPr>
            <b/>
            <sz val="9"/>
            <color indexed="81"/>
            <rFont val="Tahoma"/>
            <family val="2"/>
          </rPr>
          <t xml:space="preserve">Solicita trimestralmente a las DT los resultados de:
Accidentalidad; Ausentismo; Cumplimiento PTA que apoya la ARL </t>
        </r>
      </text>
    </comment>
    <comment ref="C25" authorId="2" shapeId="0" xr:uid="{00000000-0006-0000-0200-000011000000}">
      <text>
        <r>
          <rPr>
            <b/>
            <sz val="9"/>
            <color indexed="81"/>
            <rFont val="Tahoma"/>
            <family val="2"/>
          </rPr>
          <t xml:space="preserve">HALLAZGO AUDITORIA Ago-2017: </t>
        </r>
        <r>
          <rPr>
            <sz val="9"/>
            <color indexed="81"/>
            <rFont val="Tahoma"/>
            <family val="2"/>
          </rPr>
          <t xml:space="preserve">En inspección de bomberos voluntarios de junio de 2014 se detectó que la red no tiene presión suficiente para los tres últimos pisos, y que el sistema se presuriza con la misma bomba del del sistema de agua potable sin que se hayan tomado acciones al respecto
</t>
        </r>
      </text>
    </comment>
    <comment ref="D27" authorId="0" shapeId="0" xr:uid="{00000000-0006-0000-0200-000012000000}">
      <text>
        <r>
          <rPr>
            <b/>
            <sz val="9"/>
            <color indexed="81"/>
            <rFont val="Tahoma"/>
            <family val="2"/>
          </rPr>
          <t>La alta dirección, independiente del tamaño de la Empresa, debe adelantar una revisión del Sistema de Gestión de  la Seguridad y Salud en el Trabajo (SG-SST), la cual debe realizarse por lo menos una (1) vez al año, de conformidad con las modificaciones en los procesos, resultados de las auditorias y demas informes que permitan recopilar información sobre su funcionamiento.</t>
        </r>
      </text>
    </comment>
    <comment ref="E27" authorId="0" shapeId="0" xr:uid="{00000000-0006-0000-0200-000013000000}">
      <text>
        <r>
          <rPr>
            <b/>
            <sz val="9"/>
            <color indexed="81"/>
            <rFont val="Tahoma"/>
            <family val="2"/>
          </rPr>
          <t>Información incluida en el informe de revisión por la Dirección</t>
        </r>
      </text>
    </comment>
    <comment ref="D28" authorId="0" shapeId="0" xr:uid="{00000000-0006-0000-0200-000014000000}">
      <text>
        <r>
          <rPr>
            <sz val="9"/>
            <color indexed="81"/>
            <rFont val="Tahoma"/>
            <family val="2"/>
          </rPr>
          <t>3. Rendición de cuentas al interior de empresa: A quienes se les hayan delegado responsabilidades en el Sistema de Gestión de la Seguridad y Salud en el Trabajo (SGSST), tienen la obligación de rendir cuentas internamente en relación con su desempeño. Esta rendición de cuentas se podrá hacer a través de medios escritos, electrónicos, verbales o los que sean considerados por los responsables. La rendición se hará como mínimo anualmente y deberá quedar documentada.</t>
        </r>
      </text>
    </comment>
    <comment ref="F31" authorId="2" shapeId="0" xr:uid="{00000000-0006-0000-0200-000015000000}">
      <text>
        <r>
          <rPr>
            <b/>
            <sz val="9"/>
            <color indexed="81"/>
            <rFont val="Tahoma"/>
            <family val="2"/>
          </rPr>
          <t>Reunión mensual de Seguimiento en Planta Central y en forma virtual con Responsables DT / Igualmente con visitas a DT</t>
        </r>
        <r>
          <rPr>
            <sz val="9"/>
            <color indexed="81"/>
            <rFont val="Tahoma"/>
            <family val="2"/>
          </rPr>
          <t xml:space="preserve">
</t>
        </r>
      </text>
    </comment>
    <comment ref="L31" authorId="0" shapeId="0" xr:uid="{00000000-0006-0000-0200-000016000000}">
      <text>
        <r>
          <rPr>
            <b/>
            <sz val="9"/>
            <color indexed="81"/>
            <rFont val="Tahoma"/>
            <family val="2"/>
          </rPr>
          <t>10 reuniones / una al mes * 2 horas aproximada cada una</t>
        </r>
      </text>
    </comment>
    <comment ref="M31" authorId="0" shapeId="0" xr:uid="{00000000-0006-0000-0200-000017000000}">
      <text>
        <r>
          <rPr>
            <b/>
            <sz val="9"/>
            <color indexed="81"/>
            <rFont val="Tahoma"/>
            <family val="2"/>
          </rPr>
          <t>Hora aprox: $70.000 * 6 profesionales que se reunen a hacer seguimeinto (aprox)</t>
        </r>
      </text>
    </comment>
    <comment ref="D33" authorId="0" shapeId="0" xr:uid="{00000000-0006-0000-0200-000018000000}">
      <text>
        <r>
          <rPr>
            <b/>
            <sz val="9"/>
            <color indexed="81"/>
            <rFont val="Tahoma"/>
            <family val="2"/>
          </rPr>
          <t>EI empleador debe realizar una auditoria anual, la cual será planificada con la participación del Comité Paritario o Vigia de Seguridad y Salud en el Trabajo. Si la auditoria se realiza con personal interno de la Empresa, debe ser independiente a la actividad, area o proceso objeto de verificación.</t>
        </r>
      </text>
    </comment>
    <comment ref="F33" authorId="0" shapeId="0" xr:uid="{00000000-0006-0000-0200-000019000000}">
      <text>
        <r>
          <rPr>
            <b/>
            <sz val="9"/>
            <color indexed="81"/>
            <rFont val="Tahoma"/>
            <family val="2"/>
          </rPr>
          <t>Un ciclo de auditoria completo</t>
        </r>
      </text>
    </comment>
    <comment ref="D34" authorId="0" shapeId="0" xr:uid="{00000000-0006-0000-0200-00001A000000}">
      <text>
        <r>
          <rPr>
            <b/>
            <sz val="9"/>
            <color indexed="81"/>
            <rFont val="Tahoma"/>
            <family val="2"/>
          </rPr>
          <t>EI  empleador   debe  garantizar que se definan e implementen las acciones preventivas y correctivas necesarias, con base en los resultados de la supervisión y medición de la eficacia del Sistema de Gestión de la Seguridad y Salud en el Trabajo (SG-SST), de las auditorias y de la revisión por la alta dirección.</t>
        </r>
      </text>
    </comment>
    <comment ref="D35" authorId="0" shapeId="0" xr:uid="{00000000-0006-0000-0200-00001B000000}">
      <text>
        <r>
          <rPr>
            <b/>
            <sz val="9"/>
            <color indexed="81"/>
            <rFont val="Tahoma"/>
            <family val="2"/>
          </rPr>
          <t>Por su importancia, el empleador debe identificar la normatividad nacional aplicable del Sistema General de Riesgos Laborales, la cual debe quedar plasmada en una matriz legal que debe actualizarse en la medida que sean emitidas nuevas disposiciones aplicables a la Empresa.</t>
        </r>
      </text>
    </comment>
    <comment ref="D36" authorId="0" shapeId="0" xr:uid="{00000000-0006-0000-0200-00001C000000}">
      <text>
        <r>
          <rPr>
            <b/>
            <sz val="9"/>
            <color indexed="81"/>
            <rFont val="Tahoma"/>
            <family val="2"/>
          </rPr>
          <t>6. El programa de capacitación anual en seguridad y salud en el trabajo -SST, así como su cumplimiento incluyendo los soportes de inducción, reinducción y capacitaciones de los trabajadores dependientes, contratistas, cooperados y en misión;</t>
        </r>
      </text>
    </comment>
    <comment ref="F36" authorId="0" shapeId="0" xr:uid="{00000000-0006-0000-0200-00001D000000}">
      <text>
        <r>
          <rPr>
            <b/>
            <sz val="9"/>
            <color indexed="81"/>
            <rFont val="Tahoma"/>
            <family val="2"/>
          </rPr>
          <t>comunicando:</t>
        </r>
        <r>
          <rPr>
            <sz val="9"/>
            <color indexed="81"/>
            <rFont val="Tahoma"/>
            <family val="2"/>
          </rPr>
          <t xml:space="preserve">
Este documento será actualizado en la medida que se generen necesidades y mejoras del sistema</t>
        </r>
      </text>
    </comment>
    <comment ref="C44" authorId="2" shapeId="0" xr:uid="{00000000-0006-0000-0200-00001E000000}">
      <text>
        <r>
          <rPr>
            <b/>
            <sz val="9"/>
            <color indexed="81"/>
            <rFont val="Tahoma"/>
            <family val="2"/>
          </rPr>
          <t>TENER EN CUENTA LA CARACTERIZACIÓN DE SUS CONDICIONES DE SALUD, LA EVALUACIÓN Y ANÁLISIS DE LAS ESTADÍSTICAS SOBRE LA SALUD DE LOS TRABAJADORES TANTO DE ORIGEN LABORAL COMO COMÚN, Y LOS RESULTADOS DE LAS EVALUACIONES MÉDICAS OCUPACIONALES</t>
        </r>
      </text>
    </comment>
    <comment ref="M48" authorId="0" shapeId="0" xr:uid="{00000000-0006-0000-0200-00001F000000}">
      <text>
        <r>
          <rPr>
            <b/>
            <sz val="9"/>
            <color indexed="81"/>
            <rFont val="Tahoma"/>
            <family val="2"/>
          </rPr>
          <t>Vlr aproximado hora asesoría honorarios del médico</t>
        </r>
      </text>
    </comment>
    <comment ref="M49" authorId="0" shapeId="0" xr:uid="{00000000-0006-0000-0200-000020000000}">
      <text>
        <r>
          <rPr>
            <b/>
            <sz val="9"/>
            <color indexed="81"/>
            <rFont val="Tahoma"/>
            <family val="2"/>
          </rPr>
          <t>Vlr aproximado hora asesoría honorarios del médico</t>
        </r>
      </text>
    </comment>
    <comment ref="E52" authorId="0" shapeId="0" xr:uid="{00000000-0006-0000-0200-000021000000}">
      <text>
        <r>
          <rPr>
            <b/>
            <sz val="9"/>
            <color indexed="81"/>
            <rFont val="Tahoma"/>
            <family val="2"/>
          </rPr>
          <t>26 Territoriales</t>
        </r>
      </text>
    </comment>
    <comment ref="L52" authorId="0" shapeId="0" xr:uid="{00000000-0006-0000-0200-000022000000}">
      <text>
        <r>
          <rPr>
            <b/>
            <sz val="9"/>
            <color indexed="81"/>
            <rFont val="Tahoma"/>
            <family val="2"/>
          </rPr>
          <t>125 horas Territorial; 30 Central</t>
        </r>
      </text>
    </comment>
    <comment ref="C59" authorId="1" shapeId="0" xr:uid="{00000000-0006-0000-0200-000023000000}">
      <text>
        <r>
          <rPr>
            <b/>
            <sz val="9"/>
            <color indexed="81"/>
            <rFont val="Tahoma"/>
            <family val="2"/>
          </rPr>
          <t>Sonia Enith Avila Castellanos:</t>
        </r>
        <r>
          <rPr>
            <sz val="9"/>
            <color indexed="81"/>
            <rFont val="Tahoma"/>
            <family val="2"/>
          </rPr>
          <t xml:space="preserve">
ok</t>
        </r>
      </text>
    </comment>
    <comment ref="V61" authorId="0" shapeId="0" xr:uid="{00000000-0006-0000-0200-000024000000}">
      <text>
        <r>
          <rPr>
            <b/>
            <sz val="9"/>
            <color indexed="81"/>
            <rFont val="Tahoma"/>
            <family val="2"/>
          </rPr>
          <t xml:space="preserve">Elaboradas por el Ing. Carlos Rodríguez. BIO S.A.S. Treinta y tres (33) matrices. </t>
        </r>
      </text>
    </comment>
    <comment ref="C63" authorId="1" shapeId="0" xr:uid="{00000000-0006-0000-0200-000025000000}">
      <text>
        <r>
          <rPr>
            <b/>
            <sz val="9"/>
            <color indexed="81"/>
            <rFont val="Tahoma"/>
            <family val="2"/>
          </rPr>
          <t>Sonia Enith Avila Castellanos:</t>
        </r>
        <r>
          <rPr>
            <sz val="9"/>
            <color indexed="81"/>
            <rFont val="Tahoma"/>
            <family val="2"/>
          </rPr>
          <t xml:space="preserve">
este tema noes claro mejor quitarlo </t>
        </r>
      </text>
    </comment>
    <comment ref="C66" authorId="2" shapeId="0" xr:uid="{00000000-0006-0000-0200-000026000000}">
      <text>
        <r>
          <rPr>
            <b/>
            <sz val="9"/>
            <color indexed="81"/>
            <rFont val="Tahoma"/>
            <family val="2"/>
          </rPr>
          <t>PROPUESTA DE TRABAJOS A REALIZAR EN EL INSTITUTO NACIONAL DE VIAS - INVIAS - EN 2018 POR CARLOS A. RODRIGUEZ</t>
        </r>
      </text>
    </comment>
    <comment ref="C69" authorId="2" shapeId="0" xr:uid="{00000000-0006-0000-0200-000027000000}">
      <text>
        <r>
          <rPr>
            <b/>
            <sz val="9"/>
            <color indexed="81"/>
            <rFont val="Tahoma"/>
            <family val="2"/>
          </rPr>
          <t>Preguntar al Ing. Carlos Rodríguez</t>
        </r>
      </text>
    </comment>
    <comment ref="E77" authorId="0" shapeId="0" xr:uid="{00000000-0006-0000-0200-000028000000}">
      <text>
        <r>
          <rPr>
            <b/>
            <sz val="9"/>
            <color indexed="81"/>
            <rFont val="Tahoma"/>
            <family val="2"/>
          </rPr>
          <t xml:space="preserve">530 personal de planta / 270 contratistas. / Mínimo al 70% población trabajadora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comunicando</author>
  </authors>
  <commentList>
    <comment ref="L8" authorId="0" shapeId="0" xr:uid="{00000000-0006-0000-0300-000001000000}">
      <text>
        <r>
          <rPr>
            <b/>
            <sz val="9"/>
            <color indexed="81"/>
            <rFont val="Tahoma"/>
            <family val="2"/>
          </rPr>
          <t>Hora estándar aproximada profesional</t>
        </r>
      </text>
    </comment>
  </commentList>
</comments>
</file>

<file path=xl/sharedStrings.xml><?xml version="1.0" encoding="utf-8"?>
<sst xmlns="http://schemas.openxmlformats.org/spreadsheetml/2006/main" count="2413" uniqueCount="1140">
  <si>
    <t>ACTIVIDADES</t>
  </si>
  <si>
    <t>RESPONSABLES</t>
  </si>
  <si>
    <t>OBSERVACIONES</t>
  </si>
  <si>
    <t>% CUMPLIMIENTO MENSUAL</t>
  </si>
  <si>
    <t>CICLO</t>
  </si>
  <si>
    <t>PLANEAR</t>
  </si>
  <si>
    <t>HACER</t>
  </si>
  <si>
    <t>Enero</t>
  </si>
  <si>
    <t>Febrero</t>
  </si>
  <si>
    <t>Marzo</t>
  </si>
  <si>
    <t>Abril</t>
  </si>
  <si>
    <t>Mayo</t>
  </si>
  <si>
    <t>Junio</t>
  </si>
  <si>
    <t>Julio</t>
  </si>
  <si>
    <t>Agosto</t>
  </si>
  <si>
    <t>Septiembre</t>
  </si>
  <si>
    <t>Octubre</t>
  </si>
  <si>
    <t>Noviembre</t>
  </si>
  <si>
    <t>Diciembre</t>
  </si>
  <si>
    <t>EJECUCIÓN</t>
  </si>
  <si>
    <t>VERIFICAR</t>
  </si>
  <si>
    <t>PROG</t>
  </si>
  <si>
    <t>EJEC</t>
  </si>
  <si>
    <t>Gestión de Peligros y riesgos</t>
  </si>
  <si>
    <t>Gestión de la salud</t>
  </si>
  <si>
    <t>Seguimiento</t>
  </si>
  <si>
    <t>Auditoría</t>
  </si>
  <si>
    <t>NÚMERO DE ACTIVIDADES POR AÑO</t>
  </si>
  <si>
    <t>TOTAL RECURSOS (PESOS COLOMBIANOS)</t>
  </si>
  <si>
    <t>PLAN DE TRABAJO ANUAL -PTA- SISTEMA DE GESTIÓN SEGURIDAD Y SALUD EN EL TRABAJO -SG SST-</t>
  </si>
  <si>
    <t>ACOMPAÑAMIENTO/  EJECUCION</t>
  </si>
  <si>
    <t xml:space="preserve">Legal </t>
  </si>
  <si>
    <t>Equipo de SST</t>
  </si>
  <si>
    <t>CUMPLIMIENTO ACUMULADO (%)</t>
  </si>
  <si>
    <t>HORAS APROX.</t>
  </si>
  <si>
    <t>Organizacional / Legal</t>
  </si>
  <si>
    <t>Oficina central y demás las regionales</t>
  </si>
  <si>
    <t>Organizacional</t>
  </si>
  <si>
    <t xml:space="preserve">Organizacional </t>
  </si>
  <si>
    <t>Equipo de SST y COPASST</t>
  </si>
  <si>
    <t>Legal / Mejora continua</t>
  </si>
  <si>
    <t>OBJETIVOS, METAS E INDICADORES DEL SG SST</t>
  </si>
  <si>
    <t>FICHAS TÉCNICAS DE LOS INDICADORES DEL SG SST</t>
  </si>
  <si>
    <t>LISTA DE CHEQUEO CUMPLIMIENTO INDICADORES DE ESTRUCTURA</t>
  </si>
  <si>
    <t>No.</t>
  </si>
  <si>
    <t>TEMA</t>
  </si>
  <si>
    <t>IR</t>
  </si>
  <si>
    <t>Seguir hipervínculo a través de la flecha</t>
  </si>
  <si>
    <t>CUADRO DE MANDO OBJETIVOS DE RESULTADO</t>
  </si>
  <si>
    <r>
      <t xml:space="preserve">CODIGO: </t>
    </r>
    <r>
      <rPr>
        <sz val="12"/>
        <rFont val="Arial"/>
        <family val="2"/>
      </rPr>
      <t xml:space="preserve"> SGSST-PTA-001</t>
    </r>
  </si>
  <si>
    <r>
      <t xml:space="preserve">VERSION: </t>
    </r>
    <r>
      <rPr>
        <sz val="12"/>
        <rFont val="Arial"/>
        <family val="2"/>
      </rPr>
      <t xml:space="preserve"> 02</t>
    </r>
  </si>
  <si>
    <r>
      <t>PAGINA:</t>
    </r>
    <r>
      <rPr>
        <sz val="12"/>
        <rFont val="Arial"/>
        <family val="2"/>
      </rPr>
      <t xml:space="preserve"> 1 de 1</t>
    </r>
  </si>
  <si>
    <r>
      <rPr>
        <b/>
        <sz val="12"/>
        <rFont val="Arial"/>
        <family val="2"/>
      </rPr>
      <t xml:space="preserve"> MINISTERIO DE TRANSPORTE
INSTITUTO NACIONAL DE VIAS
SUBDIRECCIÓN ADMINISTRATIVA 
SISTEMA DE GESTIÓN DE SEGURIDAD Y SALUD EN EL TRABAJO -SGSST-          </t>
    </r>
    <r>
      <rPr>
        <b/>
        <sz val="14"/>
        <rFont val="Arial"/>
        <family val="2"/>
      </rPr>
      <t xml:space="preserve">                                                                                                                                       INDICE DEL DOCUMENTO "PLAN DE TRABAJO ANUAL", OBJETIVOS E INDICADORES SG SST      
</t>
    </r>
  </si>
  <si>
    <t>CENTROS DE TRABAJO</t>
  </si>
  <si>
    <t>Planta Central y Todas las Territoriales</t>
  </si>
  <si>
    <t>Equipo del SG SST</t>
  </si>
  <si>
    <t>POBLACIÓN OBJETO</t>
  </si>
  <si>
    <t xml:space="preserve">ACREDITAR EL CURSO DE LAS CINCUENTA (50) HORAS VIRTUALES DEL SENA O DE LA ARL PARA LOS DELEGADOS DE CADA TERRITORIAL. </t>
  </si>
  <si>
    <t>Aplica a todo el Instituto / Incluye Territoriales</t>
  </si>
  <si>
    <t>Documento Plan de Trabajo Anual -PTA- aprobada por Resolución por  la Alta Dirección.</t>
  </si>
  <si>
    <t>COORDINADOR DELEGADO SGSST / ASESORÍA METODOLÓGICA ARL / PLANEACIÓN</t>
  </si>
  <si>
    <t xml:space="preserve">COORDINADOR DELEGADO SGSST </t>
  </si>
  <si>
    <t>Equipo del SG SST/ Directores Territoriales</t>
  </si>
  <si>
    <t>EVIDENCIA OBJETIVA / ENTREGABLE</t>
  </si>
  <si>
    <t>OBSERVACIONES / COMENTARIOS DEL CUMPLIMIENTO</t>
  </si>
  <si>
    <t>Delegados por Territoriales para apoyo a la implementación del SG SST</t>
  </si>
  <si>
    <t>Directores Territoriales</t>
  </si>
  <si>
    <t>Certificado del curso de las 50 Horas virtuales que pueden realizarse por la plataforma del SENA o de la ARL.</t>
  </si>
  <si>
    <t>COORDINADOR DELEGADO SGSST  / APOYO ARL</t>
  </si>
  <si>
    <t>REQUISITO LEGAL Y/O NORMATIVO (Dec. 1072 de 2015)</t>
  </si>
  <si>
    <t>Equipo del SGSST y Delegado SG SST de cada Territorial</t>
  </si>
  <si>
    <t>ESTRUCTURA / ACTUALIZACIÓN  Y APROBACIÓN DEL PLAN DE TRABAJO ANUAL EN CONCORDANCIA CON LA  POLÍTICA DE SST, LOS  OBJETIVOS DEL SG SST Y LOS RESULTADOS OBTENIDOS EL AÑO ANTERIOR</t>
  </si>
  <si>
    <t>Aplica a todas las Territoriales</t>
  </si>
  <si>
    <t>Documento Plan de Trabajo Anual  -PTA- con objetivos e indicadores aprobados por la Alta Dirección y en cada Territorial por el Director Territorial</t>
  </si>
  <si>
    <t>2)  Planificación del sistema de gestión de la seguridad y salud en el trabajo SG-SST.  (Articulo 2.2.4.6.17.) / ADMINISTRADOR DEL SGSST</t>
  </si>
  <si>
    <t>Planificación / Organizacional / Documentación</t>
  </si>
  <si>
    <t xml:space="preserve">PROGRAMAR / REALIZAR MESAS DE TRABAJO  CON LOS RESPONSABLES DE LAS ACTIVIDADES, PARA GARANTIZAREL CUMPLIMIENTO DE LAS ACTIVIDADES PLANTEADAS EN EL PRESENTE DOCUMENTO </t>
  </si>
  <si>
    <t>De manera presencial  en Planta Central y de manera virtual con oficinas Territoriales</t>
  </si>
  <si>
    <t>COORDINADOR DELEGADO SGSST  / ACOMPAÑAMIENTO ARL</t>
  </si>
  <si>
    <t>Aplica a todos los centros de trabajo</t>
  </si>
  <si>
    <t>COORDINADOR DELEGADO SGSST  / ACOMPAÑAMIENTO DE PLANEACIÓN</t>
  </si>
  <si>
    <t>Planta Central y  Territoriales elegidas para el muestreo</t>
  </si>
  <si>
    <t>EQUIPO AUDITOR INTERNO SELCCIONADO PARA TAL FIN</t>
  </si>
  <si>
    <t>COORDINADOR DELEGADO SGSST  / ACOMPAÑAMIENTO DE LOS PROVEEDORES ASIGNADOS A LAS ACTIVIDADES POR PARTE DE LA ARL</t>
  </si>
  <si>
    <t>El seguimiento aplica a todos los centros de trabajo</t>
  </si>
  <si>
    <t>Indicador de cumplimiento del presente plan de trabajo</t>
  </si>
  <si>
    <t>COORDINADOR DELEGADO SGSST  / PLANEACIÓN</t>
  </si>
  <si>
    <t>Plan de auditoria</t>
  </si>
  <si>
    <t>Informe de audioria con hallazgos que permita identificar y documentar acciones de mejora</t>
  </si>
  <si>
    <t>Planta central y territoriales seleccionadas por muestreo</t>
  </si>
  <si>
    <t>ACTUALIZAR LA MATRIZ DE REQUISITOS LEGALES CONFORME SU PROCEDIMIENTO PARA LA IDENTIFICACIÓN,PLANIFICACIÓN Y EVALUACIÓN DE CUMPLIMIENTO</t>
  </si>
  <si>
    <t xml:space="preserve">Matríz  legal general y desplegada a cada Territorial </t>
  </si>
  <si>
    <t>Progesional Delegado  por el Instituto para la actualización documental</t>
  </si>
  <si>
    <t>Todos los centros de trabajo / Planta central y oficinas Territoriales</t>
  </si>
  <si>
    <t>ESTABLECER, REVISAR, AJUSTAR Y VALIDAR CON EL COPASST EL PROGRAMA ANUAL DE FORMACIÓN Y ENTRENAMIENTO EN SST DEL AÑO EN CURSO, CONFORME NIVELES DE LA ORGANIZACIÓN.</t>
  </si>
  <si>
    <t>Todo el personal directo y en misión del Insittuto conforme lo planificado y niveles de la Organización</t>
  </si>
  <si>
    <t>Identificación de necesidades de formación y entrenamiento  conforme niveles de la Organización</t>
  </si>
  <si>
    <t>Matríz mejora del desempeño con acciones preventivoas, correctivas y de mejora y seguimiento al cumplimiento de las acciones</t>
  </si>
  <si>
    <t>Matríz de identificación de requisitos legales actualizada</t>
  </si>
  <si>
    <t>ADELANTAR LA REVISIÓN POR LA DIRECCIÓN PARA EL SG SST</t>
  </si>
  <si>
    <t xml:space="preserve">Planta central con alcance a todos los centros de trabajo </t>
  </si>
  <si>
    <t>COORDINADOR DELEGADO SGSST  / COPASST</t>
  </si>
  <si>
    <t>La información que se presenta en la Revisión por la Dirección tiene en cuenta a Planta Central y  todas las Territoriales</t>
  </si>
  <si>
    <t>Informe Revisión por la Dirección</t>
  </si>
  <si>
    <t>ELABORAR EL INFORME ESTADÍSTICO DE AUSENTISMO POR ENFERMEDAD COMÚN / LABORAL</t>
  </si>
  <si>
    <t>ELABORAR EL INFORME ESTADÍSTICO DE AUSENTISMO POR ACCIDENTALIDAD LABORAL.</t>
  </si>
  <si>
    <t xml:space="preserve">EQUIPO MÉDICO CON LICENCIA SST VIGENTE </t>
  </si>
  <si>
    <t>EQUIPO SST DELEGADO</t>
  </si>
  <si>
    <t>Certificados de aptitud médiica / Determinación de casos especiales de segurimiento conforme resultados</t>
  </si>
  <si>
    <t>ELABORAR EL INFORME DE DIAGNÓSTICO DE CONDICIONES DE SALUD / CORRELACIONARLO CON LOS RESULTADOS DEL AUTORREPORTE DE CONDICIONES DE TRABAJO Y SALUD</t>
  </si>
  <si>
    <t>Informe "Diagnóstico de condiciones de salud"</t>
  </si>
  <si>
    <t>Informe estadístico con análisis tendencial y planteamiento de acciones preventivas, correctivas y de mejora</t>
  </si>
  <si>
    <t>Personal definido en la priorización</t>
  </si>
  <si>
    <t>Personal al cual se le hayan realozad los EMOP</t>
  </si>
  <si>
    <t>LLEVAR A CABO LOS EXÁMENES MÉDICOS OCUPACIONALES PERÍODICOS -EMOP- CONFORME EL PROFESIOGRAMA VIGENTE.</t>
  </si>
  <si>
    <t>Todos los centros de trabajo</t>
  </si>
  <si>
    <t>APLICACIÓN DE ENCUESTA DE SINTOMATOLOGÍA MUSCULO ESQUELÉTICA SINDME</t>
  </si>
  <si>
    <t>Territoriales</t>
  </si>
  <si>
    <t>COORDINADOR DELEGADO SGSST  / APOYO DE CADA DELEGADO POR DIRECCIÓN TERRITORIAL</t>
  </si>
  <si>
    <t>INFORME TÉCNICO DE LAS CONDICIONES DE SALUD MUSCULO ESQUELÉTICO DE LOS FUNCIONARIOS INTERVENIDOS POR TERRITORIAL.</t>
  </si>
  <si>
    <t>ACOMPAÑAMIENTO  METODOLÓGICO DE LA ARL</t>
  </si>
  <si>
    <t>Funcionarios de las 25 Direcciones Territoriales intervenidos con la actividad</t>
  </si>
  <si>
    <t>INSPECCIÓN ERGONÓMICA DELOS PUESTOS DE TRABAJO DE LOS FUNCIONARIOS  POR TERRITORIAL.</t>
  </si>
  <si>
    <t xml:space="preserve">Resultados consolidades de las encuestas en base de datos </t>
  </si>
  <si>
    <t>Resultados consolidados de las condiciones de salud musculo esqueléticas de los funcionarios intervenidos</t>
  </si>
  <si>
    <t>Resultados consolidados de las inspecciones ergonómicas de puestos de trabajo con recomendaciones</t>
  </si>
  <si>
    <t>DESARROLLO DEL PLAN DE FORMACIÓN Y DE AUTOCUIDADO PARA LA PREVENCIÓN DE DME</t>
  </si>
  <si>
    <t>Ver temario y progrmación en documento "PLAN DE FORMACIÓN Y ENTRENAMIENTO SST POR IVELES DE LA ORGANIZACIÓN"</t>
  </si>
  <si>
    <t>Gestión de la Seguridad en el Trabajo</t>
  </si>
  <si>
    <t>IMPLEMENTACION Y DESARROLLO DEL PROGRAMA DE SEGURIDAD VÍAL CONFORME PLAN DE TRABAJO ESPECÍFICO</t>
  </si>
  <si>
    <t>ACTUALIZAR EL PLAN DE EMERGENCIAS Y CONTINGENCIAS / CONTEMPLAR:  PLAN ESTRATEGICO; OPERATIVO; INFORMÁTICO</t>
  </si>
  <si>
    <t>UN DOCUMENTO DE PLAN DE EMERGENCIAS Y CONTINGENCIAS ACTUALIZADO POR CENTRO DE TRABAJO (26)</t>
  </si>
  <si>
    <t>Centros de trabajo a quienes aplique la implementación del PESV</t>
  </si>
  <si>
    <t>Documentos planes de emergencias de las Direcciones Territoriales actualizados</t>
  </si>
  <si>
    <t>VALIDAR MECANISMO DE DIVULGACIÓN (Formación) / CARTILLAS</t>
  </si>
  <si>
    <t>Todos  los centros de trabajo</t>
  </si>
  <si>
    <t>Planta central y Teritoriales donde aplique tareas de alto riesgo</t>
  </si>
  <si>
    <t>EQUIPO DE SST CON ACOMPAÑAMIENTO  METODOLÓGICO DE LA ARL</t>
  </si>
  <si>
    <t>Matrices de peligros y riesgos actualizadas con priorización de riesgos</t>
  </si>
  <si>
    <t>COORDINADOR DELEGADO SGSST  / APOYO DE CADA DELEGADO POR DIRECCIÓN TERRITORIAL / ASESORÍA METODOLÓGICA DELA ARL</t>
  </si>
  <si>
    <t>Todos los centros de trabajo según apliquen las actividades de alto riesgo</t>
  </si>
  <si>
    <t>VER PLAN DE FORMACIÓN Y ENTRENAMIENTO SST AÑO EN CURSO</t>
  </si>
  <si>
    <t>DIVULGACIÓN DE LOS PROCEDIMIENTOS DE TAREAS CRITICAS ELABORADOS EL AÑO ANTERIOR:  Trabajo en alturas; Trabajos en caliente; Excavaciones; Eléctricos; Obras; Confinados</t>
  </si>
  <si>
    <t xml:space="preserve">Todos los centros de trabajo según apliquen </t>
  </si>
  <si>
    <t>Evidencia de aplicación de la lisgt e chequeode control de contratistas por contratos de obra</t>
  </si>
  <si>
    <t>Evidencias de la divulgación de control operacional conforme Tareas críticas</t>
  </si>
  <si>
    <t>Evidencia de asistencia a los eventos de formación y entrenamiento del tema / Informes con resultados de las evaluaciones de los cursos</t>
  </si>
  <si>
    <t>Gestión de la Salud en el Trabajo</t>
  </si>
  <si>
    <t>Todos los centros de trabajo según apliquen la priorización</t>
  </si>
  <si>
    <t>Informe consolidado de resultados</t>
  </si>
  <si>
    <t>INFORME TÉCNICO DE CLIMA LABORAL EN LA TERRITORIALES DONDE SE APLIQUE LA BATERIA</t>
  </si>
  <si>
    <t>Plan de Salud pública actualizado</t>
  </si>
  <si>
    <t>MATRICES DE PELIGROS Y RIESGOS</t>
  </si>
  <si>
    <t>Lanzamiento del SGSST peligros a partir de la Cultura del Cuidado</t>
  </si>
  <si>
    <t>Programas de gestión Riesgos Medios y Altos</t>
  </si>
  <si>
    <t>* Alturas</t>
  </si>
  <si>
    <t>* Espacios confinados</t>
  </si>
  <si>
    <t>PARA EL SGSST / MEJORA CONTINUA</t>
  </si>
  <si>
    <t>Correlacionar los resultados de la matríz de peligros con la encuesta autorreporte condiciones de trabajo y salud</t>
  </si>
  <si>
    <t>EQUIPO DE SST CON ACOMPAÑAMIENTO  METODOLÓGICO DE LA ARL / COMPRAS</t>
  </si>
  <si>
    <t xml:space="preserve">Actualizar requisitos legales </t>
  </si>
  <si>
    <t>Para socialización:  Hacer una presentación / Inducción con audio / voz para matrices de peligros construcción vial</t>
  </si>
  <si>
    <t xml:space="preserve">ESTABLECER MANUAL DE ADQUISICIONES PARA BIENES Y SERVICIOS (Empresa de Servicios generales / Vigilancia) COMO COMPLEMENTO </t>
  </si>
  <si>
    <t xml:space="preserve">Actualizar requisitos legales teniendo en cuenta normatividad que sale de la Matríz IPEVR </t>
  </si>
  <si>
    <t>* Químico (Stancias químicas / Limpieza)</t>
  </si>
  <si>
    <t>* Instalaciones locativas</t>
  </si>
  <si>
    <t>* Orden y aseo</t>
  </si>
  <si>
    <t>* Estilos de vida y trabajo saludable</t>
  </si>
  <si>
    <t>Ver en Plan estratégico de seguridad vial / Zonas comunes. Ej: Parqueaderos</t>
  </si>
  <si>
    <t>Revisar profesiograma. Ej:  Prueba Metacolina para personas de área de archivo expuestos a humendad</t>
  </si>
  <si>
    <t>Socializar estos resultados al COPASST / presentación próxima reunión / Presentación con registro fotográfico</t>
  </si>
  <si>
    <t>Plan de mejoramiento a partir de las recomendaciones / Mejora del desempeño / Acciones CPM</t>
  </si>
  <si>
    <t>OJO CON PROGRAMA DE INSPECCIONES COPASST / Ej:  Extintores / Archivos / Cuerpos de estanterías / PRIORITARIO / Bodega. Almacén. Orden y aseo</t>
  </si>
  <si>
    <t>Mediciones humedad en área de archivo</t>
  </si>
  <si>
    <t>Manual Guías técnicas a partir de especificaciones de los controles /Gestión del conocimiento</t>
  </si>
  <si>
    <t>Programa Actos y condiciones inseguras / Observación del comportamiento / En Intranet buzón actos y condiciones</t>
  </si>
  <si>
    <t>BASE DE DATOS CON LOS RESULTADOS DE LA APLICACIÓN DE LA ENCUESTA DE DME POR CADA TERRITORIAL</t>
  </si>
  <si>
    <t>ACTUALIZACIÓN DEL DOCUMENTO PVE DME</t>
  </si>
  <si>
    <t>Gestión de la Salud</t>
  </si>
  <si>
    <t xml:space="preserve">530 personal de planta / 270 contratistas. / Mínimo al 70% población trabajadora </t>
  </si>
  <si>
    <t>APLICACIÓN DE BATERIA PARA EVALUACIÓN DEL RIESGO PSICOSOCIAL CONFORME LINIEAMIENTOS DEL MINISTERIO DE TRABAJO</t>
  </si>
  <si>
    <t xml:space="preserve">DIAGNÓSTICO / DEFINIR INTERVENCIÓN </t>
  </si>
  <si>
    <t>ACTUALIZAR DOCUMENTO PVE RIESGO PSICOSOCIAL</t>
  </si>
  <si>
    <t>Diagnóstico riesgo psicosocial actualizado</t>
  </si>
  <si>
    <t>Teritoriales donde aplique</t>
  </si>
  <si>
    <t>En 2016 se realizaron encuestas / diagnóstico en Territoriales</t>
  </si>
  <si>
    <r>
      <t xml:space="preserve">CODIGO: </t>
    </r>
    <r>
      <rPr>
        <sz val="12"/>
        <color theme="1"/>
        <rFont val="Arial"/>
        <family val="2"/>
      </rPr>
      <t xml:space="preserve"> SGSST-FT-002</t>
    </r>
  </si>
  <si>
    <r>
      <t xml:space="preserve">VERSION: </t>
    </r>
    <r>
      <rPr>
        <sz val="12"/>
        <color theme="1"/>
        <rFont val="Arial"/>
        <family val="2"/>
      </rPr>
      <t xml:space="preserve"> 02</t>
    </r>
  </si>
  <si>
    <r>
      <t>PAGINA:</t>
    </r>
    <r>
      <rPr>
        <sz val="12"/>
        <color theme="1"/>
        <rFont val="Arial"/>
        <family val="2"/>
      </rPr>
      <t xml:space="preserve"> 1 de 1</t>
    </r>
  </si>
  <si>
    <t>REALIZAR LA EVALUACIÓN INICIAL SG SST AÑO EN CURSO  / VALIDAR AVANCES DE IMPLEMENTACIÓN Y MEJORA CONTINUA DEL SG SST.</t>
  </si>
  <si>
    <r>
      <rPr>
        <b/>
        <sz val="8"/>
        <color theme="1"/>
        <rFont val="Arial"/>
        <family val="2"/>
      </rPr>
      <t xml:space="preserve">Articulo 2.2.4.6.17. </t>
    </r>
    <r>
      <rPr>
        <sz val="8"/>
        <color theme="1"/>
        <rFont val="Arial"/>
        <family val="2"/>
      </rPr>
      <t xml:space="preserve">Planificación del sistema de gestión de la seguridad y salud en el trabajo SG-SST. </t>
    </r>
  </si>
  <si>
    <r>
      <rPr>
        <b/>
        <sz val="8"/>
        <color theme="1"/>
        <rFont val="Arial"/>
        <family val="2"/>
      </rPr>
      <t xml:space="preserve">Artículo 2.2.4.6.8. </t>
    </r>
    <r>
      <rPr>
        <sz val="8"/>
        <color theme="1"/>
        <rFont val="Arial"/>
        <family val="2"/>
      </rPr>
      <t>Obligaciones de los empleadores.</t>
    </r>
  </si>
  <si>
    <r>
      <rPr>
        <b/>
        <sz val="8"/>
        <color theme="1"/>
        <rFont val="Arial"/>
        <family val="2"/>
      </rPr>
      <t xml:space="preserve">Articulo  2.2.4.6.35 </t>
    </r>
    <r>
      <rPr>
        <sz val="8"/>
        <color theme="1"/>
        <rFont val="Arial"/>
        <family val="2"/>
      </rPr>
      <t xml:space="preserve">Capacitación Obligatoria   /  </t>
    </r>
    <r>
      <rPr>
        <b/>
        <sz val="8"/>
        <color theme="1"/>
        <rFont val="Arial"/>
        <family val="2"/>
      </rPr>
      <t>Resolución 4927 de 2016</t>
    </r>
  </si>
  <si>
    <r>
      <rPr>
        <b/>
        <sz val="8"/>
        <color theme="1"/>
        <rFont val="Arial"/>
        <family val="2"/>
      </rPr>
      <t xml:space="preserve">Artículo 2.2.4.6.29. </t>
    </r>
    <r>
      <rPr>
        <sz val="8"/>
        <color theme="1"/>
        <rFont val="Arial"/>
        <family val="2"/>
      </rPr>
      <t>Auditoría de cumplimiento del sistema de gestión de la seguridad y salud en el trabajo. SG-SST.</t>
    </r>
  </si>
  <si>
    <r>
      <rPr>
        <b/>
        <sz val="8"/>
        <color theme="1"/>
        <rFont val="Arial"/>
        <family val="2"/>
      </rPr>
      <t xml:space="preserve">Articulo  2.2.4.6.33. </t>
    </r>
    <r>
      <rPr>
        <sz val="8"/>
        <color theme="1"/>
        <rFont val="Arial"/>
        <family val="2"/>
      </rPr>
      <t xml:space="preserve"> Acciones  preventivas  y  correctivas</t>
    </r>
  </si>
  <si>
    <r>
      <rPr>
        <b/>
        <sz val="8"/>
        <color theme="1"/>
        <rFont val="Arial"/>
        <family val="2"/>
      </rPr>
      <t xml:space="preserve">Artículo 2.2.4.6.12. </t>
    </r>
    <r>
      <rPr>
        <sz val="8"/>
        <color theme="1"/>
        <rFont val="Arial"/>
        <family val="2"/>
      </rPr>
      <t>Documentación.</t>
    </r>
  </si>
  <si>
    <r>
      <rPr>
        <b/>
        <sz val="8"/>
        <color theme="1"/>
        <rFont val="Arial"/>
        <family val="2"/>
      </rPr>
      <t xml:space="preserve">Artículo 2.2.4.6.31. </t>
    </r>
    <r>
      <rPr>
        <sz val="8"/>
        <color theme="1"/>
        <rFont val="Arial"/>
        <family val="2"/>
      </rPr>
      <t>Revisión por la alta dirección.</t>
    </r>
  </si>
  <si>
    <r>
      <t xml:space="preserve">Indicador de desempeño del plan de trabajo específico </t>
    </r>
    <r>
      <rPr>
        <sz val="7"/>
        <color theme="1"/>
        <rFont val="Arial"/>
        <family val="2"/>
      </rPr>
      <t>(Gestión+Cobertura+Eficacia)</t>
    </r>
  </si>
  <si>
    <r>
      <t>ACTUALIZAR LAS MATRICES DE IDENTIFICACIÓN DE PELIGROS, EVALUACIÓN  Y CONTROL DE RIESGOS / I</t>
    </r>
    <r>
      <rPr>
        <b/>
        <u/>
        <sz val="8"/>
        <color theme="1"/>
        <rFont val="Arial"/>
        <family val="2"/>
      </rPr>
      <t>GENERAR NFORME CONSOLIDADO A NIVEL NACIONAL DE LOS RESULTADOS</t>
    </r>
  </si>
  <si>
    <r>
      <rPr>
        <b/>
        <sz val="8"/>
        <color theme="1"/>
        <rFont val="Arial"/>
        <family val="2"/>
      </rPr>
      <t xml:space="preserve">Artículo 2.2.4.6.23. </t>
    </r>
    <r>
      <rPr>
        <sz val="8"/>
        <color theme="1"/>
        <rFont val="Arial"/>
        <family val="2"/>
      </rPr>
      <t>Gestión de los peligros y riesgos.</t>
    </r>
  </si>
  <si>
    <r>
      <rPr>
        <b/>
        <u/>
        <sz val="8"/>
        <color theme="1"/>
        <rFont val="Arial"/>
        <family val="2"/>
      </rPr>
      <t xml:space="preserve">20-04-17: </t>
    </r>
    <r>
      <rPr>
        <sz val="8"/>
        <color theme="1"/>
        <rFont val="Arial"/>
        <family val="2"/>
      </rPr>
      <t xml:space="preserve">Elaboradas por el Ing. Carlos Rodríguez. BIO S.A.S. Treinta y tres (33) matrices. / Por procesos constructivos. Actividades de Alto Riesgo.  / Construcción vial; Instalación de campamentos; Demolición; Excavación manual; Mecánica; Conformación Terraplenes;  / OJO:  </t>
    </r>
  </si>
  <si>
    <r>
      <t>CONFORME LAS RECOMENDACIONES / CONTROLES OPERACIONALES SUGERIDOS EN LA IDENTIFICACIÓN DE PELIGROS Y RIESGOS, DOCUMENTAR LA</t>
    </r>
    <r>
      <rPr>
        <i/>
        <sz val="8"/>
        <color theme="1"/>
        <rFont val="Arial"/>
        <family val="2"/>
      </rPr>
      <t xml:space="preserve"> "MATRIZ DE SEGUIMIENTO A LA  MEJORA DEL DESEMPEÑO Y MEJORA CONTINUA DEL SISTEMA DE GESTION DE SEGURIDAD Y SALUD EN EL TRABAJO -SG SST-"</t>
    </r>
  </si>
  <si>
    <r>
      <t>Documento "</t>
    </r>
    <r>
      <rPr>
        <i/>
        <sz val="8"/>
        <color theme="1"/>
        <rFont val="Arial"/>
        <family val="2"/>
      </rPr>
      <t>MATRIZ DE SEGUIMIENTO A LA  MEJORA DEL DESEMPEÑO Y MEJORA CONTINUA DEL SISTEMA DE GESTION DE SEGURIDAD Y SALUD EN EL TRABAJO -SG SST-</t>
    </r>
    <r>
      <rPr>
        <sz val="8"/>
        <color theme="1"/>
        <rFont val="Arial"/>
        <family val="2"/>
      </rPr>
      <t>"con las recomendaciones conforme el informe consolidado</t>
    </r>
  </si>
  <si>
    <r>
      <t>SEGUIMIENTO  ACTUALIZACIÓN E IMPLEMENTACIÓN DE LOS CONTROLES OPERACIONALES PARA CONTRATISTAS CONFORME  LO ESTABLECIDO EN EL DOCUMENTO</t>
    </r>
    <r>
      <rPr>
        <i/>
        <sz val="8"/>
        <color theme="1"/>
        <rFont val="Arial"/>
        <family val="2"/>
      </rPr>
      <t xml:space="preserve"> "TRABAJO SEGURO EN OBRAS"</t>
    </r>
  </si>
  <si>
    <t>Planta central y Teritoriales donde aplique</t>
  </si>
  <si>
    <t>INSTITUTO NACIONAL DE VIAS – INVIAS-</t>
  </si>
  <si>
    <t>NIT. 800215807-2</t>
  </si>
  <si>
    <t>ASESORADO POR POSITIVA COMPAÑÍA DE SEGUROS S.A</t>
  </si>
  <si>
    <t xml:space="preserve">ELABORADO MEDIANTE CONTRATO DE PRESTACION DE SERVICIOS POR </t>
  </si>
  <si>
    <t>GESTIÓN EN RIESGOS PROFESIONALES - GRP LTDA</t>
  </si>
  <si>
    <t>Licencia en S. O. Resolución 3675 de 08/04/2011 S.S.B.</t>
  </si>
  <si>
    <t>ASISTENCIA TÉCNICA:</t>
  </si>
  <si>
    <t>Lic. HILDA VELASCO ALARCÓN</t>
  </si>
  <si>
    <t>Licencia, Resolución Nº 9450 del 24/09/09, Secretaría de Salud de Bogotá</t>
  </si>
  <si>
    <t>Profesional en Salud Ocupacional; formación académica en Comunicación Social Organizacional y Derecho</t>
  </si>
  <si>
    <t xml:space="preserve">ASESORÍA Y ASISTENCIA TÉCNICA PARA LA VERIFICACIÓN DEL SISTEMA DE GESTIÓN DE SEGURIDAD Y SALUD EN EL TRABAJO, CON PROYECCIÓN A AUDITORIAS DE CERTIFICACIÓN EN LAS ACTIVIDADES DEL HACER </t>
  </si>
  <si>
    <r>
      <rPr>
        <b/>
        <sz val="12"/>
        <rFont val="Arial"/>
        <family val="2"/>
      </rPr>
      <t>ACTUALIZADO A:</t>
    </r>
    <r>
      <rPr>
        <sz val="12"/>
        <rFont val="Arial"/>
        <family val="2"/>
      </rPr>
      <t xml:space="preserve">  Mayo de 2017</t>
    </r>
  </si>
  <si>
    <t>El Instituto tiene definido el “Manual Específico de Funciones y de Competencias Laborales para los empleos de la Planta de Personal” bajo los lineamientos de la Resolución No. 01588 del 17 de marzo de 2015 en el cual se asignan las responsabilidades generales en Seguridad y Salud en el Trabajo para todos los niveles de la Organización (Directivos, mandos medios y operativos). 
Adicionalmente se definen los cargos que deben rendir cuentas y que tienen autoridad para gestionar las acciones en Seguridad y Salud en el trabajo –SST-.   / En cada Territorial el personal designado como Responsable para el apoyo a la implementacion del SGSST es el Director Territorial y el Vigía de SST. / Ver resumen Delegados
Ver  Res. 08060 del 18 de Nov.de 2016</t>
  </si>
  <si>
    <t>Auditoria interna programada para la semana del 14 al 18 de Agosto de 2017 con la firma auditoria SGS / Ver plan de auditoría</t>
  </si>
  <si>
    <t>Ver SGSST-FT-006 "  MATRIZ DE IDENTIFICACIÓN, PLANIFICACIÓN Y EVALUACIÓN DE REQUISITOS LEGALES Y DE OTRA ÍNDOLE EN SEGURIDAD Y SALUD EN EL TRABAJO -SST-"</t>
  </si>
  <si>
    <r>
      <rPr>
        <b/>
        <u/>
        <sz val="8"/>
        <color rgb="FF0000CC"/>
        <rFont val="Arial"/>
        <family val="2"/>
      </rPr>
      <t>FUENTES DE INFORMACIÓN:</t>
    </r>
    <r>
      <rPr>
        <sz val="8"/>
        <color rgb="FF0000CC"/>
        <rFont val="Arial"/>
        <family val="2"/>
      </rPr>
      <t xml:space="preserve">  Identificación peligros y riesgos; Matríz de requisitos legales; requisitos normativos; requerimientos del COPASST y de los demás equipos focales de apoyo entre otros, / El COPASST partiicipa en la implementación del plan de formsción y entrenamiento en SST y promuevela participación del personal</t>
    </r>
  </si>
  <si>
    <t>DIVULGACIÓN DE LOS PROCEDIMIENTOS / ESTÁNDARES TRABAJO SEGURO: Oden y aseo; Herramientas; Eléctrico; Mantenimiento</t>
  </si>
  <si>
    <t>Ver documento</t>
  </si>
  <si>
    <t>EQUIPO SST DELEGADO CON ACPOYO DEL COMTÉ DE SEGURIDAD VIAL Y SUS DELEGADOS POR TERRITORIALES</t>
  </si>
  <si>
    <t>Ver documento radicado ante la SuperIntendencia de Puertos y Transportes conforme requisitos legales</t>
  </si>
  <si>
    <r>
      <t xml:space="preserve">INCLUIR LAS RECOMENDACIONES DE HIGIENE INDUSTRIAL / </t>
    </r>
    <r>
      <rPr>
        <sz val="8"/>
        <color rgb="FFFF0000"/>
        <rFont val="Arial"/>
        <family val="2"/>
      </rPr>
      <t>PENDIENTE</t>
    </r>
  </si>
  <si>
    <t>ACTIVIDAD DE DESARROLLO PERMANENTE POR PARTE DE LAS INTERVENTORIIAS DE LAS OBRAS</t>
  </si>
  <si>
    <t>Planta central con alcance a todas las Direcciones Territoriales -DT-</t>
  </si>
  <si>
    <t>COORDINADOR DELEGADO SGSST  / COPASST / LIDERES DE PROCESO</t>
  </si>
  <si>
    <t>Todo el personal que tiene funciones y responsabilidades delegadas para el SGSST / Incluye grupos focales de apoyo:  COPASST; Brigada de Emergencias; / Comité de Convivencia Laboral / Equipo de SST / Directores Territoriales</t>
  </si>
  <si>
    <t>Informe Rendición de Cuentas</t>
  </si>
  <si>
    <t>ESTRUCTURAR EL PROGRAMA DE NOTIFICACIÓN DE ACTOS Y CONDICIONES INSEGURAS, INCLUYENDO LA GESTIÓN DE INCIDENTES (Notificación e investigación)</t>
  </si>
  <si>
    <r>
      <t xml:space="preserve">Planta central y </t>
    </r>
    <r>
      <rPr>
        <sz val="8"/>
        <color rgb="FF0000CC"/>
        <rFont val="Arial"/>
        <family val="2"/>
      </rPr>
      <t xml:space="preserve">Direcciones </t>
    </r>
    <r>
      <rPr>
        <sz val="8"/>
        <color theme="1"/>
        <rFont val="Arial"/>
        <family val="2"/>
      </rPr>
      <t xml:space="preserve">Teritoriales </t>
    </r>
  </si>
  <si>
    <r>
      <rPr>
        <b/>
        <sz val="8"/>
        <color theme="1"/>
        <rFont val="Arial"/>
        <family val="2"/>
      </rPr>
      <t xml:space="preserve">Artículo 2.2.4.6.27. </t>
    </r>
    <r>
      <rPr>
        <sz val="8"/>
        <color theme="1"/>
        <rFont val="Arial"/>
        <family val="2"/>
      </rPr>
      <t xml:space="preserve">Adquisiciones. 
</t>
    </r>
    <r>
      <rPr>
        <b/>
        <sz val="8"/>
        <color theme="1"/>
        <rFont val="Arial"/>
        <family val="2"/>
      </rPr>
      <t xml:space="preserve">Artículo 2.2.4.6.28 </t>
    </r>
    <r>
      <rPr>
        <sz val="8"/>
        <color theme="1"/>
        <rFont val="Arial"/>
        <family val="2"/>
      </rPr>
      <t>Contratación.</t>
    </r>
  </si>
  <si>
    <t xml:space="preserve">Planta central y Direcciones Teritoriales </t>
  </si>
  <si>
    <r>
      <rPr>
        <b/>
        <sz val="8"/>
        <color rgb="FF0000CC"/>
        <rFont val="Arial"/>
        <family val="2"/>
      </rPr>
      <t xml:space="preserve">Articulo 2.2.4.6.32.  </t>
    </r>
    <r>
      <rPr>
        <sz val="8"/>
        <color rgb="FF0000CC"/>
        <rFont val="Arial"/>
        <family val="2"/>
      </rPr>
      <t>Investigación  de  incidentes,  accidentes  de  trabaja  y enfermedades laborales.</t>
    </r>
  </si>
  <si>
    <t>EQUIPO SST / COPASST / APOYO METODOLÓGICO DE LA ARL</t>
  </si>
  <si>
    <t>Todos los Centros de Trabajo</t>
  </si>
  <si>
    <t xml:space="preserve">Programa Actos y Condiciones inseguras con la metodología para la notificación e investigación de incidentes </t>
  </si>
  <si>
    <t>VERIFICAR PLAN DE SALUD PÚBLICA  A NIVEL NACIONAL PARA ACTUALIZAR PLANES DE IMUNIZACIÓN Y RECOMENDACIONES POR TERRITORIAL</t>
  </si>
  <si>
    <t>COORDINADOR SGSST / DELEGADOS SST EN CADA DT</t>
  </si>
  <si>
    <t>ACOMPAÑAMIENTO DEL ASESOR MEDICO ARL</t>
  </si>
  <si>
    <t>ACTUALIZAR EL PVE CARDIOVASCULAR Y DOCUMENTAR LAS EVIDENCIAS OBJETIVAS  DE SUS AVANCES  / HACER SEGUIMIENTO A CASOS ESPECIALES.</t>
  </si>
  <si>
    <t>Población superior 40 años</t>
  </si>
  <si>
    <t>Perrsonal administrativo y personal con detalle visual</t>
  </si>
  <si>
    <t>Informe estadístico con análisis tendencial accidentalidad</t>
  </si>
  <si>
    <t>Documento PVE Cardiovascular actualizado y con evidencias objetivas de seguimiento y medición</t>
  </si>
  <si>
    <t>Documento PVE  Salud visual actualizado y con evidencias objetivas de seguimiento y medición</t>
  </si>
  <si>
    <t>PERMANENTE DURANTE TODO EL AÑO</t>
  </si>
  <si>
    <t>BOGOTA, Noviembre de 2017</t>
  </si>
  <si>
    <t xml:space="preserve">Documento elaborado bajo la asesoría metodológica de </t>
  </si>
  <si>
    <t>HILDA J. VELASCO ALARCÓN</t>
  </si>
  <si>
    <t>Profesional en Salud Ocupacional / Consultora SG SST</t>
  </si>
  <si>
    <t>Lic. Resolución Nº 9450 del 24/09/09 SSB</t>
  </si>
  <si>
    <r>
      <rPr>
        <b/>
        <sz val="11"/>
        <color theme="1"/>
        <rFont val="Arial"/>
        <family val="2"/>
      </rPr>
      <t xml:space="preserve">ACTUALIZADO A: </t>
    </r>
    <r>
      <rPr>
        <sz val="11"/>
        <color theme="1"/>
        <rFont val="Arial"/>
        <family val="2"/>
      </rPr>
      <t xml:space="preserve"> Abril de 2018 </t>
    </r>
  </si>
  <si>
    <r>
      <rPr>
        <b/>
        <sz val="11"/>
        <color theme="1"/>
        <rFont val="Arial"/>
        <family val="2"/>
      </rPr>
      <t>META MINIMA DE CUMPLIMIENTO A DICIEMBRE DE 2018:</t>
    </r>
    <r>
      <rPr>
        <sz val="11"/>
        <color theme="1"/>
        <rFont val="Arial"/>
        <family val="2"/>
      </rPr>
      <t xml:space="preserve">  90%</t>
    </r>
  </si>
  <si>
    <r>
      <t>Aplica a todo el Instituto</t>
    </r>
    <r>
      <rPr>
        <sz val="8"/>
        <color rgb="FF0000CC"/>
        <rFont val="Arial"/>
        <family val="2"/>
      </rPr>
      <t xml:space="preserve"> y a las 26 DT</t>
    </r>
  </si>
  <si>
    <r>
      <t xml:space="preserve">1) COMPONENTE LEGAL / </t>
    </r>
    <r>
      <rPr>
        <b/>
        <sz val="14"/>
        <color rgb="FF0000CC"/>
        <rFont val="Arial"/>
        <family val="2"/>
      </rPr>
      <t>ACTIVIDADES PRIORITARIAS</t>
    </r>
  </si>
  <si>
    <t xml:space="preserve">Informe de evaluación inicial de cumplimiento legal como entrada a la estructura / actualización del Plan de Trabajo Anual -PTA-
</t>
  </si>
  <si>
    <r>
      <rPr>
        <sz val="8"/>
        <color rgb="FF0000CC"/>
        <rFont val="Arial"/>
        <family val="2"/>
      </rPr>
      <t>COORDINADOR</t>
    </r>
    <r>
      <rPr>
        <sz val="8"/>
        <color theme="1"/>
        <rFont val="Arial"/>
        <family val="2"/>
      </rPr>
      <t xml:space="preserve"> SGSST / ASESORÍA METODOLÓGICA ARL / PLANEACIÓN
</t>
    </r>
    <r>
      <rPr>
        <sz val="8"/>
        <color rgb="FF0000CC"/>
        <rFont val="Arial"/>
        <family val="2"/>
      </rPr>
      <t>GESTORES DE ARL EN LAS DIFERENTES DT</t>
    </r>
  </si>
  <si>
    <t>Documento "Evaluación del SGSST"  de la ARL Positiva,  Código VP-RE-ESGSST-04. Versión 4.</t>
  </si>
  <si>
    <t>1. ProgramA DE CAPACITACIÓN EN sst. Art. 2.2.4.6.11</t>
  </si>
  <si>
    <t>2. PVE. Art. 2.2.4.6.12</t>
  </si>
  <si>
    <t>3. De intervención del riesgo psicosocial(Res. 2646 de 2008 y Art. 2.2.4.6.29)</t>
  </si>
  <si>
    <t>4. Promoción y prevención (Art. 2.2.4.6.34)</t>
  </si>
  <si>
    <t>5. Mantenimiento preventivo y correctivo para instlaciones, equi´pos y herramientas (Art. 2.2.4.6.24)</t>
  </si>
  <si>
    <r>
      <rPr>
        <b/>
        <sz val="8"/>
        <rFont val="Arial"/>
        <family val="2"/>
      </rPr>
      <t xml:space="preserve">Articulo 2.2.4.6.16.   </t>
    </r>
    <r>
      <rPr>
        <sz val="8"/>
        <rFont val="Arial"/>
        <family val="2"/>
      </rPr>
      <t xml:space="preserve">Evaluación  inicial  del  sistema  de gestión  de  la  seguridad  y  salud en el trabajo SG-SST.
</t>
    </r>
    <r>
      <rPr>
        <sz val="8"/>
        <color rgb="FF0000CC"/>
        <rFont val="Arial"/>
        <family val="2"/>
      </rPr>
      <t xml:space="preserve">
r E2.3 Estándar: Evaluación inicial del Sistema de Gestión – Seguridad y Salud en el Trabajo (1%)</t>
    </r>
  </si>
  <si>
    <r>
      <t xml:space="preserve">1 por Centro de Trabajo 
</t>
    </r>
    <r>
      <rPr>
        <b/>
        <u/>
        <sz val="8"/>
        <color rgb="FF0000CC"/>
        <rFont val="Arial"/>
        <family val="2"/>
      </rPr>
      <t>TOTAL:  26</t>
    </r>
  </si>
  <si>
    <r>
      <t xml:space="preserve">1
</t>
    </r>
    <r>
      <rPr>
        <sz val="8"/>
        <color rgb="FF0000CC"/>
        <rFont val="Arial"/>
        <family val="2"/>
      </rPr>
      <t>Un (1) PTA por cada centro de trabajo, para un total de 26</t>
    </r>
  </si>
  <si>
    <r>
      <t xml:space="preserve">Equipo del SG SST/ Firma </t>
    </r>
    <r>
      <rPr>
        <sz val="8"/>
        <color rgb="FF0000CC"/>
        <rFont val="Arial"/>
        <family val="2"/>
      </rPr>
      <t>Aprueba:  Director General</t>
    </r>
  </si>
  <si>
    <t>Se requieren en total veintisiete (27) Planes de Trabajo / Uno (1) Planta Central y Veintiseis (26) DT.</t>
  </si>
  <si>
    <r>
      <rPr>
        <sz val="8"/>
        <color rgb="FF0000CC"/>
        <rFont val="Arial"/>
        <family val="2"/>
      </rPr>
      <t>DESIGNAR DE MANERA</t>
    </r>
    <r>
      <rPr>
        <sz val="8"/>
        <color theme="1"/>
        <rFont val="Arial"/>
        <family val="2"/>
      </rPr>
      <t xml:space="preserve"> FORMAL (ESCRITO), AL RESPONSABLE DE LA IMPLEMENTACIÓN DEL SGSST EN CADA </t>
    </r>
    <r>
      <rPr>
        <sz val="8"/>
        <color rgb="FF0000CC"/>
        <rFont val="Arial"/>
        <family val="2"/>
      </rPr>
      <t>DIRECCIÓN</t>
    </r>
    <r>
      <rPr>
        <sz val="8"/>
        <color theme="1"/>
        <rFont val="Arial"/>
        <family val="2"/>
      </rPr>
      <t xml:space="preserve"> TERRITORIAL -DT-, CON SUS FUNCIONES Y RESPONSABILIDADES </t>
    </r>
  </si>
  <si>
    <t xml:space="preserve"> Documento en el que consta la designación del responsable del Sistema de Gestión de Seguridad y Salud en el Trabajo, con la respectiva asignación de responsabilidades</t>
  </si>
  <si>
    <r>
      <rPr>
        <b/>
        <sz val="8"/>
        <color theme="1"/>
        <rFont val="Arial"/>
        <family val="2"/>
      </rPr>
      <t xml:space="preserve">Artículo 2.2.4.6.8. </t>
    </r>
    <r>
      <rPr>
        <sz val="8"/>
        <color theme="1"/>
        <rFont val="Arial"/>
        <family val="2"/>
      </rPr>
      <t xml:space="preserve">Obligaciones de los empleadores.
</t>
    </r>
    <r>
      <rPr>
        <b/>
        <u/>
        <sz val="8"/>
        <color rgb="FF0000CC"/>
        <rFont val="Arial"/>
        <family val="2"/>
      </rPr>
      <t xml:space="preserve">
E1.1 Estándar: </t>
    </r>
    <r>
      <rPr>
        <sz val="8"/>
        <color rgb="FF0000CC"/>
        <rFont val="Arial"/>
        <family val="2"/>
      </rPr>
      <t xml:space="preserve">Recursos financieros, técnicos humanos y de otra índole </t>
    </r>
  </si>
  <si>
    <r>
      <t xml:space="preserve">COORDINADOR DELEGADO SGSST 
</t>
    </r>
    <r>
      <rPr>
        <sz val="8"/>
        <color rgb="FF0000CC"/>
        <rFont val="Arial"/>
        <family val="2"/>
      </rPr>
      <t>DIRECTORES TERRITORIALES</t>
    </r>
  </si>
  <si>
    <t>ESTABLECER PROGRAMA "PLAN PADRINOS" DESDE PLANTA CENTRAL HACIA DIRECCIONES TERRITORIALES</t>
  </si>
  <si>
    <t>VERIFICAR / MEJORA</t>
  </si>
  <si>
    <t xml:space="preserve">REALIZAR LA CONVOCATORIA Y ELECCIÓN COPASST VIGENCIA 2018-2020 </t>
  </si>
  <si>
    <t>Resolución 2013 de 1986</t>
  </si>
  <si>
    <t>COORDINADOR DELEGADO SGSST  / DIRECTORIES TERRIORIALES / APOYO ARL</t>
  </si>
  <si>
    <t>CESAR FLÓREZ</t>
  </si>
  <si>
    <t>LUZ ADRIANA HERNÁNDEZ</t>
  </si>
  <si>
    <t>DR. BAEZ</t>
  </si>
  <si>
    <t>Planta Central con cobertura a las 26 DT</t>
  </si>
  <si>
    <t xml:space="preserve">1) Acta de elección y conformación COPASST Vigencia 2018-2020 en Planta Centra y DT
2) Plan de Trabajo COPASST
</t>
  </si>
  <si>
    <t>IREALIZAR NDUCCIÓN Y RE INDUCCIÓN CAL SG SST AL 100% DEL PERSONAL, INCLUYENDO CONTRATISTAS Y SUBCONTRATISTAS (EJ. EMPRESAS DE ADMINISTRACIÓN VIAL)</t>
  </si>
  <si>
    <r>
      <t xml:space="preserve">Decreto 1072/2015 Artículos: 2.2.4.6.8. numeral 8, 2.2.4.6.11. parágrafo 2, 2.2.4.6.12. numeral 6, 2.2.4.6.13. numeral 4,2.2.4.6.28. numeral 4. 2.2.4.2.4.2. Resolución 2400/1979 Artículo 2°. literal g).
</t>
    </r>
    <r>
      <rPr>
        <b/>
        <sz val="8"/>
        <color rgb="FF0000CC"/>
        <rFont val="Arial"/>
        <family val="2"/>
      </rPr>
      <t xml:space="preserve">E1.2 Estándar: </t>
    </r>
    <r>
      <rPr>
        <sz val="8"/>
        <color rgb="FF0000CC"/>
        <rFont val="Arial"/>
        <family val="2"/>
      </rPr>
      <t>Capacitación en el Sistema de Gestión de Seguridad y Salud en el Trabajo</t>
    </r>
  </si>
  <si>
    <t>1) Seguimiento a través de informe por parte de cada Dirección Territorial que dé cuenta de No. Funcionarios con Inducción / Reinducción al SGSST y No. Funcionarios que faltan
2) Plan de mejoramiento frente a Funcionarios que faltan por inducción / reinducción</t>
  </si>
  <si>
    <t>Plataforma Moodle</t>
  </si>
  <si>
    <t>COORDINADOR DELEGADO SGSST / Equipo del SGSST y Delegado SG SST de cada Territorial</t>
  </si>
  <si>
    <t>Aplica a Planta Central y DT</t>
  </si>
  <si>
    <t xml:space="preserve">Acta / Listado de constitución "Plan Padrinos" y comunicación formal a las Direcciones Territoriales </t>
  </si>
  <si>
    <r>
      <t xml:space="preserve">VLR HORA PROFESIONAL  / </t>
    </r>
    <r>
      <rPr>
        <b/>
        <sz val="8"/>
        <color rgb="FF0000CC"/>
        <rFont val="Arial"/>
        <family val="2"/>
      </rPr>
      <t>OTROS RECURSOS</t>
    </r>
  </si>
  <si>
    <t>HACER SEGUIMIENTO AL CUMPLIMIENTO DE ACCIONES GENERADAS DE LA AUDITORIA INTERNA REALIZADA EN 2017</t>
  </si>
  <si>
    <t xml:space="preserve">COORDINADOR DELEGADO SGSST 
EQUIPO SST
 COPASST
 DIRECCIONES TERRITORIALES </t>
  </si>
  <si>
    <r>
      <t xml:space="preserve">Decreto 1072/2015 Artículos: 2.2.4.6.5., 2.2.4.6.6., 2.2.4.6.7., 2.2.4.6.8. Numeral 1
</t>
    </r>
    <r>
      <rPr>
        <b/>
        <sz val="8"/>
        <color rgb="FF0000CC"/>
        <rFont val="Arial"/>
        <family val="2"/>
      </rPr>
      <t xml:space="preserve">
E2.1 Estándar</t>
    </r>
    <r>
      <rPr>
        <sz val="8"/>
        <color rgb="FF0000CC"/>
        <rFont val="Arial"/>
        <family val="2"/>
      </rPr>
      <t>: Política de Seguridad y Salud en el Trabajo</t>
    </r>
  </si>
  <si>
    <t>1) Registro de asistencia a la actividad
2) Informe de la actividad con resultados de la evaluación de la eficacia.
3) Actas de COPASST que den cuenta de la gestión</t>
  </si>
  <si>
    <t>Actividad Lúdica</t>
  </si>
  <si>
    <r>
      <t xml:space="preserve">
DESPLEGAR LA INTENCIÓN DE LA POLÍTICA SST VIGENTE PARA FORTALECER LA TOMA DE CONCIENCIA / HACER PARTÍCIPE DE ELLO AL COPASST
</t>
    </r>
    <r>
      <rPr>
        <b/>
        <i/>
        <u/>
        <sz val="8"/>
        <color rgb="FF0000CC"/>
        <rFont val="Arial"/>
        <family val="2"/>
      </rPr>
      <t>FORTALECER CON PIEZAS DE COMUNICACIÓN (Afiches, Cartillas, Televisor entre otros),</t>
    </r>
  </si>
  <si>
    <t>2). ACTIVIDADES A DESARROLLAR Y/O HACER SEGUIMIENTO CONFORME AUDITORIA INTERNA REALIZADA POR SGS ENTRE EL 14 AL 17 DE AGOSTO DE 2017</t>
  </si>
  <si>
    <t>COORDINADOR DELEGADO SGSST
RESPONSABLES DE LA IMPLEMENTACIÓN SG SST EN CADA DT
APOYO METODOLÓGICO ARL</t>
  </si>
  <si>
    <t>1) Estadísticas de accidentalidad laboral
2) Estadísticas de ausentismo por Enfermedad común
3) Resultados del PTA desarrollado por las DT y que apoya la ARL</t>
  </si>
  <si>
    <t>Seguimiento al Desempeño</t>
  </si>
  <si>
    <t xml:space="preserve">
EVALUACIÓN DE CUMPLIMIENTO.POR LO MENOS UNA (1) VEZ AL AÑO DE MANERA COMPLETA
</t>
  </si>
  <si>
    <t xml:space="preserve">IDENTIFICACIÓN DE PELIGROS Y RIESGOS / ACTUALIZAR EL 100% DE LAS MATRICES DE PELIGROS Y RIESGOS (ENFOQUE ADMINISTRACIÓN VIAL / RIESGO BIOLÓGICO:  Ej. Presencia de Murciélagos, Ofídico en algunas DT) </t>
  </si>
  <si>
    <t>HACER SEGUIMIENTO A LA  SOLICITUD A LA COORDINACIÓN DE APOYO LOGÍSTICO, SOLICITANDO INFORMACIÓN DEL AVANCE DE LA GESTIÓN (PRESIÓN DE LA RED CONTRA INCENDIO)</t>
  </si>
  <si>
    <t>REALIZAR REUNIÓN RENDICIÓN DE CUENTAS DEL DESEMPEÑO DEL SGSST AÑO 2017, A LA ALTA DIRECCIÓN</t>
  </si>
  <si>
    <t>IMPLEMENTAR EL MANUAL DE ADQUISICIONES / CONTRATACIÓN / PROVEEDORES / CONTRATISTAS EN PLANTA CENTRAL Y DIRECCIONES TERRITORIALES A TRAVÉS DE DIFUSIÓN (Ej. Videoconferencias) Y EXIGENCIA A LOS TERCEROS AL CUMPLIMIENTO DE LOS REQUISITOS.</t>
  </si>
  <si>
    <t>Químico</t>
  </si>
  <si>
    <r>
      <t xml:space="preserve">AMBITO / </t>
    </r>
    <r>
      <rPr>
        <b/>
        <sz val="10"/>
        <color rgb="FF0000CC"/>
        <rFont val="Arial"/>
        <family val="2"/>
      </rPr>
      <t>PELIGRO / RIESGO</t>
    </r>
  </si>
  <si>
    <t>Adquisiciones y Contratación</t>
  </si>
  <si>
    <t>Artículo 2.2.4.6.27. Adquisiciones. 
Artículo 2.2.4.6.28 Contratación.</t>
  </si>
  <si>
    <r>
      <t>REALIZAR EL CONSOLIDADO DE RESULTADOS / DESEMPEÑO DEL SGSST A TRAVÉS DE LA MATRÍZ DE LOS OBJETIVOS Y METAS A LAS DT CONFORME LAS HTAS DE MEDICIÓN PROPUESTAS</t>
    </r>
    <r>
      <rPr>
        <i/>
        <sz val="8"/>
        <color rgb="FF0000CC"/>
        <rFont val="Arial"/>
        <family val="2"/>
      </rPr>
      <t xml:space="preserve"> (DESEMPEÑO PLAN DE TRABAJO / INDICADORES DE SALUD / PROGRAMAS DE GESTIÓN / PVE).</t>
    </r>
  </si>
  <si>
    <t>1) Informe de la evaluación de cumplimiento legal a través de la matríz legal
2) Matríz legal SST 100% evaluada</t>
  </si>
  <si>
    <t xml:space="preserve">1) Evidencias de la implementación del Manual de Adquisiciones y Contratación en Planta Central y DT </t>
  </si>
  <si>
    <t>1) Evidencias de la comunicación enviada al proceso responsable y seguimiento a las acciones correctivas desarrolladas.</t>
  </si>
  <si>
    <t>1) Matrices de peligros y riesgos actualizadas en el 100% de las DT</t>
  </si>
  <si>
    <t>1) Evidencias de la implementación del Programa "Riesgo Químico"  basado en los lineamientos del Sistema Globalmente Armonizado.</t>
  </si>
  <si>
    <t>Art. 18 de la Res. 1111 de 2017</t>
  </si>
  <si>
    <t>1) Evidencias de la existencia del Plan de mantenimiento e informes de su implementación</t>
  </si>
  <si>
    <t>SONIA AVILA</t>
  </si>
  <si>
    <t>Médico Especialista SST</t>
  </si>
  <si>
    <t>COORDINADOR DELEGADO SGSST 
EQUIPO SST</t>
  </si>
  <si>
    <t xml:space="preserve">Deportistas </t>
  </si>
  <si>
    <t>LLEVAR A CABO LOS EXÁMENES MÉDICOS OCUPACIONALES PERÍODICOS -EMOP- PARA TRABAJO EN ALTURAS</t>
  </si>
  <si>
    <r>
      <rPr>
        <b/>
        <sz val="8"/>
        <color rgb="FF0000CC"/>
        <rFont val="Arial"/>
        <family val="2"/>
      </rPr>
      <t xml:space="preserve">Artículo 2.2.4.6.8. </t>
    </r>
    <r>
      <rPr>
        <sz val="8"/>
        <color rgb="FF0000CC"/>
        <rFont val="Arial"/>
        <family val="2"/>
      </rPr>
      <t xml:space="preserve">Obligaciones de los empleadores. / Numeral 3
</t>
    </r>
  </si>
  <si>
    <r>
      <t xml:space="preserve">REALIZAR LA ACTUALIZACIÓN DE LA DESCRIPCIÓN SOCIO DEMOGRÁFICA DE LOS FUNCIONARIOS DEL ULTIMO AÑO </t>
    </r>
    <r>
      <rPr>
        <i/>
        <sz val="8"/>
        <color rgb="FF0000CC"/>
        <rFont val="Arial"/>
        <family val="2"/>
      </rPr>
      <t>(EDAD, SEXO, ESCOLARIDAD, ESTADO CIVIL)</t>
    </r>
    <r>
      <rPr>
        <sz val="8"/>
        <color rgb="FF0000CC"/>
        <rFont val="Arial"/>
        <family val="2"/>
      </rPr>
      <t xml:space="preserve">, </t>
    </r>
  </si>
  <si>
    <t>Resolución 2346/2007 Artículo 8°. Artículo 15 Artículo. 18. Decreto 1072/2015  - Artículos: 2.2.4.2.2.18, 2.2.4.6.12. numeral 4, 2.2.4.6.13 numerales 1 y 2, 2.2.4.6.16. numeral 7 y parágrafo 1°.</t>
  </si>
  <si>
    <t>Todo el personal del Instituto, independientemente de su forma de contratación</t>
  </si>
  <si>
    <t>Informe "Descripción Sociodemográfica"</t>
  </si>
  <si>
    <t>Profesiograma de exámenes médicos actualizado conforme perfiles del cargo, descripción de las tareas y el medio en el cual desarrollará la labor los trabajadores.</t>
  </si>
  <si>
    <t>DORIS PANQUEVA</t>
  </si>
  <si>
    <t>SEGUIMIENTO DESDE PLANTA CENTRAL INVIAS</t>
  </si>
  <si>
    <t>SOLICITAR CERTIFICADO DE CUSTODIA DE LAS HISTORIAS CLÍNICAS A LA INSTITUCIÓN PRESTADORA DE SERVICIOS EN SEGURIDAD Y SALUD EN EL TRABAJO O DEL MÉDICO QUE PRACTICA LOS EXÁMENES LABORALES PARA INVIAS.</t>
  </si>
  <si>
    <t>Soporte que demuestre que la custodia de las historias clínicas está a cargo de una institución prestadora de servicios en Seguridad y Salud en el Trabajo o del médico que practica los exámenes laborales para el Instituto.</t>
  </si>
  <si>
    <t xml:space="preserve">COORDINADOR DELEGADO SGSST
RESPONSABLES DE LA IMPLEMENTACIÓN SG SST EN CADA DT
</t>
  </si>
  <si>
    <r>
      <t xml:space="preserve">Resolución 2346/2007 - Artículo 4°.
</t>
    </r>
    <r>
      <rPr>
        <b/>
        <sz val="8"/>
        <color rgb="FF0000CC"/>
        <rFont val="Arial"/>
        <family val="2"/>
      </rPr>
      <t xml:space="preserve">
E3.1 Estándar:</t>
    </r>
    <r>
      <rPr>
        <sz val="8"/>
        <color rgb="FF0000CC"/>
        <rFont val="Arial"/>
        <family val="2"/>
      </rPr>
      <t xml:space="preserve"> Condiciones de salud en el trabajo</t>
    </r>
  </si>
  <si>
    <r>
      <t>Resolución 2346/2007 - Artículos 16 y 17 modificado por la Resolución 1918/2009 Artículo 2°, Decreto 1072/2015 - Artículo 2.2.4.6.13 numerales 1 y 2</t>
    </r>
    <r>
      <rPr>
        <b/>
        <sz val="8"/>
        <color rgb="FF0000CC"/>
        <rFont val="Arial"/>
        <family val="2"/>
      </rPr>
      <t xml:space="preserve">
E3.1 Estándar:</t>
    </r>
    <r>
      <rPr>
        <sz val="8"/>
        <color rgb="FF0000CC"/>
        <rFont val="Arial"/>
        <family val="2"/>
      </rPr>
      <t xml:space="preserve"> Condiciones de salud en el trabajo</t>
    </r>
  </si>
  <si>
    <t>ACTUALIZAR EL PVE  SALUD VISUAL Y DOCUMENTAR LAS EVIDENCIAS OBJETIVAS  DE SUS AVANCES  / HACER SEGUIMIENTO A CASOS ESPECIALES.</t>
  </si>
  <si>
    <t>DR. MEJIA</t>
  </si>
  <si>
    <r>
      <t xml:space="preserve">3.1) Programa de Vigilancia Epidemiológica Desórdenes Músculo Esqueléticos.  APOYO DEL PROVEEDOR:  </t>
    </r>
    <r>
      <rPr>
        <b/>
        <sz val="14"/>
        <color rgb="FFFF0000"/>
        <rFont val="Arial"/>
        <family val="2"/>
      </rPr>
      <t>Aplicando Soluciones en Salud, Seguridad y Trabajo SAS</t>
    </r>
  </si>
  <si>
    <t>OJO:  DORIS / ACTUALIZAR CONFORME RESULTADOS OBTENIDOS EN 2017 ¿Qué actividades tienen previstas para 2018?</t>
  </si>
  <si>
    <r>
      <t xml:space="preserve">En Bogotá se hizo en 2016 / Intervención en 2017. Territoriales aplicación de encuesta. DX condiciones de salud y de trabajo / 18 Territoriales / Ya se realizó en Neiva; Pasto; Tunja; Popayán; Montería; Sincelejo; Manizales; Ibagué; Pererira; Bucaramanga; Ocaña; Barranquilla; Cúcuta; Villavicencio; Medellín; Cali. Aprox:   /  Entidad se entrega informe de hallazgos / Informe condiciones de trabajo / Base de datos / Registro fotográfico / Recomendaciones específicas por funcionario / Casos especiales </t>
    </r>
    <r>
      <rPr>
        <b/>
        <u/>
        <sz val="8"/>
        <color rgb="FFFF0000"/>
        <rFont val="Arial"/>
        <family val="2"/>
      </rPr>
      <t>/ NOTA</t>
    </r>
    <r>
      <rPr>
        <sz val="8"/>
        <color rgb="FFFF0000"/>
        <rFont val="Arial"/>
        <family val="2"/>
      </rPr>
      <t>:  Hacer empalme de resultados con el Dr. Ricardo Mejía para involucrarlo en los resultados y seguimiento a casos especiales DME.  / Inttervención casos especiales. / Base de datos funcionarios con lo que se realizó y recomendaciones./ SVE DME realizado por APLICANDO SOLUCIONES DE SALUD, SEGURIDAD Y TRABAJO S.A.S.Lic. 1080 de 2010</t>
    </r>
  </si>
  <si>
    <r>
      <rPr>
        <b/>
        <u/>
        <sz val="8"/>
        <color rgb="FFFF0000"/>
        <rFont val="Arial"/>
        <family val="2"/>
      </rPr>
      <t>CONTENIDO TEMÁTICO:</t>
    </r>
    <r>
      <rPr>
        <sz val="8"/>
        <color rgb="FFFF0000"/>
        <rFont val="Arial"/>
        <family val="2"/>
      </rPr>
      <t xml:space="preserve"> Higiene Postural;  Líderes de pausas activas; Prevención de DME / Se les adecúo puestos de trabajo / Se enseñaron ejercicios pausas activas</t>
    </r>
  </si>
  <si>
    <t>VER PROPUESTA DE TRABAJOS A REALIZAR EN EL INSTITUTO NACIONAL DE VIAS - INVIAS - EN 2018 POR CARLOS A. RODRIGUEZ</t>
  </si>
  <si>
    <r>
      <t xml:space="preserve">5) GESTIÓN DEL RIESGO PSICOSOCIAL APOYO DEL PROVEEDOR: </t>
    </r>
    <r>
      <rPr>
        <sz val="14"/>
        <color rgb="FFFF0000"/>
        <rFont val="Arial"/>
        <family val="2"/>
      </rPr>
      <t>INDIVIDUAL S.A.S</t>
    </r>
  </si>
  <si>
    <t xml:space="preserve">Art. 11 de la Res. 1409 de 2012 </t>
  </si>
  <si>
    <t>Programa revisado y actualizado</t>
  </si>
  <si>
    <t xml:space="preserve">REALIZAR LA REVISIÓN Y  ACTUALIZACIÓN DEL PROGRAMA "Prevención y protección contra caídas para trabajo seguro en alturas </t>
  </si>
  <si>
    <r>
      <t xml:space="preserve">Art. 2.2.4.6.24. </t>
    </r>
    <r>
      <rPr>
        <sz val="8"/>
        <color rgb="FF0000CC"/>
        <rFont val="Arial"/>
        <family val="2"/>
      </rPr>
      <t xml:space="preserve">Mantenimiento preventivo y correctivo para instlaciones, equipos y herramientas </t>
    </r>
  </si>
  <si>
    <t>SEGURIDAD VIAL</t>
  </si>
  <si>
    <t>CESAR FLOREZ / INCLUIR LAS ACTIVIDADES A DESARROLLAR EN SEGURIDAD VIAL PARA EL AÑO EN VIGENCIA</t>
  </si>
  <si>
    <r>
      <rPr>
        <b/>
        <u/>
        <sz val="14"/>
        <color theme="1"/>
        <rFont val="Arial"/>
        <family val="2"/>
      </rPr>
      <t xml:space="preserve">ANÁLISIS DE RESULTADOS: </t>
    </r>
    <r>
      <rPr>
        <sz val="14"/>
        <color theme="1"/>
        <rFont val="Arial"/>
        <family val="2"/>
      </rPr>
      <t xml:space="preserve"> </t>
    </r>
  </si>
  <si>
    <t>Higiene Industrial</t>
  </si>
  <si>
    <t xml:space="preserve">CONFORME RESULTADOS DE LA IDENTIFICACIÓN DE PELIGROS Y RIESGOS, REALIZAR MEDICIÓN HIGIÉNICA DE </t>
  </si>
  <si>
    <t>VIDEOCONFERENCIAS SOCIALIZACIÓN SGSST / ACTUALIZACIÓN</t>
  </si>
  <si>
    <r>
      <t xml:space="preserve">Grupo 1: </t>
    </r>
    <r>
      <rPr>
        <sz val="10"/>
        <color rgb="FF0000CC"/>
        <rFont val="Arial"/>
        <family val="2"/>
      </rPr>
      <t>Antioquia; Atlántico; Bolivar; Boyacá; Manizales</t>
    </r>
  </si>
  <si>
    <r>
      <t xml:space="preserve">Grupo 2: </t>
    </r>
    <r>
      <rPr>
        <sz val="10"/>
        <color rgb="FF0000CC"/>
        <rFont val="Arial"/>
        <family val="2"/>
      </rPr>
      <t>Caquetá; Casanare; Cauca; César; Chocó</t>
    </r>
  </si>
  <si>
    <r>
      <t xml:space="preserve">Grupo 3: </t>
    </r>
    <r>
      <rPr>
        <sz val="10"/>
        <color rgb="FF0000CC"/>
        <rFont val="Arial"/>
        <family val="2"/>
      </rPr>
      <t>Córdoba; Cundinamarca; Guajira; Huila; Magdalena.</t>
    </r>
  </si>
  <si>
    <r>
      <t xml:space="preserve">Grupo 4: </t>
    </r>
    <r>
      <rPr>
        <sz val="10"/>
        <color rgb="FF0000CC"/>
        <rFont val="Arial"/>
        <family val="2"/>
      </rPr>
      <t>Meta; Nariño; Norte de Santander; Ocaña; Putumayo</t>
    </r>
  </si>
  <si>
    <t>Direcciones Territoriales</t>
  </si>
  <si>
    <t>EQUIPO SST
APOYO ARL</t>
  </si>
  <si>
    <t>Registro asistencia
Informe</t>
  </si>
  <si>
    <r>
      <rPr>
        <b/>
        <sz val="12"/>
        <color theme="1"/>
        <rFont val="Arial"/>
        <family val="2"/>
      </rPr>
      <t xml:space="preserve"> MINISTERIO DE TRANSPORTE
INSTITUTO NACIONAL DE VIAS
SUBDIRECCIÓN ADMINISTRATIVA 
                                             SISTEMA DE GESTIÓN DE SEGURIDAD Y SALUD EN EL TRABAJO -SGSST-     </t>
    </r>
    <r>
      <rPr>
        <b/>
        <sz val="14"/>
        <color theme="1"/>
        <rFont val="Arial"/>
        <family val="2"/>
      </rPr>
      <t xml:space="preserve">          
PLAN DE TRABAJO ANUAL -PTA- SISTEMA DE GESTIÓN SEGURIDAD Y SALUD EN EL TRABAJO -SG SST-  
</t>
    </r>
    <r>
      <rPr>
        <b/>
        <sz val="14"/>
        <color rgb="FF0000CC"/>
        <rFont val="Arial"/>
        <family val="2"/>
      </rPr>
      <t xml:space="preserve">PLANTA CENTRAL Y DIRECCIONES TERRITORIALES
</t>
    </r>
  </si>
  <si>
    <t>IMPLEMENTAR PROGRAMA RIESGO QUÍMICO EN PLANTA CENTRAL Y DT, CONFORME LINEAMIENTOS DEL SISTEMA GLOBALMENTE ARMONIZADO. (Identificación: Rotulación; Etiquetado; Capacitación; MSDS)</t>
  </si>
  <si>
    <t>HACER SEGUIMIENTO AL CUMPLIMIENTO DEL PLAN DE MANTENIMIENTO DE INFRAESTRUCTURA; EQUIPOS; HERRAMIENTAS EN PLANTA CENTRAL Y DIRECCIONES TERRITORIALES</t>
  </si>
  <si>
    <r>
      <t xml:space="preserve">Grupo 5: </t>
    </r>
    <r>
      <rPr>
        <sz val="9"/>
        <color rgb="FF0000CC"/>
        <rFont val="Arial"/>
        <family val="2"/>
      </rPr>
      <t xml:space="preserve">Quindio, Risaralda, Santander, Sucre, Tolima, Valle </t>
    </r>
  </si>
  <si>
    <t>OJO:  QUITAR COMENTARIOS</t>
  </si>
  <si>
    <r>
      <t xml:space="preserve">COORDINAR LA EJECUCIÓN </t>
    </r>
    <r>
      <rPr>
        <sz val="8"/>
        <color rgb="FF0000CC"/>
        <rFont val="Arial"/>
        <family val="2"/>
      </rPr>
      <t>Y</t>
    </r>
    <r>
      <rPr>
        <sz val="8"/>
        <color theme="1"/>
        <rFont val="Arial"/>
        <family val="2"/>
      </rPr>
      <t xml:space="preserve">REALIZAR  EL PRIMER CICLO DE AUDITORÍAS DE SST </t>
    </r>
    <r>
      <rPr>
        <sz val="8"/>
        <color rgb="FF0000CC"/>
        <rFont val="Arial"/>
        <family val="2"/>
      </rPr>
      <t>DEL AÑO EN CURSO</t>
    </r>
    <r>
      <rPr>
        <sz val="8"/>
        <color theme="1"/>
        <rFont val="Arial"/>
        <family val="2"/>
      </rPr>
      <t>, INCLUYENDO LA EVALUACIÓN DEL CUMPLIMIENTO LEGAL / OBLIGATORIO EN PLANTA CENTRAL Y POR SISTEMAS DE  MUESTREO EN TERRITORIALES SELECCIONADAS.</t>
    </r>
  </si>
  <si>
    <r>
      <t xml:space="preserve">CONSOLIDAR Y HACER SEGUIMIENTO A LA IMPLEMENTACIÓN DE LAS ACCIONES PREVENTIVAS, CORRECTIVAS Y DE MEJORA DERIVADAS DE LA </t>
    </r>
    <r>
      <rPr>
        <sz val="8"/>
        <color rgb="FF0000CC"/>
        <rFont val="Arial"/>
        <family val="2"/>
      </rPr>
      <t>PREAUDI</t>
    </r>
    <r>
      <rPr>
        <sz val="8"/>
        <color theme="1"/>
        <rFont val="Arial"/>
        <family val="2"/>
      </rPr>
      <t xml:space="preserve">ITORIA INTERNA / </t>
    </r>
    <r>
      <rPr>
        <sz val="8"/>
        <color rgb="FF0000CC"/>
        <rFont val="Arial"/>
        <family val="2"/>
      </rPr>
      <t>PARA AÑO 2018</t>
    </r>
  </si>
  <si>
    <r>
      <t xml:space="preserve">REVISAR Y ACTUALIZAR EL PROFESIOGRAMA DE EXÁMENES MÉDICOS / </t>
    </r>
    <r>
      <rPr>
        <sz val="8"/>
        <color rgb="FFFF0000"/>
        <rFont val="Arial"/>
        <family val="2"/>
      </rPr>
      <t>SOCIALIZACIÓN PROFESIOGRAMA MÉDICO Y GESTIÓN DE LA SALUD.</t>
    </r>
  </si>
  <si>
    <r>
      <t xml:space="preserve">LLEVAR A CABO LOS EXÁMENES MÉDICOS OCUPACIONALES PARA DEPORTISTAS  / </t>
    </r>
    <r>
      <rPr>
        <sz val="8"/>
        <color rgb="FFFF0000"/>
        <rFont val="Arial"/>
        <family val="2"/>
      </rPr>
      <t>INCLUIR LA SOLICALIZACIÓN EL PROTOCOLO DEPORTISTAS PARA EL DT</t>
    </r>
  </si>
  <si>
    <t xml:space="preserve">3) ACTIVIDADES ESPECÍFICAS POR PROGRAMAS DE GESTIÓN DEL RIESGO (PROMOCIÓN DE LA SALUD) </t>
  </si>
  <si>
    <t xml:space="preserve">4) GESTIÓN DE LA SEGURIDAD EN EL TRABAJO -ST-                                                          </t>
  </si>
  <si>
    <t>NMJ, , ,K</t>
  </si>
  <si>
    <r>
      <rPr>
        <b/>
        <sz val="8"/>
        <color theme="1"/>
        <rFont val="Arial"/>
        <family val="2"/>
      </rPr>
      <t xml:space="preserve">Articulo 2.2.4.6.17. </t>
    </r>
    <r>
      <rPr>
        <sz val="8"/>
        <color theme="1"/>
        <rFont val="Arial"/>
        <family val="2"/>
      </rPr>
      <t xml:space="preserve">Planificación del sistema de gestión de la seguridad y salud en el trabajo SG-SST. 
</t>
    </r>
  </si>
  <si>
    <r>
      <rPr>
        <b/>
        <u/>
        <sz val="8"/>
        <color theme="1"/>
        <rFont val="Arial"/>
        <family val="2"/>
      </rPr>
      <t>NOTA:</t>
    </r>
    <r>
      <rPr>
        <sz val="8"/>
        <color theme="1"/>
        <rFont val="Arial"/>
        <family val="2"/>
      </rPr>
      <t xml:space="preserve">  Asociado al Objetivo No. 12 Contar con el 100% de las Direcciones Territoriales -DT- con curso de las 50 Hrs Virtuales SGSST del SENA o de la ARL
CONFORME EL ART. 12 DE LA RES. 4927 DEL 23 NOV. 2016   "PARTICIPANTES " EN ESPECIAL ESTÁN REFERIDOS:  1) Los responsables de la ejecución de SG SST; 2) Los trabjadores dependientes e independientes (incluidos contratitas y subcontratistas de prestación de servicios); COPASST; Comité de Convivencia Laboral ; Brigada de Emergencias./</t>
    </r>
  </si>
  <si>
    <r>
      <rPr>
        <b/>
        <sz val="14"/>
        <rFont val="Arial"/>
        <family val="2"/>
      </rPr>
      <t>OBJETIVOS PROGRAMA SEGURIDAD Y SALUD EN EL TRABAJO:</t>
    </r>
    <r>
      <rPr>
        <sz val="14"/>
        <rFont val="Arial"/>
        <family val="2"/>
      </rPr>
      <t xml:space="preserve">
Definir las actividades necesarias para prevenir y controlar  los riesgos que puedan afectar la salud física y mental de los funcionarios en sus puestos de trabajo</t>
    </r>
  </si>
  <si>
    <t>CRONOGRAMA DE ACTIVIDADES  AÑO 2018</t>
  </si>
  <si>
    <t>FECHA</t>
  </si>
  <si>
    <t>RESPONSABLE</t>
  </si>
  <si>
    <t>GESTION DE LA SALUD</t>
  </si>
  <si>
    <t xml:space="preserve">EXAMENES OCUPACIONALES </t>
  </si>
  <si>
    <t>Ingreso</t>
  </si>
  <si>
    <t>Permanente</t>
  </si>
  <si>
    <t>INVIAS</t>
  </si>
  <si>
    <t xml:space="preserve">Retiro </t>
  </si>
  <si>
    <t xml:space="preserve">Diagnostico condiciones de salud (encuesta) </t>
  </si>
  <si>
    <t>PROMOCION Y PREVENCION</t>
  </si>
  <si>
    <t>Capacitacion cancer de seno  y cervix</t>
  </si>
  <si>
    <t>EPS</t>
  </si>
  <si>
    <t>Capacitacion cancer de prostata</t>
  </si>
  <si>
    <t>Capacitacion autocuidado</t>
  </si>
  <si>
    <t>Junio-Julio</t>
  </si>
  <si>
    <t>ARL/INVIAS</t>
  </si>
  <si>
    <t>Sensibilizacion para la prevencion de picaduras/mordeduras de aracnicod/ofidios, septiembre</t>
  </si>
  <si>
    <t>INVAS</t>
  </si>
  <si>
    <t>ATENCION POBLACION ARCHIVO</t>
  </si>
  <si>
    <t>Examenes especificos frotis de garganta, KOH</t>
  </si>
  <si>
    <t>Capacitación autocuidado, uso y manejo de los EPP</t>
  </si>
  <si>
    <t>INGENIERO</t>
  </si>
  <si>
    <t>ATENCION PRIMEROS AUXILIOS</t>
  </si>
  <si>
    <t>ENFERMEDAD LABORAL</t>
  </si>
  <si>
    <t>Actualizacion base de datos EL</t>
  </si>
  <si>
    <t>Junio-diciembre</t>
  </si>
  <si>
    <t>Dr Mejia</t>
  </si>
  <si>
    <t>Seguimiento médico a pacientes con EL</t>
  </si>
  <si>
    <t>Individual</t>
  </si>
  <si>
    <t xml:space="preserve">VIGILANCIA EPIDEMIOLOGICA RIESGO VISUAL </t>
  </si>
  <si>
    <t>Actualizar Protocolo Riesgo Visual</t>
  </si>
  <si>
    <t xml:space="preserve">Sensibilizacion cuidados organo de la visión poblaciones a riesgo y divulgación Material Didactico para prevención Riesgo Visual </t>
  </si>
  <si>
    <t xml:space="preserve">Evaluación Optométrica </t>
  </si>
  <si>
    <t>Mayo- Octubre</t>
  </si>
  <si>
    <t xml:space="preserve">Seguimiento a casos </t>
  </si>
  <si>
    <t>VIGILANCIA EPIDEMIOLOGICA RIESGO CARDIOVASCULAR</t>
  </si>
  <si>
    <t>Atencion a personas con resultados de hiperglicemia, dislipidemisa, obesidad</t>
  </si>
  <si>
    <t>Segumiento toma peso y tensión arterial a  toda la población</t>
  </si>
  <si>
    <t>Abril-mayo</t>
  </si>
  <si>
    <t>Taller nutrición y dietetica</t>
  </si>
  <si>
    <t>VIGILANCIA EPIDEMIOLOGICA RIESGO BIOMECANICO:</t>
  </si>
  <si>
    <t xml:space="preserve">Evaluación de las condiciones de salud musculo esquelética y  Evaluación de las condiciones ergonómicas en las estaciones de trabajo :Aplicación de Encuesta de sintomatología músculo esquelética SINDME e Inspecciones ergonómicas de puesto de trabajo funcionarios nuevos
</t>
  </si>
  <si>
    <t xml:space="preserve">Iniciar actividades del PVE -DME a los servidores públicos que desempeñen funciones  de Conducción
</t>
  </si>
  <si>
    <t>Agosto-septiembre</t>
  </si>
  <si>
    <t xml:space="preserve">*Seguimiento a los funcionarios que fueron evaluados al año 2017, quienes resultaron en nivel de criticidad Alta y Media.
</t>
  </si>
  <si>
    <t>Atencion casos especiales de riesgo Biomecanico</t>
  </si>
  <si>
    <t>Doris Panqueva</t>
  </si>
  <si>
    <t xml:space="preserve">
PROGRAMA RIESGO PSICOSOCIAL:
</t>
  </si>
  <si>
    <t>Continuar intervenciones Riesgo Psicocial</t>
  </si>
  <si>
    <t>PSICOSOCIAL</t>
  </si>
  <si>
    <t>Comité de Convivencia Laboral: capacitaciones</t>
  </si>
  <si>
    <t xml:space="preserve">Capsulas psicosocial: ruta de la felicidad </t>
  </si>
  <si>
    <t xml:space="preserve">PROGRAMA PARA DEPORTISTAS </t>
  </si>
  <si>
    <t xml:space="preserve">
Evaluaciones médicas a deportistas </t>
  </si>
  <si>
    <t xml:space="preserve">Marzo </t>
  </si>
  <si>
    <t xml:space="preserve">
Acondicionamiento físico: actividades para mejorar coordinación, movimientos en el espacio, velocidad, reacción con un instructor por disciplina deportiva</t>
  </si>
  <si>
    <t>Semana de la salud</t>
  </si>
  <si>
    <t xml:space="preserve">Semana de la seguridad social </t>
  </si>
  <si>
    <t>HIGIENE Y SEGURIDAD INDUSTRIAL</t>
  </si>
  <si>
    <t xml:space="preserve">REINDUCCION </t>
  </si>
  <si>
    <t>ACTUALIZACION MATRIZ DE RIESGOS Y VALORACION DE RIESGOS -SEGUIMIENTO</t>
  </si>
  <si>
    <t>ACTUALIZACION MATRIZ DE REQUISITOS LEGALES</t>
  </si>
  <si>
    <t>CESAR</t>
  </si>
  <si>
    <t>INSPECCIONES PARA IDENTIFICAR CONDICIONES DE RIESGO AMBIENTAL QUE REQUIEREN SER VALORADOS</t>
  </si>
  <si>
    <t>INVIAS-ARL</t>
  </si>
  <si>
    <t>IMPLEMENTACION ESTANDARES CONTROL DE RIESGO QUIMICO</t>
  </si>
  <si>
    <r>
      <rPr>
        <b/>
        <sz val="14"/>
        <rFont val="Arial"/>
        <family val="2"/>
      </rPr>
      <t>CONTROL SISTEMA CONTRA INCENDIOS:</t>
    </r>
    <r>
      <rPr>
        <sz val="14"/>
        <rFont val="Arial"/>
        <family val="2"/>
      </rPr>
      <t xml:space="preserve">
Inspecciones de extintores( Pruebas hidrostaticas, Revision de gabinetes y mangueras contra incendio) </t>
    </r>
  </si>
  <si>
    <r>
      <t xml:space="preserve">PREVENCION CAIDAS AL MISMO NIVEL : </t>
    </r>
    <r>
      <rPr>
        <sz val="14"/>
        <rFont val="Arial"/>
        <family val="2"/>
      </rPr>
      <t xml:space="preserve">
capacitación y socialización por carteleras e intranet</t>
    </r>
  </si>
  <si>
    <t xml:space="preserve">ACCIDENTALIDAD </t>
  </si>
  <si>
    <t>Seguimiento pacientes AT</t>
  </si>
  <si>
    <t>Reporte accidentes de trabajo</t>
  </si>
  <si>
    <t>Investigación de accidentes e incidentes de trabajo</t>
  </si>
  <si>
    <t>Sensibilizacion atraves de la intranet sobre los resultados de accidentalidad</t>
  </si>
  <si>
    <t>ANALISIS Y SEGUIMIENTO (INFORME) AUSENTISMO LABORAL</t>
  </si>
  <si>
    <t>Semestral</t>
  </si>
  <si>
    <t>BRIGADA DE EMERGENCIAS</t>
  </si>
  <si>
    <t>Capacitaciones (Ver cronograma)</t>
  </si>
  <si>
    <t xml:space="preserve">Participación Comité de Ayuda Mutua CAN  </t>
  </si>
  <si>
    <t xml:space="preserve">Presentacion y actualización Plan de Emergencias </t>
  </si>
  <si>
    <t>COMITÉ PARITARIO DE SEGURIDAD Y SALUD EN EL TRABAJO (COPASST)</t>
  </si>
  <si>
    <t xml:space="preserve">Conformación Comité </t>
  </si>
  <si>
    <t>Capacitación  (ver cronograma)</t>
  </si>
  <si>
    <t xml:space="preserve">Inspecciones Planeadas </t>
  </si>
  <si>
    <t xml:space="preserve">Reuniones </t>
  </si>
  <si>
    <t>Semanales /mensuales</t>
  </si>
  <si>
    <t>PROGRAMA DE SEGURIDAD VIAL (Protocolo)</t>
  </si>
  <si>
    <t>Capacitación a funcionarios politicas reguladoras y CNT</t>
  </si>
  <si>
    <t>Capacitación conductores: tecncias de conducción defensiva</t>
  </si>
  <si>
    <t> Julio</t>
  </si>
  <si>
    <t>Capacitaciuón biciusuarios y motociclistas</t>
  </si>
  <si>
    <t> julio</t>
  </si>
  <si>
    <t xml:space="preserve">Seguimiento mantenimiento de vehiculos preventivo y correctivo </t>
  </si>
  <si>
    <t>ENTREGA Y SEGUIMIENTO DE ELEMENTOS DE PROTECCION</t>
  </si>
  <si>
    <t xml:space="preserve">Entrega de EPP </t>
  </si>
  <si>
    <t>Capacitacion uso y manejo de los EPP (Ingenieros, Operarios, Archivo</t>
  </si>
  <si>
    <t>Seguimiento y evaluaciónal uso de elementos de protección personal</t>
  </si>
  <si>
    <t xml:space="preserve">PROGRAMA ORDEN Y ASEO </t>
  </si>
  <si>
    <t>JUlio</t>
  </si>
  <si>
    <t>DORIS-LUZ ADRIANA</t>
  </si>
  <si>
    <t xml:space="preserve">PLAN DE EMERGENCIAS </t>
  </si>
  <si>
    <t xml:space="preserve">Socialización PONS </t>
  </si>
  <si>
    <t xml:space="preserve">Agosto </t>
  </si>
  <si>
    <t>Socialización del Plan de Emergencias a todos los funcionarios y contratistas</t>
  </si>
  <si>
    <t>Simulacro de evacuación</t>
  </si>
  <si>
    <t>PROGRAMA TRABAJO SEGURO EN ALTURAS</t>
  </si>
  <si>
    <t>Implementacion Protocolo trabajo en alturas</t>
  </si>
  <si>
    <t>Examenes de laboratorio(colesterol, glicemia, trigliceridos)</t>
  </si>
  <si>
    <t xml:space="preserve">Examenes medicos ocupacionales para trabajo en alturas </t>
  </si>
  <si>
    <t xml:space="preserve">Capacitación trabajo en alturas </t>
  </si>
  <si>
    <t xml:space="preserve">Entrega de certificados de aptitud de trabajo en  alturas </t>
  </si>
  <si>
    <t>Implementacion Manual Trabajo en alturas contratistas e interventores y  grandes contratistas</t>
  </si>
  <si>
    <t>CONTRATISTAS Y PROVEEDORES:</t>
  </si>
  <si>
    <t xml:space="preserve">Afiliaciones a contratistas seguimiento pago </t>
  </si>
  <si>
    <t xml:space="preserve">Implementación controles a contratistas y proveedores </t>
  </si>
  <si>
    <t>Capacitación a contratistas</t>
  </si>
  <si>
    <t>IMPLEMENTACION SISTEMA DE GESTION SST</t>
  </si>
  <si>
    <t>Seguimiento SGSST-Plan padrinos territoriales</t>
  </si>
  <si>
    <t>DR BAEZ</t>
  </si>
  <si>
    <t xml:space="preserve">Plan de formacion y capacitacion </t>
  </si>
  <si>
    <t>Auditorias  internas</t>
  </si>
  <si>
    <t>Evaluacion Plan de trabajo</t>
  </si>
  <si>
    <t>Res. 2346/07</t>
  </si>
  <si>
    <t>TENER EN CUENTA LA CARACTERIZACIÓN DE SUS CONDICIONES DE SALUD, LA EVALUACIÓN Y ANÁLISIS DE LAS ESTADÍSTICAS SOBRE LA SALUD DE LOS TRABAJADORES TANTO DE ORIGEN LABORAL COMO COMÚN, Y LOS RESULTADOS DE LAS EVALUACIONES MÉDICAS OCUPACIONALES</t>
  </si>
  <si>
    <t>Informe consolidado Condiciones de Trabajo y Salud / Perfil Sociodemográfico</t>
  </si>
  <si>
    <t>Artículo 2.2.4.6.8. Obligaciones de los empleadores.</t>
  </si>
  <si>
    <t>Registro asistencia</t>
  </si>
  <si>
    <t>Prevencion enfermedades infectocontagiosas (sensibilizacion carteleras)</t>
  </si>
  <si>
    <t>Registro de asistencia</t>
  </si>
  <si>
    <t>Gestión del Riesgo</t>
  </si>
  <si>
    <t>Todo el personal</t>
  </si>
  <si>
    <t>Guía de Atención Integral de SST para Desórdenes Músculo Esquelético (DME) de Miembros Superiores</t>
  </si>
  <si>
    <t>Informe / Tabulación encuestas</t>
  </si>
  <si>
    <t>Inspecciones de identifiación de riesgos</t>
  </si>
  <si>
    <r>
      <t xml:space="preserve">Inspecciones Escenarios Deportivos: </t>
    </r>
    <r>
      <rPr>
        <sz val="12"/>
        <color rgb="FF0000CC"/>
        <rFont val="Arial"/>
        <family val="2"/>
      </rPr>
      <t>realizar inspecciones a los escenarios deportivos en el que se realizan las practicas o solicitar certificación que avale los esenarios cuando sean fuera de la cuidad atraves de las entidades encargadas del servicio (aplicación formato)</t>
    </r>
  </si>
  <si>
    <t xml:space="preserve">IMPLEMENTACION PROTOCOLO MEDIDAS DE SEGURIDAD PARA DESPLAZAMIENTO EN COMISION </t>
  </si>
  <si>
    <t>Ley 769 de 2002</t>
  </si>
  <si>
    <t>Conductores Biciusuarios y motociclistas</t>
  </si>
  <si>
    <t xml:space="preserve">Preparación y/o sensibilización simulacro de evacuación a todos los funcionarios y contratistas </t>
  </si>
  <si>
    <t>(INGENIEROS, OPERARIOS DE ARCHIVO</t>
  </si>
  <si>
    <t>Acta de entrega de EPP</t>
  </si>
  <si>
    <t>Gestión de la Seguridad en el Trabajo 
 Plan de Emergencias</t>
  </si>
  <si>
    <t>Gestión de la Seguridad en el Trabajo 
Plan de Emergencias</t>
  </si>
  <si>
    <t>Artículo 2.2.4.6.25. Prevención, preparación y respuesta ante emergencias.</t>
  </si>
  <si>
    <t xml:space="preserve">Todo el Personal </t>
  </si>
  <si>
    <t>Todo el Personal</t>
  </si>
  <si>
    <t>CONFORME PROGRAMA DE INSPECCIONES / POR LO MENOS UNA (1) INSPECCIÓN TRIMESTRAL</t>
  </si>
  <si>
    <t>Informe de inspección consolidados</t>
  </si>
  <si>
    <t>Protocolo Trabajo en Alturas</t>
  </si>
  <si>
    <t>DIRECCIONES TERRITORIALES</t>
  </si>
  <si>
    <t>CRONOGRAMA DE ACTIVIDADES SALUD OCUPACIONAL 2018</t>
  </si>
  <si>
    <t>PROGRAMA</t>
  </si>
  <si>
    <t>IMPLEMENTACION SISTEMA DE GESTION</t>
  </si>
  <si>
    <t>Adoptar documentos del sistema de Gestión de Seguridad y  Salud en el trabajo</t>
  </si>
  <si>
    <t>DIRECCION TERRITORIAL</t>
  </si>
  <si>
    <t>Sensibilizar nueva politica del sistema de gestión</t>
  </si>
  <si>
    <t xml:space="preserve">Revisión Curso 50 horas </t>
  </si>
  <si>
    <t>Verificación requisitos legales  que aplican a la Territorial según matriz de requisitos legales</t>
  </si>
  <si>
    <t xml:space="preserve">Inducción a funcionarios y contratistas </t>
  </si>
  <si>
    <t>Elabolración y seguimiento de acciones preventivas y de mejora</t>
  </si>
  <si>
    <t>GESTION DE LA SALUD /MEDICINA PREVENTIVA</t>
  </si>
  <si>
    <t>Socializacion de programas gestion de la salud  y vigilancia epidemiologica: Visual, Biomecanico, Cardiovascular,  Psicosocial(video conferencia)</t>
  </si>
  <si>
    <t>ARL Proveedor nivel central</t>
  </si>
  <si>
    <t xml:space="preserve">Exámenes ingreso y de retiro </t>
  </si>
  <si>
    <t>Examenes para trabajo en alturas  a ingenieros</t>
  </si>
  <si>
    <t>Examenes Riesgo Riesgo Cardiovascular poblacion a riesgo (Ingenieros, conductores)</t>
  </si>
  <si>
    <t>Examenes Prevencion Seguridad Vial para conductores</t>
  </si>
  <si>
    <t xml:space="preserve">Sensibilización conservacion  visual </t>
  </si>
  <si>
    <t>Sensibilización enfermedades cardiovasculares, habitos de vida saludables</t>
  </si>
  <si>
    <t xml:space="preserve">Sensibilización conservacion auditiva  </t>
  </si>
  <si>
    <t>Sensibilización prevencion enfermedades virales</t>
  </si>
  <si>
    <t>Sensibilización y Prevencion de enfermedades infectocontagiosas en el ambito laboral</t>
  </si>
  <si>
    <t xml:space="preserve">Sensibilización prevención y control de mordedura/picaduras aracnidos,ofidicos (serpientes) </t>
  </si>
  <si>
    <t xml:space="preserve">Sensibilizacion prevención Salud Mental , drogradicción y alcoholismo </t>
  </si>
  <si>
    <t xml:space="preserve">Sensibilización para la pervención de enfemedades transmitidas por vectores(dengue, zika, chikunguña) </t>
  </si>
  <si>
    <t>Aplicar encuesta de condiciones de salud y perfil sociodemografico</t>
  </si>
  <si>
    <t>Cultura del autocuidado</t>
  </si>
  <si>
    <t xml:space="preserve">CAPACITACIONES  </t>
  </si>
  <si>
    <t>Asesoria documentación SGSST/Estandares minimos (video conferencia) Resolucion 1111</t>
  </si>
  <si>
    <t>CAPACITACIONES   COPASST-VIGIAS</t>
  </si>
  <si>
    <t>Investigaciones accidentes de trabajo, Sanciones</t>
  </si>
  <si>
    <t>ARL REGIONAL</t>
  </si>
  <si>
    <t>Inspecciones planeadas</t>
  </si>
  <si>
    <t>TAREAS CRITICAS INGENIEROS</t>
  </si>
  <si>
    <t>Capaciones para trabajo en alturas para ingenieros: certificación y recertifiación</t>
  </si>
  <si>
    <t>Asesoria para la identificación, evaluación y control de tareas criticas y de alto riesgo</t>
  </si>
  <si>
    <t>ARL Regional</t>
  </si>
  <si>
    <t>CAPACITACION BRIGADA DE EMERGENCIAS:</t>
  </si>
  <si>
    <t>Primeros auxilios</t>
  </si>
  <si>
    <t>Control de incendios, inspeccion de equipos de emergencia</t>
  </si>
  <si>
    <t>Evacuación y  socialización plan de emergencias</t>
  </si>
  <si>
    <t>Seguimiento a trabajadores con sintomatología musculo esquelética  alta y media , valoraciones musculo 
esqueléticas , entrega manual de ejercicios ,.</t>
  </si>
  <si>
    <t xml:space="preserve">Escuelas terapéuticas, jornadas de promociòn y prevención de la salud. </t>
  </si>
  <si>
    <t>Capacitacion manipulación de cargas funcionarios de archivo</t>
  </si>
  <si>
    <t>Capacitacion manejo defensivo</t>
  </si>
  <si>
    <t>Capacitación conciencia con inteligencia</t>
  </si>
  <si>
    <t>Capacitación inspección de vehiculos, epp</t>
  </si>
  <si>
    <t>RIESGO PSICOSOCIAL</t>
  </si>
  <si>
    <t xml:space="preserve">Evaluación Factores de Riesgo Psicosocial </t>
  </si>
  <si>
    <t xml:space="preserve">Talleres fortalecimiento competencias </t>
  </si>
  <si>
    <t>RIESGO BIOLOGICO</t>
  </si>
  <si>
    <t>Capacitación e identificación de trabajadores con exposición al riesgo según exposicion geográfica  
(control de mordedura/picaduras aracnidos,ofidicos (serpientes)</t>
  </si>
  <si>
    <t>GESTION DEL RIESGO HIGIENE Y SEGURIDAD INDUSTRIAL</t>
  </si>
  <si>
    <t>Asesoria tecncia para actualización Matriz  de Peligros y Riesgos</t>
  </si>
  <si>
    <t xml:space="preserve">Actualización Plan de Emergencias </t>
  </si>
  <si>
    <t xml:space="preserve">Entrega Elementos de Protección Personal </t>
  </si>
  <si>
    <t xml:space="preserve">Sensibilización Riesgo Publico </t>
  </si>
  <si>
    <t>Socialización e Implementación programa orden y aseo</t>
  </si>
  <si>
    <t xml:space="preserve">Socialización e implementación Programa preventivo mantenimiento equipos, redes </t>
  </si>
  <si>
    <t>Sociacialización e implementación Programa riesgo quimico ------</t>
  </si>
  <si>
    <t>GESTION INTEGRAL DE RIESGO</t>
  </si>
  <si>
    <t>Validación de afiliación  de funcionarios y contratistas ( validar riesgo afiliado)</t>
  </si>
  <si>
    <t>Validación de novedades de actividades y reporte a la ARL (Actividades diferentes al cargo, mision)</t>
  </si>
  <si>
    <t xml:space="preserve">Seguimiento a enfernedades laborales y accidentes laborales </t>
  </si>
  <si>
    <t xml:space="preserve">Seguimiento a indicadores, actividades de investigación de accidentes, seguimiento a planes de acción, informes de inspecciones planeadas y no planeadas según reporte condiciones inseguras </t>
  </si>
  <si>
    <t xml:space="preserve">Nota: Los formatos, los procedimientos, manuales , protocolos para realizar todas las actividades se encuentran en kawak para su respectiva aplicación,, no se deben utilizar otros formatos que no sean los autorizados 
</t>
  </si>
  <si>
    <t>Documento planes de emergencias actualizado / Guía</t>
  </si>
  <si>
    <r>
      <rPr>
        <b/>
        <sz val="9"/>
        <rFont val="Arial"/>
        <family val="2"/>
      </rPr>
      <t xml:space="preserve">Articulo 2.2.4.6.17. </t>
    </r>
    <r>
      <rPr>
        <sz val="9"/>
        <rFont val="Arial"/>
        <family val="2"/>
      </rPr>
      <t xml:space="preserve">Planificación del sistema de gestión de la seguridad y salud en el trabajo SG-SST. </t>
    </r>
  </si>
  <si>
    <r>
      <rPr>
        <b/>
        <sz val="9"/>
        <rFont val="Arial"/>
        <family val="2"/>
      </rPr>
      <t xml:space="preserve">Artículo 2.2.4.6.8. </t>
    </r>
    <r>
      <rPr>
        <sz val="9"/>
        <rFont val="Arial"/>
        <family val="2"/>
      </rPr>
      <t xml:space="preserve">Obligaciones de los empleadores.
</t>
    </r>
    <r>
      <rPr>
        <b/>
        <u/>
        <sz val="9"/>
        <rFont val="Arial"/>
        <family val="2"/>
      </rPr>
      <t xml:space="preserve">
E1.1 Estándar: </t>
    </r>
    <r>
      <rPr>
        <sz val="9"/>
        <rFont val="Arial"/>
        <family val="2"/>
      </rPr>
      <t xml:space="preserve">Recursos financieros, técnicos humanos y de otra índole </t>
    </r>
  </si>
  <si>
    <t>Evaluación inicial de Seguridad y Salud en el trabajo en cada territorial</t>
  </si>
  <si>
    <t>Direcciones Territoriales -DT-</t>
  </si>
  <si>
    <t>Delegados por Territoriales que apoyan a la implementación del SG SST y personal seleccionado</t>
  </si>
  <si>
    <t>Conductores</t>
  </si>
  <si>
    <t>Perrsonal administrativo y personal expuesto al riesgo con detalle visual</t>
  </si>
  <si>
    <t>Matriz de peligros y riesgos actualizadas con priorización de riesgos</t>
  </si>
  <si>
    <t>DIVULGAR DE LOS PROCEDIMIENTOS / ESTÁNDARES TRABAJO SEGURO: Oden y aseo; Herramientas; Eléctrico; Mantenimiento /  Seguimiento a través de Inspecciones planeadas</t>
  </si>
  <si>
    <t xml:space="preserve">DIRECTOR TERRITORIAL/  DELEGADO SGSST </t>
  </si>
  <si>
    <t>Gestión del Riesgo (Químico)</t>
  </si>
  <si>
    <t>VALIDAR LA AFILIACIÓN  DE FUNCIONARIOS Y CONTRATISTAS AL SISTEMA GENERAL DE SEGURIDAD SOCIAL INTEGRAL / VALIDAR RIESGO AFILIADO.</t>
  </si>
  <si>
    <t>VALIDAR LAS  NOVEDADES DE ACTIVIDADES Y REPORTE A LA ARL (ACTIVIDADES DIFERENTES AL CARGO, MISION)</t>
  </si>
  <si>
    <t>Contratistas</t>
  </si>
  <si>
    <t>Evidencias objetivas de la validación de los aportes al SGSSY y del Riesgo</t>
  </si>
  <si>
    <t>PERMANENTE / TODO EL AÑO</t>
  </si>
  <si>
    <r>
      <rPr>
        <b/>
        <sz val="12"/>
        <color rgb="FF0000CC"/>
        <rFont val="Arial"/>
        <family val="2"/>
      </rPr>
      <t>RIESGO BIOMECANICO</t>
    </r>
    <r>
      <rPr>
        <sz val="12"/>
        <color rgb="FF0000CC"/>
        <rFont val="Arial"/>
        <family val="2"/>
      </rPr>
      <t xml:space="preserve">
Encuesta riesgo biomecanico funcionarios nuevos </t>
    </r>
  </si>
  <si>
    <t>Funcionarios con sintomatología alta y media</t>
  </si>
  <si>
    <t>Informe de seguimiento</t>
  </si>
  <si>
    <t>Funcionarios Archivo</t>
  </si>
  <si>
    <t>CAPACITAR EN  INSPECCIONES PLANEADAS Y NO PLANEADAS</t>
  </si>
  <si>
    <t>Legal 
COPASST</t>
  </si>
  <si>
    <t>Resolución 1401 de 2007</t>
  </si>
  <si>
    <t>Resolución 2400 de 1979
Programa de Inspecciones Instituto</t>
  </si>
  <si>
    <t>COPASST</t>
  </si>
  <si>
    <t xml:space="preserve">DIVULGACIÓN DEL MANUAL TRABAJO EN ALTURAS CONTRATISTAS E INTERVENTORES Y  GRANDES CONTRATISTAS </t>
  </si>
  <si>
    <t>REALIZAR CAPACITACIÓN EN PRIMEROS AUXILIOS BÁSICOS</t>
  </si>
  <si>
    <t xml:space="preserve"> DIVULGAR EL PLAN DE SEGURIDAD VIAL</t>
  </si>
  <si>
    <t>CAPACITAR A CONDUCTORES: TÉCNICAS DE CONDUCCIÓN DEFENSIVA.</t>
  </si>
  <si>
    <t>DELEGADO SGSST DT</t>
  </si>
  <si>
    <t>Informe evaluación</t>
  </si>
  <si>
    <t>REALIZAR SEGUIMIENTO A TRABAJADORES CON SINTOMATOLOGÍA MUSCULO ESQUELÉTICA  ALTA Y MEDIA 
.</t>
  </si>
  <si>
    <t xml:space="preserve">CAPACITAR EN HIGIENE POSTURAL Y MANEJO SEGURO DE CARGAS (Personal Archivo).
</t>
  </si>
  <si>
    <r>
      <t xml:space="preserve">1 por Centro de Trabajo 
</t>
    </r>
    <r>
      <rPr>
        <b/>
        <u/>
        <sz val="9"/>
        <rFont val="Arial"/>
        <family val="2"/>
      </rPr>
      <t>TOTAL:  26</t>
    </r>
  </si>
  <si>
    <t>Terapia ocupacional a funcionarios con EL  /OJO: Rehabilitación Integral</t>
  </si>
  <si>
    <t>Dec. 1072 de 2015
Res. 1111 de 2017</t>
  </si>
  <si>
    <t>Dirigido a las 26 Direcciones Territoriales</t>
  </si>
  <si>
    <r>
      <rPr>
        <b/>
        <sz val="11"/>
        <color theme="1"/>
        <rFont val="Arial"/>
        <family val="2"/>
      </rPr>
      <t xml:space="preserve">CODIGO: </t>
    </r>
    <r>
      <rPr>
        <sz val="11"/>
        <color theme="1"/>
        <rFont val="Arial"/>
        <family val="2"/>
      </rPr>
      <t xml:space="preserve"> ATALHU-FR-67</t>
    </r>
  </si>
  <si>
    <r>
      <rPr>
        <b/>
        <sz val="11"/>
        <color theme="1"/>
        <rFont val="Arial"/>
        <family val="2"/>
      </rPr>
      <t>VERSION:</t>
    </r>
    <r>
      <rPr>
        <sz val="11"/>
        <color theme="1"/>
        <rFont val="Arial"/>
        <family val="2"/>
      </rPr>
      <t xml:space="preserve"> 1.0</t>
    </r>
  </si>
  <si>
    <r>
      <rPr>
        <b/>
        <sz val="11"/>
        <color theme="1"/>
        <rFont val="Arial"/>
        <family val="2"/>
      </rPr>
      <t xml:space="preserve">PAGINA: </t>
    </r>
    <r>
      <rPr>
        <sz val="11"/>
        <color theme="1"/>
        <rFont val="Arial"/>
        <family val="2"/>
      </rPr>
      <t>1 de 1</t>
    </r>
  </si>
  <si>
    <t>AMBITO</t>
  </si>
  <si>
    <t>1) COMPONENTE LEGAL</t>
  </si>
  <si>
    <t>2) PLANIFICACIÓN DEL SISTEMA DE GESTIÓN DE SST.  (Articulo 2.2.4.6.17. Decreto 1072 de 2015) / ADMINISTRADOR DEL SGSST</t>
  </si>
  <si>
    <t>VLR HORA PROFESIONAL</t>
  </si>
  <si>
    <t xml:space="preserve">4. GESTIÓN DE LA SEGURIDAD EN EL TRABAJO -ST-                                                          </t>
  </si>
  <si>
    <t xml:space="preserve">5) GESTIÓN DEL RIESGO PSICOSOCIAL. APOYO DEL PROVEEDOR:  </t>
  </si>
  <si>
    <t>COP</t>
  </si>
  <si>
    <t>Control de cambios.</t>
  </si>
  <si>
    <t>VERSIÓN</t>
  </si>
  <si>
    <t>FECHA DE MODIFICACIÓN</t>
  </si>
  <si>
    <t>DESCRIPCIÓN</t>
  </si>
  <si>
    <t>1.0</t>
  </si>
  <si>
    <t xml:space="preserve">Procedimiento para la implementación del Sistema de Gestión de la Seguridad y Salud en el Trabajo, verDecreto 1072 de 2015. </t>
  </si>
  <si>
    <t>ELABORÓ :</t>
  </si>
  <si>
    <t>REVISÓ:</t>
  </si>
  <si>
    <t>APROBÓ:</t>
  </si>
  <si>
    <t>CESAR AUGUSTO FLOREZ GALVIS</t>
  </si>
  <si>
    <t>FACILITADOR DEL PROCESO</t>
  </si>
  <si>
    <t>EQUIPO DE SEGURIDAD Y SALUD EN EL TRABAJO</t>
  </si>
  <si>
    <t>MAYO</t>
  </si>
  <si>
    <t>JUNIO</t>
  </si>
  <si>
    <t>JULIO</t>
  </si>
  <si>
    <t>AGOSTO</t>
  </si>
  <si>
    <t>SEPTIEMBRE</t>
  </si>
  <si>
    <t>OCTUBRE</t>
  </si>
  <si>
    <t>NOVIEMBRE</t>
  </si>
  <si>
    <t>DICIEMBRE</t>
  </si>
  <si>
    <t>COORDINAR Y APOYAR EN LA APLICACIÓN DE LA ENCUESTA DE DIAGNÓSTICO DE CONDICIONES DE SALUD Y TRABAJO / DETERMINAR PERFIL SOCIODEMOGRÁFICO) / ELABORAR INFORME.</t>
  </si>
  <si>
    <t xml:space="preserve">Equipo SST en las direcciones territoriales </t>
  </si>
  <si>
    <t xml:space="preserve">Certificado de actualizacion 
</t>
  </si>
  <si>
    <t xml:space="preserve">Actividad </t>
  </si>
  <si>
    <t>Responsable</t>
  </si>
  <si>
    <t>Medicina Preventiva y del trabajo</t>
  </si>
  <si>
    <t>Sensibilización prevención  cancer de seno y cancer de prostata</t>
  </si>
  <si>
    <t xml:space="preserve">Implementacion </t>
  </si>
  <si>
    <t>Duracion</t>
  </si>
  <si>
    <t>1 hora</t>
  </si>
  <si>
    <t>Tareas Criticas</t>
  </si>
  <si>
    <t xml:space="preserve">Emergencias </t>
  </si>
  <si>
    <t>Capacitacion higiene postural</t>
  </si>
  <si>
    <t xml:space="preserve">1 hora </t>
  </si>
  <si>
    <t xml:space="preserve">Seguridad Vial </t>
  </si>
  <si>
    <t xml:space="preserve">Psicosocial </t>
  </si>
  <si>
    <t>EPP</t>
  </si>
  <si>
    <t>ARL</t>
  </si>
  <si>
    <t xml:space="preserve">Equipo SST / Responsables SST </t>
  </si>
  <si>
    <t>Equipo SST</t>
  </si>
  <si>
    <t>Equipo SST / Responsable SST</t>
  </si>
  <si>
    <t>Equipo del SG SST / DT</t>
  </si>
  <si>
    <t>Memorando de informacion y comunicado interno</t>
  </si>
  <si>
    <t xml:space="preserve">COORDINAR LA CAPACITACION  EN CONSERVACIÓN VISUAL
ENFOQUE:
* CUIDADOS ORGANO DE LA VISIÓN POBLACIONES A RIESGO 
* DIVULGACIÓN MATERIAL DIDACTICO PARA PREVENCIÓN RIESGO VISUAL (Campañas) </t>
  </si>
  <si>
    <t>Registro de asistencia
Memorias de la campaña divulgada</t>
  </si>
  <si>
    <r>
      <t xml:space="preserve">ACTUALIZAR LA MATRIZ DE IDENTIFICACIÓN DE PELIGROS, EVALUACIÓN  Y VALORACIÓN DE RIESGOS -IPEVR-.
</t>
    </r>
    <r>
      <rPr>
        <b/>
        <sz val="10"/>
        <color theme="1"/>
        <rFont val="Arial"/>
        <family val="2"/>
      </rPr>
      <t>NOTA:</t>
    </r>
    <r>
      <rPr>
        <sz val="10"/>
        <color theme="1"/>
        <rFont val="Arial"/>
        <family val="2"/>
      </rPr>
      <t xml:space="preserve"> SIGUIENDO LOS LINEAMIENTOS DE PLANTA CENTRAL.</t>
    </r>
  </si>
  <si>
    <r>
      <rPr>
        <b/>
        <sz val="9"/>
        <color theme="1"/>
        <rFont val="Arial"/>
        <family val="2"/>
      </rPr>
      <t xml:space="preserve">Artículo 2.2.4.6.23. </t>
    </r>
    <r>
      <rPr>
        <sz val="9"/>
        <color theme="1"/>
        <rFont val="Arial"/>
        <family val="2"/>
      </rPr>
      <t>Gestión de los peligros y riesgos.</t>
    </r>
  </si>
  <si>
    <t>DIVULGAR EL MANUAL DE ADQUISICIONES PARA BIENES Y SERVICIOS (Empresa de Servicios generales / Vigilancia / Terceros) CON CRITERIOS SST</t>
  </si>
  <si>
    <r>
      <rPr>
        <b/>
        <sz val="9"/>
        <color theme="1"/>
        <rFont val="Arial"/>
        <family val="2"/>
      </rPr>
      <t xml:space="preserve">Artículo 2.2.4.6.27. </t>
    </r>
    <r>
      <rPr>
        <sz val="9"/>
        <color theme="1"/>
        <rFont val="Arial"/>
        <family val="2"/>
      </rPr>
      <t xml:space="preserve">Adquisiciones. 
</t>
    </r>
    <r>
      <rPr>
        <b/>
        <sz val="9"/>
        <color theme="1"/>
        <rFont val="Arial"/>
        <family val="2"/>
      </rPr>
      <t xml:space="preserve">Artículo 2.2.4.6.28 </t>
    </r>
    <r>
      <rPr>
        <sz val="9"/>
        <color theme="1"/>
        <rFont val="Arial"/>
        <family val="2"/>
      </rPr>
      <t>Contratación.</t>
    </r>
  </si>
  <si>
    <r>
      <rPr>
        <b/>
        <sz val="9"/>
        <color theme="1"/>
        <rFont val="Arial"/>
        <family val="2"/>
      </rPr>
      <t xml:space="preserve">Artículo 2.2.4.6.27. </t>
    </r>
    <r>
      <rPr>
        <sz val="9"/>
        <color theme="1"/>
        <rFont val="Arial"/>
        <family val="2"/>
      </rPr>
      <t xml:space="preserve">Adquisiciones. 
</t>
    </r>
    <r>
      <rPr>
        <b/>
        <sz val="9"/>
        <color theme="1"/>
        <rFont val="Arial"/>
        <family val="2"/>
      </rPr>
      <t xml:space="preserve">Artículo 2.2.4.6.28 </t>
    </r>
    <r>
      <rPr>
        <sz val="9"/>
        <color theme="1"/>
        <rFont val="Arial"/>
        <family val="2"/>
      </rPr>
      <t>Contratación.
Ley 100 de 1994
Decreto Ley 1295 de 1994</t>
    </r>
  </si>
  <si>
    <r>
      <rPr>
        <b/>
        <sz val="9"/>
        <color theme="1"/>
        <rFont val="Arial"/>
        <family val="2"/>
      </rPr>
      <t xml:space="preserve">Artículo 2.2.4.6.27. </t>
    </r>
    <r>
      <rPr>
        <sz val="9"/>
        <color theme="1"/>
        <rFont val="Arial"/>
        <family val="2"/>
      </rPr>
      <t xml:space="preserve">Adquisiciones. 
</t>
    </r>
    <r>
      <rPr>
        <b/>
        <sz val="9"/>
        <color theme="1"/>
        <rFont val="Arial"/>
        <family val="2"/>
      </rPr>
      <t xml:space="preserve">Artículo 2.2.4.6.28 </t>
    </r>
    <r>
      <rPr>
        <sz val="9"/>
        <color theme="1"/>
        <rFont val="Arial"/>
        <family val="2"/>
      </rPr>
      <t>Contratación.
Ley 100 de 1994
Decreto Ley 1295 de 1995</t>
    </r>
    <r>
      <rPr>
        <sz val="11"/>
        <color theme="1"/>
        <rFont val="Calibri"/>
        <family val="2"/>
        <scheme val="minor"/>
      </rPr>
      <t/>
    </r>
  </si>
  <si>
    <t>DIVULGAR NORMAS DE SEGURIDAD Y NORMAS PARA BICIUSUARIOS Y MOTOCICLISTAS</t>
  </si>
  <si>
    <r>
      <rPr>
        <b/>
        <sz val="9"/>
        <color theme="1"/>
        <rFont val="Arial"/>
        <family val="2"/>
      </rPr>
      <t xml:space="preserve">Artículo 2.2.4.6.23. </t>
    </r>
    <r>
      <rPr>
        <sz val="9"/>
        <color theme="1"/>
        <rFont val="Arial"/>
        <family val="2"/>
      </rPr>
      <t>Gestión de los peligros y riesgos.
Res. 2646 de 2008</t>
    </r>
  </si>
  <si>
    <t>Pausas Activas</t>
  </si>
  <si>
    <t>4 horas</t>
  </si>
  <si>
    <t xml:space="preserve">Integrantes vigias y copasst , para tomar acciones de mejora </t>
  </si>
  <si>
    <t>15 min</t>
  </si>
  <si>
    <t>AÑO: 2020</t>
  </si>
  <si>
    <t xml:space="preserve"> Planta Central y Direcciones Territoriales -DT-</t>
  </si>
  <si>
    <t>Planta Central y Direcciones Territoriales -DT-</t>
  </si>
  <si>
    <t xml:space="preserve">Guion simulacro , Informe simulacro </t>
  </si>
  <si>
    <t>FORMACIÓN PRÁCTICA ESPECÍFICA EN EMERGENCIAS POR TIPO DE BRIGADA - PISTA DE ENTRENAMIENTO.</t>
  </si>
  <si>
    <t xml:space="preserve">Brigada de emergencias </t>
  </si>
  <si>
    <t xml:space="preserve">1) Acta de elección y conformación COPASST Vigencia  en Planta Centra y DT , Resolucion de conformacion.
2) Plan de Trabajo COPASST
</t>
  </si>
  <si>
    <t xml:space="preserve">Se Ejecutara según vencimiento de VIGENCIA  de Copasst o Vigia en cada Territorial y en Planta Central </t>
  </si>
  <si>
    <t xml:space="preserve"> Planta central y Direcciones Territoriales -DT-</t>
  </si>
  <si>
    <t xml:space="preserve">Planta Central </t>
  </si>
  <si>
    <t>REALIZAR UN SIMULACRO DE EVACUACIÓN A TODOS LOS FUNCIONARIOS Y CONTRATISTAS .</t>
  </si>
  <si>
    <t>INTERVENCIÓN PEDAGÓGICA (TEATRAL) EN PREVENCIÓN DE RIESGOS LABORALES - (MÍNIMO 3 HORAS CON 2 ACTORES POR EVENTO)</t>
  </si>
  <si>
    <t xml:space="preserve">Directivos </t>
  </si>
  <si>
    <t xml:space="preserve">Planta Central y territoriales </t>
  </si>
  <si>
    <t xml:space="preserve">ASESORÍA Y ASISTENCIA TÉCNICA EN EL PVE PSICOSOCIAL DERIVADO DE LA BATERIA DE RIESGO PSICOSOCIAL . </t>
  </si>
  <si>
    <t xml:space="preserve"> Documento en el que consta la designación del responsable del Sistema de Gestión de Seguridad y Salud en el Trabajo, con la respectiva asignación de responsabilidades en cada una de las 26  territoriales .</t>
  </si>
  <si>
    <t xml:space="preserve">PLAN DE VIGILANCIA EPIDEMIOLOGICA RIESGO PSICOSOCIAL  PARA FUNCIONARIOS Y CONTRATISTAS CON PATOLOGIAS CRITICAS Y MAYORES DE 65 AÑOS </t>
  </si>
  <si>
    <t xml:space="preserve">Registro de asistencia </t>
  </si>
  <si>
    <t xml:space="preserve">Funcionarios y contratistas con patologias y mayores de 65 años </t>
  </si>
  <si>
    <t xml:space="preserve">Funcionarios y contratistas </t>
  </si>
  <si>
    <t xml:space="preserve"> Capacitacion en Inspecciones planeadas y no planeadas </t>
  </si>
  <si>
    <t xml:space="preserve">Intervencion de factores resultantes de la bateria de Riesgo Psicosocial . </t>
  </si>
  <si>
    <r>
      <t>ACTUALIZADO A</t>
    </r>
    <r>
      <rPr>
        <b/>
        <sz val="11"/>
        <color theme="1"/>
        <rFont val="Arial"/>
        <family val="2"/>
      </rPr>
      <t>: Diciembre -19</t>
    </r>
  </si>
  <si>
    <t>COORDINAR LA APLICACION DE LA  ENCUESTA DE SINTOMATOLOGÍA MÚSCULO ESQUELÉTICA SINDME FUNCIONARIOS NUEVOS.</t>
  </si>
  <si>
    <t xml:space="preserve">Copasst y Brigada de emergencias </t>
  </si>
  <si>
    <t xml:space="preserve">D.T Según Cronograma </t>
  </si>
  <si>
    <t xml:space="preserve">Población expuesto en las D.T  y Planta Central </t>
  </si>
  <si>
    <t xml:space="preserve">Direcciones Territoriales -DT y Planta Central </t>
  </si>
  <si>
    <t>CAPACITAR A CONDUCTORES: EN "CONCIENCIA CON INTELIGENCIA VIAL"</t>
  </si>
  <si>
    <t xml:space="preserve"> Capacitacion en Primeros auxilios </t>
  </si>
  <si>
    <t>Equipo del SG SST/ Firma Aprueba:  Director General</t>
  </si>
  <si>
    <t xml:space="preserve">Aplica a todo el Instituto / Incluye Territoriales y contratistas </t>
  </si>
  <si>
    <t xml:space="preserve">Equipo SST en las direcciones territoriales  Y Planta Central </t>
  </si>
  <si>
    <t xml:space="preserve">CONVOCATORIA , ELECCION Y CONFORMACION DEL COPASST PLANTA CENTRAL </t>
  </si>
  <si>
    <t xml:space="preserve">Equipo del SGSST </t>
  </si>
  <si>
    <t xml:space="preserve">Registro de conformacion del COPASST </t>
  </si>
  <si>
    <t>ACTUALIZACION COPASST O VIGIA VIGENCIA 2019-2021 CONFORME VENCIMIENTO  EN LAS DIRECCIONES TERRITORIALES .</t>
  </si>
  <si>
    <t xml:space="preserve">Direcciones Territoriales -DT-Y Planta Central </t>
  </si>
  <si>
    <t xml:space="preserve">Todos los Funcionarios  y Contratistas </t>
  </si>
  <si>
    <t xml:space="preserve">Plan de Formacion Anual </t>
  </si>
  <si>
    <t xml:space="preserve">3) ACTIVIDADES ESPECÍFICAS POR PROGRAMAS DE GESTIÓN DE LA SALUD (PROMOCIÓN DE LA SALUD) </t>
  </si>
  <si>
    <t>3.1) Prevención de de Prevención de Desórdenes músculo esqueléticos.</t>
  </si>
  <si>
    <t xml:space="preserve">SOCIALIZAR EL PLAN DE EMERGENCIAS  A FUNCIONARIOS , CONTRATISTAS Y VISITANTES DEL  INSTITUTO . </t>
  </si>
  <si>
    <t xml:space="preserve">Direcciones Territoriales y Planta Central </t>
  </si>
  <si>
    <t xml:space="preserve">Brigada de emegencias </t>
  </si>
  <si>
    <t xml:space="preserve">De Acuerdo a cronograma entregado por la ARL -PROVEEDOR </t>
  </si>
  <si>
    <t xml:space="preserve">Evidencias del cumplimiento por parte del contratista de aseo y mantenimiento </t>
  </si>
  <si>
    <t xml:space="preserve">CAPACITAR EN INSPECCIÓN DE VEHÍCULOS, EQUIPOS Y HERRAMIENTAS </t>
  </si>
  <si>
    <t xml:space="preserve">Direcciones Teritoriales Y Planta Central </t>
  </si>
  <si>
    <t xml:space="preserve">Seguimiento SGSST Territoriales </t>
  </si>
  <si>
    <t xml:space="preserve">VERIFICAR </t>
  </si>
  <si>
    <t xml:space="preserve">Seguimiento </t>
  </si>
  <si>
    <t xml:space="preserve"> REVISIÓN POR LA DIRECCIÓN PARA EL SG SST</t>
  </si>
  <si>
    <t>RENDICIÓN DE CUENTAS DEL DESEMPEÑO DEL SGSST A LA ALTA DIRECCIÓN</t>
  </si>
  <si>
    <t>Todo INVIAS</t>
  </si>
  <si>
    <t xml:space="preserve">Informe Rendicion de cuentas </t>
  </si>
  <si>
    <t xml:space="preserve"> COPASST / VIGÍAS SST  Y COMITÉ DE CONVIVENCIA LABORAL </t>
  </si>
  <si>
    <t>FORMACIÓN Y ENTRENAMIENTO AL COMITÉ DE CONVIVENCIA LABORAL / RIESGO PSICOSOCIAL</t>
  </si>
  <si>
    <t>Comité de Convivencia Laboral -CCL-</t>
  </si>
  <si>
    <t>CONFORME PLAN DE FORMACIÓN Y ENTRENAMIENTO AÑO EN CURSO</t>
  </si>
  <si>
    <t xml:space="preserve">HACER </t>
  </si>
  <si>
    <t>ACTUALIZAR EL PLAN DE EMERGENCIAS Y CONTINGENCIAS VIGENCIA 2020</t>
  </si>
  <si>
    <t xml:space="preserve">ACTUALIZAR LISTADO DE RESPONSABLES DEL SGSST EN LAS TERRITORIALES </t>
  </si>
  <si>
    <t xml:space="preserve">CAPACITAR A LOS INTEGRANTES DEL COPASST EN NOTIFICACIÓN E INVESTIGACIONES ACCIDENTES DE TRABAJO </t>
  </si>
  <si>
    <t xml:space="preserve">LEGAL COMITÉ DE CONVIVENCIA LABORAL </t>
  </si>
  <si>
    <r>
      <t xml:space="preserve">REALIZAR PLAN ANUAL DE FORMACIÓN Y ENTRENAMIENTO EN SST DEL AÑO EN CURSO.(PLAN DE CAPACITACIONES ) .
</t>
    </r>
    <r>
      <rPr>
        <b/>
        <sz val="10"/>
        <color rgb="FF0000CC"/>
        <rFont val="Arial"/>
        <family val="2"/>
      </rPr>
      <t xml:space="preserve">NOTA: </t>
    </r>
    <r>
      <rPr>
        <sz val="10"/>
        <color rgb="FF0000CC"/>
        <rFont val="Arial"/>
        <family val="2"/>
      </rPr>
      <t xml:space="preserve"> REVISAR CON EL APOYO DEL COPASST</t>
    </r>
  </si>
  <si>
    <t>CAPACITACION  SOCIALIZACION DE POLITICAS Y OBJETIVOS DEL SGSST</t>
  </si>
  <si>
    <t>DEC . 1072 de 2015
Res. 0312-19</t>
  </si>
  <si>
    <t xml:space="preserve">Director del instituto </t>
  </si>
  <si>
    <t xml:space="preserve">resolucion de asignacion del responsable </t>
  </si>
  <si>
    <t>DEC, 1072 del 2015 ; Art 2,2,4,6,8</t>
  </si>
  <si>
    <t xml:space="preserve">Director del Instituto y encargado del SGSST  </t>
  </si>
  <si>
    <t xml:space="preserve">Documento de Asignacion de Recursos del SGSST </t>
  </si>
  <si>
    <t xml:space="preserve">REUNIONES MENSUALES DEL COPASST </t>
  </si>
  <si>
    <t xml:space="preserve">RES 2013 /86 ART 7 </t>
  </si>
  <si>
    <t xml:space="preserve">Integrantes del COPASST </t>
  </si>
  <si>
    <t xml:space="preserve">Actas de reunion  Mensuales </t>
  </si>
  <si>
    <t xml:space="preserve">Formato de participacion a la capacitacion </t>
  </si>
  <si>
    <t xml:space="preserve"> Decreto 1072 /2015  art 2.2.4.6.9</t>
  </si>
  <si>
    <t xml:space="preserve">MODIFICAR RESOLUCION DE CONFORMACION  02167 del 14 de mayo de 2019 ( DESIGNACION DE SUPLENTES ) </t>
  </si>
  <si>
    <t>Artículo 1 de la Resolución 1356 de 2012.</t>
  </si>
  <si>
    <t>Planta Central</t>
  </si>
  <si>
    <t xml:space="preserve">Encargado del SGSST </t>
  </si>
  <si>
    <t xml:space="preserve">Resolucion de conformacion del Comité de Convivencia Laboral </t>
  </si>
  <si>
    <t>ART 6 Resolucion  652 DEL 2012</t>
  </si>
  <si>
    <t xml:space="preserve">planta central </t>
  </si>
  <si>
    <t xml:space="preserve">Integrantes del Comité de Convivencia Laboral </t>
  </si>
  <si>
    <t xml:space="preserve">Informes mensuales e Informe anual de gestion del Comité de Convivencia Laboral </t>
  </si>
  <si>
    <t>ELABORACION DE INFORME TRIMESTRAL Y ANUAL  DEL COMITÉ DE CONVIVENCIA LABORAL .</t>
  </si>
  <si>
    <t xml:space="preserve">Responsable del SGSST </t>
  </si>
  <si>
    <t xml:space="preserve">Todos los trabajadores Funcionarios y contratistas </t>
  </si>
  <si>
    <t xml:space="preserve">Resolucion de publicacion de la Politica del SGSST </t>
  </si>
  <si>
    <t xml:space="preserve">Manual del SGSST Publicado y Socializado </t>
  </si>
  <si>
    <t>Decreto 1072 del 2015  Art 2.2.4.6.5.2 y 2.2.4.6.6</t>
  </si>
  <si>
    <r>
      <t xml:space="preserve">  Decreto 1072 /15 , </t>
    </r>
    <r>
      <rPr>
        <b/>
        <sz val="9"/>
        <rFont val="Arial"/>
        <family val="2"/>
      </rPr>
      <t>Art  2,2,4,6,18</t>
    </r>
  </si>
  <si>
    <r>
      <rPr>
        <b/>
        <sz val="9"/>
        <rFont val="Arial"/>
        <family val="2"/>
      </rPr>
      <t xml:space="preserve">Artículo 2.2.4.6.11. </t>
    </r>
    <r>
      <rPr>
        <sz val="9"/>
        <rFont val="Arial"/>
        <family val="2"/>
      </rPr>
      <t>Documentación. / Literal 6</t>
    </r>
  </si>
  <si>
    <r>
      <rPr>
        <b/>
        <sz val="9"/>
        <rFont val="Arial"/>
        <family val="2"/>
      </rPr>
      <t>Artículo 2.2.4.6.11.</t>
    </r>
    <r>
      <rPr>
        <sz val="9"/>
        <rFont val="Arial"/>
        <family val="2"/>
      </rPr>
      <t xml:space="preserve"> Documentación. / Literal 6</t>
    </r>
  </si>
  <si>
    <t xml:space="preserve">ELABORACION DE AUTOEVALUACION BASADA EN LA RESOLUCION 0312 DEL 2019 </t>
  </si>
  <si>
    <r>
      <t>Articulo , 2.2.4.6.16.</t>
    </r>
    <r>
      <rPr>
        <sz val="9"/>
        <color theme="1"/>
        <rFont val="Arial"/>
        <family val="2"/>
      </rPr>
      <t>Evaluación inicial del sistema de gestión de la seguridad y salud
en el trabajo SG-SST.</t>
    </r>
  </si>
  <si>
    <t>Autoevaluacion del SGSST 2020</t>
  </si>
  <si>
    <t>Elaboracion de PLAN ANUAL DE TRABAJO DEL SGSST  2020</t>
  </si>
  <si>
    <t xml:space="preserve"> Resolucion de aprobacion del Plan de trabajo 2020 ( Matriz  de plan de trabajo 2020) </t>
  </si>
  <si>
    <t xml:space="preserve"> Art , 2.2.4.6.17 numeral  2,3 </t>
  </si>
  <si>
    <t xml:space="preserve">Tabla de Retencion Documental actualizada y Archivo fisico . </t>
  </si>
  <si>
    <t xml:space="preserve">Encargado del sgsst </t>
  </si>
  <si>
    <r>
      <rPr>
        <b/>
        <sz val="9"/>
        <rFont val="Arial"/>
        <family val="2"/>
      </rPr>
      <t xml:space="preserve">Artículo 2.2.4.6.8. </t>
    </r>
    <r>
      <rPr>
        <sz val="9"/>
        <rFont val="Arial"/>
        <family val="2"/>
      </rPr>
      <t xml:space="preserve">Obligaciones de los empleadores. / Numeral  3
</t>
    </r>
  </si>
  <si>
    <t>2.2.4.6.31. Revisión por la alta dirección</t>
  </si>
  <si>
    <t xml:space="preserve">Alta Direccion </t>
  </si>
  <si>
    <t xml:space="preserve">INDUCCION DE FUNCIONARIOS  Y REINDUCCION CONTRATISTAS </t>
  </si>
  <si>
    <t xml:space="preserve">Según Ingresos y fechas para Reinduccion contratistas </t>
  </si>
  <si>
    <t xml:space="preserve">Equipo del SG SST (Capacitacion ) </t>
  </si>
  <si>
    <t xml:space="preserve">Certificado de elaboracion de Induccion y/o Reinduccion ( Archivado en hojas de vida ) </t>
  </si>
  <si>
    <t xml:space="preserve">Realizar según fecha de ingreso para funcionarios y  contratistas  </t>
  </si>
  <si>
    <t xml:space="preserve">AUDITORIA DEL SGSST </t>
  </si>
  <si>
    <t xml:space="preserve">Encargado del sgsst Y Equipo auditor </t>
  </si>
  <si>
    <t xml:space="preserve">Informe Auditoria del SGSST </t>
  </si>
  <si>
    <t xml:space="preserve">PLANEACION DE AUDITORIA DEL SGSST CON EL COPASST </t>
  </si>
  <si>
    <t xml:space="preserve">Encargado del sgsst Y integrantes del COPASST </t>
  </si>
  <si>
    <t xml:space="preserve">Acta de reunion </t>
  </si>
  <si>
    <t>Encargado del SGSST</t>
  </si>
  <si>
    <t xml:space="preserve">Se elabora con la ARL POSITIVA sin ningun costo </t>
  </si>
  <si>
    <r>
      <t xml:space="preserve">VALIDAR VENCIMIENTOS  DEL CURSO DE LAS CINCUENTA (50) HORAS E INSCRIPCION Y ELABORACION DE LOS CURSOS VENCIDOS DE : 
</t>
    </r>
    <r>
      <rPr>
        <sz val="8"/>
        <color rgb="FF0000CC"/>
        <rFont val="Arial"/>
        <family val="2"/>
      </rPr>
      <t xml:space="preserve">
 1) Los responsables de la ejecución de SG SST;
2) COPASST; 
44) Comité de Convivencia Laboral ; 
5)Brigada de Emergencias.</t>
    </r>
  </si>
  <si>
    <t xml:space="preserve">ACTUALIZACION Y GESTION DEL ARCHIVO DE RETENCION DOCUMENTAL DEL SGSST </t>
  </si>
  <si>
    <t xml:space="preserve">Matriz de requisitos legales actualizada y publicada en  el aplicativo  KAWAK </t>
  </si>
  <si>
    <t>ESTABLECER UN PROCEDIMIENTO PARA LA IDENTIFICACIÓN Y EVALUACIÓN DE LAS ESPECIFICACIONES EN SST DE LAS COMPRAS Y ADQUISICIÓN DE PRODUCTOS Y SERVICIOS.</t>
  </si>
  <si>
    <t>Articulo 2,2,4,6,27</t>
  </si>
  <si>
    <t xml:space="preserve">planta Central </t>
  </si>
  <si>
    <t>Responsable del SGSST / Contratación</t>
  </si>
  <si>
    <t xml:space="preserve">Procedimiento para la identificacion de compras y servicios </t>
  </si>
  <si>
    <t xml:space="preserve">Gestion Administrativa (Recurso humano ) </t>
  </si>
  <si>
    <t xml:space="preserve">
ESTABLECER LOS ASPECTOS DE SST QUE PODRÁ TENER EN CUENTA LA EMPRESA EN LA EVALUACIÓN Y SELECCIÓN DE PROVEEDORES Y CONTRATISTAS.
</t>
  </si>
  <si>
    <t>Articulo 2.2.4.6.4 y 2.2.4.6.28</t>
  </si>
  <si>
    <t xml:space="preserve">Procedimiento de evaluacion y selección de contratistas y proovedores </t>
  </si>
  <si>
    <t xml:space="preserve">Legal / Gestion del cambio </t>
  </si>
  <si>
    <t>Articulo 2.2.4.6.26</t>
  </si>
  <si>
    <t xml:space="preserve">Procedimiento de Gestion del Cambio </t>
  </si>
  <si>
    <t xml:space="preserve">ACTUALIZACION DEL PROCEDIMIENTO DE REPORTE E INVESTIGACION DE INCIDENTES Y ACCIDENTES DE TRABAJO </t>
  </si>
  <si>
    <t xml:space="preserve">Articulo 4  Numerales 2,3 y 4      Articulo 7  y Articulo 14 </t>
  </si>
  <si>
    <t xml:space="preserve">Procedimiento de reporte e investigacion de accidentes e incidentes </t>
  </si>
  <si>
    <t xml:space="preserve">Matriz de accidentalidad </t>
  </si>
  <si>
    <t>Articulo 2.2.4.6.16 (,21,22)</t>
  </si>
  <si>
    <t xml:space="preserve">ELABORAR UN  REGISTRO ESTADÍSTICO DE LOS ACCIDENTES DE TRABAJO QUE OCURREN ASÍ COMO DE LAS ENFERMEDADES LABORALES QUE SE PRESENTAN
</t>
  </si>
  <si>
    <t xml:space="preserve">ACCIDENTES E INCIDENTES  DE TRABAJO -ST </t>
  </si>
  <si>
    <t>ELABORAR ENCUESTA DIRIJIDA A TODOS LOS FUNCIONARIOS Y CONTRATISTAS PARA QUE PARTICIPEN  EN LA IDENTIFICACIÓN DE PELIGROS, EVALUACIÓN Y VALORACIÓN DE LOS RIESGOS</t>
  </si>
  <si>
    <t>Articulo 2.2.4.6.15 , 23</t>
  </si>
  <si>
    <t xml:space="preserve">Gestion Administrativa (Recurso humano y tecnico  ) </t>
  </si>
  <si>
    <t xml:space="preserve">Encuesta  realizada y dilegenciada y matriz de peligros </t>
  </si>
  <si>
    <t>ELABORAR PROCEDIMIENTO DE GESTION DEL CAMBIO PARA EVALUAR EL IMPACTO SOBRE LA SEGURIDAD Y SALUD EN EL TRABAJO QUE SE PUEDA GENERAR POR CAMBIOS INTERNOS O EXTERNOS.</t>
  </si>
  <si>
    <t xml:space="preserve">
 REVISION Y ACTUALIZACION DE DOCUMENTACION BASICA  DEL SGSST
</t>
  </si>
  <si>
    <t xml:space="preserve">
 ACTUALIZAR EL MANUAL DEL SGSST Y LOS OBJETIVOS DEL SGSST ,MEDIBLES , CUANTIFICABLES  Y CON METAS  ,FIRMADOS Y SOCIALIZADOS .
</t>
  </si>
  <si>
    <t xml:space="preserve">
ASIGNACION FORMAL DEL RESPONSABLE DEL SGSST POR MEDIO DE RESOLUCION .
</t>
  </si>
  <si>
    <t>ASIGNACION DE RECURSOS DEL SGSST</t>
  </si>
  <si>
    <t xml:space="preserve">Gestion de Riesgos </t>
  </si>
  <si>
    <t xml:space="preserve">REALIZAR MEDICIONES DE MATERIAL PARTICULADO E ILUMINACION </t>
  </si>
  <si>
    <t>Direccion Territorial Cundinamarca  -DT-</t>
  </si>
  <si>
    <t xml:space="preserve">Responsable del SGSST /ARL </t>
  </si>
  <si>
    <t xml:space="preserve">Población expuesto en las D.T Cundinamarca  </t>
  </si>
  <si>
    <t>Informes entegados por la ARL</t>
  </si>
  <si>
    <t>Por Reinversion con la ARL</t>
  </si>
  <si>
    <t xml:space="preserve">REALIZAR INSPECCIÓNES LOCATIVAS PARA IDENTIFICAR CONDICIONES INSEGURAS QUE PUEDAN CONLLEVAR EMERGENCIAS. ( PLAN DE INSPECCIONES ) </t>
  </si>
  <si>
    <t xml:space="preserve"> SOLICITUD Y ENTREGA DE ELEMENTOS DE PROTECCIÓN PERSONAL  -EPP- </t>
  </si>
  <si>
    <t xml:space="preserve">ELABORAR ACTA DE CONFORMACION DE LA BRIGADA Y ENTRAGA DE DOTACION  A BRIGADISTAS DE LAS TERRITORIALES . </t>
  </si>
  <si>
    <r>
      <rPr>
        <b/>
        <sz val="9"/>
        <rFont val="Arial"/>
        <family val="2"/>
      </rPr>
      <t>Artículo 2.2.4.6.25.</t>
    </r>
    <r>
      <rPr>
        <sz val="9"/>
        <rFont val="Arial"/>
        <family val="2"/>
      </rPr>
      <t xml:space="preserve"> Prevención, preparación y respuesta ante emergencias.</t>
    </r>
  </si>
  <si>
    <t xml:space="preserve">Gestion Administrativa (Recurso humano )  y CDP </t>
  </si>
  <si>
    <t xml:space="preserve">Gestion Administrativa (Recurso humano  y tecnicos ) </t>
  </si>
  <si>
    <t>ELABORAR Y  APROBAR MEDIANTE RESOLUCIÓN  EL PLAN DE TRABAJO ANUAL.-PTA- CONFORME RESULTADOS.</t>
  </si>
  <si>
    <t xml:space="preserve">
PUBLICAR EN EL APLICATIVO  KAWAK  LA MATRIZ DE REQUISITOS LEGALES Y ACTUALIZARLA EN LA MEDIDA QUE SEAN EMITIDAS NUEVAS DISPOSICIONES APLICABLES .
</t>
  </si>
  <si>
    <r>
      <rPr>
        <b/>
        <sz val="9"/>
        <color theme="1"/>
        <rFont val="Arial"/>
        <family val="2"/>
      </rPr>
      <t xml:space="preserve">Articulo 2.2.4.6.12. </t>
    </r>
    <r>
      <rPr>
        <sz val="9"/>
        <color theme="1"/>
        <rFont val="Arial"/>
        <family val="2"/>
      </rPr>
      <t>Documentación.</t>
    </r>
  </si>
  <si>
    <t xml:space="preserve">COPASST PLAMTA CENTRAL </t>
  </si>
  <si>
    <t xml:space="preserve">Aplica a todas las Territoriales y Planta Central </t>
  </si>
  <si>
    <t xml:space="preserve">Equipo del SGSST y ARL </t>
  </si>
  <si>
    <t xml:space="preserve">Gestion Administrativa (Recurso humano y tecnologicos ) </t>
  </si>
  <si>
    <t xml:space="preserve">Gestion Administrativa (Recurso humano ) y Tiempo de parar actividades de los funcionarios y contratistas </t>
  </si>
  <si>
    <t xml:space="preserve">Gestion Administrativa (Recurso humano )  </t>
  </si>
  <si>
    <t xml:space="preserve">Funcionarios y contratistas /planta central </t>
  </si>
  <si>
    <t>Responsable del SGSST</t>
  </si>
  <si>
    <t>Responsable del SGSST/ARL</t>
  </si>
  <si>
    <t xml:space="preserve">Planta Central y Direcciones Territoriales </t>
  </si>
  <si>
    <t>Memoria de la campaña divulgada</t>
  </si>
  <si>
    <t>Gestion administrativa / Recursos Humanos</t>
  </si>
  <si>
    <t>COORDINAR LA EJECUCIÓN DE LOS EXÁMENES MÉDICOS OCUPACIONALES DE INGRESO, PERIODICO, RETIRO, Y EXAMENES ESPECIALES (TRABAJOS EN ALTURAS, RIESGO CARDIOVASCULAR, CONDUCTORES),  CONFORME EL PROFESIOGRAMA VIGENTE.</t>
  </si>
  <si>
    <t xml:space="preserve"> Planta central y Direcciones Territoriales </t>
  </si>
  <si>
    <t xml:space="preserve">Permanente / A demanda /  Remisión por ingreso, periodico, retiro y examenes espaciales del Servidor Público </t>
  </si>
  <si>
    <t xml:space="preserve">Certificados de aptitud médica / diagnostico condiciones de salud </t>
  </si>
  <si>
    <t xml:space="preserve">VALORACION CHEQUEO EJECUTIVO ALTA DIRECCION </t>
  </si>
  <si>
    <t>Director General-Subdirectores-Secretario General</t>
  </si>
  <si>
    <t>COMUNICAR POR ESCRITO LOS RESULTADOS DEL  CERTIFICAD DE APTITUD MÉDICA OCUPACIONAL DE INGRESO, PERIODICO, RETIRO, Y EXAMENES ESPECIALES (TRABAJOS EN ALTURAS, RIESGO CARDIOVASCULAR, CONDUCTORES),  CONFORME EL PROFESIOGRAMA VIGENTE.</t>
  </si>
  <si>
    <t xml:space="preserve">Res. 1409/12                                           Resolucion 2346/2017 Articulo 25  Decreto 1072/2015 articulo 2,2,4,6,12 numeral 4 y 13, 2,2,4,6,24 paragrafo 3,                                                                 Resolucion 957/2005 Comunidad Andina de Naciones Articulo 17. </t>
  </si>
  <si>
    <t>Carta de comunicación entrega de recomendaciones - restricciones laborales.</t>
  </si>
  <si>
    <t xml:space="preserve">IDENTIFICACION, CLASIFICACION, INCLUSION Y SEGUIMIENTO A FUNCIONARIOS Y CONTRATISTAS A LOS SISTEMAS DE VIGILANCIA EPIDEMIOLOGICAS  
* Desordenes Musculo Esqueleticos
* Cardiovascular
* Psicosocial
</t>
  </si>
  <si>
    <t xml:space="preserve">Decreto 1072 de 2015. Artículo 2.2.4.6.8. Obligaciones de los empleadores.                                        Resolucion 957 de 2005 Comunidad Andina de Naciones articulo 17.             Resolución 2346/2007 - Artículo 4°.
Resolucion 0312 de 2019 estandar 3.1,2: Actividades de medicina del trabajo y de prevención y promoción de la Salud. </t>
  </si>
  <si>
    <t xml:space="preserve">Permanente / A demanda /  Por concepto ocupacional de  ingreso, periodico, retiro y examenes espaciales del Servidor Público </t>
  </si>
  <si>
    <t>Protocolos, bases de datos y listas de asistencias a las actividades de los sistemas</t>
  </si>
  <si>
    <t>NOTIFICAR A PLANTA CENTRAL DE LOS ACCIDENTES DE TRABAJO Y PRESUNTAS ENFERMEDADES LABORALES  PARA REALIZAR SEGUIMIENTO Y MANTENER ACTULIZADO LOS INDICADORES DEL SG-SST.</t>
  </si>
  <si>
    <t>Dec. 1072 de 2015
Articulo 2.2.4.6.16.  Articulo 2.2.4.6.21 Evaluación  inicial  del  sistema  de gestión  de  la  seguridad  y  salud en el trabajo SG-SST. Resolucion 0312/2019 item 3,3,1 a 3,3,5</t>
  </si>
  <si>
    <t xml:space="preserve">Direcciones Territoriales </t>
  </si>
  <si>
    <t>FURAT/Informe anual de analisis de accidentes de trabajo y enfermedad laboral /Base de Indicadores SG-SST</t>
  </si>
  <si>
    <t>Dec. 1072 de 2015
 Articulo 2.2.4.6.21 Evaluación  inicial  del  sistema  de gestión  de  la  seguridad  y  salud en el trabajo SG-SST. Resolucion 0312/2019 item 3,3,6</t>
  </si>
  <si>
    <t>Informe anual de analisis de accidentes de trabajo y enfermedad laboral /Base de Indicadores SG-SST</t>
  </si>
  <si>
    <t xml:space="preserve">SENSIBILIZAR POR MEDIO DE CHARLAS, ACTIVIDADES LUDICAS, COMUNICADOS INTERNOS SOBRE HABITOS DE VIDA SALUDABLES PARA PREVENIR ENFERMEDADES CARDIOVASCULARES,                                                                                                          </t>
  </si>
  <si>
    <t>Decreto 1072/2015 Artículo 2.2.4.6.8. Obligaciones de los empleadores. Resolucion 0312/2019  item 3,1,7</t>
  </si>
  <si>
    <t>Resisto de asistencia, SVE Cardiovascular</t>
  </si>
  <si>
    <t xml:space="preserve">CAMPAÑAS ESPECIFICAS TENDIENTES PARA LA PREVENCION Y EL CONTROL DE LA FARMACODEPENDENCIA EL ALCOHOLISMO Y EL TABAQUISMO,                                                                                                     </t>
  </si>
  <si>
    <t>Decreto 1295/1994 Articulo 35 numeral D. Ley 1562/2012 Articulo 11 literal F, Resolucion 1075/1992 articulo 1 Ley 1355 /2009 Articulo 5 paragrafo Resolucion 0312/2019  item 3,1,7</t>
  </si>
  <si>
    <t>Registro de asistencia/Memoria de la campaña divulgada</t>
  </si>
  <si>
    <t>Decreto 1072 /2015 Artículo 2.2.4.6.8. Obligaciones de los empleadores.</t>
  </si>
  <si>
    <t xml:space="preserve">SENSIBILIZACIÓN PARA LA PREVENCIÓN DE ENFERMEDADES INFECTOCONTAGIOSAS/TRANSMITIDAS POR VECTORES </t>
  </si>
  <si>
    <t>Decreto 1072/2015 Artículo 2.2.4.6.8. Obligaciones de los empleadores.</t>
  </si>
  <si>
    <t>Planta central/Direcciones Territoriales  Endemicas</t>
  </si>
  <si>
    <t>Todo el personal de la DT</t>
  </si>
  <si>
    <t xml:space="preserve">CAPACITAR EN HIGIENE POSTURAL (PAUSAS ACTIVAS)
</t>
  </si>
  <si>
    <t xml:space="preserve">CONTRATISTA/ DELEGADO SGSST </t>
  </si>
  <si>
    <t xml:space="preserve">Personal seleccioado conforme exposición al riesgo </t>
  </si>
  <si>
    <t xml:space="preserve">DURANTE PROTOCOLO INDUCCION Y REINDUCCION </t>
  </si>
  <si>
    <t>VERIFICAR LA VIGENCIA Y SOLICITAR RESULTADO CERTIFICACIÓN - RECERTIFICACIÓN EN TRABAJO EN ALTURAS PARA CONTRATISTA Y  CERTIFICACIÓN - RECERTIFICACIÓN EN TRABAJO EN ALTURAS PARA FUNCIONARIOS</t>
  </si>
  <si>
    <t>Res. 1409/12
Res. 2346/07</t>
  </si>
  <si>
    <t>Planta Central-Direcciones Territoriales-</t>
  </si>
  <si>
    <t>Contratistas y funcionarios conforme exposicion al riesgo</t>
  </si>
  <si>
    <t>Certificados  trabajo en alturas</t>
  </si>
  <si>
    <t>VERIFICAR LA VIGENCIA Y SOLICITAR RESULTADO DE APTITUD MEDICO OCUPACIONAL PARA TRABAJO EN ALTURAS DE LOS CONTRATISTAS Y COMUNICAR POR ESCRITO LOS RESULTADOS DEL  CERTIFICAD DE APTITUD MÉDICA OCUPACIONAL TRABAJO EN ALTURAS   A FUNCIONARIOS</t>
  </si>
  <si>
    <t>Certificados de aptitud médica ocupacional trabajo en alturas/Carta de comunicación entrega de recomendaciones - restricciones laborale</t>
  </si>
  <si>
    <t>VERIFICAR LA VIGENCIA DE LICENCIA DE CONDUCCION Y SOLICITAR RESULTADO DE APTITUD MEDICO OCUPACIONAL PARA CONDUCCION DE LOS CONTRATISTAS Y COMUNICAR POR ESCRITO LOS RESULTADOS DEL  CERTIFICAD DE APTITUD MÉDICA OCUPACIONAL CONDUCCION   A FUNCIONARIOS</t>
  </si>
  <si>
    <t>Ley 769 de 2002
Res. 2346/07</t>
  </si>
  <si>
    <t>Certificados de aptitud médica ocupacional conduccion/Carta de comunicación entrega de recomendaciones - restricciones laborale</t>
  </si>
  <si>
    <t xml:space="preserve">protocolo y registros para la toma de pruebas de alcohol en aliento </t>
  </si>
  <si>
    <t>DEPENDE DE APROBACION DE COMPRA DE ALCOLIMETRO</t>
  </si>
  <si>
    <t xml:space="preserve">
INSTITUTO NACIONAL DE VIAS
 PROCESO DE GESTIÓN DEL TALENTO HUMANO
          PLAN DE TRABAJO ANUAL -PTA- SISTEMA DE GESTIÓN SEGURIDAD Y SALUD EN EL TRABAJO
AÑO 2020</t>
  </si>
  <si>
    <t xml:space="preserve">COORDINADOR  GRUPO DE GESTION  DE TALENTO HUMANO </t>
  </si>
  <si>
    <t>50HORAS * PERSONA</t>
  </si>
  <si>
    <r>
      <rPr>
        <b/>
        <sz val="9"/>
        <rFont val="Arial"/>
        <family val="2"/>
      </rPr>
      <t>Art 2.2.4.6.8 y 12</t>
    </r>
    <r>
      <rPr>
        <sz val="9"/>
        <rFont val="Arial"/>
        <family val="2"/>
      </rPr>
      <t xml:space="preserve"> MATRIZ LEGAL </t>
    </r>
  </si>
  <si>
    <t>RESPONSABLE Y 
EQUIPO SST</t>
  </si>
  <si>
    <t xml:space="preserve">DIRECTOR TERRITORIAL/  RESPONSABLE  SGSST </t>
  </si>
  <si>
    <t xml:space="preserve">DIRECTOR TERRITORIAL/  RESPONSABLE SGSST </t>
  </si>
  <si>
    <t>RESPONSABLE  SGSST DT</t>
  </si>
  <si>
    <t>RESPONSABLE  SGSST  / EQUIPO DE TRABAJO SST</t>
  </si>
  <si>
    <t xml:space="preserve"> RESPONSABLE  SGSST  / EQUIPO DE TRABAJO SST</t>
  </si>
  <si>
    <t xml:space="preserve"> Planta central </t>
  </si>
  <si>
    <t xml:space="preserve">Responsable del SGSST/ARL </t>
  </si>
  <si>
    <t xml:space="preserve">REALIZAR SEGÚN FECHAS ESTIPULADAS PARA EXAMENES MEDICO OCUPACIONALES DE LOS FUNCIONARIOS  </t>
  </si>
  <si>
    <t xml:space="preserve">Funcionarios Planta central y territoriales </t>
  </si>
  <si>
    <r>
      <rPr>
        <b/>
        <sz val="9"/>
        <rFont val="Arial"/>
        <family val="2"/>
      </rPr>
      <t xml:space="preserve">Artículo 2.2.4.6.23. </t>
    </r>
    <r>
      <rPr>
        <sz val="9"/>
        <rFont val="Arial"/>
        <family val="2"/>
      </rPr>
      <t>Gestión de los peligros y riesgos.
Ley 1010 de 2006
Res. 2646 de 2008
Res. 652 de 2012
Res. 1356 de 2012</t>
    </r>
  </si>
  <si>
    <r>
      <t xml:space="preserve">DAR A CONOCER LAS CONDICIONES DE SALUD DE LA POBLACION EVALUADA DURANTE LOS EXÁMENES MÉDICOS OCUPACIONALES  Y HACER SEGUIMIENTO A SUS RECOMENDACIONES.
</t>
    </r>
    <r>
      <rPr>
        <b/>
        <u/>
        <sz val="9"/>
        <color theme="1"/>
        <rFont val="Arial"/>
        <family val="2"/>
      </rPr>
      <t>NOTA:  Comunicado Interno</t>
    </r>
  </si>
  <si>
    <r>
      <rPr>
        <b/>
        <sz val="9"/>
        <rFont val="Arial"/>
        <family val="2"/>
      </rPr>
      <t>Resolución 2346/2007 -</t>
    </r>
    <r>
      <rPr>
        <sz val="9"/>
        <rFont val="Arial"/>
        <family val="2"/>
      </rPr>
      <t xml:space="preserve"> Artículo 4°.
</t>
    </r>
    <r>
      <rPr>
        <b/>
        <sz val="9"/>
        <rFont val="Arial"/>
        <family val="2"/>
      </rPr>
      <t xml:space="preserve">
Resolucion 0312 de 2019</t>
    </r>
    <r>
      <rPr>
        <sz val="9"/>
        <rFont val="Arial"/>
        <family val="2"/>
      </rPr>
      <t xml:space="preserve"> estandar 3.1: Condiciones de salud en el trabajo</t>
    </r>
  </si>
  <si>
    <t>NOTIFICAR A PLANTA CENTRAL LOS AUSENTISMOS LABORALES POR CAUSA MEDICA   PARA REALIZAR SEGUIMIENTO A FUNCIONARIOS CON INCAPACIDAD PERMANENTE Y MANTENER ACTUALIZADO LOS INDICADORES DEL SG-SST.</t>
  </si>
  <si>
    <t xml:space="preserve">Planta central y territoriales </t>
  </si>
  <si>
    <t>Gestion administrativa / Recursos Humanos/ARL</t>
  </si>
  <si>
    <t xml:space="preserve">Planta Central Y D.T </t>
  </si>
  <si>
    <t>Funcionarios y Contratistas</t>
  </si>
  <si>
    <t xml:space="preserve">Direcciones Territoriales -DT-cundinamarca </t>
  </si>
  <si>
    <t>CONFORME PLAN DE  CAPACITACIONES 2020</t>
  </si>
  <si>
    <t>Articulo 2,2,4,6,15</t>
  </si>
  <si>
    <t xml:space="preserve">VERIFICAR CUMPLIMIENTO CONFORME LINEAMIENTOS DEL SISTEMA GLOBALMENTE ARMONIZADO. (Identificación: Rotulación; Etiquetado; Capacitación; MSDS), Para contratistas . </t>
  </si>
  <si>
    <t xml:space="preserve">CONTRATISTA/ RESPONSABLE SGSST </t>
  </si>
  <si>
    <t xml:space="preserve">Visitas de coordinación de actividades , seguimiento del plan  y acompañamiento del SGSST por parte de los responsables del mismo de la planta central a las 26 Direcciones  Territoriales  . </t>
  </si>
  <si>
    <t>art 2,2,4,6,29</t>
  </si>
  <si>
    <t xml:space="preserve">DELEGADO SGSST </t>
  </si>
  <si>
    <t xml:space="preserve">Conductores </t>
  </si>
  <si>
    <t xml:space="preserve">De Acuerdo a  compra y capacitacion  de  uso del alcoholimetro </t>
  </si>
  <si>
    <t xml:space="preserve">Por Reinversion con la ARL / viaticos para viaje de funcionaro </t>
  </si>
  <si>
    <t xml:space="preserve">VERIFICACION DEL SGSST </t>
  </si>
  <si>
    <t xml:space="preserve">De acuerdo a cada caso presentado </t>
  </si>
  <si>
    <t xml:space="preserve">SEGURIDAD VIAL </t>
  </si>
  <si>
    <t xml:space="preserve">TRABAJO EN ALTURAS </t>
  </si>
  <si>
    <t>CONTRATISTAS</t>
  </si>
  <si>
    <t>IDENTIFICACIÓN DE PELIGROS, EVALUACIÓN Y VALORACIÓN DE RIESGOS -IPEVR-</t>
  </si>
  <si>
    <t xml:space="preserve"> PREPARACIÓN Y RESPUESTA ANTE EMERGENCIAS -PLAN DE EMERGENCIAS-</t>
  </si>
  <si>
    <t xml:space="preserve">
 ELEMENTOS DE PROTECCIÓN PERSONAL -EPP-
</t>
  </si>
  <si>
    <t xml:space="preserve">Funcionarios y Contratiastas </t>
  </si>
  <si>
    <t xml:space="preserve">COMPRA DE CARDIODESFIBRILADOR Y CAPACITACION DE  PERSONAL QUE LO USARA </t>
  </si>
  <si>
    <t xml:space="preserve">RESPONSABLE  SGSST </t>
  </si>
  <si>
    <t xml:space="preserve">Planta central  </t>
  </si>
  <si>
    <r>
      <t xml:space="preserve">DECRETO 1465 DE 2019 </t>
    </r>
    <r>
      <rPr>
        <b/>
        <sz val="9"/>
        <rFont val="Arial"/>
        <family val="2"/>
      </rPr>
      <t>Artículo 2.8.13.4</t>
    </r>
    <r>
      <rPr>
        <sz val="9"/>
        <color rgb="FF000000"/>
        <rFont val="Arial"/>
        <family val="2"/>
      </rPr>
      <t>.</t>
    </r>
  </si>
  <si>
    <t xml:space="preserve">50 horas </t>
  </si>
  <si>
    <t xml:space="preserve">Integrantes vigias y copasst D.T Y Planta Central </t>
  </si>
  <si>
    <t xml:space="preserve">COMPRA DE ALCOHOLIMETRO Y TOMA DE  PRUEBAS DE ALCOHOL EN ALIENTO </t>
  </si>
  <si>
    <t xml:space="preserve">Gestion Administrativa (Recurso humano y tecnologico  ) </t>
  </si>
  <si>
    <t xml:space="preserve">Encargado del  SGSST </t>
  </si>
  <si>
    <t xml:space="preserve"> conforme resultados de la evaluación </t>
  </si>
  <si>
    <t xml:space="preserve">Funcionarios / Planta </t>
  </si>
  <si>
    <t xml:space="preserve">Reinversion con la ARL </t>
  </si>
  <si>
    <t xml:space="preserve">JORNADAS SALUDABLES </t>
  </si>
  <si>
    <t>Registro de asistencia  y Registro Fotografico</t>
  </si>
  <si>
    <t xml:space="preserve"> RESPONSABLE  SGSST/ARL </t>
  </si>
  <si>
    <t>De acuerdo a programacion con la ARL</t>
  </si>
  <si>
    <t xml:space="preserve">
 SEGUIMENTO A PÓBLACION SINTOMATICA Y TALLER DE ESCUELA SALUDABLE
</t>
  </si>
  <si>
    <t xml:space="preserve">ACTUALIZACION  PVE DE DME . INDICADORES </t>
  </si>
  <si>
    <t xml:space="preserve"> RESPONSABLE  SGSST</t>
  </si>
  <si>
    <t xml:space="preserve">Programa de Vigilancia Epidionologica Actualizado </t>
  </si>
  <si>
    <t xml:space="preserve">Equipo SST / Responsables SST /ARL </t>
  </si>
  <si>
    <t>ENERO</t>
  </si>
  <si>
    <t>FEBRERO</t>
  </si>
  <si>
    <t>MARZO</t>
  </si>
  <si>
    <t>ABRIL</t>
  </si>
  <si>
    <t xml:space="preserve"> Capacitacion en Investigaciones accidentes de trabajo . </t>
  </si>
  <si>
    <t>1 HORA</t>
  </si>
  <si>
    <t xml:space="preserve">ARL </t>
  </si>
  <si>
    <t xml:space="preserve"> Capacitacion ley 1010 /2006</t>
  </si>
  <si>
    <t xml:space="preserve">Integrantes Comité de convivencia Laboral </t>
  </si>
  <si>
    <t>Capacitacion Normatividad , roles y responsabilidades del copasst</t>
  </si>
  <si>
    <t>CAPACITACION EN NORMATIVIDAD  ROLES Y FUNCIONES DEL COPASST EN  SGSST</t>
  </si>
  <si>
    <t xml:space="preserve">ACTIVIDADES DEPORTIVAS Y RECREATIVAS (PROGRAMA DE BIENESTAR ) </t>
  </si>
  <si>
    <t xml:space="preserve">Encargado del  SGSST /Grupo SST </t>
  </si>
  <si>
    <t xml:space="preserve">Funcionarios </t>
  </si>
  <si>
    <t xml:space="preserve">Según programacion con COMPENSAR </t>
  </si>
  <si>
    <t xml:space="preserve">Equipo SST / Responsables SST  </t>
  </si>
  <si>
    <t xml:space="preserve">GRUPOS FOCALES TALLERES ROLES DE LIDERAZGO PARA DIRECTIVOS  </t>
  </si>
  <si>
    <t xml:space="preserve">Por Reinversion con la ARL </t>
  </si>
  <si>
    <t xml:space="preserve">taller de escuela saludable </t>
  </si>
  <si>
    <t xml:space="preserve">Capacitacion uso y mantenimiento de EPPS </t>
  </si>
  <si>
    <t>1Hora</t>
  </si>
  <si>
    <t>1 Hora</t>
  </si>
  <si>
    <t xml:space="preserve">1 Hora </t>
  </si>
  <si>
    <t>2 Hora</t>
  </si>
  <si>
    <t>Prevención de enfermedades Infectocontagiosas</t>
  </si>
  <si>
    <t>1  Hora</t>
  </si>
  <si>
    <t>ARL / Responsable SST</t>
  </si>
  <si>
    <t>Prevención de enfermedades transmisibles por vectores</t>
  </si>
  <si>
    <t>Alimentación Saludable</t>
  </si>
  <si>
    <t>Ejercicio y Salud</t>
  </si>
  <si>
    <t>Prevención de enfermedades cardiovasculares</t>
  </si>
  <si>
    <t>Prevención farmacodependecia y alcoholismo</t>
  </si>
  <si>
    <t>Habitos de Vida Saludable y Cultura de Autocuidado</t>
  </si>
  <si>
    <t xml:space="preserve">Higiene en el Trabajo </t>
  </si>
  <si>
    <t>Uso y manejo del Desfibrilador Automatico (DEA)</t>
  </si>
  <si>
    <t>Proveedor DEA</t>
  </si>
  <si>
    <t xml:space="preserve">Normas de seguridad </t>
  </si>
  <si>
    <t xml:space="preserve">Uso y manejo del Alcoholimetro </t>
  </si>
  <si>
    <t>Proveedor Alcoholimetro</t>
  </si>
  <si>
    <t xml:space="preserve">Actualizacion de  Curso 50 horas del SGSST </t>
  </si>
  <si>
    <t xml:space="preserve">Responsables del SGSST ,Copasst , Comité de convivencia ,Brigadas (VIRTUAL) </t>
  </si>
  <si>
    <t xml:space="preserve">Capacitacion Normatividad , roles y responsabilidades del Comité de convivencia Laboral </t>
  </si>
  <si>
    <t xml:space="preserve"> Comité de Convivencia Laboral </t>
  </si>
  <si>
    <t>Copasst / vigias</t>
  </si>
  <si>
    <t xml:space="preserve">Socializacion Bateria de Riesgo Psicosocial </t>
  </si>
  <si>
    <t xml:space="preserve">Funcionarios y contratistas expuesto a actividades criticas </t>
  </si>
  <si>
    <t xml:space="preserve">Dirijido a </t>
  </si>
  <si>
    <t>contratistas y funcionarios</t>
  </si>
  <si>
    <t xml:space="preserve">Induccion  del  SGSST </t>
  </si>
  <si>
    <t xml:space="preserve">Reinduccion del SGSST  Funcionarios </t>
  </si>
  <si>
    <t>Reinduccion del SGSST</t>
  </si>
  <si>
    <t xml:space="preserve">Funcionarios y contratistas Planta Central  </t>
  </si>
  <si>
    <t xml:space="preserve">Funcionarios y contratistas  D.T Expuestas al riesgo </t>
  </si>
  <si>
    <t xml:space="preserve">Capacitacion Orden y aseo y Riesgo Locativo </t>
  </si>
  <si>
    <t xml:space="preserve"> Pista de entrenamiento .</t>
  </si>
  <si>
    <t xml:space="preserve">Capacitacion Simulacro de evacuacion  </t>
  </si>
  <si>
    <t>DME (Desordenes musculoesqueleticos)</t>
  </si>
  <si>
    <t xml:space="preserve">Registro Fotografico / asistencia </t>
  </si>
  <si>
    <t>ARL,EPS,CAJA COMPENSACION</t>
  </si>
  <si>
    <t xml:space="preserve">Presencial Puestos de trabajo </t>
  </si>
  <si>
    <t xml:space="preserve">
JORNADA DE LA SEGURIDAD SOCIAL
</t>
  </si>
  <si>
    <t xml:space="preserve">Capacitacion Tecnicas de conduccion defensiva </t>
  </si>
  <si>
    <t xml:space="preserve">Personal seleccionado para esta labor </t>
  </si>
  <si>
    <t xml:space="preserve">Capacitacion Inspección de vehículos, equipos y herramientas . </t>
  </si>
  <si>
    <t xml:space="preserve">Grupos focales talleres roles de liderazgo para directivos  </t>
  </si>
  <si>
    <t xml:space="preserve">INTERVENCION EN RIESGO PSICOSOCIAL PARA EQUIPOS DE TRABAJO </t>
  </si>
  <si>
    <t xml:space="preserve"> Ingenieros  funcionarios y contratistas que usan EPP´S y personal de archivo </t>
  </si>
  <si>
    <t xml:space="preserve">Divulgacion de Plan de Emergencias </t>
  </si>
  <si>
    <t xml:space="preserve">Funcionarios ,contratistas y visitantes </t>
  </si>
  <si>
    <t xml:space="preserve">Capacitacion inspecciones Equipos de emergencias </t>
  </si>
  <si>
    <t>Capacitacion Conciencia con inteligencia Vial (peatones, ciclistas, conductores motos y vehiculos )</t>
  </si>
  <si>
    <t xml:space="preserve">Actores Viales </t>
  </si>
  <si>
    <t>ACTUALIZAR , PUBLICAR Y SOCIALIZAR LA POLITICA Y OBJETIVOS DEL SGSST</t>
  </si>
  <si>
    <t xml:space="preserve">Capacitacion Politicas y objetivos  del SGSST (INTEGRAL ) y reporte de condiciones y actos inseguro . </t>
  </si>
  <si>
    <t xml:space="preserve">Curso Alturas Avanzado </t>
  </si>
  <si>
    <t xml:space="preserve">Funcionarios expuestos al riesgo </t>
  </si>
  <si>
    <t>80 horas</t>
  </si>
  <si>
    <t xml:space="preserve">proveedor Idoneo </t>
  </si>
  <si>
    <r>
      <rPr>
        <b/>
        <sz val="8"/>
        <color rgb="FF000000"/>
        <rFont val="Tahoma"/>
        <family val="2"/>
      </rPr>
      <t xml:space="preserve">POSITIVA COMPAÑÍA DE SEGUROS S.A.
</t>
    </r>
    <r>
      <rPr>
        <b/>
        <sz val="8"/>
        <color rgb="FF000000"/>
        <rFont val="Tahoma"/>
        <family val="2"/>
      </rPr>
      <t>-Gestión Documental-</t>
    </r>
  </si>
  <si>
    <r>
      <rPr>
        <b/>
        <sz val="8"/>
        <color rgb="FF000000"/>
        <rFont val="Tahoma"/>
        <family val="2"/>
      </rPr>
      <t xml:space="preserve">Código
</t>
    </r>
    <r>
      <rPr>
        <sz val="8"/>
        <color rgb="FF000000"/>
        <rFont val="Tahoma"/>
        <family val="2"/>
      </rPr>
      <t>VP-RE-PTASST-02</t>
    </r>
  </si>
  <si>
    <t>PLAN DE TRABAJO ANUAL DE SEGURIDAD Y SALUD EN EL TRABAJO</t>
  </si>
  <si>
    <t>Versión 2</t>
  </si>
  <si>
    <t>Proceso</t>
  </si>
  <si>
    <t>Fecha: 30/10/2012</t>
  </si>
  <si>
    <t>Pagina 1 de 1</t>
  </si>
  <si>
    <t>Promoción y Prevención</t>
  </si>
  <si>
    <t>Información de la empresa:</t>
  </si>
  <si>
    <t/>
  </si>
  <si>
    <r>
      <rPr>
        <b/>
        <sz val="8"/>
        <color rgb="FF000000"/>
        <rFont val="Tahoma"/>
        <family val="2"/>
      </rPr>
      <t>Fecha de Generación:</t>
    </r>
    <r>
      <rPr>
        <sz val="8"/>
        <color rgb="FF000000"/>
        <rFont val="Tahoma"/>
        <family val="2"/>
      </rPr>
      <t>  31/01/2020</t>
    </r>
  </si>
  <si>
    <r>
      <rPr>
        <b/>
        <sz val="8"/>
        <color rgb="FFA52A2A"/>
        <rFont val="Tahoma"/>
        <family val="2"/>
      </rPr>
      <t>Año de Gestión:  </t>
    </r>
    <r>
      <rPr>
        <b/>
        <sz val="8"/>
        <color rgb="FF000000"/>
        <rFont val="Tahoma"/>
        <family val="2"/>
      </rPr>
      <t>2020</t>
    </r>
  </si>
  <si>
    <t>Nombre de la Empresa</t>
  </si>
  <si>
    <t>INSTITUTO NACIONAL DE VIAS</t>
  </si>
  <si>
    <t>Tipo Doc.</t>
  </si>
  <si>
    <t>NI</t>
  </si>
  <si>
    <t>Nro. Doc.</t>
  </si>
  <si>
    <t>800215807</t>
  </si>
  <si>
    <t>Información de la sucursal:</t>
  </si>
  <si>
    <t>Nombre de la Sucursal</t>
  </si>
  <si>
    <t>Departamento</t>
  </si>
  <si>
    <t>BOGOTA CENTRO-SUR</t>
  </si>
  <si>
    <t>Municipio</t>
  </si>
  <si>
    <t>BOGOTA D.C.</t>
  </si>
  <si>
    <r>
      <rPr>
        <b/>
        <sz val="7.5"/>
        <color rgb="FF000000"/>
        <rFont val="Tahoma"/>
        <family val="2"/>
      </rPr>
      <t>PLAN BASICO</t>
    </r>
    <r>
      <rPr>
        <b/>
        <sz val="7.5"/>
        <color rgb="FF000000"/>
        <rFont val="Tahoma"/>
        <family val="2"/>
      </rPr>
      <t xml:space="preserve"> - </t>
    </r>
    <r>
      <rPr>
        <b/>
        <sz val="7.5"/>
        <color rgb="FF000000"/>
        <rFont val="Tahoma"/>
        <family val="2"/>
      </rPr>
      <t xml:space="preserve">PROGRAMA ESTRUCTURA EMPRESARIAL </t>
    </r>
  </si>
  <si>
    <t>ACOMPAÑA</t>
  </si>
  <si>
    <t>No. Act</t>
  </si>
  <si>
    <t>Unidad</t>
  </si>
  <si>
    <t>Ejecutante</t>
  </si>
  <si>
    <t>Sucursal</t>
  </si>
  <si>
    <t>ENE</t>
  </si>
  <si>
    <t>FEB</t>
  </si>
  <si>
    <t>MAR</t>
  </si>
  <si>
    <t>ABR</t>
  </si>
  <si>
    <t>MAY</t>
  </si>
  <si>
    <t>JUN</t>
  </si>
  <si>
    <t>JUL</t>
  </si>
  <si>
    <t>AGO</t>
  </si>
  <si>
    <t>SEP</t>
  </si>
  <si>
    <t>OCT</t>
  </si>
  <si>
    <t>NOV</t>
  </si>
  <si>
    <t>DIC</t>
  </si>
  <si>
    <t>Asesoría en la Identificación de peligros, evaluación y valoración de los riesgos (Matriz de Riesgos y Peligros).</t>
  </si>
  <si>
    <t>HORA</t>
  </si>
  <si>
    <t>PROVEEDOR</t>
  </si>
  <si>
    <t>PLANEACIÓN»</t>
  </si>
  <si>
    <t>EJECUCIÓN»</t>
  </si>
  <si>
    <t>Asesoría técnica en la construcción y cumplimiento del Plan de mejoramiento</t>
  </si>
  <si>
    <t>EDUCA</t>
  </si>
  <si>
    <t>Acción educativa en promoción y prevención para el SG-SST.</t>
  </si>
  <si>
    <t>PROVEEDOR - CASA MATRIZ</t>
  </si>
  <si>
    <r>
      <rPr>
        <b/>
        <sz val="7.5"/>
        <color rgb="FF000000"/>
        <rFont val="Tahoma"/>
        <family val="2"/>
      </rPr>
      <t>PLAN BASICO</t>
    </r>
    <r>
      <rPr>
        <b/>
        <sz val="7.5"/>
        <color rgb="FF000000"/>
        <rFont val="Tahoma"/>
        <family val="2"/>
      </rPr>
      <t xml:space="preserve"> - </t>
    </r>
    <r>
      <rPr>
        <b/>
        <sz val="7.5"/>
        <color rgb="FF000000"/>
        <rFont val="Tahoma"/>
        <family val="2"/>
      </rPr>
      <t xml:space="preserve">PROGRAMA PREPARACIÓN Y ATENCIÓN DE EMERGENCIA </t>
    </r>
  </si>
  <si>
    <t>Asistencia técnica en el diseño del Programa de Prevención y Atención de Emergencias. Incluye entrega del documento técnico</t>
  </si>
  <si>
    <t>Capacitación teórica específica en emergencias por tipo de brigada.</t>
  </si>
  <si>
    <r>
      <rPr>
        <b/>
        <sz val="7.5"/>
        <color rgb="FF000000"/>
        <rFont val="Tahoma"/>
        <family val="2"/>
      </rPr>
      <t>PLAN BASICO</t>
    </r>
    <r>
      <rPr>
        <b/>
        <sz val="7.5"/>
        <color rgb="FF000000"/>
        <rFont val="Tahoma"/>
        <family val="2"/>
      </rPr>
      <t xml:space="preserve"> - </t>
    </r>
    <r>
      <rPr>
        <b/>
        <sz val="7.5"/>
        <color rgb="FF000000"/>
        <rFont val="Tahoma"/>
        <family val="2"/>
      </rPr>
      <t>PROGRAMA DE PREVENCIÓN Y PROTECCIÓN COLECTIVA E INDIVIDUAL</t>
    </r>
  </si>
  <si>
    <t>Asesoría para la definición de las Acciones preventivas, correctivas y de mejora del programa de protección colectiva e individual</t>
  </si>
  <si>
    <r>
      <rPr>
        <b/>
        <sz val="7.5"/>
        <color rgb="FF000000"/>
        <rFont val="Tahoma"/>
        <family val="2"/>
      </rPr>
      <t>PLAN AVANZADO</t>
    </r>
    <r>
      <rPr>
        <b/>
        <sz val="7.5"/>
        <color rgb="FF000000"/>
        <rFont val="Tahoma"/>
        <family val="2"/>
      </rPr>
      <t xml:space="preserve"> - </t>
    </r>
    <r>
      <rPr>
        <b/>
        <sz val="7.5"/>
        <color rgb="FF000000"/>
        <rFont val="Tahoma"/>
        <family val="2"/>
      </rPr>
      <t>PROGRAMA GESTIÓN PARA EL CONTROL DE INCIDENTES Y ACCIDENTES DE TRABAJO</t>
    </r>
  </si>
  <si>
    <t>Asesoría en el diseño de la auditoria del programa de gestión de la prevención de la accidentalidad, con la participación del COPASST.</t>
  </si>
  <si>
    <r>
      <rPr>
        <b/>
        <sz val="7.5"/>
        <color rgb="FF000000"/>
        <rFont val="Tahoma"/>
        <family val="2"/>
      </rPr>
      <t>PLAN AVANZADO</t>
    </r>
    <r>
      <rPr>
        <b/>
        <sz val="7.5"/>
        <color rgb="FF000000"/>
        <rFont val="Tahoma"/>
        <family val="2"/>
      </rPr>
      <t xml:space="preserve"> - </t>
    </r>
    <r>
      <rPr>
        <b/>
        <sz val="7.5"/>
        <color rgb="FF000000"/>
        <rFont val="Tahoma"/>
        <family val="2"/>
      </rPr>
      <t xml:space="preserve">PROGRAMA GESTIÓN EN LA PREVENCIÓN DE ENFERMEDADES PROFESIONALES </t>
    </r>
  </si>
  <si>
    <t>Asesoría para la definición de las acciones preventivas, correctivas y de mejora del programa de Gestión de la prevención de la enfermedad laboral</t>
  </si>
  <si>
    <t>ASESOR</t>
  </si>
  <si>
    <r>
      <rPr>
        <b/>
        <sz val="7.5"/>
        <color rgb="FF000000"/>
        <rFont val="Tahoma"/>
        <family val="2"/>
      </rPr>
      <t>PLAN ESPECIALIZADO</t>
    </r>
    <r>
      <rPr>
        <b/>
        <sz val="7.5"/>
        <color rgb="FF000000"/>
        <rFont val="Tahoma"/>
        <family val="2"/>
      </rPr>
      <t xml:space="preserve"> - </t>
    </r>
    <r>
      <rPr>
        <b/>
        <sz val="7.5"/>
        <color rgb="FF000000"/>
        <rFont val="Tahoma"/>
        <family val="2"/>
      </rPr>
      <t>PROGRAMAS DE VIGILANCIA EPIDEMIOLÓGICA</t>
    </r>
  </si>
  <si>
    <t>PVE DME_Asesoría Técnica para el programa (Diagnóstico, Evaluación, Implementación controles).</t>
  </si>
  <si>
    <t>PVE POSITIVAMENTE Asesoría técnica en el  Programa Psicosocial</t>
  </si>
  <si>
    <r>
      <rPr>
        <b/>
        <sz val="7.5"/>
        <color rgb="FF000000"/>
        <rFont val="Tahoma"/>
        <family val="2"/>
      </rPr>
      <t>PLAN GESTION INTEGRAL</t>
    </r>
    <r>
      <rPr>
        <b/>
        <sz val="7.5"/>
        <color rgb="FF000000"/>
        <rFont val="Tahoma"/>
        <family val="2"/>
      </rPr>
      <t xml:space="preserve"> - </t>
    </r>
    <r>
      <rPr>
        <b/>
        <sz val="7.5"/>
        <color rgb="FF000000"/>
        <rFont val="Tahoma"/>
        <family val="2"/>
      </rPr>
      <t>PROGRAMA SISTEMA DE GESTIÓN EN S&amp;SO - OHSAS 18001</t>
    </r>
  </si>
  <si>
    <t>Asesoría para la verificación  del Sistema de Gestión de Seguridad y Salud en el Trabajo</t>
  </si>
  <si>
    <t>Total por unidad de medida</t>
  </si>
  <si>
    <t>Responsable ARL</t>
  </si>
  <si>
    <t>Nombre</t>
  </si>
  <si>
    <t>Unidad de medida</t>
  </si>
  <si>
    <t>Cantidad</t>
  </si>
  <si>
    <t>Cargo</t>
  </si>
  <si>
    <t>Responsable Empresa</t>
  </si>
  <si>
    <t>Fecha de Realización (D/M/A)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</si>
</sst>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_(&quot;COP&quot;* #,##0_);_(&quot;COP&quot;* \(#,##0\);_(&quot;COP&quot;* &quot;-&quot;_);_(@_)"/>
    <numFmt numFmtId="166" formatCode="&quot;$&quot;#,##0"/>
    <numFmt numFmtId="167" formatCode="&quot;$&quot;\ #,##0"/>
  </numFmts>
  <fonts count="83" x14ac:knownFonts="1">
    <font>
      <sz val="11"/>
      <color theme="1"/>
      <name val="Calibri"/>
      <family val="2"/>
      <scheme val="minor"/>
    </font>
    <font>
      <sz val="10"/>
      <name val="Arial"/>
      <family val="2"/>
    </font>
    <font>
      <u/>
      <sz val="11"/>
      <color theme="10"/>
      <name val="Calibri"/>
      <family val="2"/>
      <scheme val="minor"/>
    </font>
    <font>
      <u/>
      <sz val="11"/>
      <color theme="11"/>
      <name val="Calibri"/>
      <family val="2"/>
      <scheme val="minor"/>
    </font>
    <font>
      <sz val="11"/>
      <color theme="1"/>
      <name val="Calibri"/>
      <family val="2"/>
      <scheme val="minor"/>
    </font>
    <font>
      <b/>
      <sz val="10"/>
      <name val="Arial"/>
      <family val="2"/>
    </font>
    <font>
      <b/>
      <sz val="14"/>
      <name val="Arial"/>
      <family val="2"/>
    </font>
    <font>
      <b/>
      <sz val="12"/>
      <name val="Arial"/>
      <family val="2"/>
    </font>
    <font>
      <sz val="12"/>
      <name val="Arial"/>
      <family val="2"/>
    </font>
    <font>
      <b/>
      <sz val="9"/>
      <color indexed="81"/>
      <name val="Tahoma"/>
      <family val="2"/>
    </font>
    <font>
      <sz val="11"/>
      <name val="Arial"/>
      <family val="2"/>
    </font>
    <font>
      <sz val="10"/>
      <color indexed="8"/>
      <name val="Verdana"/>
      <family val="2"/>
    </font>
    <font>
      <b/>
      <sz val="16"/>
      <name val="Arial"/>
      <family val="2"/>
    </font>
    <font>
      <sz val="11"/>
      <color rgb="FF0000CC"/>
      <name val="Arial"/>
      <family val="2"/>
    </font>
    <font>
      <b/>
      <sz val="10"/>
      <color theme="1"/>
      <name val="Arial"/>
      <family val="2"/>
    </font>
    <font>
      <b/>
      <sz val="8"/>
      <color theme="1"/>
      <name val="Arial"/>
      <family val="2"/>
    </font>
    <font>
      <sz val="9"/>
      <color indexed="81"/>
      <name val="Tahoma"/>
      <family val="2"/>
    </font>
    <font>
      <b/>
      <sz val="11"/>
      <color theme="1"/>
      <name val="Calibri"/>
      <family val="2"/>
      <scheme val="minor"/>
    </font>
    <font>
      <sz val="11"/>
      <color rgb="FF0000CC"/>
      <name val="Calibri"/>
      <family val="2"/>
      <scheme val="minor"/>
    </font>
    <font>
      <b/>
      <sz val="11"/>
      <color rgb="FF0000CC"/>
      <name val="Calibri"/>
      <family val="2"/>
      <scheme val="minor"/>
    </font>
    <font>
      <b/>
      <sz val="14"/>
      <color theme="1"/>
      <name val="Arial"/>
      <family val="2"/>
    </font>
    <font>
      <sz val="12"/>
      <color theme="1"/>
      <name val="Arial"/>
      <family val="2"/>
    </font>
    <font>
      <b/>
      <sz val="12"/>
      <color theme="1"/>
      <name val="Arial"/>
      <family val="2"/>
    </font>
    <font>
      <sz val="10"/>
      <color theme="1"/>
      <name val="Arial"/>
      <family val="2"/>
    </font>
    <font>
      <sz val="11"/>
      <color theme="1"/>
      <name val="Arial"/>
      <family val="2"/>
    </font>
    <font>
      <b/>
      <sz val="9"/>
      <color theme="1"/>
      <name val="Arial"/>
      <family val="2"/>
    </font>
    <font>
      <sz val="8"/>
      <color theme="1"/>
      <name val="Arial"/>
      <family val="2"/>
    </font>
    <font>
      <i/>
      <sz val="8"/>
      <color theme="1"/>
      <name val="Arial"/>
      <family val="2"/>
    </font>
    <font>
      <b/>
      <u/>
      <sz val="8"/>
      <color theme="1"/>
      <name val="Arial"/>
      <family val="2"/>
    </font>
    <font>
      <sz val="14"/>
      <color theme="1"/>
      <name val="Arial"/>
      <family val="2"/>
    </font>
    <font>
      <sz val="7"/>
      <color theme="1"/>
      <name val="Arial"/>
      <family val="2"/>
    </font>
    <font>
      <b/>
      <sz val="12"/>
      <color rgb="FF000000"/>
      <name val="Times New Roman"/>
      <family val="1"/>
    </font>
    <font>
      <b/>
      <sz val="11"/>
      <color theme="1"/>
      <name val="Arial"/>
      <family val="2"/>
    </font>
    <font>
      <sz val="8"/>
      <color rgb="FFFF0000"/>
      <name val="Arial"/>
      <family val="2"/>
    </font>
    <font>
      <sz val="8"/>
      <color rgb="FF0000CC"/>
      <name val="Arial"/>
      <family val="2"/>
    </font>
    <font>
      <b/>
      <u/>
      <sz val="8"/>
      <color rgb="FF0000CC"/>
      <name val="Arial"/>
      <family val="2"/>
    </font>
    <font>
      <sz val="16"/>
      <color theme="1"/>
      <name val="Arial"/>
      <family val="2"/>
    </font>
    <font>
      <b/>
      <u/>
      <sz val="14"/>
      <color theme="1"/>
      <name val="Arial"/>
      <family val="2"/>
    </font>
    <font>
      <b/>
      <sz val="8"/>
      <color rgb="FF0000CC"/>
      <name val="Arial"/>
      <family val="2"/>
    </font>
    <font>
      <b/>
      <sz val="12"/>
      <color rgb="FF0000CC"/>
      <name val="Arial"/>
      <family val="2"/>
    </font>
    <font>
      <b/>
      <sz val="14"/>
      <color rgb="FF0000CC"/>
      <name val="Arial"/>
      <family val="2"/>
    </font>
    <font>
      <b/>
      <sz val="8"/>
      <name val="Arial"/>
      <family val="2"/>
    </font>
    <font>
      <sz val="8"/>
      <name val="Arial"/>
      <family val="2"/>
    </font>
    <font>
      <b/>
      <sz val="10"/>
      <color rgb="FF0000CC"/>
      <name val="Arial"/>
      <family val="2"/>
    </font>
    <font>
      <b/>
      <i/>
      <u/>
      <sz val="8"/>
      <color rgb="FF0000CC"/>
      <name val="Arial"/>
      <family val="2"/>
    </font>
    <font>
      <i/>
      <sz val="8"/>
      <color rgb="FF0000CC"/>
      <name val="Arial"/>
      <family val="2"/>
    </font>
    <font>
      <b/>
      <sz val="14"/>
      <color rgb="FFFF0000"/>
      <name val="Arial"/>
      <family val="2"/>
    </font>
    <font>
      <b/>
      <u/>
      <sz val="8"/>
      <color rgb="FFFF0000"/>
      <name val="Arial"/>
      <family val="2"/>
    </font>
    <font>
      <sz val="14"/>
      <color rgb="FFFF0000"/>
      <name val="Arial"/>
      <family val="2"/>
    </font>
    <font>
      <b/>
      <sz val="16"/>
      <color rgb="FFFF0000"/>
      <name val="Arial"/>
      <family val="2"/>
    </font>
    <font>
      <sz val="10"/>
      <color rgb="FF0000CC"/>
      <name val="Arial"/>
      <family val="2"/>
    </font>
    <font>
      <b/>
      <sz val="9"/>
      <color rgb="FF0000CC"/>
      <name val="Arial"/>
      <family val="2"/>
    </font>
    <font>
      <sz val="9"/>
      <color rgb="FF0000CC"/>
      <name val="Arial"/>
      <family val="2"/>
    </font>
    <font>
      <b/>
      <u/>
      <sz val="11"/>
      <color rgb="FFFF0000"/>
      <name val="Arial"/>
      <family val="2"/>
    </font>
    <font>
      <sz val="14"/>
      <name val="Arial"/>
      <family val="2"/>
    </font>
    <font>
      <b/>
      <sz val="11"/>
      <name val="Arial"/>
      <family val="2"/>
    </font>
    <font>
      <b/>
      <sz val="9"/>
      <name val="Arial"/>
      <family val="2"/>
    </font>
    <font>
      <sz val="16"/>
      <name val="Arial"/>
      <family val="2"/>
    </font>
    <font>
      <sz val="12"/>
      <color rgb="FF0000CC"/>
      <name val="Arial"/>
      <family val="2"/>
    </font>
    <font>
      <sz val="9"/>
      <name val="Arial"/>
      <family val="2"/>
    </font>
    <font>
      <sz val="14"/>
      <color rgb="FF0000CC"/>
      <name val="Arial"/>
      <family val="2"/>
    </font>
    <font>
      <b/>
      <sz val="14"/>
      <color rgb="FFC00000"/>
      <name val="Arial"/>
      <family val="2"/>
    </font>
    <font>
      <sz val="8"/>
      <color rgb="FFC00000"/>
      <name val="Arial"/>
      <family val="2"/>
    </font>
    <font>
      <b/>
      <u/>
      <sz val="9"/>
      <name val="Arial"/>
      <family val="2"/>
    </font>
    <font>
      <b/>
      <sz val="11"/>
      <color rgb="FF0000CC"/>
      <name val="Arial"/>
      <family val="2"/>
    </font>
    <font>
      <sz val="9"/>
      <color theme="1"/>
      <name val="Arial"/>
      <family val="2"/>
    </font>
    <font>
      <sz val="8"/>
      <color theme="1"/>
      <name val="Times New Roman"/>
      <family val="1"/>
    </font>
    <font>
      <sz val="11"/>
      <color theme="1"/>
      <name val="Century Gothic"/>
      <family val="2"/>
    </font>
    <font>
      <b/>
      <sz val="14"/>
      <color theme="1"/>
      <name val="Century Gothic"/>
      <family val="2"/>
    </font>
    <font>
      <b/>
      <sz val="11"/>
      <color theme="1"/>
      <name val="Century Gothic"/>
      <family val="2"/>
    </font>
    <font>
      <sz val="11"/>
      <name val="Calibri"/>
      <family val="2"/>
      <scheme val="minor"/>
    </font>
    <font>
      <b/>
      <u/>
      <sz val="9"/>
      <color theme="1"/>
      <name val="Arial"/>
      <family val="2"/>
    </font>
    <font>
      <sz val="9"/>
      <color rgb="FF000000"/>
      <name val="Arial"/>
      <family val="2"/>
    </font>
    <font>
      <sz val="11"/>
      <name val="Calibri"/>
      <family val="2"/>
    </font>
    <font>
      <b/>
      <sz val="8"/>
      <color rgb="FF000000"/>
      <name val="Tahoma"/>
      <family val="2"/>
    </font>
    <font>
      <sz val="8"/>
      <color rgb="FF000000"/>
      <name val="Tahoma"/>
      <family val="2"/>
    </font>
    <font>
      <b/>
      <sz val="8"/>
      <color rgb="FFA52A2A"/>
      <name val="Tahoma"/>
      <family val="2"/>
    </font>
    <font>
      <sz val="10"/>
      <name val="Calibri"/>
      <family val="2"/>
    </font>
    <font>
      <b/>
      <sz val="7.5"/>
      <color rgb="FF000000"/>
      <name val="Tahoma"/>
      <family val="2"/>
    </font>
    <font>
      <sz val="7.5"/>
      <color rgb="FF000000"/>
      <name val="Tahoma"/>
      <family val="2"/>
    </font>
    <font>
      <b/>
      <sz val="7.5"/>
      <color rgb="FFA52A2A"/>
      <name val="Tahoma"/>
      <family val="2"/>
    </font>
    <font>
      <b/>
      <sz val="7.5"/>
      <color rgb="FF418CF0"/>
      <name val="Tahoma"/>
      <family val="2"/>
    </font>
    <font>
      <b/>
      <sz val="7.5"/>
      <color rgb="FF009900"/>
      <name val="Tahoma"/>
      <family val="2"/>
    </font>
  </fonts>
  <fills count="23">
    <fill>
      <patternFill patternType="none"/>
    </fill>
    <fill>
      <patternFill patternType="gray125"/>
    </fill>
    <fill>
      <patternFill patternType="solid">
        <fgColor rgb="FF008000"/>
        <bgColor indexed="64"/>
      </patternFill>
    </fill>
    <fill>
      <patternFill patternType="solid">
        <fgColor theme="6" tint="-0.499984740745262"/>
        <bgColor indexed="64"/>
      </patternFill>
    </fill>
    <fill>
      <patternFill patternType="solid">
        <fgColor theme="0"/>
        <bgColor indexed="64"/>
      </patternFill>
    </fill>
    <fill>
      <patternFill patternType="solid">
        <fgColor theme="4" tint="-0.249977111117893"/>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rgb="FF92D050"/>
        <bgColor indexed="64"/>
      </patternFill>
    </fill>
    <fill>
      <patternFill patternType="solid">
        <fgColor rgb="FFFFC000"/>
        <bgColor indexed="64"/>
      </patternFill>
    </fill>
    <fill>
      <patternFill patternType="solid">
        <fgColor rgb="FFFFFF00"/>
        <bgColor indexed="64"/>
      </patternFill>
    </fill>
    <fill>
      <patternFill patternType="solid">
        <fgColor rgb="FF00B0F0"/>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1" tint="0.499984740745262"/>
        <bgColor indexed="64"/>
      </patternFill>
    </fill>
    <fill>
      <patternFill patternType="solid">
        <fgColor theme="5"/>
        <bgColor indexed="64"/>
      </patternFill>
    </fill>
    <fill>
      <patternFill patternType="solid">
        <fgColor rgb="FFFFE59B"/>
        <bgColor indexed="64"/>
      </patternFill>
    </fill>
    <fill>
      <patternFill patternType="solid">
        <fgColor rgb="FF0070C0"/>
        <bgColor indexed="64"/>
      </patternFill>
    </fill>
    <fill>
      <patternFill patternType="solid">
        <fgColor theme="2" tint="-9.9978637043366805E-2"/>
        <bgColor indexed="64"/>
      </patternFill>
    </fill>
    <fill>
      <patternFill patternType="solid">
        <fgColor rgb="FFF1F1F1"/>
        <bgColor rgb="FFF1F1F1"/>
      </patternFill>
    </fill>
  </fills>
  <borders count="87">
    <border>
      <left/>
      <right/>
      <top/>
      <bottom/>
      <diagonal/>
    </border>
    <border>
      <left style="thin">
        <color auto="1"/>
      </left>
      <right style="thin">
        <color auto="1"/>
      </right>
      <top/>
      <bottom style="thin">
        <color auto="1"/>
      </bottom>
      <diagonal/>
    </border>
    <border>
      <left style="medium">
        <color auto="1"/>
      </left>
      <right/>
      <top style="medium">
        <color auto="1"/>
      </top>
      <bottom/>
      <diagonal/>
    </border>
    <border>
      <left style="thin">
        <color auto="1"/>
      </left>
      <right style="thin">
        <color auto="1"/>
      </right>
      <top/>
      <bottom/>
      <diagonal/>
    </border>
    <border>
      <left/>
      <right style="thin">
        <color auto="1"/>
      </right>
      <top/>
      <bottom/>
      <diagonal/>
    </border>
    <border>
      <left style="thin">
        <color auto="1"/>
      </left>
      <right/>
      <top/>
      <bottom/>
      <diagonal/>
    </border>
    <border>
      <left style="thin">
        <color auto="1"/>
      </left>
      <right style="thin">
        <color auto="1"/>
      </right>
      <top style="thin">
        <color auto="1"/>
      </top>
      <bottom/>
      <diagonal/>
    </border>
    <border>
      <left style="thin">
        <color auto="1"/>
      </left>
      <right/>
      <top style="thin">
        <color auto="1"/>
      </top>
      <bottom/>
      <diagonal/>
    </border>
    <border>
      <left/>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top style="thin">
        <color auto="1"/>
      </top>
      <bottom style="thin">
        <color auto="1"/>
      </bottom>
      <diagonal/>
    </border>
    <border>
      <left style="thin">
        <color auto="1"/>
      </left>
      <right style="thin">
        <color auto="1"/>
      </right>
      <top style="medium">
        <color auto="1"/>
      </top>
      <bottom style="thin">
        <color auto="1"/>
      </bottom>
      <diagonal/>
    </border>
    <border>
      <left/>
      <right/>
      <top/>
      <bottom style="medium">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top style="thin">
        <color auto="1"/>
      </top>
      <bottom style="medium">
        <color auto="1"/>
      </bottom>
      <diagonal/>
    </border>
    <border>
      <left style="thin">
        <color auto="1"/>
      </left>
      <right/>
      <top/>
      <bottom style="medium">
        <color auto="1"/>
      </bottom>
      <diagonal/>
    </border>
    <border>
      <left style="thin">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top style="medium">
        <color indexed="64"/>
      </top>
      <bottom/>
      <diagonal/>
    </border>
    <border>
      <left/>
      <right style="thin">
        <color indexed="64"/>
      </right>
      <top style="medium">
        <color indexed="64"/>
      </top>
      <bottom/>
      <diagonal/>
    </border>
    <border>
      <left style="medium">
        <color auto="1"/>
      </left>
      <right/>
      <top/>
      <bottom/>
      <diagonal/>
    </border>
    <border>
      <left/>
      <right style="thin">
        <color auto="1"/>
      </right>
      <top style="medium">
        <color indexed="64"/>
      </top>
      <bottom style="thin">
        <color auto="1"/>
      </bottom>
      <diagonal/>
    </border>
    <border>
      <left style="thin">
        <color auto="1"/>
      </left>
      <right/>
      <top style="medium">
        <color auto="1"/>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auto="1"/>
      </left>
      <right/>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medium">
        <color auto="1"/>
      </left>
      <right style="thin">
        <color indexed="64"/>
      </right>
      <top style="medium">
        <color auto="1"/>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style="thin">
        <color auto="1"/>
      </top>
      <bottom/>
      <diagonal/>
    </border>
    <border>
      <left style="thin">
        <color auto="1"/>
      </left>
      <right style="medium">
        <color indexed="64"/>
      </right>
      <top/>
      <bottom style="thin">
        <color auto="1"/>
      </bottom>
      <diagonal/>
    </border>
    <border>
      <left/>
      <right style="medium">
        <color indexed="64"/>
      </right>
      <top style="thin">
        <color indexed="64"/>
      </top>
      <bottom/>
      <diagonal/>
    </border>
    <border>
      <left style="medium">
        <color indexed="64"/>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indexed="64"/>
      </right>
      <top/>
      <bottom/>
      <diagonal/>
    </border>
    <border>
      <left style="thin">
        <color auto="1"/>
      </left>
      <right style="medium">
        <color indexed="64"/>
      </right>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diagonal/>
    </border>
    <border>
      <left/>
      <right style="thin">
        <color auto="1"/>
      </right>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style="thin">
        <color auto="1"/>
      </left>
      <right/>
      <top/>
      <bottom style="thin">
        <color auto="1"/>
      </bottom>
      <diagonal/>
    </border>
    <border>
      <left/>
      <right style="thin">
        <color auto="1"/>
      </right>
      <top style="thin">
        <color auto="1"/>
      </top>
      <bottom/>
      <diagonal/>
    </border>
    <border>
      <left style="medium">
        <color indexed="64"/>
      </left>
      <right/>
      <top style="thin">
        <color auto="1"/>
      </top>
      <bottom/>
      <diagonal/>
    </border>
    <border>
      <left style="thin">
        <color auto="1"/>
      </left>
      <right/>
      <top style="medium">
        <color indexed="64"/>
      </top>
      <bottom style="medium">
        <color auto="1"/>
      </bottom>
      <diagonal/>
    </border>
    <border>
      <left style="medium">
        <color indexed="64"/>
      </left>
      <right style="thin">
        <color auto="1"/>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auto="1"/>
      </right>
      <top style="thin">
        <color auto="1"/>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thin">
        <color rgb="FFD3D3D3"/>
      </left>
      <right style="thin">
        <color rgb="FFD3D3D3"/>
      </right>
      <top style="thin">
        <color rgb="FFD3D3D3"/>
      </top>
      <bottom/>
      <diagonal/>
    </border>
    <border>
      <left/>
      <right/>
      <top style="thin">
        <color rgb="FFD3D3D3"/>
      </top>
      <bottom style="thin">
        <color rgb="FFD3D3D3"/>
      </bottom>
      <diagonal/>
    </border>
    <border>
      <left/>
      <right/>
      <top style="thin">
        <color rgb="FFD3D3D3"/>
      </top>
      <bottom/>
      <diagonal/>
    </border>
    <border>
      <left style="thin">
        <color rgb="FFD3D3D3"/>
      </left>
      <right style="thin">
        <color rgb="FFD3D3D3"/>
      </right>
      <top style="thin">
        <color rgb="FFD3D3D3"/>
      </top>
      <bottom style="thin">
        <color rgb="FFD3D3D3"/>
      </bottom>
      <diagonal/>
    </border>
    <border>
      <left/>
      <right style="thin">
        <color rgb="FFD3D3D3"/>
      </right>
      <top style="thin">
        <color rgb="FFD3D3D3"/>
      </top>
      <bottom style="thin">
        <color rgb="FFD3D3D3"/>
      </bottom>
      <diagonal/>
    </border>
    <border>
      <left style="thin">
        <color rgb="FFD3D3D3"/>
      </left>
      <right style="thin">
        <color rgb="FFD3D3D3"/>
      </right>
      <top/>
      <bottom/>
      <diagonal/>
    </border>
    <border>
      <left/>
      <right/>
      <top/>
      <bottom style="thin">
        <color rgb="FFD3D3D3"/>
      </bottom>
      <diagonal/>
    </border>
    <border>
      <left style="thin">
        <color rgb="FFD3D3D3"/>
      </left>
      <right style="thin">
        <color rgb="FFD3D3D3"/>
      </right>
      <top/>
      <bottom style="thin">
        <color rgb="FFD3D3D3"/>
      </bottom>
      <diagonal/>
    </border>
    <border>
      <left/>
      <right style="thin">
        <color rgb="FFD3D3D3"/>
      </right>
      <top/>
      <bottom style="thin">
        <color rgb="FFD3D3D3"/>
      </bottom>
      <diagonal/>
    </border>
    <border>
      <left/>
      <right style="thin">
        <color rgb="FFD3D3D3"/>
      </right>
      <top/>
      <bottom/>
      <diagonal/>
    </border>
    <border>
      <left style="thin">
        <color rgb="FFD3D3D3"/>
      </left>
      <right/>
      <top/>
      <bottom style="thin">
        <color rgb="FFD3D3D3"/>
      </bottom>
      <diagonal/>
    </border>
    <border>
      <left/>
      <right style="thin">
        <color rgb="FFD3D3D3"/>
      </right>
      <top style="thin">
        <color rgb="FFD3D3D3"/>
      </top>
      <bottom/>
      <diagonal/>
    </border>
  </borders>
  <cellStyleXfs count="527">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164" fontId="4" fillId="0" borderId="0" applyFont="0" applyFill="0" applyBorder="0" applyAlignment="0" applyProtection="0"/>
    <xf numFmtId="0" fontId="11" fillId="0" borderId="0"/>
    <xf numFmtId="0" fontId="1" fillId="0" borderId="0" applyBorder="0"/>
    <xf numFmtId="0" fontId="1" fillId="0" borderId="0"/>
  </cellStyleXfs>
  <cellXfs count="1278">
    <xf numFmtId="0" fontId="0" fillId="0" borderId="0" xfId="0"/>
    <xf numFmtId="0" fontId="1" fillId="0" borderId="0" xfId="0" applyFont="1" applyAlignment="1"/>
    <xf numFmtId="0" fontId="1" fillId="4" borderId="25" xfId="0" applyFont="1" applyFill="1" applyBorder="1" applyAlignment="1"/>
    <xf numFmtId="0" fontId="5" fillId="4" borderId="0" xfId="0" applyFont="1" applyFill="1" applyBorder="1" applyAlignment="1"/>
    <xf numFmtId="0" fontId="1" fillId="4" borderId="0" xfId="0" applyFont="1" applyFill="1" applyBorder="1" applyAlignment="1"/>
    <xf numFmtId="0" fontId="1" fillId="4" borderId="0" xfId="0" applyFont="1" applyFill="1" applyAlignment="1"/>
    <xf numFmtId="0" fontId="6" fillId="4" borderId="25" xfId="0" applyFont="1" applyFill="1" applyBorder="1" applyAlignment="1">
      <alignment horizontal="center" vertical="center"/>
    </xf>
    <xf numFmtId="0" fontId="10" fillId="4" borderId="9" xfId="0" applyFont="1" applyFill="1" applyBorder="1" applyAlignment="1">
      <alignment horizontal="center" vertical="center"/>
    </xf>
    <xf numFmtId="0" fontId="10" fillId="4" borderId="10" xfId="0" applyFont="1" applyFill="1" applyBorder="1" applyAlignment="1">
      <alignment horizontal="justify" vertical="center" wrapText="1"/>
    </xf>
    <xf numFmtId="0" fontId="5" fillId="4" borderId="10" xfId="0" applyFont="1" applyFill="1" applyBorder="1" applyAlignment="1"/>
    <xf numFmtId="0" fontId="1" fillId="4" borderId="30" xfId="0" applyFont="1" applyFill="1" applyBorder="1" applyAlignment="1"/>
    <xf numFmtId="0" fontId="1" fillId="4" borderId="14" xfId="0" applyFont="1" applyFill="1" applyBorder="1" applyAlignment="1"/>
    <xf numFmtId="0" fontId="5" fillId="4" borderId="14" xfId="0" applyFont="1" applyFill="1" applyBorder="1" applyAlignment="1"/>
    <xf numFmtId="0" fontId="1" fillId="4" borderId="32" xfId="0" applyFont="1" applyFill="1" applyBorder="1" applyAlignment="1"/>
    <xf numFmtId="0" fontId="5" fillId="0" borderId="0" xfId="0" applyFont="1" applyAlignment="1"/>
    <xf numFmtId="0" fontId="10" fillId="4" borderId="21" xfId="0" applyFont="1" applyFill="1" applyBorder="1" applyAlignment="1">
      <alignment horizontal="center" vertical="center"/>
    </xf>
    <xf numFmtId="0" fontId="10" fillId="4" borderId="22" xfId="0" applyFont="1" applyFill="1" applyBorder="1" applyAlignment="1">
      <alignment horizontal="justify" vertical="center" wrapText="1"/>
    </xf>
    <xf numFmtId="0" fontId="5" fillId="4" borderId="22" xfId="0" applyFont="1" applyFill="1" applyBorder="1" applyAlignment="1"/>
    <xf numFmtId="0" fontId="1" fillId="4" borderId="0" xfId="0" applyFont="1" applyFill="1" applyBorder="1"/>
    <xf numFmtId="0" fontId="1" fillId="4" borderId="29" xfId="0" applyFont="1" applyFill="1" applyBorder="1"/>
    <xf numFmtId="0" fontId="12" fillId="10" borderId="41" xfId="0" applyFont="1" applyFill="1" applyBorder="1" applyAlignment="1">
      <alignment horizontal="center" vertical="center" wrapText="1"/>
    </xf>
    <xf numFmtId="0" fontId="12" fillId="10" borderId="39" xfId="0" applyFont="1" applyFill="1" applyBorder="1" applyAlignment="1">
      <alignment horizontal="center" vertical="center" wrapText="1"/>
    </xf>
    <xf numFmtId="0" fontId="1" fillId="4" borderId="29" xfId="0" applyFont="1" applyFill="1" applyBorder="1" applyAlignment="1"/>
    <xf numFmtId="0" fontId="8" fillId="4" borderId="42" xfId="0" applyFont="1" applyFill="1" applyBorder="1" applyAlignment="1"/>
    <xf numFmtId="0" fontId="1" fillId="4" borderId="40" xfId="0" applyFont="1" applyFill="1" applyBorder="1" applyAlignment="1"/>
    <xf numFmtId="0" fontId="1" fillId="4" borderId="43" xfId="0" applyFont="1" applyFill="1" applyBorder="1" applyAlignment="1"/>
    <xf numFmtId="0" fontId="13" fillId="4" borderId="9" xfId="0" applyFont="1" applyFill="1" applyBorder="1" applyAlignment="1">
      <alignment horizontal="center" vertical="center"/>
    </xf>
    <xf numFmtId="0" fontId="13" fillId="4" borderId="10" xfId="0" applyFont="1" applyFill="1" applyBorder="1" applyAlignment="1">
      <alignment horizontal="justify" vertical="center" wrapText="1"/>
    </xf>
    <xf numFmtId="0" fontId="14" fillId="10" borderId="36" xfId="0" applyFont="1" applyFill="1" applyBorder="1" applyAlignment="1">
      <alignment horizontal="center" vertical="center"/>
    </xf>
    <xf numFmtId="0" fontId="14" fillId="10" borderId="37" xfId="0" applyFont="1" applyFill="1" applyBorder="1" applyAlignment="1">
      <alignment horizontal="center" vertical="center"/>
    </xf>
    <xf numFmtId="0" fontId="14" fillId="10" borderId="37" xfId="0" applyFont="1" applyFill="1" applyBorder="1" applyAlignment="1">
      <alignment horizontal="center" vertical="center" wrapText="1"/>
    </xf>
    <xf numFmtId="0" fontId="15" fillId="10" borderId="37" xfId="0" applyFont="1" applyFill="1" applyBorder="1" applyAlignment="1">
      <alignment horizontal="center" vertical="center" wrapText="1"/>
    </xf>
    <xf numFmtId="0" fontId="15" fillId="10" borderId="38" xfId="0" applyFont="1" applyFill="1" applyBorder="1" applyAlignment="1">
      <alignment horizontal="center" vertical="center" wrapText="1"/>
    </xf>
    <xf numFmtId="0" fontId="17" fillId="0" borderId="0" xfId="0" applyFont="1"/>
    <xf numFmtId="0" fontId="0" fillId="0" borderId="0" xfId="0" applyAlignment="1">
      <alignment horizontal="center"/>
    </xf>
    <xf numFmtId="14" fontId="0" fillId="0" borderId="0" xfId="0" applyNumberFormat="1"/>
    <xf numFmtId="0" fontId="17" fillId="0" borderId="0" xfId="0" applyFont="1" applyAlignment="1"/>
    <xf numFmtId="0" fontId="18" fillId="0" borderId="0" xfId="0" applyFont="1"/>
    <xf numFmtId="0" fontId="19" fillId="0" borderId="0" xfId="0" applyFont="1"/>
    <xf numFmtId="0" fontId="24" fillId="0" borderId="0" xfId="0" applyFont="1"/>
    <xf numFmtId="0" fontId="25" fillId="2" borderId="26" xfId="0" applyFont="1" applyFill="1" applyBorder="1" applyAlignment="1">
      <alignment horizontal="center" vertical="center"/>
    </xf>
    <xf numFmtId="0" fontId="25" fillId="2" borderId="13" xfId="0" applyFont="1" applyFill="1" applyBorder="1" applyAlignment="1">
      <alignment horizontal="center" vertical="center"/>
    </xf>
    <xf numFmtId="0" fontId="25" fillId="6" borderId="13" xfId="0" applyFont="1" applyFill="1" applyBorder="1" applyAlignment="1">
      <alignment horizontal="center" vertical="center"/>
    </xf>
    <xf numFmtId="0" fontId="25" fillId="5" borderId="13" xfId="0" applyFont="1" applyFill="1" applyBorder="1" applyAlignment="1">
      <alignment horizontal="center" vertical="center"/>
    </xf>
    <xf numFmtId="0" fontId="25" fillId="7" borderId="13" xfId="0" applyFont="1" applyFill="1" applyBorder="1" applyAlignment="1">
      <alignment horizontal="center" vertical="center"/>
    </xf>
    <xf numFmtId="0" fontId="15" fillId="10" borderId="13" xfId="0" applyFont="1" applyFill="1" applyBorder="1" applyAlignment="1">
      <alignment horizontal="center" vertical="center" wrapText="1"/>
    </xf>
    <xf numFmtId="0" fontId="14" fillId="10" borderId="34" xfId="0" applyFont="1" applyFill="1" applyBorder="1" applyAlignment="1">
      <alignment horizontal="center" vertical="center" wrapText="1"/>
    </xf>
    <xf numFmtId="0" fontId="24" fillId="3" borderId="0" xfId="0" applyFont="1" applyFill="1" applyBorder="1"/>
    <xf numFmtId="0" fontId="25" fillId="2" borderId="4" xfId="0" applyFont="1" applyFill="1" applyBorder="1" applyAlignment="1">
      <alignment horizontal="center" vertical="center"/>
    </xf>
    <xf numFmtId="0" fontId="25" fillId="2" borderId="3" xfId="0" applyFont="1" applyFill="1" applyBorder="1" applyAlignment="1">
      <alignment horizontal="center" vertical="center"/>
    </xf>
    <xf numFmtId="0" fontId="25" fillId="6" borderId="3" xfId="0" applyFont="1" applyFill="1" applyBorder="1" applyAlignment="1">
      <alignment horizontal="center" vertical="center"/>
    </xf>
    <xf numFmtId="0" fontId="25" fillId="5" borderId="3" xfId="0" applyFont="1" applyFill="1" applyBorder="1" applyAlignment="1">
      <alignment horizontal="center" vertical="center"/>
    </xf>
    <xf numFmtId="0" fontId="25" fillId="7" borderId="3" xfId="0" applyFont="1" applyFill="1" applyBorder="1" applyAlignment="1">
      <alignment horizontal="center" vertical="center"/>
    </xf>
    <xf numFmtId="0" fontId="15" fillId="10" borderId="3" xfId="0" applyFont="1" applyFill="1" applyBorder="1" applyAlignment="1">
      <alignment horizontal="center" vertical="center" wrapText="1"/>
    </xf>
    <xf numFmtId="0" fontId="14" fillId="10" borderId="50" xfId="0" applyFont="1" applyFill="1" applyBorder="1" applyAlignment="1">
      <alignment horizontal="center" vertical="center"/>
    </xf>
    <xf numFmtId="0" fontId="15" fillId="8" borderId="52" xfId="0" applyFont="1" applyFill="1" applyBorder="1" applyAlignment="1">
      <alignment horizontal="center" vertical="distributed"/>
    </xf>
    <xf numFmtId="0" fontId="15" fillId="8" borderId="13" xfId="0" applyFont="1" applyFill="1" applyBorder="1" applyAlignment="1">
      <alignment horizontal="center" vertical="distributed"/>
    </xf>
    <xf numFmtId="0" fontId="26" fillId="0" borderId="13" xfId="0" applyNumberFormat="1" applyFont="1" applyFill="1" applyBorder="1" applyAlignment="1">
      <alignment horizontal="center" vertical="center" wrapText="1"/>
    </xf>
    <xf numFmtId="0" fontId="26" fillId="0" borderId="13" xfId="0" applyFont="1" applyFill="1" applyBorder="1" applyAlignment="1">
      <alignment horizontal="center" vertical="center" wrapText="1"/>
    </xf>
    <xf numFmtId="166" fontId="26" fillId="0" borderId="13" xfId="0" applyNumberFormat="1" applyFont="1" applyFill="1" applyBorder="1" applyAlignment="1">
      <alignment horizontal="center" vertical="center" wrapText="1"/>
    </xf>
    <xf numFmtId="0" fontId="26" fillId="0" borderId="13" xfId="0" applyFont="1" applyFill="1" applyBorder="1" applyAlignment="1">
      <alignment horizontal="center" vertical="center"/>
    </xf>
    <xf numFmtId="1" fontId="26" fillId="0" borderId="13" xfId="0" applyNumberFormat="1" applyFont="1" applyFill="1" applyBorder="1" applyAlignment="1">
      <alignment horizontal="center" vertical="distributed"/>
    </xf>
    <xf numFmtId="0" fontId="24" fillId="0" borderId="0" xfId="0" applyFont="1" applyFill="1" applyBorder="1"/>
    <xf numFmtId="0" fontId="15" fillId="8" borderId="9" xfId="0" applyFont="1" applyFill="1" applyBorder="1" applyAlignment="1">
      <alignment horizontal="center" vertical="distributed"/>
    </xf>
    <xf numFmtId="0" fontId="15" fillId="8" borderId="10" xfId="0" applyFont="1" applyFill="1" applyBorder="1" applyAlignment="1">
      <alignment horizontal="center" vertical="center" wrapText="1"/>
    </xf>
    <xf numFmtId="0" fontId="26" fillId="0" borderId="10" xfId="0" applyNumberFormat="1" applyFont="1" applyFill="1" applyBorder="1" applyAlignment="1">
      <alignment horizontal="justify" vertical="center" wrapText="1"/>
    </xf>
    <xf numFmtId="0" fontId="26" fillId="0" borderId="10" xfId="0" applyNumberFormat="1" applyFont="1" applyFill="1" applyBorder="1" applyAlignment="1">
      <alignment horizontal="center" vertical="center" wrapText="1"/>
    </xf>
    <xf numFmtId="0" fontId="26" fillId="0" borderId="10" xfId="0" applyFont="1" applyFill="1" applyBorder="1" applyAlignment="1">
      <alignment horizontal="center" vertical="center" wrapText="1"/>
    </xf>
    <xf numFmtId="0" fontId="26" fillId="0" borderId="10" xfId="0" applyFont="1" applyFill="1" applyBorder="1" applyAlignment="1">
      <alignment horizontal="center" vertical="center"/>
    </xf>
    <xf numFmtId="1" fontId="26" fillId="0" borderId="10" xfId="0" applyNumberFormat="1" applyFont="1" applyFill="1" applyBorder="1" applyAlignment="1">
      <alignment horizontal="center" vertical="distributed"/>
    </xf>
    <xf numFmtId="0" fontId="26" fillId="0" borderId="35" xfId="0" applyFont="1" applyFill="1" applyBorder="1" applyAlignment="1">
      <alignment horizontal="center" vertical="center" wrapText="1"/>
    </xf>
    <xf numFmtId="0" fontId="15" fillId="8" borderId="10" xfId="0" applyFont="1" applyFill="1" applyBorder="1" applyAlignment="1">
      <alignment horizontal="center" vertical="distributed"/>
    </xf>
    <xf numFmtId="166" fontId="26" fillId="0" borderId="10" xfId="0" applyNumberFormat="1" applyFont="1" applyFill="1" applyBorder="1" applyAlignment="1">
      <alignment horizontal="center" vertical="center" wrapText="1"/>
    </xf>
    <xf numFmtId="0" fontId="15" fillId="0" borderId="10" xfId="0" applyFont="1" applyFill="1" applyBorder="1" applyAlignment="1">
      <alignment horizontal="center"/>
    </xf>
    <xf numFmtId="0" fontId="15" fillId="8" borderId="44" xfId="0" applyFont="1" applyFill="1" applyBorder="1" applyAlignment="1">
      <alignment horizontal="center" vertical="distributed"/>
    </xf>
    <xf numFmtId="0" fontId="15" fillId="8" borderId="6" xfId="0" applyFont="1" applyFill="1" applyBorder="1" applyAlignment="1">
      <alignment horizontal="center" vertical="center" wrapText="1"/>
    </xf>
    <xf numFmtId="0" fontId="26" fillId="0" borderId="6" xfId="0" applyNumberFormat="1" applyFont="1" applyFill="1" applyBorder="1" applyAlignment="1">
      <alignment horizontal="justify" vertical="center" wrapText="1"/>
    </xf>
    <xf numFmtId="0" fontId="24" fillId="0" borderId="6" xfId="0" applyFont="1" applyFill="1" applyBorder="1"/>
    <xf numFmtId="0" fontId="26" fillId="4" borderId="10" xfId="0" applyFont="1" applyFill="1" applyBorder="1" applyAlignment="1">
      <alignment horizontal="center" vertical="center"/>
    </xf>
    <xf numFmtId="0" fontId="24" fillId="0" borderId="10" xfId="0" applyFont="1" applyFill="1" applyBorder="1"/>
    <xf numFmtId="0" fontId="24" fillId="0" borderId="10" xfId="0" applyFont="1" applyBorder="1"/>
    <xf numFmtId="0" fontId="26" fillId="0" borderId="6" xfId="0" applyFont="1" applyFill="1" applyBorder="1" applyAlignment="1">
      <alignment vertical="center" wrapText="1"/>
    </xf>
    <xf numFmtId="0" fontId="15" fillId="8" borderId="21" xfId="0" applyFont="1" applyFill="1" applyBorder="1" applyAlignment="1">
      <alignment horizontal="center" vertical="distributed"/>
    </xf>
    <xf numFmtId="0" fontId="15" fillId="8" borderId="22" xfId="0" applyFont="1" applyFill="1" applyBorder="1" applyAlignment="1">
      <alignment horizontal="center" vertical="center" wrapText="1"/>
    </xf>
    <xf numFmtId="0" fontId="26" fillId="0" borderId="22" xfId="0" applyNumberFormat="1" applyFont="1" applyFill="1" applyBorder="1" applyAlignment="1">
      <alignment horizontal="justify" vertical="center" wrapText="1"/>
    </xf>
    <xf numFmtId="0" fontId="26" fillId="0" borderId="22" xfId="0" applyNumberFormat="1" applyFont="1" applyFill="1" applyBorder="1" applyAlignment="1">
      <alignment horizontal="center" vertical="center" wrapText="1"/>
    </xf>
    <xf numFmtId="0" fontId="26" fillId="0" borderId="22" xfId="0" applyFont="1" applyFill="1" applyBorder="1" applyAlignment="1">
      <alignment horizontal="center" vertical="center" wrapText="1"/>
    </xf>
    <xf numFmtId="0" fontId="26" fillId="0" borderId="53" xfId="0" applyFont="1" applyFill="1" applyBorder="1" applyAlignment="1">
      <alignment vertical="center" wrapText="1"/>
    </xf>
    <xf numFmtId="0" fontId="15" fillId="8" borderId="20" xfId="0" applyFont="1" applyFill="1" applyBorder="1" applyAlignment="1">
      <alignment horizontal="center" vertical="distributed"/>
    </xf>
    <xf numFmtId="0" fontId="15" fillId="8" borderId="1" xfId="0" applyFont="1" applyFill="1" applyBorder="1" applyAlignment="1">
      <alignment horizontal="center" vertical="center" wrapText="1"/>
    </xf>
    <xf numFmtId="0" fontId="26" fillId="0" borderId="1" xfId="0" applyNumberFormat="1" applyFont="1" applyFill="1" applyBorder="1" applyAlignment="1">
      <alignment horizontal="justify" vertical="center" wrapText="1"/>
    </xf>
    <xf numFmtId="0" fontId="26" fillId="0" borderId="1" xfId="0" applyFont="1" applyFill="1" applyBorder="1" applyAlignment="1">
      <alignment vertical="center" wrapText="1"/>
    </xf>
    <xf numFmtId="0" fontId="26" fillId="4" borderId="35" xfId="0" applyFont="1" applyFill="1" applyBorder="1" applyAlignment="1">
      <alignment horizontal="center" vertical="center" wrapText="1"/>
    </xf>
    <xf numFmtId="0" fontId="22" fillId="4" borderId="10" xfId="0" applyFont="1" applyFill="1" applyBorder="1" applyAlignment="1">
      <alignment horizontal="center" vertical="center" wrapText="1"/>
    </xf>
    <xf numFmtId="0" fontId="26" fillId="4" borderId="10" xfId="0" applyNumberFormat="1" applyFont="1" applyFill="1" applyBorder="1" applyAlignment="1">
      <alignment horizontal="justify" vertical="center" wrapText="1"/>
    </xf>
    <xf numFmtId="0" fontId="26" fillId="4" borderId="10" xfId="0" applyNumberFormat="1" applyFont="1" applyFill="1" applyBorder="1" applyAlignment="1">
      <alignment horizontal="center" vertical="center" wrapText="1"/>
    </xf>
    <xf numFmtId="166" fontId="26" fillId="4" borderId="10" xfId="0" applyNumberFormat="1" applyFont="1" applyFill="1" applyBorder="1" applyAlignment="1">
      <alignment horizontal="center" vertical="center" wrapText="1"/>
    </xf>
    <xf numFmtId="0" fontId="4" fillId="0" borderId="0" xfId="0" applyFont="1" applyAlignment="1">
      <alignment horizontal="center"/>
    </xf>
    <xf numFmtId="0" fontId="4" fillId="0" borderId="0" xfId="0" applyFont="1"/>
    <xf numFmtId="0" fontId="26" fillId="11" borderId="35" xfId="0" applyFont="1" applyFill="1" applyBorder="1" applyAlignment="1">
      <alignment horizontal="center" vertical="center" wrapText="1"/>
    </xf>
    <xf numFmtId="0" fontId="15" fillId="8" borderId="47" xfId="0" applyFont="1" applyFill="1" applyBorder="1" applyAlignment="1">
      <alignment horizontal="center" vertical="distributed"/>
    </xf>
    <xf numFmtId="0" fontId="24" fillId="4" borderId="0" xfId="0" applyFont="1" applyFill="1" applyBorder="1"/>
    <xf numFmtId="0" fontId="4" fillId="4" borderId="0" xfId="0" applyFont="1" applyFill="1" applyAlignment="1">
      <alignment horizontal="center"/>
    </xf>
    <xf numFmtId="0" fontId="4" fillId="4" borderId="0" xfId="0" applyFont="1" applyFill="1"/>
    <xf numFmtId="0" fontId="26" fillId="0" borderId="35" xfId="0" applyFont="1" applyBorder="1" applyAlignment="1">
      <alignment horizontal="center" vertical="center" wrapText="1"/>
    </xf>
    <xf numFmtId="0" fontId="24" fillId="0" borderId="0" xfId="0" applyFont="1" applyBorder="1"/>
    <xf numFmtId="0" fontId="15" fillId="0" borderId="0" xfId="0" applyFont="1" applyFill="1" applyBorder="1" applyAlignment="1">
      <alignment horizontal="center" vertical="distributed"/>
    </xf>
    <xf numFmtId="0" fontId="24" fillId="0" borderId="1" xfId="0" applyFont="1" applyFill="1" applyBorder="1"/>
    <xf numFmtId="9" fontId="26" fillId="0" borderId="20" xfId="0" applyNumberFormat="1" applyFont="1" applyFill="1" applyBorder="1" applyAlignment="1">
      <alignment horizontal="center" vertical="distributed"/>
    </xf>
    <xf numFmtId="0" fontId="15" fillId="0" borderId="14" xfId="0" applyFont="1" applyFill="1" applyBorder="1" applyAlignment="1">
      <alignment horizontal="center" vertical="distributed"/>
    </xf>
    <xf numFmtId="0" fontId="25" fillId="8" borderId="0" xfId="0" applyFont="1" applyFill="1" applyBorder="1" applyAlignment="1">
      <alignment horizontal="center"/>
    </xf>
    <xf numFmtId="0" fontId="25" fillId="8" borderId="0" xfId="0" applyFont="1" applyFill="1" applyBorder="1" applyAlignment="1">
      <alignment horizontal="center" wrapText="1"/>
    </xf>
    <xf numFmtId="0" fontId="25" fillId="8" borderId="0" xfId="0" applyFont="1" applyFill="1" applyBorder="1" applyAlignment="1">
      <alignment horizontal="center" vertical="center"/>
    </xf>
    <xf numFmtId="0" fontId="15" fillId="8" borderId="0" xfId="0" applyFont="1" applyFill="1" applyBorder="1" applyAlignment="1">
      <alignment horizontal="center" wrapText="1"/>
    </xf>
    <xf numFmtId="0" fontId="24" fillId="0" borderId="0" xfId="0" applyFont="1" applyAlignment="1">
      <alignment horizontal="center"/>
    </xf>
    <xf numFmtId="0" fontId="24" fillId="0" borderId="23" xfId="0" applyFont="1" applyBorder="1"/>
    <xf numFmtId="0" fontId="24" fillId="0" borderId="28" xfId="0" applyFont="1" applyBorder="1"/>
    <xf numFmtId="0" fontId="24" fillId="0" borderId="29" xfId="0" applyFont="1" applyBorder="1"/>
    <xf numFmtId="0" fontId="24" fillId="0" borderId="25" xfId="0" applyFont="1" applyBorder="1" applyAlignment="1">
      <alignment horizontal="center"/>
    </xf>
    <xf numFmtId="0" fontId="24" fillId="0" borderId="0" xfId="0" applyFont="1" applyBorder="1" applyAlignment="1">
      <alignment horizontal="center"/>
    </xf>
    <xf numFmtId="0" fontId="25" fillId="8" borderId="25" xfId="0" applyFont="1" applyFill="1" applyBorder="1" applyAlignment="1">
      <alignment horizontal="center"/>
    </xf>
    <xf numFmtId="0" fontId="25" fillId="8" borderId="29" xfId="0" applyFont="1" applyFill="1" applyBorder="1" applyAlignment="1">
      <alignment horizontal="center"/>
    </xf>
    <xf numFmtId="0" fontId="24" fillId="0" borderId="0" xfId="0" applyFont="1" applyAlignment="1"/>
    <xf numFmtId="0" fontId="24" fillId="4" borderId="0" xfId="0" applyFont="1" applyFill="1" applyBorder="1" applyAlignment="1">
      <alignment vertical="top"/>
    </xf>
    <xf numFmtId="0" fontId="24" fillId="4" borderId="29" xfId="0" applyFont="1" applyFill="1" applyBorder="1" applyAlignment="1">
      <alignment vertical="top"/>
    </xf>
    <xf numFmtId="0" fontId="24" fillId="4" borderId="25" xfId="0" applyFont="1" applyFill="1" applyBorder="1" applyAlignment="1">
      <alignment vertical="top"/>
    </xf>
    <xf numFmtId="0" fontId="22" fillId="4" borderId="25" xfId="0" applyFont="1" applyFill="1" applyBorder="1" applyAlignment="1">
      <alignment horizontal="center" vertical="center"/>
    </xf>
    <xf numFmtId="0" fontId="31" fillId="4" borderId="25" xfId="0" applyFont="1" applyFill="1" applyBorder="1" applyAlignment="1">
      <alignment horizontal="center" vertical="center"/>
    </xf>
    <xf numFmtId="0" fontId="24" fillId="4" borderId="30" xfId="0" applyFont="1" applyFill="1" applyBorder="1" applyAlignment="1">
      <alignment vertical="top"/>
    </xf>
    <xf numFmtId="0" fontId="24" fillId="4" borderId="14" xfId="0" applyFont="1" applyFill="1" applyBorder="1" applyAlignment="1">
      <alignment vertical="top"/>
    </xf>
    <xf numFmtId="0" fontId="24" fillId="4" borderId="32" xfId="0" applyFont="1" applyFill="1" applyBorder="1" applyAlignment="1">
      <alignment vertical="top"/>
    </xf>
    <xf numFmtId="0" fontId="21" fillId="4" borderId="0" xfId="0" applyFont="1" applyFill="1" applyBorder="1" applyAlignment="1">
      <alignment vertical="top"/>
    </xf>
    <xf numFmtId="0" fontId="21" fillId="4" borderId="29" xfId="0" applyFont="1" applyFill="1" applyBorder="1" applyAlignment="1">
      <alignment vertical="top"/>
    </xf>
    <xf numFmtId="0" fontId="21" fillId="4" borderId="25" xfId="0" applyFont="1" applyFill="1" applyBorder="1" applyAlignment="1">
      <alignment vertical="top"/>
    </xf>
    <xf numFmtId="0" fontId="34" fillId="0" borderId="35" xfId="0" applyFont="1" applyFill="1" applyBorder="1" applyAlignment="1">
      <alignment horizontal="center" vertical="center" wrapText="1"/>
    </xf>
    <xf numFmtId="0" fontId="34" fillId="0" borderId="34" xfId="0" applyFont="1" applyFill="1" applyBorder="1" applyAlignment="1">
      <alignment horizontal="justify" vertical="center" wrapText="1"/>
    </xf>
    <xf numFmtId="0" fontId="34" fillId="0" borderId="35" xfId="0" applyFont="1" applyFill="1" applyBorder="1" applyAlignment="1">
      <alignment horizontal="justify" vertical="center" wrapText="1"/>
    </xf>
    <xf numFmtId="0" fontId="15" fillId="0" borderId="49" xfId="0" applyFont="1" applyFill="1" applyBorder="1" applyAlignment="1">
      <alignment horizontal="center"/>
    </xf>
    <xf numFmtId="0" fontId="33" fillId="0" borderId="35" xfId="0" applyFont="1" applyFill="1" applyBorder="1" applyAlignment="1">
      <alignment horizontal="center" vertical="center" wrapText="1"/>
    </xf>
    <xf numFmtId="0" fontId="24" fillId="4" borderId="22" xfId="0" applyFont="1" applyFill="1" applyBorder="1"/>
    <xf numFmtId="0" fontId="26" fillId="4" borderId="22" xfId="0" applyFont="1" applyFill="1" applyBorder="1" applyAlignment="1">
      <alignment horizontal="center" vertical="center"/>
    </xf>
    <xf numFmtId="0" fontId="26" fillId="4" borderId="54" xfId="0" applyFont="1" applyFill="1" applyBorder="1" applyAlignment="1">
      <alignment vertical="center" wrapText="1"/>
    </xf>
    <xf numFmtId="0" fontId="24" fillId="4" borderId="0" xfId="0" applyFont="1" applyFill="1"/>
    <xf numFmtId="0" fontId="26" fillId="4" borderId="22" xfId="0" applyFont="1" applyFill="1" applyBorder="1" applyAlignment="1">
      <alignment horizontal="center" vertical="center" wrapText="1"/>
    </xf>
    <xf numFmtId="166" fontId="26" fillId="4" borderId="22" xfId="0" applyNumberFormat="1" applyFont="1" applyFill="1" applyBorder="1" applyAlignment="1">
      <alignment horizontal="center" vertical="center" wrapText="1"/>
    </xf>
    <xf numFmtId="0" fontId="24" fillId="4" borderId="10" xfId="0" applyFont="1" applyFill="1" applyBorder="1"/>
    <xf numFmtId="49" fontId="36" fillId="12" borderId="17" xfId="0" applyNumberFormat="1" applyFont="1" applyFill="1" applyBorder="1" applyAlignment="1">
      <alignment horizontal="center" vertical="center"/>
    </xf>
    <xf numFmtId="0" fontId="24" fillId="0" borderId="42" xfId="0" applyFont="1" applyBorder="1"/>
    <xf numFmtId="0" fontId="24" fillId="0" borderId="40" xfId="0" applyFont="1" applyBorder="1"/>
    <xf numFmtId="0" fontId="24" fillId="0" borderId="43" xfId="0" applyFont="1" applyBorder="1"/>
    <xf numFmtId="0" fontId="24" fillId="0" borderId="30" xfId="0" applyFont="1" applyBorder="1" applyAlignment="1">
      <alignment horizontal="center"/>
    </xf>
    <xf numFmtId="0" fontId="24" fillId="0" borderId="14" xfId="0" applyFont="1" applyBorder="1"/>
    <xf numFmtId="0" fontId="26" fillId="4" borderId="0" xfId="0" applyFont="1" applyFill="1" applyBorder="1" applyAlignment="1">
      <alignment horizontal="center" vertical="center" wrapText="1"/>
    </xf>
    <xf numFmtId="0" fontId="26" fillId="0" borderId="0" xfId="0" applyFont="1" applyFill="1" applyBorder="1" applyAlignment="1">
      <alignment horizontal="center" vertical="center" wrapText="1"/>
    </xf>
    <xf numFmtId="166" fontId="26" fillId="0" borderId="0" xfId="0" applyNumberFormat="1" applyFont="1" applyFill="1" applyBorder="1" applyAlignment="1">
      <alignment horizontal="center" vertical="center" wrapText="1"/>
    </xf>
    <xf numFmtId="0" fontId="15" fillId="0" borderId="1" xfId="0" applyFont="1" applyFill="1" applyBorder="1" applyAlignment="1">
      <alignment horizontal="center"/>
    </xf>
    <xf numFmtId="0" fontId="26" fillId="0" borderId="1" xfId="0" applyFont="1" applyFill="1" applyBorder="1" applyAlignment="1">
      <alignment horizontal="center" vertical="center"/>
    </xf>
    <xf numFmtId="0" fontId="26" fillId="0" borderId="50" xfId="0" applyFont="1" applyBorder="1" applyAlignment="1">
      <alignment horizontal="center" vertical="center" wrapText="1"/>
    </xf>
    <xf numFmtId="0" fontId="38" fillId="8" borderId="9" xfId="0" applyFont="1" applyFill="1" applyBorder="1" applyAlignment="1">
      <alignment horizontal="center" vertical="distributed"/>
    </xf>
    <xf numFmtId="0" fontId="38" fillId="8" borderId="10" xfId="0" applyFont="1" applyFill="1" applyBorder="1" applyAlignment="1">
      <alignment horizontal="center" vertical="distributed"/>
    </xf>
    <xf numFmtId="0" fontId="34" fillId="0" borderId="10" xfId="0" applyNumberFormat="1" applyFont="1" applyFill="1" applyBorder="1" applyAlignment="1">
      <alignment horizontal="justify" vertical="center" wrapText="1"/>
    </xf>
    <xf numFmtId="0" fontId="34" fillId="0" borderId="10" xfId="0" applyNumberFormat="1" applyFont="1" applyFill="1" applyBorder="1" applyAlignment="1">
      <alignment horizontal="center" vertical="center" wrapText="1"/>
    </xf>
    <xf numFmtId="0" fontId="34" fillId="0" borderId="10" xfId="0" applyFont="1" applyFill="1" applyBorder="1" applyAlignment="1">
      <alignment horizontal="center" vertical="center" wrapText="1"/>
    </xf>
    <xf numFmtId="166" fontId="34" fillId="0" borderId="10" xfId="0" applyNumberFormat="1" applyFont="1" applyFill="1" applyBorder="1" applyAlignment="1">
      <alignment horizontal="center" vertical="center" wrapText="1"/>
    </xf>
    <xf numFmtId="0" fontId="34" fillId="0" borderId="10" xfId="0" applyFont="1" applyFill="1" applyBorder="1" applyAlignment="1">
      <alignment horizontal="center" vertical="center"/>
    </xf>
    <xf numFmtId="1" fontId="34" fillId="0" borderId="10" xfId="0" applyNumberFormat="1" applyFont="1" applyFill="1" applyBorder="1" applyAlignment="1">
      <alignment horizontal="center" vertical="distributed"/>
    </xf>
    <xf numFmtId="0" fontId="13" fillId="0" borderId="0" xfId="0" applyFont="1" applyFill="1" applyBorder="1"/>
    <xf numFmtId="0" fontId="34" fillId="4" borderId="1" xfId="0" applyFont="1" applyFill="1" applyBorder="1" applyAlignment="1">
      <alignment horizontal="center" vertical="center"/>
    </xf>
    <xf numFmtId="0" fontId="18" fillId="0" borderId="0" xfId="0" applyFont="1" applyAlignment="1">
      <alignment horizontal="center"/>
    </xf>
    <xf numFmtId="0" fontId="22" fillId="4" borderId="6" xfId="0" applyFont="1" applyFill="1" applyBorder="1" applyAlignment="1">
      <alignment horizontal="center" vertical="center" wrapText="1"/>
    </xf>
    <xf numFmtId="0" fontId="21" fillId="4" borderId="6" xfId="0" applyFont="1" applyFill="1" applyBorder="1" applyAlignment="1">
      <alignment horizontal="center" vertical="center" wrapText="1"/>
    </xf>
    <xf numFmtId="1" fontId="26" fillId="0" borderId="6" xfId="0" applyNumberFormat="1" applyFont="1" applyFill="1" applyBorder="1" applyAlignment="1">
      <alignment horizontal="center" vertical="distributed"/>
    </xf>
    <xf numFmtId="0" fontId="26" fillId="0" borderId="55" xfId="0" applyFont="1" applyFill="1" applyBorder="1" applyAlignment="1">
      <alignment horizontal="center" vertical="center" wrapText="1"/>
    </xf>
    <xf numFmtId="1" fontId="26" fillId="0" borderId="1" xfId="0" applyNumberFormat="1" applyFont="1" applyFill="1" applyBorder="1" applyAlignment="1">
      <alignment horizontal="center" vertical="distributed"/>
    </xf>
    <xf numFmtId="0" fontId="26" fillId="0" borderId="45" xfId="0" applyFont="1" applyFill="1" applyBorder="1" applyAlignment="1">
      <alignment horizontal="center" vertical="center" wrapText="1"/>
    </xf>
    <xf numFmtId="0" fontId="26" fillId="0" borderId="34" xfId="0" applyFont="1" applyFill="1" applyBorder="1" applyAlignment="1">
      <alignment horizontal="center" vertical="center" wrapText="1"/>
    </xf>
    <xf numFmtId="0" fontId="34" fillId="0" borderId="22" xfId="0" applyFont="1" applyFill="1" applyBorder="1" applyAlignment="1">
      <alignment horizontal="center" vertical="center" wrapText="1"/>
    </xf>
    <xf numFmtId="0" fontId="34" fillId="0" borderId="1" xfId="0" applyNumberFormat="1" applyFont="1" applyFill="1" applyBorder="1" applyAlignment="1">
      <alignment horizontal="center" vertical="center" wrapText="1"/>
    </xf>
    <xf numFmtId="0" fontId="34" fillId="0" borderId="1" xfId="0" applyFont="1" applyFill="1" applyBorder="1" applyAlignment="1">
      <alignment horizontal="center" vertical="center" wrapText="1"/>
    </xf>
    <xf numFmtId="0" fontId="38" fillId="8" borderId="20" xfId="0" applyFont="1" applyFill="1" applyBorder="1" applyAlignment="1">
      <alignment horizontal="center" vertical="distributed"/>
    </xf>
    <xf numFmtId="0" fontId="38" fillId="8" borderId="1" xfId="0" applyFont="1" applyFill="1" applyBorder="1" applyAlignment="1">
      <alignment horizontal="center" vertical="center" wrapText="1"/>
    </xf>
    <xf numFmtId="0" fontId="34" fillId="0" borderId="1" xfId="0" applyFont="1" applyFill="1" applyBorder="1" applyAlignment="1">
      <alignment vertical="center" wrapText="1"/>
    </xf>
    <xf numFmtId="0" fontId="26" fillId="0" borderId="3" xfId="0" applyNumberFormat="1" applyFont="1" applyFill="1" applyBorder="1" applyAlignment="1">
      <alignment horizontal="center" vertical="center" wrapText="1"/>
    </xf>
    <xf numFmtId="0" fontId="26" fillId="0" borderId="6" xfId="0" applyFont="1" applyFill="1" applyBorder="1" applyAlignment="1">
      <alignment horizontal="center" vertical="center"/>
    </xf>
    <xf numFmtId="0" fontId="34" fillId="0" borderId="55" xfId="0" applyFont="1" applyFill="1" applyBorder="1" applyAlignment="1">
      <alignment horizontal="center" vertical="center" wrapText="1"/>
    </xf>
    <xf numFmtId="1" fontId="26" fillId="0" borderId="22" xfId="0" applyNumberFormat="1" applyFont="1" applyFill="1" applyBorder="1" applyAlignment="1">
      <alignment horizontal="center" vertical="distributed"/>
    </xf>
    <xf numFmtId="0" fontId="34" fillId="4" borderId="1" xfId="0" applyFont="1" applyFill="1" applyBorder="1" applyAlignment="1">
      <alignment horizontal="center" vertical="center" wrapText="1"/>
    </xf>
    <xf numFmtId="166" fontId="34" fillId="4" borderId="1" xfId="0" applyNumberFormat="1" applyFont="1" applyFill="1" applyBorder="1" applyAlignment="1">
      <alignment horizontal="center" vertical="center" wrapText="1"/>
    </xf>
    <xf numFmtId="0" fontId="1" fillId="4" borderId="25" xfId="526" applyFont="1" applyFill="1" applyBorder="1"/>
    <xf numFmtId="0" fontId="1" fillId="4" borderId="0" xfId="526" applyFont="1" applyFill="1" applyBorder="1"/>
    <xf numFmtId="0" fontId="8" fillId="4" borderId="0" xfId="0" applyFont="1" applyFill="1" applyBorder="1" applyAlignment="1">
      <alignment horizontal="center" vertical="center"/>
    </xf>
    <xf numFmtId="0" fontId="1" fillId="4" borderId="29" xfId="526" applyFont="1" applyFill="1" applyBorder="1"/>
    <xf numFmtId="0" fontId="0" fillId="4" borderId="0" xfId="0" applyFill="1" applyBorder="1" applyAlignment="1">
      <alignment vertical="center"/>
    </xf>
    <xf numFmtId="0" fontId="26" fillId="4" borderId="45" xfId="0" applyFont="1" applyFill="1" applyBorder="1" applyAlignment="1">
      <alignment horizontal="center" vertical="center" wrapText="1"/>
    </xf>
    <xf numFmtId="0" fontId="34" fillId="0" borderId="13" xfId="0" applyNumberFormat="1" applyFont="1" applyFill="1" applyBorder="1" applyAlignment="1">
      <alignment horizontal="justify" vertical="center" wrapText="1"/>
    </xf>
    <xf numFmtId="0" fontId="34" fillId="0" borderId="13" xfId="0" applyNumberFormat="1" applyFont="1" applyFill="1" applyBorder="1" applyAlignment="1">
      <alignment horizontal="center" vertical="center" wrapText="1"/>
    </xf>
    <xf numFmtId="0" fontId="34" fillId="0" borderId="13" xfId="0" applyFont="1" applyFill="1" applyBorder="1" applyAlignment="1">
      <alignment horizontal="center" vertical="center"/>
    </xf>
    <xf numFmtId="0" fontId="34" fillId="0" borderId="13" xfId="0" applyFont="1" applyFill="1" applyBorder="1" applyAlignment="1">
      <alignment horizontal="center" vertical="center" wrapText="1"/>
    </xf>
    <xf numFmtId="0" fontId="33" fillId="0" borderId="35" xfId="0" applyFont="1" applyFill="1" applyBorder="1" applyAlignment="1">
      <alignment horizontal="justify" vertical="center" wrapText="1"/>
    </xf>
    <xf numFmtId="0" fontId="26" fillId="0" borderId="6" xfId="0" applyNumberFormat="1" applyFont="1" applyFill="1" applyBorder="1" applyAlignment="1">
      <alignment vertical="center" wrapText="1"/>
    </xf>
    <xf numFmtId="0" fontId="34" fillId="0" borderId="6" xfId="0" applyNumberFormat="1" applyFont="1" applyFill="1" applyBorder="1" applyAlignment="1">
      <alignment horizontal="justify" vertical="center" wrapText="1"/>
    </xf>
    <xf numFmtId="0" fontId="38" fillId="8" borderId="6" xfId="0" applyFont="1" applyFill="1" applyBorder="1" applyAlignment="1">
      <alignment horizontal="center" vertical="center" wrapText="1"/>
    </xf>
    <xf numFmtId="0" fontId="34" fillId="0" borderId="6" xfId="0" applyFont="1" applyFill="1" applyBorder="1" applyAlignment="1">
      <alignment horizontal="center" vertical="center" wrapText="1"/>
    </xf>
    <xf numFmtId="0" fontId="43" fillId="10" borderId="37" xfId="0" applyFont="1" applyFill="1" applyBorder="1" applyAlignment="1">
      <alignment horizontal="center" vertical="center" wrapText="1"/>
    </xf>
    <xf numFmtId="0" fontId="20" fillId="4" borderId="0" xfId="0" applyFont="1" applyFill="1" applyBorder="1" applyAlignment="1">
      <alignment horizontal="center" vertical="distributed"/>
    </xf>
    <xf numFmtId="0" fontId="15" fillId="0" borderId="3" xfId="0" applyFont="1" applyFill="1" applyBorder="1" applyAlignment="1">
      <alignment horizontal="center"/>
    </xf>
    <xf numFmtId="0" fontId="24" fillId="0" borderId="13" xfId="0" applyFont="1" applyFill="1" applyBorder="1"/>
    <xf numFmtId="0" fontId="24" fillId="0" borderId="23" xfId="0" applyFont="1" applyFill="1" applyBorder="1"/>
    <xf numFmtId="0" fontId="15" fillId="8" borderId="22" xfId="0" applyFont="1" applyFill="1" applyBorder="1" applyAlignment="1">
      <alignment horizontal="center" vertical="distributed"/>
    </xf>
    <xf numFmtId="0" fontId="34" fillId="0" borderId="22" xfId="0" applyNumberFormat="1" applyFont="1" applyFill="1" applyBorder="1" applyAlignment="1">
      <alignment horizontal="justify" vertical="center" wrapText="1"/>
    </xf>
    <xf numFmtId="0" fontId="34" fillId="0" borderId="53" xfId="0" applyNumberFormat="1" applyFont="1" applyFill="1" applyBorder="1" applyAlignment="1">
      <alignment horizontal="center" vertical="center" wrapText="1"/>
    </xf>
    <xf numFmtId="0" fontId="34" fillId="0" borderId="53" xfId="0" applyFont="1" applyFill="1" applyBorder="1" applyAlignment="1">
      <alignment horizontal="center" vertical="center" wrapText="1"/>
    </xf>
    <xf numFmtId="0" fontId="26" fillId="0" borderId="53" xfId="0" applyFont="1" applyFill="1" applyBorder="1" applyAlignment="1">
      <alignment horizontal="center" vertical="center" wrapText="1"/>
    </xf>
    <xf numFmtId="166" fontId="26" fillId="0" borderId="22" xfId="0" applyNumberFormat="1" applyFont="1" applyFill="1" applyBorder="1" applyAlignment="1">
      <alignment horizontal="center" vertical="center" wrapText="1"/>
    </xf>
    <xf numFmtId="166" fontId="26" fillId="0" borderId="53" xfId="0" applyNumberFormat="1" applyFont="1" applyFill="1" applyBorder="1" applyAlignment="1">
      <alignment horizontal="center" vertical="center" wrapText="1"/>
    </xf>
    <xf numFmtId="0" fontId="26" fillId="0" borderId="53" xfId="0" applyFont="1" applyFill="1" applyBorder="1" applyAlignment="1">
      <alignment horizontal="center" vertical="center"/>
    </xf>
    <xf numFmtId="0" fontId="26" fillId="0" borderId="51" xfId="0" applyFont="1" applyFill="1" applyBorder="1" applyAlignment="1">
      <alignment horizontal="center" vertical="center" wrapText="1"/>
    </xf>
    <xf numFmtId="166" fontId="34" fillId="0" borderId="1" xfId="0" applyNumberFormat="1" applyFont="1" applyFill="1" applyBorder="1" applyAlignment="1">
      <alignment horizontal="center" vertical="center" wrapText="1"/>
    </xf>
    <xf numFmtId="0" fontId="34" fillId="0" borderId="1" xfId="0" applyFont="1" applyFill="1" applyBorder="1" applyAlignment="1">
      <alignment horizontal="center" vertical="center"/>
    </xf>
    <xf numFmtId="1" fontId="34" fillId="0" borderId="1" xfId="0" applyNumberFormat="1" applyFont="1" applyFill="1" applyBorder="1" applyAlignment="1">
      <alignment horizontal="center" vertical="distributed"/>
    </xf>
    <xf numFmtId="0" fontId="34" fillId="0" borderId="3" xfId="0" applyFont="1" applyFill="1" applyBorder="1" applyAlignment="1">
      <alignment horizontal="center" vertical="center" wrapText="1"/>
    </xf>
    <xf numFmtId="0" fontId="15" fillId="8" borderId="9" xfId="0" applyFont="1" applyFill="1" applyBorder="1" applyAlignment="1">
      <alignment horizontal="center" vertical="center" wrapText="1"/>
    </xf>
    <xf numFmtId="0" fontId="34" fillId="0" borderId="6" xfId="0" applyNumberFormat="1" applyFont="1" applyFill="1" applyBorder="1" applyAlignment="1">
      <alignment horizontal="center" vertical="center" wrapText="1"/>
    </xf>
    <xf numFmtId="0" fontId="38" fillId="8" borderId="10" xfId="0" applyFont="1" applyFill="1" applyBorder="1" applyAlignment="1">
      <alignment horizontal="center" vertical="center" wrapText="1"/>
    </xf>
    <xf numFmtId="0" fontId="42" fillId="0" borderId="10" xfId="0" applyNumberFormat="1" applyFont="1" applyFill="1" applyBorder="1" applyAlignment="1">
      <alignment horizontal="justify" vertical="center" wrapText="1"/>
    </xf>
    <xf numFmtId="0" fontId="33" fillId="0" borderId="10" xfId="0" applyNumberFormat="1" applyFont="1" applyFill="1" applyBorder="1" applyAlignment="1">
      <alignment horizontal="justify" vertical="center" wrapText="1"/>
    </xf>
    <xf numFmtId="0" fontId="33" fillId="0" borderId="6" xfId="0" applyNumberFormat="1" applyFont="1" applyFill="1" applyBorder="1" applyAlignment="1">
      <alignment horizontal="justify" vertical="center" wrapText="1"/>
    </xf>
    <xf numFmtId="1" fontId="26" fillId="0" borderId="3" xfId="0" applyNumberFormat="1" applyFont="1" applyFill="1" applyBorder="1" applyAlignment="1">
      <alignment horizontal="center" vertical="distributed"/>
    </xf>
    <xf numFmtId="0" fontId="33" fillId="0" borderId="10" xfId="0" applyNumberFormat="1" applyFont="1" applyFill="1" applyBorder="1" applyAlignment="1">
      <alignment horizontal="center" vertical="center" wrapText="1"/>
    </xf>
    <xf numFmtId="0" fontId="26" fillId="4" borderId="7" xfId="0" applyFont="1" applyFill="1" applyBorder="1" applyAlignment="1">
      <alignment horizontal="center" vertical="center" wrapText="1"/>
    </xf>
    <xf numFmtId="0" fontId="26" fillId="4" borderId="60" xfId="0" applyFont="1" applyFill="1" applyBorder="1" applyAlignment="1">
      <alignment horizontal="center" vertical="center" wrapText="1"/>
    </xf>
    <xf numFmtId="0" fontId="34" fillId="0" borderId="11" xfId="0" applyNumberFormat="1" applyFont="1" applyFill="1" applyBorder="1" applyAlignment="1">
      <alignment horizontal="justify" vertical="center" wrapText="1"/>
    </xf>
    <xf numFmtId="0" fontId="34" fillId="4" borderId="6" xfId="0" applyNumberFormat="1" applyFont="1" applyFill="1" applyBorder="1" applyAlignment="1">
      <alignment horizontal="justify" vertical="center" wrapText="1"/>
    </xf>
    <xf numFmtId="0" fontId="38" fillId="0" borderId="10" xfId="0" applyNumberFormat="1" applyFont="1" applyFill="1" applyBorder="1" applyAlignment="1">
      <alignment horizontal="justify" vertical="center" wrapText="1"/>
    </xf>
    <xf numFmtId="0" fontId="38" fillId="8" borderId="61" xfId="0" applyFont="1" applyFill="1" applyBorder="1" applyAlignment="1">
      <alignment horizontal="center" vertical="distributed"/>
    </xf>
    <xf numFmtId="0" fontId="34" fillId="4" borderId="6" xfId="0" applyFont="1" applyFill="1" applyBorder="1" applyAlignment="1">
      <alignment horizontal="center" vertical="center" wrapText="1"/>
    </xf>
    <xf numFmtId="166" fontId="34" fillId="4" borderId="6" xfId="0" applyNumberFormat="1" applyFont="1" applyFill="1" applyBorder="1" applyAlignment="1">
      <alignment horizontal="center" vertical="center" wrapText="1"/>
    </xf>
    <xf numFmtId="0" fontId="39" fillId="4" borderId="6" xfId="0" applyFont="1" applyFill="1" applyBorder="1" applyAlignment="1">
      <alignment horizontal="center" vertical="center" wrapText="1"/>
    </xf>
    <xf numFmtId="0" fontId="34" fillId="4" borderId="6" xfId="0" applyFont="1" applyFill="1" applyBorder="1" applyAlignment="1">
      <alignment horizontal="center" vertical="center"/>
    </xf>
    <xf numFmtId="1" fontId="34" fillId="0" borderId="6" xfId="0" applyNumberFormat="1" applyFont="1" applyFill="1" applyBorder="1" applyAlignment="1">
      <alignment horizontal="center" vertical="distributed"/>
    </xf>
    <xf numFmtId="0" fontId="34" fillId="4" borderId="10" xfId="0" applyNumberFormat="1" applyFont="1" applyFill="1" applyBorder="1" applyAlignment="1">
      <alignment horizontal="justify" vertical="center" wrapText="1"/>
    </xf>
    <xf numFmtId="0" fontId="34" fillId="4" borderId="10" xfId="0" applyFont="1" applyFill="1" applyBorder="1" applyAlignment="1">
      <alignment horizontal="center" vertical="center" wrapText="1"/>
    </xf>
    <xf numFmtId="166" fontId="34" fillId="4" borderId="10" xfId="0" applyNumberFormat="1" applyFont="1" applyFill="1" applyBorder="1" applyAlignment="1">
      <alignment horizontal="center" vertical="center" wrapText="1"/>
    </xf>
    <xf numFmtId="0" fontId="39" fillId="4" borderId="10" xfId="0" applyFont="1" applyFill="1" applyBorder="1" applyAlignment="1">
      <alignment horizontal="center" vertical="center" wrapText="1"/>
    </xf>
    <xf numFmtId="0" fontId="34" fillId="4" borderId="10" xfId="0" applyFont="1" applyFill="1" applyBorder="1" applyAlignment="1">
      <alignment horizontal="center" vertical="center"/>
    </xf>
    <xf numFmtId="0" fontId="15" fillId="4" borderId="10" xfId="0" applyFont="1" applyFill="1" applyBorder="1" applyAlignment="1">
      <alignment vertical="center" wrapText="1"/>
    </xf>
    <xf numFmtId="0" fontId="33" fillId="11" borderId="10" xfId="0" applyNumberFormat="1" applyFont="1" applyFill="1" applyBorder="1" applyAlignment="1">
      <alignment horizontal="justify" vertical="center" wrapText="1"/>
    </xf>
    <xf numFmtId="0" fontId="26" fillId="0" borderId="0" xfId="0" applyNumberFormat="1" applyFont="1" applyFill="1" applyBorder="1" applyAlignment="1">
      <alignment horizontal="center" vertical="center" wrapText="1"/>
    </xf>
    <xf numFmtId="0" fontId="26" fillId="0" borderId="3" xfId="0" applyFont="1" applyFill="1" applyBorder="1" applyAlignment="1">
      <alignment horizontal="center" vertical="center"/>
    </xf>
    <xf numFmtId="1" fontId="26" fillId="4" borderId="4" xfId="0" applyNumberFormat="1" applyFont="1" applyFill="1" applyBorder="1" applyAlignment="1">
      <alignment horizontal="center" vertical="distributed"/>
    </xf>
    <xf numFmtId="0" fontId="43" fillId="4" borderId="10" xfId="0" applyFont="1" applyFill="1" applyBorder="1" applyAlignment="1">
      <alignment horizontal="left" vertical="distributed"/>
    </xf>
    <xf numFmtId="0" fontId="40" fillId="4" borderId="10" xfId="0" applyFont="1" applyFill="1" applyBorder="1" applyAlignment="1">
      <alignment horizontal="center" vertical="distributed"/>
    </xf>
    <xf numFmtId="0" fontId="43" fillId="4" borderId="10" xfId="0" applyFont="1" applyFill="1" applyBorder="1" applyAlignment="1">
      <alignment horizontal="left" vertical="center"/>
    </xf>
    <xf numFmtId="0" fontId="38" fillId="8" borderId="44" xfId="0" applyFont="1" applyFill="1" applyBorder="1" applyAlignment="1">
      <alignment horizontal="center" vertical="distributed"/>
    </xf>
    <xf numFmtId="0" fontId="43" fillId="4" borderId="6" xfId="0" applyFont="1" applyFill="1" applyBorder="1" applyAlignment="1">
      <alignment horizontal="center" vertical="center"/>
    </xf>
    <xf numFmtId="0" fontId="15" fillId="0" borderId="6" xfId="0" applyFont="1" applyFill="1" applyBorder="1" applyAlignment="1">
      <alignment horizontal="center"/>
    </xf>
    <xf numFmtId="0" fontId="34" fillId="0" borderId="3" xfId="0" applyFont="1" applyFill="1" applyBorder="1" applyAlignment="1">
      <alignment horizontal="center" vertical="center"/>
    </xf>
    <xf numFmtId="1" fontId="34" fillId="4" borderId="6" xfId="0" applyNumberFormat="1" applyFont="1" applyFill="1" applyBorder="1" applyAlignment="1">
      <alignment horizontal="center" vertical="distributed"/>
    </xf>
    <xf numFmtId="1" fontId="34" fillId="4" borderId="10" xfId="0" applyNumberFormat="1" applyFont="1" applyFill="1" applyBorder="1" applyAlignment="1">
      <alignment horizontal="center" vertical="distributed"/>
    </xf>
    <xf numFmtId="0" fontId="26" fillId="4" borderId="35" xfId="0" applyFont="1" applyFill="1" applyBorder="1" applyAlignment="1">
      <alignment vertical="center" wrapText="1"/>
    </xf>
    <xf numFmtId="1" fontId="34" fillId="0" borderId="22" xfId="0" applyNumberFormat="1" applyFont="1" applyFill="1" applyBorder="1" applyAlignment="1">
      <alignment horizontal="center" vertical="distributed"/>
    </xf>
    <xf numFmtId="0" fontId="15" fillId="8" borderId="6" xfId="0" applyFont="1" applyFill="1" applyBorder="1" applyAlignment="1">
      <alignment horizontal="center" vertical="distributed"/>
    </xf>
    <xf numFmtId="0" fontId="24" fillId="0" borderId="6" xfId="0" applyFont="1" applyBorder="1"/>
    <xf numFmtId="0" fontId="26" fillId="0" borderId="7" xfId="0" applyFont="1" applyFill="1" applyBorder="1" applyAlignment="1">
      <alignment horizontal="center" vertical="center" wrapText="1"/>
    </xf>
    <xf numFmtId="0" fontId="33" fillId="0" borderId="55" xfId="0" applyFont="1" applyFill="1" applyBorder="1" applyAlignment="1">
      <alignment horizontal="center" vertical="center" wrapText="1"/>
    </xf>
    <xf numFmtId="0" fontId="34" fillId="0" borderId="1" xfId="0" applyNumberFormat="1" applyFont="1" applyFill="1" applyBorder="1" applyAlignment="1">
      <alignment horizontal="justify" vertical="center" wrapText="1"/>
    </xf>
    <xf numFmtId="0" fontId="38" fillId="8" borderId="36" xfId="0" applyFont="1" applyFill="1" applyBorder="1" applyAlignment="1">
      <alignment horizontal="center" vertical="distributed"/>
    </xf>
    <xf numFmtId="0" fontId="38" fillId="8" borderId="37" xfId="0" applyFont="1" applyFill="1" applyBorder="1" applyAlignment="1">
      <alignment horizontal="center" vertical="distributed"/>
    </xf>
    <xf numFmtId="0" fontId="34" fillId="0" borderId="37" xfId="0" applyNumberFormat="1" applyFont="1" applyFill="1" applyBorder="1" applyAlignment="1">
      <alignment horizontal="justify" vertical="center" wrapText="1"/>
    </xf>
    <xf numFmtId="0" fontId="34" fillId="0" borderId="37" xfId="0" applyNumberFormat="1" applyFont="1" applyFill="1" applyBorder="1" applyAlignment="1">
      <alignment horizontal="center" vertical="center" wrapText="1"/>
    </xf>
    <xf numFmtId="0" fontId="34" fillId="0" borderId="37" xfId="0" applyFont="1" applyFill="1" applyBorder="1" applyAlignment="1">
      <alignment horizontal="center" vertical="center" wrapText="1"/>
    </xf>
    <xf numFmtId="166" fontId="34" fillId="0" borderId="37" xfId="0" applyNumberFormat="1" applyFont="1" applyFill="1" applyBorder="1" applyAlignment="1">
      <alignment horizontal="center" vertical="center" wrapText="1"/>
    </xf>
    <xf numFmtId="0" fontId="13" fillId="0" borderId="37" xfId="0" applyFont="1" applyBorder="1"/>
    <xf numFmtId="0" fontId="34" fillId="0" borderId="37" xfId="0" applyFont="1" applyFill="1" applyBorder="1" applyAlignment="1">
      <alignment horizontal="center" vertical="center"/>
    </xf>
    <xf numFmtId="1" fontId="34" fillId="0" borderId="37" xfId="0" applyNumberFormat="1" applyFont="1" applyFill="1" applyBorder="1" applyAlignment="1">
      <alignment horizontal="center" vertical="distributed"/>
    </xf>
    <xf numFmtId="0" fontId="34" fillId="0" borderId="62" xfId="0" applyFont="1" applyFill="1" applyBorder="1" applyAlignment="1">
      <alignment horizontal="center" vertical="center" wrapText="1"/>
    </xf>
    <xf numFmtId="0" fontId="34" fillId="0" borderId="38" xfId="0" applyFont="1" applyFill="1" applyBorder="1" applyAlignment="1">
      <alignment horizontal="center" vertical="center" wrapText="1"/>
    </xf>
    <xf numFmtId="0" fontId="38" fillId="8" borderId="63" xfId="0" applyFont="1" applyFill="1" applyBorder="1" applyAlignment="1">
      <alignment horizontal="center" vertical="distributed"/>
    </xf>
    <xf numFmtId="0" fontId="38" fillId="8" borderId="53" xfId="0" applyFont="1" applyFill="1" applyBorder="1" applyAlignment="1">
      <alignment horizontal="center" vertical="center" wrapText="1"/>
    </xf>
    <xf numFmtId="0" fontId="34" fillId="0" borderId="53" xfId="0" applyFont="1" applyFill="1" applyBorder="1" applyAlignment="1">
      <alignment vertical="center" wrapText="1"/>
    </xf>
    <xf numFmtId="0" fontId="34" fillId="4" borderId="53" xfId="0" applyFont="1" applyFill="1" applyBorder="1" applyAlignment="1">
      <alignment horizontal="center" vertical="center" wrapText="1"/>
    </xf>
    <xf numFmtId="166" fontId="34" fillId="4" borderId="53" xfId="0" applyNumberFormat="1" applyFont="1" applyFill="1" applyBorder="1" applyAlignment="1">
      <alignment horizontal="center" vertical="center" wrapText="1"/>
    </xf>
    <xf numFmtId="0" fontId="34" fillId="4" borderId="53" xfId="0" applyFont="1" applyFill="1" applyBorder="1" applyAlignment="1">
      <alignment horizontal="center" vertical="center"/>
    </xf>
    <xf numFmtId="0" fontId="26" fillId="4" borderId="51" xfId="0" applyFont="1" applyFill="1" applyBorder="1" applyAlignment="1">
      <alignment horizontal="center" vertical="center" wrapText="1"/>
    </xf>
    <xf numFmtId="0" fontId="51" fillId="4" borderId="6" xfId="0" applyFont="1" applyFill="1" applyBorder="1" applyAlignment="1">
      <alignment horizontal="left" vertical="center"/>
    </xf>
    <xf numFmtId="1" fontId="26" fillId="4" borderId="1" xfId="0" applyNumberFormat="1" applyFont="1" applyFill="1" applyBorder="1" applyAlignment="1">
      <alignment horizontal="center" vertical="distributed"/>
    </xf>
    <xf numFmtId="166" fontId="26" fillId="4" borderId="1" xfId="0" applyNumberFormat="1" applyFont="1" applyFill="1" applyBorder="1" applyAlignment="1">
      <alignment horizontal="center" vertical="center" wrapText="1"/>
    </xf>
    <xf numFmtId="0" fontId="26" fillId="4" borderId="6" xfId="0" applyFont="1" applyFill="1" applyBorder="1" applyAlignment="1">
      <alignment horizontal="center" vertical="center"/>
    </xf>
    <xf numFmtId="0" fontId="26" fillId="4" borderId="6" xfId="0" applyFont="1" applyFill="1" applyBorder="1" applyAlignment="1">
      <alignment horizontal="center" vertical="center" wrapText="1"/>
    </xf>
    <xf numFmtId="0" fontId="26" fillId="4" borderId="1" xfId="0" applyFont="1" applyFill="1" applyBorder="1" applyAlignment="1">
      <alignment horizontal="center" vertical="center" wrapText="1"/>
    </xf>
    <xf numFmtId="0" fontId="26" fillId="4" borderId="3" xfId="0" applyFont="1" applyFill="1" applyBorder="1" applyAlignment="1">
      <alignment horizontal="center" vertical="center"/>
    </xf>
    <xf numFmtId="0" fontId="26" fillId="4" borderId="12" xfId="0" applyFont="1" applyFill="1" applyBorder="1" applyAlignment="1">
      <alignment horizontal="center" vertical="center" wrapText="1"/>
    </xf>
    <xf numFmtId="0" fontId="26" fillId="4" borderId="49" xfId="0" applyFont="1" applyFill="1" applyBorder="1" applyAlignment="1">
      <alignment horizontal="center" vertical="center" wrapText="1"/>
    </xf>
    <xf numFmtId="0" fontId="20" fillId="4" borderId="10" xfId="0" applyFont="1" applyFill="1" applyBorder="1" applyAlignment="1">
      <alignment horizontal="center" vertical="distributed"/>
    </xf>
    <xf numFmtId="0" fontId="26" fillId="0" borderId="6"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4" fillId="4" borderId="0" xfId="0" applyFont="1" applyFill="1" applyBorder="1" applyAlignment="1">
      <alignment horizontal="justify" vertical="center" wrapText="1"/>
    </xf>
    <xf numFmtId="166" fontId="26" fillId="0" borderId="6" xfId="0" applyNumberFormat="1" applyFont="1" applyFill="1" applyBorder="1" applyAlignment="1">
      <alignment horizontal="center" vertical="center" wrapText="1"/>
    </xf>
    <xf numFmtId="166" fontId="26" fillId="0" borderId="1" xfId="0" applyNumberFormat="1" applyFont="1" applyFill="1" applyBorder="1" applyAlignment="1">
      <alignment horizontal="center" vertical="center" wrapText="1"/>
    </xf>
    <xf numFmtId="0" fontId="26" fillId="4" borderId="10" xfId="0" applyFont="1" applyFill="1" applyBorder="1" applyAlignment="1">
      <alignment horizontal="center" vertical="center" wrapText="1"/>
    </xf>
    <xf numFmtId="0" fontId="24" fillId="0" borderId="14" xfId="0" applyFont="1" applyBorder="1" applyAlignment="1">
      <alignment horizontal="center"/>
    </xf>
    <xf numFmtId="0" fontId="26" fillId="0" borderId="6" xfId="0" applyNumberFormat="1" applyFont="1" applyFill="1" applyBorder="1" applyAlignment="1">
      <alignment horizontal="center" vertical="center" wrapText="1"/>
    </xf>
    <xf numFmtId="0" fontId="26" fillId="0" borderId="1" xfId="0" applyNumberFormat="1" applyFont="1" applyFill="1" applyBorder="1" applyAlignment="1">
      <alignment horizontal="center" vertical="center" wrapText="1"/>
    </xf>
    <xf numFmtId="0" fontId="26" fillId="0" borderId="12" xfId="0" applyFont="1" applyFill="1" applyBorder="1" applyAlignment="1">
      <alignment horizontal="center" vertical="center" wrapText="1"/>
    </xf>
    <xf numFmtId="0" fontId="34" fillId="4" borderId="7" xfId="0" applyFont="1" applyFill="1" applyBorder="1" applyAlignment="1">
      <alignment horizontal="center" vertical="center" wrapText="1"/>
    </xf>
    <xf numFmtId="0" fontId="34" fillId="4" borderId="60" xfId="0" applyFont="1" applyFill="1" applyBorder="1" applyAlignment="1">
      <alignment horizontal="center" vertical="center" wrapText="1"/>
    </xf>
    <xf numFmtId="0" fontId="34" fillId="11" borderId="6" xfId="0" applyNumberFormat="1" applyFont="1" applyFill="1" applyBorder="1" applyAlignment="1">
      <alignment horizontal="justify" vertical="center" wrapText="1"/>
    </xf>
    <xf numFmtId="0" fontId="34" fillId="11" borderId="37" xfId="0" applyNumberFormat="1" applyFont="1" applyFill="1" applyBorder="1" applyAlignment="1">
      <alignment horizontal="justify" vertical="center" wrapText="1"/>
    </xf>
    <xf numFmtId="0" fontId="34" fillId="11" borderId="10" xfId="0" applyNumberFormat="1" applyFont="1" applyFill="1" applyBorder="1" applyAlignment="1">
      <alignment horizontal="justify" vertical="center" wrapText="1"/>
    </xf>
    <xf numFmtId="0" fontId="26" fillId="0" borderId="35" xfId="0" applyFont="1" applyFill="1" applyBorder="1" applyAlignment="1">
      <alignment horizontal="justify" vertical="center" wrapText="1"/>
    </xf>
    <xf numFmtId="0" fontId="1" fillId="0" borderId="0" xfId="526" applyFill="1"/>
    <xf numFmtId="0" fontId="8" fillId="0" borderId="0" xfId="526" applyFont="1" applyFill="1"/>
    <xf numFmtId="0" fontId="54" fillId="0" borderId="0" xfId="526" applyFont="1" applyFill="1" applyAlignment="1">
      <alignment horizontal="center" wrapText="1"/>
    </xf>
    <xf numFmtId="0" fontId="8" fillId="0" borderId="0" xfId="526" applyFont="1" applyFill="1" applyAlignment="1">
      <alignment horizontal="center" wrapText="1"/>
    </xf>
    <xf numFmtId="0" fontId="6" fillId="0" borderId="64" xfId="526" applyFont="1" applyFill="1" applyBorder="1" applyAlignment="1">
      <alignment horizontal="left"/>
    </xf>
    <xf numFmtId="0" fontId="7" fillId="0" borderId="42" xfId="526" applyFont="1" applyFill="1" applyBorder="1"/>
    <xf numFmtId="0" fontId="6" fillId="0" borderId="34" xfId="526" applyFont="1" applyFill="1" applyBorder="1"/>
    <xf numFmtId="0" fontId="1" fillId="0" borderId="0" xfId="526" applyFill="1" applyAlignment="1">
      <alignment horizontal="justify"/>
    </xf>
    <xf numFmtId="0" fontId="6" fillId="0" borderId="9" xfId="526" applyFont="1" applyFill="1" applyBorder="1"/>
    <xf numFmtId="0" fontId="1" fillId="0" borderId="12" xfId="526" applyFont="1" applyFill="1" applyBorder="1" applyAlignment="1">
      <alignment horizontal="justify"/>
    </xf>
    <xf numFmtId="0" fontId="1" fillId="0" borderId="35" xfId="526" applyFont="1" applyFill="1" applyBorder="1" applyAlignment="1">
      <alignment horizontal="justify"/>
    </xf>
    <xf numFmtId="0" fontId="8" fillId="0" borderId="10" xfId="526" applyFont="1" applyFill="1" applyBorder="1" applyAlignment="1">
      <alignment horizontal="justify"/>
    </xf>
    <xf numFmtId="0" fontId="1" fillId="0" borderId="35" xfId="526" applyFont="1" applyFill="1" applyBorder="1" applyAlignment="1">
      <alignment horizontal="justify" wrapText="1"/>
    </xf>
    <xf numFmtId="0" fontId="8" fillId="0" borderId="10" xfId="526" applyFont="1" applyFill="1" applyBorder="1"/>
    <xf numFmtId="0" fontId="1" fillId="0" borderId="35" xfId="526" applyFont="1" applyFill="1" applyBorder="1"/>
    <xf numFmtId="0" fontId="7" fillId="0" borderId="30" xfId="526" applyFont="1" applyFill="1" applyBorder="1" applyAlignment="1">
      <alignment horizontal="justify" wrapText="1"/>
    </xf>
    <xf numFmtId="0" fontId="8" fillId="0" borderId="18" xfId="526" applyFont="1" applyFill="1" applyBorder="1"/>
    <xf numFmtId="0" fontId="1" fillId="0" borderId="51" xfId="526" applyFont="1" applyFill="1" applyBorder="1"/>
    <xf numFmtId="0" fontId="8" fillId="0" borderId="20" xfId="526" applyFont="1" applyFill="1" applyBorder="1" applyAlignment="1">
      <alignment horizontal="justify" vertical="center" wrapText="1"/>
    </xf>
    <xf numFmtId="0" fontId="8" fillId="0" borderId="59" xfId="526" applyFont="1" applyFill="1" applyBorder="1"/>
    <xf numFmtId="0" fontId="1" fillId="0" borderId="45" xfId="526" applyFont="1" applyFill="1" applyBorder="1"/>
    <xf numFmtId="0" fontId="6" fillId="0" borderId="9" xfId="526" applyFont="1" applyFill="1" applyBorder="1" applyAlignment="1">
      <alignment horizontal="justify" wrapText="1"/>
    </xf>
    <xf numFmtId="0" fontId="1" fillId="0" borderId="12" xfId="526" applyFont="1" applyFill="1" applyBorder="1"/>
    <xf numFmtId="0" fontId="8" fillId="0" borderId="12" xfId="526" applyFont="1" applyFill="1" applyBorder="1"/>
    <xf numFmtId="0" fontId="1" fillId="0" borderId="0" xfId="526" applyFont="1" applyFill="1"/>
    <xf numFmtId="0" fontId="6" fillId="0" borderId="44" xfId="526" applyFont="1" applyFill="1" applyBorder="1" applyAlignment="1">
      <alignment horizontal="justify" wrapText="1"/>
    </xf>
    <xf numFmtId="0" fontId="8" fillId="0" borderId="7" xfId="526" applyFont="1" applyFill="1" applyBorder="1"/>
    <xf numFmtId="0" fontId="1" fillId="0" borderId="55" xfId="526" applyFont="1" applyFill="1" applyBorder="1"/>
    <xf numFmtId="0" fontId="8" fillId="0" borderId="20" xfId="526" applyFont="1" applyFill="1" applyBorder="1" applyAlignment="1">
      <alignment horizontal="justify" wrapText="1"/>
    </xf>
    <xf numFmtId="0" fontId="8" fillId="0" borderId="17" xfId="526" applyFont="1" applyFill="1" applyBorder="1"/>
    <xf numFmtId="0" fontId="8" fillId="0" borderId="5" xfId="526" applyFont="1" applyFill="1" applyBorder="1"/>
    <xf numFmtId="0" fontId="1" fillId="0" borderId="45" xfId="526" applyFont="1" applyFill="1" applyBorder="1" applyAlignment="1">
      <alignment horizontal="justify"/>
    </xf>
    <xf numFmtId="0" fontId="8" fillId="0" borderId="6" xfId="526" applyFont="1" applyFill="1" applyBorder="1"/>
    <xf numFmtId="0" fontId="1" fillId="0" borderId="55" xfId="526" applyFont="1" applyFill="1" applyBorder="1" applyAlignment="1">
      <alignment horizontal="justify"/>
    </xf>
    <xf numFmtId="0" fontId="6" fillId="0" borderId="42" xfId="526" applyFont="1" applyFill="1" applyBorder="1" applyAlignment="1"/>
    <xf numFmtId="0" fontId="1" fillId="0" borderId="62" xfId="526" applyFont="1" applyFill="1" applyBorder="1"/>
    <xf numFmtId="0" fontId="1" fillId="0" borderId="38" xfId="526" applyFont="1" applyFill="1" applyBorder="1"/>
    <xf numFmtId="0" fontId="8" fillId="0" borderId="27" xfId="526" applyFont="1" applyFill="1" applyBorder="1"/>
    <xf numFmtId="0" fontId="6" fillId="0" borderId="42" xfId="526" applyFont="1" applyFill="1" applyBorder="1"/>
    <xf numFmtId="0" fontId="1" fillId="0" borderId="39" xfId="526" applyFont="1" applyFill="1" applyBorder="1"/>
    <xf numFmtId="0" fontId="8" fillId="0" borderId="1" xfId="526" applyFont="1" applyFill="1" applyBorder="1" applyAlignment="1">
      <alignment horizontal="justify" wrapText="1"/>
    </xf>
    <xf numFmtId="0" fontId="8" fillId="0" borderId="0" xfId="526" applyFont="1" applyFill="1" applyBorder="1" applyAlignment="1">
      <alignment horizontal="justify" wrapText="1"/>
    </xf>
    <xf numFmtId="0" fontId="1" fillId="0" borderId="6" xfId="526" applyFont="1" applyFill="1" applyBorder="1"/>
    <xf numFmtId="0" fontId="7" fillId="0" borderId="9" xfId="526" applyFont="1" applyFill="1" applyBorder="1" applyAlignment="1">
      <alignment wrapText="1"/>
    </xf>
    <xf numFmtId="0" fontId="1" fillId="0" borderId="0" xfId="526" applyFill="1" applyBorder="1"/>
    <xf numFmtId="0" fontId="1" fillId="0" borderId="0" xfId="526" applyFont="1" applyFill="1" applyBorder="1"/>
    <xf numFmtId="0" fontId="6" fillId="0" borderId="9" xfId="526" applyFont="1" applyFill="1" applyBorder="1" applyAlignment="1">
      <alignment wrapText="1"/>
    </xf>
    <xf numFmtId="0" fontId="1" fillId="0" borderId="10" xfId="526" applyFont="1" applyFill="1" applyBorder="1" applyAlignment="1">
      <alignment horizontal="justify"/>
    </xf>
    <xf numFmtId="0" fontId="54" fillId="0" borderId="9" xfId="526" applyFont="1" applyFill="1" applyBorder="1" applyAlignment="1">
      <alignment wrapText="1"/>
    </xf>
    <xf numFmtId="0" fontId="1" fillId="0" borderId="10" xfId="526" applyFont="1" applyFill="1" applyBorder="1"/>
    <xf numFmtId="0" fontId="1" fillId="0" borderId="10" xfId="526" applyFont="1" applyFill="1" applyBorder="1" applyAlignment="1">
      <alignment wrapText="1"/>
    </xf>
    <xf numFmtId="0" fontId="8" fillId="0" borderId="44" xfId="526" applyFont="1" applyFill="1" applyBorder="1" applyAlignment="1">
      <alignment wrapText="1"/>
    </xf>
    <xf numFmtId="0" fontId="1" fillId="0" borderId="6" xfId="526" applyFont="1" applyFill="1" applyBorder="1" applyAlignment="1">
      <alignment wrapText="1"/>
    </xf>
    <xf numFmtId="0" fontId="6" fillId="0" borderId="42" xfId="526" applyFont="1" applyFill="1" applyBorder="1" applyAlignment="1">
      <alignment wrapText="1"/>
    </xf>
    <xf numFmtId="0" fontId="1" fillId="0" borderId="62" xfId="526" applyFont="1" applyFill="1" applyBorder="1" applyAlignment="1">
      <alignment wrapText="1"/>
    </xf>
    <xf numFmtId="0" fontId="54" fillId="0" borderId="20" xfId="526" applyFont="1" applyFill="1" applyBorder="1" applyAlignment="1">
      <alignment wrapText="1"/>
    </xf>
    <xf numFmtId="0" fontId="1" fillId="0" borderId="1" xfId="526" applyFont="1" applyFill="1" applyBorder="1" applyAlignment="1">
      <alignment wrapText="1"/>
    </xf>
    <xf numFmtId="0" fontId="1" fillId="16" borderId="55" xfId="526" applyFont="1" applyFill="1" applyBorder="1"/>
    <xf numFmtId="0" fontId="1" fillId="0" borderId="1" xfId="526" applyFont="1" applyFill="1" applyBorder="1"/>
    <xf numFmtId="0" fontId="6" fillId="0" borderId="42" xfId="526" applyFont="1" applyFill="1" applyBorder="1" applyAlignment="1">
      <alignment horizontal="justify" wrapText="1"/>
    </xf>
    <xf numFmtId="0" fontId="1" fillId="0" borderId="62" xfId="526" applyFont="1" applyFill="1" applyBorder="1" applyAlignment="1">
      <alignment horizontal="justify"/>
    </xf>
    <xf numFmtId="0" fontId="1" fillId="0" borderId="38" xfId="526" applyFont="1" applyFill="1" applyBorder="1" applyAlignment="1">
      <alignment horizontal="justify"/>
    </xf>
    <xf numFmtId="0" fontId="54" fillId="0" borderId="9" xfId="526" applyFont="1" applyFill="1" applyBorder="1" applyAlignment="1">
      <alignment horizontal="justify" wrapText="1"/>
    </xf>
    <xf numFmtId="0" fontId="1" fillId="0" borderId="7" xfId="526" applyFont="1" applyFill="1" applyBorder="1"/>
    <xf numFmtId="0" fontId="1" fillId="0" borderId="69" xfId="526" applyFont="1" applyFill="1" applyBorder="1"/>
    <xf numFmtId="0" fontId="1" fillId="0" borderId="34" xfId="526" applyFont="1" applyFill="1" applyBorder="1" applyAlignment="1">
      <alignment horizontal="justify"/>
    </xf>
    <xf numFmtId="0" fontId="1" fillId="0" borderId="22" xfId="526" applyFont="1" applyFill="1" applyBorder="1"/>
    <xf numFmtId="0" fontId="1" fillId="0" borderId="54" xfId="526" applyFont="1" applyFill="1" applyBorder="1"/>
    <xf numFmtId="0" fontId="6" fillId="0" borderId="36" xfId="526" applyFont="1" applyFill="1" applyBorder="1" applyAlignment="1">
      <alignment horizontal="justify" wrapText="1"/>
    </xf>
    <xf numFmtId="0" fontId="54" fillId="0" borderId="25" xfId="526" applyFont="1" applyFill="1" applyBorder="1" applyAlignment="1">
      <alignment horizontal="justify" wrapText="1"/>
    </xf>
    <xf numFmtId="0" fontId="1" fillId="0" borderId="5" xfId="526" applyFont="1" applyFill="1" applyBorder="1"/>
    <xf numFmtId="0" fontId="54" fillId="0" borderId="0" xfId="526" applyFont="1" applyFill="1"/>
    <xf numFmtId="0" fontId="54" fillId="0" borderId="44" xfId="526" applyFont="1" applyFill="1" applyBorder="1" applyAlignment="1">
      <alignment horizontal="justify" wrapText="1"/>
    </xf>
    <xf numFmtId="0" fontId="6" fillId="0" borderId="42" xfId="526" applyFont="1" applyFill="1" applyBorder="1" applyAlignment="1">
      <alignment horizontal="left"/>
    </xf>
    <xf numFmtId="0" fontId="6" fillId="0" borderId="40" xfId="526" applyFont="1" applyFill="1" applyBorder="1" applyAlignment="1">
      <alignment horizontal="left"/>
    </xf>
    <xf numFmtId="0" fontId="6" fillId="0" borderId="43" xfId="526" applyFont="1" applyFill="1" applyBorder="1" applyAlignment="1">
      <alignment horizontal="left"/>
    </xf>
    <xf numFmtId="0" fontId="54" fillId="0" borderId="20" xfId="526" applyFont="1" applyFill="1" applyBorder="1"/>
    <xf numFmtId="0" fontId="1" fillId="0" borderId="59" xfId="526" applyFont="1" applyFill="1" applyBorder="1"/>
    <xf numFmtId="0" fontId="54" fillId="0" borderId="9" xfId="526" applyFont="1" applyFill="1" applyBorder="1"/>
    <xf numFmtId="0" fontId="54" fillId="0" borderId="21" xfId="526" applyFont="1" applyFill="1" applyBorder="1"/>
    <xf numFmtId="0" fontId="1" fillId="0" borderId="17" xfId="526" applyFont="1" applyFill="1" applyBorder="1"/>
    <xf numFmtId="0" fontId="10" fillId="0" borderId="0" xfId="0" applyFont="1"/>
    <xf numFmtId="0" fontId="10" fillId="0" borderId="0" xfId="0" applyFont="1" applyBorder="1"/>
    <xf numFmtId="0" fontId="10" fillId="0" borderId="29" xfId="0" applyFont="1" applyBorder="1"/>
    <xf numFmtId="0" fontId="10" fillId="0" borderId="25" xfId="0" applyFont="1" applyBorder="1" applyAlignment="1">
      <alignment horizontal="center"/>
    </xf>
    <xf numFmtId="0" fontId="10" fillId="0" borderId="0" xfId="0" applyFont="1" applyBorder="1" applyAlignment="1">
      <alignment horizontal="center"/>
    </xf>
    <xf numFmtId="0" fontId="10" fillId="0" borderId="40" xfId="0" applyFont="1" applyBorder="1"/>
    <xf numFmtId="0" fontId="10" fillId="3" borderId="0" xfId="0" applyFont="1" applyFill="1" applyBorder="1"/>
    <xf numFmtId="0" fontId="41" fillId="8" borderId="52" xfId="0" applyFont="1" applyFill="1" applyBorder="1" applyAlignment="1">
      <alignment horizontal="center" vertical="distributed"/>
    </xf>
    <xf numFmtId="1" fontId="42" fillId="0" borderId="13" xfId="0" applyNumberFormat="1" applyFont="1" applyFill="1" applyBorder="1" applyAlignment="1">
      <alignment horizontal="center" vertical="distributed"/>
    </xf>
    <xf numFmtId="0" fontId="10" fillId="0" borderId="0" xfId="0" applyFont="1" applyFill="1" applyBorder="1"/>
    <xf numFmtId="0" fontId="42" fillId="0" borderId="1" xfId="0" applyFont="1" applyFill="1" applyBorder="1" applyAlignment="1">
      <alignment horizontal="center" vertical="center" wrapText="1"/>
    </xf>
    <xf numFmtId="0" fontId="42" fillId="0" borderId="10" xfId="0" applyFont="1" applyFill="1" applyBorder="1" applyAlignment="1">
      <alignment horizontal="center" vertical="center" wrapText="1"/>
    </xf>
    <xf numFmtId="0" fontId="42" fillId="0" borderId="10" xfId="0" applyFont="1" applyFill="1" applyBorder="1" applyAlignment="1">
      <alignment horizontal="center" vertical="center"/>
    </xf>
    <xf numFmtId="1" fontId="42" fillId="0" borderId="10" xfId="0" applyNumberFormat="1" applyFont="1" applyFill="1" applyBorder="1" applyAlignment="1">
      <alignment horizontal="center" vertical="distributed"/>
    </xf>
    <xf numFmtId="0" fontId="42" fillId="0" borderId="35" xfId="0" applyFont="1" applyFill="1" applyBorder="1" applyAlignment="1">
      <alignment horizontal="justify" vertical="center" wrapText="1"/>
    </xf>
    <xf numFmtId="0" fontId="42" fillId="0" borderId="35" xfId="0" applyFont="1" applyFill="1" applyBorder="1" applyAlignment="1">
      <alignment horizontal="center" vertical="center" wrapText="1"/>
    </xf>
    <xf numFmtId="0" fontId="42" fillId="0" borderId="53" xfId="0" applyFont="1" applyFill="1" applyBorder="1" applyAlignment="1">
      <alignment horizontal="center" vertical="center" wrapText="1"/>
    </xf>
    <xf numFmtId="0" fontId="42" fillId="0" borderId="22" xfId="0" applyFont="1" applyFill="1" applyBorder="1" applyAlignment="1">
      <alignment horizontal="center" vertical="center" wrapText="1"/>
    </xf>
    <xf numFmtId="166" fontId="42" fillId="0" borderId="53" xfId="0" applyNumberFormat="1" applyFont="1" applyFill="1" applyBorder="1" applyAlignment="1">
      <alignment horizontal="center" vertical="center" wrapText="1"/>
    </xf>
    <xf numFmtId="0" fontId="42" fillId="0" borderId="53" xfId="0" applyFont="1" applyFill="1" applyBorder="1" applyAlignment="1">
      <alignment horizontal="center" vertical="center"/>
    </xf>
    <xf numFmtId="1" fontId="42" fillId="0" borderId="22" xfId="0" applyNumberFormat="1" applyFont="1" applyFill="1" applyBorder="1" applyAlignment="1">
      <alignment horizontal="center" vertical="distributed"/>
    </xf>
    <xf numFmtId="0" fontId="42" fillId="0" borderId="51" xfId="0" applyFont="1" applyFill="1" applyBorder="1" applyAlignment="1">
      <alignment horizontal="center" vertical="center" wrapText="1"/>
    </xf>
    <xf numFmtId="0" fontId="42" fillId="0" borderId="1" xfId="0" applyFont="1" applyFill="1" applyBorder="1" applyAlignment="1">
      <alignment horizontal="center" vertical="center"/>
    </xf>
    <xf numFmtId="1" fontId="42" fillId="0" borderId="1" xfId="0" applyNumberFormat="1" applyFont="1" applyFill="1" applyBorder="1" applyAlignment="1">
      <alignment horizontal="center" vertical="distributed"/>
    </xf>
    <xf numFmtId="0" fontId="42" fillId="0" borderId="45" xfId="0" applyFont="1" applyFill="1" applyBorder="1" applyAlignment="1">
      <alignment horizontal="center" vertical="center" wrapText="1"/>
    </xf>
    <xf numFmtId="0" fontId="42" fillId="0" borderId="6" xfId="0" applyFont="1" applyFill="1" applyBorder="1" applyAlignment="1">
      <alignment horizontal="center" vertical="center"/>
    </xf>
    <xf numFmtId="1" fontId="42" fillId="0" borderId="6" xfId="0" applyNumberFormat="1" applyFont="1" applyFill="1" applyBorder="1" applyAlignment="1">
      <alignment horizontal="center" vertical="distributed"/>
    </xf>
    <xf numFmtId="0" fontId="42" fillId="0" borderId="55" xfId="0" applyFont="1" applyFill="1" applyBorder="1" applyAlignment="1">
      <alignment horizontal="center" vertical="center" wrapText="1"/>
    </xf>
    <xf numFmtId="0" fontId="10" fillId="0" borderId="10" xfId="0" applyFont="1" applyFill="1" applyBorder="1"/>
    <xf numFmtId="0" fontId="42" fillId="4" borderId="10" xfId="0" applyFont="1" applyFill="1" applyBorder="1" applyAlignment="1">
      <alignment horizontal="center" vertical="center"/>
    </xf>
    <xf numFmtId="0" fontId="42" fillId="4" borderId="35" xfId="0" applyFont="1" applyFill="1" applyBorder="1" applyAlignment="1">
      <alignment vertical="center" wrapText="1"/>
    </xf>
    <xf numFmtId="0" fontId="10" fillId="4" borderId="0" xfId="0" applyFont="1" applyFill="1" applyBorder="1"/>
    <xf numFmtId="0" fontId="42" fillId="4" borderId="45" xfId="0" applyFont="1" applyFill="1" applyBorder="1" applyAlignment="1">
      <alignment horizontal="center" vertical="center" wrapText="1"/>
    </xf>
    <xf numFmtId="0" fontId="42" fillId="4" borderId="35" xfId="0" applyFont="1" applyFill="1" applyBorder="1" applyAlignment="1">
      <alignment horizontal="center" vertical="center" wrapText="1"/>
    </xf>
    <xf numFmtId="0" fontId="42" fillId="4" borderId="1" xfId="0" applyFont="1" applyFill="1" applyBorder="1" applyAlignment="1">
      <alignment horizontal="center" vertical="center"/>
    </xf>
    <xf numFmtId="1" fontId="42" fillId="0" borderId="3" xfId="0" applyNumberFormat="1" applyFont="1" applyFill="1" applyBorder="1" applyAlignment="1">
      <alignment horizontal="center" vertical="distributed"/>
    </xf>
    <xf numFmtId="0" fontId="7" fillId="4" borderId="6" xfId="0" applyFont="1" applyFill="1" applyBorder="1" applyAlignment="1">
      <alignment horizontal="center" vertical="center" wrapText="1"/>
    </xf>
    <xf numFmtId="0" fontId="42" fillId="0" borderId="34" xfId="0" applyFont="1" applyFill="1" applyBorder="1" applyAlignment="1">
      <alignment horizontal="center" vertical="center" wrapText="1"/>
    </xf>
    <xf numFmtId="0" fontId="10" fillId="4" borderId="10" xfId="0" applyFont="1" applyFill="1" applyBorder="1"/>
    <xf numFmtId="0" fontId="42" fillId="11" borderId="35"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42" fillId="4" borderId="6" xfId="0" applyFont="1" applyFill="1" applyBorder="1" applyAlignment="1">
      <alignment horizontal="center" vertical="center"/>
    </xf>
    <xf numFmtId="0" fontId="42" fillId="4" borderId="3" xfId="0" applyFont="1" applyFill="1" applyBorder="1" applyAlignment="1">
      <alignment horizontal="center" vertical="center"/>
    </xf>
    <xf numFmtId="1" fontId="42" fillId="4" borderId="4" xfId="0" applyNumberFormat="1" applyFont="1" applyFill="1" applyBorder="1" applyAlignment="1">
      <alignment horizontal="center" vertical="distributed"/>
    </xf>
    <xf numFmtId="0" fontId="42" fillId="0" borderId="50" xfId="0" applyFont="1" applyBorder="1" applyAlignment="1">
      <alignment horizontal="center" vertical="center" wrapText="1"/>
    </xf>
    <xf numFmtId="1" fontId="42" fillId="4" borderId="10" xfId="0" applyNumberFormat="1" applyFont="1" applyFill="1" applyBorder="1" applyAlignment="1">
      <alignment horizontal="center" vertical="distributed"/>
    </xf>
    <xf numFmtId="0" fontId="10" fillId="0" borderId="1" xfId="0" applyFont="1" applyFill="1" applyBorder="1"/>
    <xf numFmtId="9" fontId="42" fillId="0" borderId="20" xfId="0" applyNumberFormat="1" applyFont="1" applyFill="1" applyBorder="1" applyAlignment="1">
      <alignment horizontal="center" vertical="distributed"/>
    </xf>
    <xf numFmtId="0" fontId="10" fillId="0" borderId="0" xfId="0" applyFont="1" applyAlignment="1">
      <alignment horizontal="center"/>
    </xf>
    <xf numFmtId="0" fontId="58" fillId="0" borderId="9" xfId="526" applyFont="1" applyFill="1" applyBorder="1"/>
    <xf numFmtId="0" fontId="58" fillId="0" borderId="9" xfId="526" applyFont="1" applyFill="1" applyBorder="1" applyAlignment="1">
      <alignment horizontal="justify" wrapText="1"/>
    </xf>
    <xf numFmtId="0" fontId="58" fillId="0" borderId="9" xfId="526" applyFont="1" applyFill="1" applyBorder="1" applyAlignment="1">
      <alignment horizontal="justify" vertical="center" wrapText="1"/>
    </xf>
    <xf numFmtId="0" fontId="58" fillId="11" borderId="20" xfId="526" applyFont="1" applyFill="1" applyBorder="1" applyAlignment="1">
      <alignment horizontal="justify" vertical="center" wrapText="1"/>
    </xf>
    <xf numFmtId="0" fontId="58" fillId="11" borderId="9" xfId="526" applyFont="1" applyFill="1" applyBorder="1" applyAlignment="1">
      <alignment horizontal="justify" vertical="center" wrapText="1"/>
    </xf>
    <xf numFmtId="0" fontId="40" fillId="0" borderId="9" xfId="526" applyFont="1" applyFill="1" applyBorder="1" applyAlignment="1">
      <alignment horizontal="justify" wrapText="1"/>
    </xf>
    <xf numFmtId="0" fontId="58" fillId="11" borderId="9" xfId="526" applyFont="1" applyFill="1" applyBorder="1" applyAlignment="1">
      <alignment horizontal="justify" wrapText="1"/>
    </xf>
    <xf numFmtId="0" fontId="58" fillId="0" borderId="21" xfId="526" applyFont="1" applyFill="1" applyBorder="1" applyAlignment="1">
      <alignment horizontal="justify" wrapText="1"/>
    </xf>
    <xf numFmtId="0" fontId="58" fillId="0" borderId="66" xfId="526" applyFont="1" applyFill="1" applyBorder="1" applyAlignment="1">
      <alignment horizontal="justify" wrapText="1"/>
    </xf>
    <xf numFmtId="0" fontId="42" fillId="0" borderId="50" xfId="0" applyFont="1" applyFill="1" applyBorder="1" applyAlignment="1">
      <alignment horizontal="center" vertical="center" wrapText="1"/>
    </xf>
    <xf numFmtId="0" fontId="58" fillId="0" borderId="20" xfId="526" applyFont="1" applyFill="1" applyBorder="1" applyAlignment="1">
      <alignment horizontal="justify" wrapText="1"/>
    </xf>
    <xf numFmtId="0" fontId="58" fillId="0" borderId="59" xfId="526" applyFont="1" applyFill="1" applyBorder="1" applyAlignment="1">
      <alignment horizontal="justify"/>
    </xf>
    <xf numFmtId="0" fontId="50" fillId="0" borderId="45" xfId="526" applyFont="1" applyFill="1" applyBorder="1" applyAlignment="1">
      <alignment horizontal="justify"/>
    </xf>
    <xf numFmtId="0" fontId="58" fillId="0" borderId="44" xfId="526" applyFont="1" applyFill="1" applyBorder="1" applyAlignment="1">
      <alignment horizontal="justify" vertical="center" wrapText="1"/>
    </xf>
    <xf numFmtId="0" fontId="42" fillId="4" borderId="10" xfId="0" applyFont="1" applyFill="1" applyBorder="1" applyAlignment="1">
      <alignment vertical="center"/>
    </xf>
    <xf numFmtId="0" fontId="58" fillId="0" borderId="20" xfId="526" applyFont="1" applyFill="1" applyBorder="1" applyAlignment="1">
      <alignment wrapText="1"/>
    </xf>
    <xf numFmtId="0" fontId="58" fillId="0" borderId="21" xfId="526" applyFont="1" applyFill="1" applyBorder="1" applyAlignment="1"/>
    <xf numFmtId="0" fontId="58" fillId="0" borderId="67" xfId="526" applyFont="1" applyFill="1" applyBorder="1" applyAlignment="1"/>
    <xf numFmtId="0" fontId="58" fillId="0" borderId="9" xfId="526" applyFont="1" applyFill="1" applyBorder="1" applyAlignment="1">
      <alignment wrapText="1"/>
    </xf>
    <xf numFmtId="0" fontId="58" fillId="0" borderId="44" xfId="526" applyFont="1" applyFill="1" applyBorder="1"/>
    <xf numFmtId="0" fontId="58" fillId="0" borderId="20" xfId="526" applyFont="1" applyFill="1" applyBorder="1" applyAlignment="1"/>
    <xf numFmtId="0" fontId="58" fillId="0" borderId="9" xfId="526" applyFont="1" applyFill="1" applyBorder="1" applyAlignment="1"/>
    <xf numFmtId="0" fontId="42" fillId="0" borderId="54" xfId="0" applyFont="1" applyFill="1" applyBorder="1" applyAlignment="1">
      <alignment horizontal="center" vertical="center" wrapText="1"/>
    </xf>
    <xf numFmtId="0" fontId="10" fillId="0" borderId="35" xfId="0" applyFont="1" applyBorder="1"/>
    <xf numFmtId="0" fontId="58" fillId="0" borderId="12" xfId="526" applyFont="1" applyFill="1" applyBorder="1" applyAlignment="1">
      <alignment horizontal="justify"/>
    </xf>
    <xf numFmtId="0" fontId="50" fillId="0" borderId="35" xfId="526" applyFont="1" applyFill="1" applyBorder="1" applyAlignment="1">
      <alignment horizontal="justify"/>
    </xf>
    <xf numFmtId="0" fontId="39" fillId="0" borderId="9" xfId="526" applyFont="1" applyFill="1" applyBorder="1" applyAlignment="1">
      <alignment wrapText="1"/>
    </xf>
    <xf numFmtId="0" fontId="58" fillId="0" borderId="12" xfId="526" applyFont="1" applyFill="1" applyBorder="1"/>
    <xf numFmtId="0" fontId="50" fillId="0" borderId="35" xfId="526" applyFont="1" applyFill="1" applyBorder="1"/>
    <xf numFmtId="0" fontId="52" fillId="4" borderId="10" xfId="0" applyFont="1" applyFill="1" applyBorder="1" applyAlignment="1">
      <alignment horizontal="center" vertical="center" wrapText="1"/>
    </xf>
    <xf numFmtId="0" fontId="60" fillId="0" borderId="9" xfId="526" applyFont="1" applyFill="1" applyBorder="1" applyAlignment="1">
      <alignment horizontal="left"/>
    </xf>
    <xf numFmtId="0" fontId="60" fillId="0" borderId="44" xfId="526" applyFont="1" applyFill="1" applyBorder="1" applyAlignment="1">
      <alignment horizontal="left"/>
    </xf>
    <xf numFmtId="0" fontId="50" fillId="0" borderId="10" xfId="526" applyFont="1" applyFill="1" applyBorder="1" applyAlignment="1">
      <alignment horizontal="justify" vertical="center"/>
    </xf>
    <xf numFmtId="0" fontId="50" fillId="0" borderId="6" xfId="526" applyFont="1" applyFill="1" applyBorder="1" applyAlignment="1">
      <alignment horizontal="justify" vertical="center"/>
    </xf>
    <xf numFmtId="0" fontId="50" fillId="0" borderId="55" xfId="526" applyFont="1" applyFill="1" applyBorder="1" applyAlignment="1">
      <alignment horizontal="justify"/>
    </xf>
    <xf numFmtId="0" fontId="50" fillId="4" borderId="10" xfId="0" applyFont="1" applyFill="1" applyBorder="1" applyAlignment="1">
      <alignment horizontal="center" vertical="center" wrapText="1"/>
    </xf>
    <xf numFmtId="0" fontId="60" fillId="0" borderId="20" xfId="526" applyFont="1" applyFill="1" applyBorder="1" applyAlignment="1">
      <alignment horizontal="justify"/>
    </xf>
    <xf numFmtId="0" fontId="60" fillId="0" borderId="9" xfId="526" applyFont="1" applyFill="1" applyBorder="1" applyAlignment="1">
      <alignment horizontal="justify"/>
    </xf>
    <xf numFmtId="0" fontId="60" fillId="0" borderId="44" xfId="526" applyFont="1" applyFill="1" applyBorder="1" applyAlignment="1">
      <alignment horizontal="justify"/>
    </xf>
    <xf numFmtId="0" fontId="60" fillId="0" borderId="20" xfId="526" applyFont="1" applyFill="1" applyBorder="1" applyAlignment="1">
      <alignment horizontal="justify" wrapText="1"/>
    </xf>
    <xf numFmtId="0" fontId="60" fillId="0" borderId="9" xfId="526" applyFont="1" applyFill="1" applyBorder="1" applyAlignment="1">
      <alignment horizontal="justify" wrapText="1"/>
    </xf>
    <xf numFmtId="0" fontId="60" fillId="0" borderId="61" xfId="526" applyFont="1" applyFill="1" applyBorder="1" applyAlignment="1">
      <alignment horizontal="justify" wrapText="1"/>
    </xf>
    <xf numFmtId="0" fontId="60" fillId="0" borderId="20" xfId="526" applyFont="1" applyFill="1" applyBorder="1" applyAlignment="1">
      <alignment wrapText="1"/>
    </xf>
    <xf numFmtId="0" fontId="60" fillId="0" borderId="9" xfId="526" applyFont="1" applyFill="1" applyBorder="1" applyAlignment="1">
      <alignment wrapText="1"/>
    </xf>
    <xf numFmtId="0" fontId="60" fillId="0" borderId="44" xfId="526" applyFont="1" applyFill="1" applyBorder="1" applyAlignment="1">
      <alignment wrapText="1"/>
    </xf>
    <xf numFmtId="0" fontId="42" fillId="0" borderId="56" xfId="0" applyFont="1" applyFill="1" applyBorder="1" applyAlignment="1">
      <alignment horizontal="center" vertical="center"/>
    </xf>
    <xf numFmtId="0" fontId="34" fillId="4" borderId="3" xfId="0" applyFont="1" applyFill="1" applyBorder="1" applyAlignment="1">
      <alignment horizontal="center" vertical="center"/>
    </xf>
    <xf numFmtId="0" fontId="42" fillId="0" borderId="39" xfId="0" applyFont="1" applyFill="1" applyBorder="1" applyAlignment="1">
      <alignment horizontal="center" vertical="center" wrapText="1"/>
    </xf>
    <xf numFmtId="0" fontId="42" fillId="4" borderId="22" xfId="0" applyFont="1" applyFill="1" applyBorder="1" applyAlignment="1">
      <alignment horizontal="center" vertical="center" wrapText="1"/>
    </xf>
    <xf numFmtId="0" fontId="34" fillId="4" borderId="22" xfId="0" applyFont="1" applyFill="1" applyBorder="1" applyAlignment="1">
      <alignment horizontal="center" vertical="center"/>
    </xf>
    <xf numFmtId="0" fontId="60" fillId="0" borderId="57" xfId="526" applyFont="1" applyFill="1" applyBorder="1" applyAlignment="1">
      <alignment horizontal="justify" wrapText="1"/>
    </xf>
    <xf numFmtId="0" fontId="60" fillId="0" borderId="47" xfId="526" applyFont="1" applyFill="1" applyBorder="1" applyAlignment="1">
      <alignment horizontal="justify" wrapText="1"/>
    </xf>
    <xf numFmtId="0" fontId="60" fillId="0" borderId="47" xfId="526" applyFont="1" applyFill="1" applyBorder="1" applyAlignment="1">
      <alignment wrapText="1"/>
    </xf>
    <xf numFmtId="0" fontId="58" fillId="0" borderId="47" xfId="526" applyFont="1" applyFill="1" applyBorder="1" applyAlignment="1">
      <alignment horizontal="justify" wrapText="1"/>
    </xf>
    <xf numFmtId="0" fontId="60" fillId="0" borderId="21" xfId="526" applyFont="1" applyFill="1" applyBorder="1" applyAlignment="1">
      <alignment horizontal="justify" wrapText="1"/>
    </xf>
    <xf numFmtId="0" fontId="41" fillId="8" borderId="13" xfId="0" applyFont="1" applyFill="1" applyBorder="1" applyAlignment="1">
      <alignment horizontal="center" vertical="center" wrapText="1"/>
    </xf>
    <xf numFmtId="0" fontId="42" fillId="4" borderId="53" xfId="0" applyFont="1" applyFill="1" applyBorder="1" applyAlignment="1">
      <alignment horizontal="center" vertical="center"/>
    </xf>
    <xf numFmtId="0" fontId="7" fillId="4" borderId="53" xfId="0" applyFont="1" applyFill="1" applyBorder="1" applyAlignment="1">
      <alignment horizontal="center" vertical="center" wrapText="1"/>
    </xf>
    <xf numFmtId="0" fontId="39" fillId="4" borderId="53" xfId="0" applyFont="1" applyFill="1" applyBorder="1" applyAlignment="1">
      <alignment horizontal="center" vertical="center" wrapText="1"/>
    </xf>
    <xf numFmtId="1" fontId="42" fillId="0" borderId="53" xfId="0" applyNumberFormat="1" applyFont="1" applyFill="1" applyBorder="1" applyAlignment="1">
      <alignment horizontal="center" vertical="distributed"/>
    </xf>
    <xf numFmtId="0" fontId="7" fillId="0" borderId="0" xfId="526" applyFont="1" applyBorder="1"/>
    <xf numFmtId="0" fontId="1" fillId="0" borderId="0" xfId="526" applyBorder="1"/>
    <xf numFmtId="0" fontId="6" fillId="17" borderId="41" xfId="526" applyFont="1" applyFill="1" applyBorder="1"/>
    <xf numFmtId="0" fontId="10" fillId="0" borderId="35" xfId="526" applyFont="1" applyFill="1" applyBorder="1"/>
    <xf numFmtId="0" fontId="8" fillId="0" borderId="35" xfId="526" applyFont="1" applyFill="1" applyBorder="1"/>
    <xf numFmtId="0" fontId="1" fillId="0" borderId="0" xfId="526"/>
    <xf numFmtId="0" fontId="6" fillId="11" borderId="9" xfId="526" applyFont="1" applyFill="1" applyBorder="1" applyAlignment="1"/>
    <xf numFmtId="0" fontId="6" fillId="11" borderId="35" xfId="526" applyFont="1" applyFill="1" applyBorder="1" applyAlignment="1"/>
    <xf numFmtId="0" fontId="8" fillId="0" borderId="35" xfId="526" applyFont="1" applyFill="1" applyBorder="1" applyAlignment="1">
      <alignment wrapText="1"/>
    </xf>
    <xf numFmtId="0" fontId="8" fillId="0" borderId="0" xfId="526" applyFont="1" applyFill="1" applyBorder="1"/>
    <xf numFmtId="0" fontId="8" fillId="0" borderId="0" xfId="526" applyFont="1" applyBorder="1"/>
    <xf numFmtId="0" fontId="8" fillId="0" borderId="46" xfId="526" applyFont="1" applyBorder="1"/>
    <xf numFmtId="0" fontId="8" fillId="0" borderId="71" xfId="526" applyFont="1" applyBorder="1"/>
    <xf numFmtId="0" fontId="8" fillId="0" borderId="54" xfId="526" applyFont="1" applyFill="1" applyBorder="1"/>
    <xf numFmtId="0" fontId="8" fillId="0" borderId="0" xfId="526" applyFont="1" applyFill="1" applyBorder="1" applyAlignment="1">
      <alignment wrapText="1"/>
    </xf>
    <xf numFmtId="0" fontId="58" fillId="0" borderId="47" xfId="526" applyFont="1" applyFill="1" applyBorder="1"/>
    <xf numFmtId="1" fontId="42" fillId="0" borderId="19" xfId="0" applyNumberFormat="1" applyFont="1" applyFill="1" applyBorder="1" applyAlignment="1">
      <alignment horizontal="center" vertical="distributed"/>
    </xf>
    <xf numFmtId="0" fontId="59" fillId="0" borderId="1" xfId="0" applyNumberFormat="1" applyFont="1" applyFill="1" applyBorder="1" applyAlignment="1">
      <alignment horizontal="justify" vertical="center" wrapText="1"/>
    </xf>
    <xf numFmtId="0" fontId="59" fillId="0" borderId="3" xfId="0" applyNumberFormat="1" applyFont="1" applyFill="1" applyBorder="1" applyAlignment="1">
      <alignment horizontal="center" vertical="center" wrapText="1"/>
    </xf>
    <xf numFmtId="0" fontId="59" fillId="0" borderId="1" xfId="0" applyNumberFormat="1" applyFont="1" applyFill="1" applyBorder="1" applyAlignment="1">
      <alignment horizontal="center" vertical="center" wrapText="1"/>
    </xf>
    <xf numFmtId="0" fontId="1" fillId="4" borderId="10" xfId="0" applyFont="1" applyFill="1" applyBorder="1" applyAlignment="1">
      <alignment horizontal="center" vertical="center" wrapText="1"/>
    </xf>
    <xf numFmtId="0" fontId="59" fillId="4" borderId="10" xfId="0" applyNumberFormat="1" applyFont="1" applyFill="1" applyBorder="1" applyAlignment="1">
      <alignment horizontal="justify" vertical="center" wrapText="1"/>
    </xf>
    <xf numFmtId="0" fontId="59" fillId="0" borderId="10" xfId="0" applyFont="1" applyFill="1" applyBorder="1" applyAlignment="1">
      <alignment horizontal="center" vertical="center" wrapText="1"/>
    </xf>
    <xf numFmtId="0" fontId="42" fillId="4" borderId="3" xfId="0" applyFont="1" applyFill="1" applyBorder="1" applyAlignment="1">
      <alignment horizontal="center" vertical="center" wrapText="1"/>
    </xf>
    <xf numFmtId="0" fontId="59" fillId="0" borderId="10" xfId="0" applyNumberFormat="1" applyFont="1" applyFill="1" applyBorder="1" applyAlignment="1">
      <alignment horizontal="justify" vertical="center" wrapText="1"/>
    </xf>
    <xf numFmtId="0" fontId="34" fillId="0" borderId="53" xfId="0" applyFont="1" applyFill="1" applyBorder="1" applyAlignment="1">
      <alignment horizontal="center" vertical="center"/>
    </xf>
    <xf numFmtId="0" fontId="5" fillId="8" borderId="52" xfId="0" applyFont="1" applyFill="1" applyBorder="1" applyAlignment="1">
      <alignment horizontal="center" vertical="distributed"/>
    </xf>
    <xf numFmtId="0" fontId="5" fillId="8" borderId="9" xfId="0" applyFont="1" applyFill="1" applyBorder="1" applyAlignment="1">
      <alignment horizontal="center" vertical="distributed"/>
    </xf>
    <xf numFmtId="0" fontId="5" fillId="8" borderId="10" xfId="0" applyFont="1" applyFill="1" applyBorder="1" applyAlignment="1">
      <alignment horizontal="center" vertical="distributed"/>
    </xf>
    <xf numFmtId="0" fontId="5" fillId="8" borderId="44" xfId="0" applyFont="1" applyFill="1" applyBorder="1" applyAlignment="1">
      <alignment horizontal="center" vertical="distributed"/>
    </xf>
    <xf numFmtId="0" fontId="5" fillId="8" borderId="10" xfId="0" applyFont="1" applyFill="1" applyBorder="1" applyAlignment="1">
      <alignment horizontal="center" vertical="center" wrapText="1"/>
    </xf>
    <xf numFmtId="0" fontId="5" fillId="8" borderId="21" xfId="0" applyFont="1" applyFill="1" applyBorder="1" applyAlignment="1">
      <alignment horizontal="center" vertical="distributed"/>
    </xf>
    <xf numFmtId="0" fontId="5" fillId="8" borderId="22" xfId="0" applyFont="1" applyFill="1" applyBorder="1" applyAlignment="1">
      <alignment horizontal="center" vertical="center" wrapText="1"/>
    </xf>
    <xf numFmtId="1" fontId="34" fillId="0" borderId="53" xfId="0" applyNumberFormat="1" applyFont="1" applyFill="1" applyBorder="1" applyAlignment="1">
      <alignment horizontal="center" vertical="distributed"/>
    </xf>
    <xf numFmtId="0" fontId="52" fillId="4" borderId="22" xfId="0" applyFont="1" applyFill="1" applyBorder="1" applyAlignment="1">
      <alignment horizontal="center" vertical="center" wrapText="1"/>
    </xf>
    <xf numFmtId="0" fontId="42" fillId="4" borderId="55" xfId="0" applyFont="1" applyFill="1" applyBorder="1" applyAlignment="1">
      <alignment horizontal="center" vertical="center" wrapText="1"/>
    </xf>
    <xf numFmtId="0" fontId="42" fillId="4" borderId="45" xfId="0" applyFont="1" applyFill="1" applyBorder="1" applyAlignment="1">
      <alignment horizontal="justify" vertical="center" wrapText="1"/>
    </xf>
    <xf numFmtId="0" fontId="13" fillId="0" borderId="9" xfId="526" applyFont="1" applyFill="1" applyBorder="1"/>
    <xf numFmtId="0" fontId="13" fillId="0" borderId="9" xfId="526" applyFont="1" applyFill="1" applyBorder="1" applyAlignment="1">
      <alignment wrapText="1"/>
    </xf>
    <xf numFmtId="0" fontId="13" fillId="0" borderId="9" xfId="526" applyFont="1" applyFill="1" applyBorder="1" applyAlignment="1">
      <alignment horizontal="left" wrapText="1"/>
    </xf>
    <xf numFmtId="0" fontId="5" fillId="8" borderId="1" xfId="0" applyFont="1" applyFill="1" applyBorder="1" applyAlignment="1">
      <alignment horizontal="center" vertical="center" wrapText="1"/>
    </xf>
    <xf numFmtId="0" fontId="5" fillId="8" borderId="3" xfId="0" applyFont="1" applyFill="1" applyBorder="1" applyAlignment="1">
      <alignment horizontal="center" vertical="center" wrapText="1"/>
    </xf>
    <xf numFmtId="0" fontId="39" fillId="0" borderId="9" xfId="526" applyFont="1" applyFill="1" applyBorder="1"/>
    <xf numFmtId="0" fontId="5" fillId="8" borderId="20" xfId="0" applyFont="1" applyFill="1" applyBorder="1" applyAlignment="1">
      <alignment horizontal="center" vertical="distributed"/>
    </xf>
    <xf numFmtId="0" fontId="5" fillId="8" borderId="66" xfId="0" applyFont="1" applyFill="1" applyBorder="1" applyAlignment="1">
      <alignment horizontal="center" vertical="distributed"/>
    </xf>
    <xf numFmtId="0" fontId="64" fillId="0" borderId="9" xfId="526" applyFont="1" applyFill="1" applyBorder="1" applyAlignment="1">
      <alignment horizontal="left" wrapText="1"/>
    </xf>
    <xf numFmtId="0" fontId="7" fillId="4" borderId="10" xfId="0" applyFont="1" applyFill="1" applyBorder="1" applyAlignment="1">
      <alignment vertical="center" wrapText="1"/>
    </xf>
    <xf numFmtId="0" fontId="58" fillId="0" borderId="21" xfId="526" applyFont="1" applyFill="1" applyBorder="1" applyAlignment="1">
      <alignment wrapText="1"/>
    </xf>
    <xf numFmtId="0" fontId="7" fillId="4" borderId="22" xfId="0" applyFont="1" applyFill="1" applyBorder="1" applyAlignment="1">
      <alignment vertical="center" wrapText="1"/>
    </xf>
    <xf numFmtId="0" fontId="5" fillId="8" borderId="63" xfId="0" applyFont="1" applyFill="1" applyBorder="1" applyAlignment="1">
      <alignment horizontal="center" vertical="distributed"/>
    </xf>
    <xf numFmtId="0" fontId="5" fillId="8" borderId="53" xfId="0" applyFont="1" applyFill="1" applyBorder="1" applyAlignment="1">
      <alignment horizontal="center" vertical="center" wrapText="1"/>
    </xf>
    <xf numFmtId="0" fontId="42" fillId="0" borderId="54" xfId="0" applyFont="1" applyFill="1" applyBorder="1" applyAlignment="1">
      <alignment horizontal="center" vertical="center"/>
    </xf>
    <xf numFmtId="0" fontId="10" fillId="0" borderId="53" xfId="0" applyFont="1" applyFill="1" applyBorder="1"/>
    <xf numFmtId="0" fontId="42" fillId="0" borderId="51" xfId="0" applyFont="1" applyFill="1" applyBorder="1" applyAlignment="1">
      <alignment horizontal="center" vertical="center"/>
    </xf>
    <xf numFmtId="0" fontId="59" fillId="0" borderId="3" xfId="0" applyNumberFormat="1" applyFont="1" applyFill="1" applyBorder="1" applyAlignment="1">
      <alignment horizontal="justify" vertical="center" wrapText="1"/>
    </xf>
    <xf numFmtId="0" fontId="5" fillId="4" borderId="22" xfId="0" applyFont="1" applyFill="1" applyBorder="1" applyAlignment="1">
      <alignment horizontal="center" vertical="center"/>
    </xf>
    <xf numFmtId="0" fontId="43" fillId="4" borderId="22" xfId="0" applyFont="1" applyFill="1" applyBorder="1" applyAlignment="1">
      <alignment horizontal="center" vertical="center"/>
    </xf>
    <xf numFmtId="0" fontId="52" fillId="0" borderId="3" xfId="0" applyFont="1" applyFill="1" applyBorder="1" applyAlignment="1">
      <alignment horizontal="center" vertical="center" wrapText="1"/>
    </xf>
    <xf numFmtId="0" fontId="59" fillId="0" borderId="13" xfId="0" applyNumberFormat="1" applyFont="1" applyFill="1" applyBorder="1" applyAlignment="1">
      <alignment horizontal="center" vertical="center" wrapText="1"/>
    </xf>
    <xf numFmtId="0" fontId="10" fillId="0" borderId="56" xfId="0" applyFont="1" applyFill="1" applyBorder="1"/>
    <xf numFmtId="0" fontId="5" fillId="8" borderId="59" xfId="0" applyFont="1" applyFill="1" applyBorder="1" applyAlignment="1">
      <alignment horizontal="center" vertical="center" wrapText="1"/>
    </xf>
    <xf numFmtId="0" fontId="5" fillId="8" borderId="55" xfId="0" applyFont="1" applyFill="1" applyBorder="1" applyAlignment="1">
      <alignment horizontal="center" vertical="center" wrapText="1"/>
    </xf>
    <xf numFmtId="0" fontId="59" fillId="0" borderId="1" xfId="0" applyFont="1" applyFill="1" applyBorder="1" applyAlignment="1">
      <alignment horizontal="center" vertical="center" wrapText="1"/>
    </xf>
    <xf numFmtId="0" fontId="52" fillId="0" borderId="1" xfId="0" applyFont="1" applyFill="1" applyBorder="1" applyAlignment="1">
      <alignment horizontal="center" vertical="center" wrapText="1"/>
    </xf>
    <xf numFmtId="0" fontId="52" fillId="0" borderId="10" xfId="0" applyFont="1" applyFill="1" applyBorder="1" applyAlignment="1">
      <alignment horizontal="center" vertical="center" wrapText="1"/>
    </xf>
    <xf numFmtId="0" fontId="59" fillId="4" borderId="10" xfId="0" applyNumberFormat="1" applyFont="1" applyFill="1" applyBorder="1" applyAlignment="1">
      <alignment horizontal="center" vertical="center" wrapText="1"/>
    </xf>
    <xf numFmtId="0" fontId="56" fillId="4" borderId="10" xfId="0" applyFont="1" applyFill="1" applyBorder="1" applyAlignment="1">
      <alignment horizontal="center" vertical="center" wrapText="1"/>
    </xf>
    <xf numFmtId="0" fontId="59" fillId="4" borderId="10" xfId="0" applyFont="1" applyFill="1" applyBorder="1" applyAlignment="1">
      <alignment horizontal="center" vertical="center"/>
    </xf>
    <xf numFmtId="0" fontId="1" fillId="4" borderId="53" xfId="0" applyFont="1" applyFill="1" applyBorder="1" applyAlignment="1">
      <alignment horizontal="center" vertical="center" wrapText="1"/>
    </xf>
    <xf numFmtId="0" fontId="50" fillId="4" borderId="53" xfId="0" applyFont="1" applyFill="1" applyBorder="1" applyAlignment="1">
      <alignment horizontal="center" vertical="center" wrapText="1"/>
    </xf>
    <xf numFmtId="0" fontId="61" fillId="4" borderId="10" xfId="0" applyFont="1" applyFill="1" applyBorder="1" applyAlignment="1">
      <alignment vertical="center"/>
    </xf>
    <xf numFmtId="0" fontId="62" fillId="4" borderId="10" xfId="0" applyFont="1" applyFill="1" applyBorder="1" applyAlignment="1">
      <alignment vertical="center"/>
    </xf>
    <xf numFmtId="0" fontId="20" fillId="0" borderId="23" xfId="525" applyFont="1" applyFill="1" applyBorder="1" applyAlignment="1">
      <alignment horizontal="center" vertical="center" wrapText="1"/>
    </xf>
    <xf numFmtId="0" fontId="20" fillId="0" borderId="0" xfId="525" applyFont="1" applyFill="1" applyBorder="1" applyAlignment="1">
      <alignment horizontal="center" vertical="center" wrapText="1"/>
    </xf>
    <xf numFmtId="0" fontId="20" fillId="0" borderId="14" xfId="525" applyFont="1" applyFill="1" applyBorder="1" applyAlignment="1">
      <alignment horizontal="center" vertical="center" wrapText="1"/>
    </xf>
    <xf numFmtId="0" fontId="59" fillId="4" borderId="49" xfId="0" applyFont="1" applyFill="1" applyBorder="1" applyAlignment="1">
      <alignment horizontal="center" vertical="center" wrapText="1"/>
    </xf>
    <xf numFmtId="0" fontId="59" fillId="4" borderId="10" xfId="0" applyFont="1" applyFill="1" applyBorder="1" applyAlignment="1">
      <alignment horizontal="center" vertical="center" wrapText="1"/>
    </xf>
    <xf numFmtId="0" fontId="59" fillId="4" borderId="1" xfId="0" applyFont="1" applyFill="1" applyBorder="1" applyAlignment="1">
      <alignment horizontal="center" vertical="center" wrapText="1"/>
    </xf>
    <xf numFmtId="0" fontId="10" fillId="4" borderId="0" xfId="0" applyFont="1" applyFill="1" applyBorder="1" applyAlignment="1">
      <alignment horizontal="justify" vertical="center" wrapText="1"/>
    </xf>
    <xf numFmtId="0" fontId="24" fillId="0" borderId="34" xfId="0" applyFont="1" applyBorder="1" applyAlignment="1">
      <alignment horizontal="left" vertical="center"/>
    </xf>
    <xf numFmtId="0" fontId="24" fillId="0" borderId="35" xfId="0" applyFont="1" applyBorder="1" applyAlignment="1">
      <alignment horizontal="left" vertical="center"/>
    </xf>
    <xf numFmtId="0" fontId="24" fillId="0" borderId="54" xfId="0" applyFont="1" applyBorder="1" applyAlignment="1">
      <alignment horizontal="left" vertical="center"/>
    </xf>
    <xf numFmtId="0" fontId="5" fillId="16" borderId="36" xfId="0" applyFont="1" applyFill="1" applyBorder="1" applyAlignment="1">
      <alignment horizontal="center" vertical="center"/>
    </xf>
    <xf numFmtId="0" fontId="5" fillId="16" borderId="37" xfId="0" applyFont="1" applyFill="1" applyBorder="1" applyAlignment="1">
      <alignment horizontal="center" vertical="center" wrapText="1"/>
    </xf>
    <xf numFmtId="0" fontId="5" fillId="16" borderId="37" xfId="0" applyFont="1" applyFill="1" applyBorder="1" applyAlignment="1">
      <alignment horizontal="center" vertical="center"/>
    </xf>
    <xf numFmtId="0" fontId="59" fillId="0" borderId="12" xfId="0" applyFont="1" applyFill="1" applyBorder="1" applyAlignment="1">
      <alignment horizontal="center" vertical="center" wrapText="1"/>
    </xf>
    <xf numFmtId="0" fontId="59" fillId="0" borderId="48" xfId="0" applyFont="1" applyFill="1" applyBorder="1" applyAlignment="1">
      <alignment horizontal="center" vertical="center" wrapText="1"/>
    </xf>
    <xf numFmtId="0" fontId="42" fillId="0" borderId="3" xfId="0" applyFont="1" applyFill="1" applyBorder="1" applyAlignment="1">
      <alignment horizontal="center" vertical="center" wrapText="1"/>
    </xf>
    <xf numFmtId="0" fontId="7" fillId="0" borderId="56" xfId="0" applyFont="1" applyFill="1" applyBorder="1" applyAlignment="1">
      <alignment horizontal="right" vertical="distributed"/>
    </xf>
    <xf numFmtId="0" fontId="7" fillId="0" borderId="11" xfId="0" applyFont="1" applyFill="1" applyBorder="1" applyAlignment="1">
      <alignment horizontal="right" vertical="distributed"/>
    </xf>
    <xf numFmtId="0" fontId="56" fillId="2" borderId="37" xfId="0" applyFont="1" applyFill="1" applyBorder="1" applyAlignment="1">
      <alignment horizontal="center" vertical="center"/>
    </xf>
    <xf numFmtId="0" fontId="56" fillId="6" borderId="37" xfId="0" applyFont="1" applyFill="1" applyBorder="1" applyAlignment="1">
      <alignment horizontal="center" vertical="center"/>
    </xf>
    <xf numFmtId="0" fontId="56" fillId="5" borderId="37" xfId="0" applyFont="1" applyFill="1" applyBorder="1" applyAlignment="1">
      <alignment horizontal="center" vertical="center"/>
    </xf>
    <xf numFmtId="0" fontId="56" fillId="7" borderId="37" xfId="0" applyFont="1" applyFill="1" applyBorder="1" applyAlignment="1">
      <alignment horizontal="center" vertical="center"/>
    </xf>
    <xf numFmtId="0" fontId="10" fillId="4" borderId="0" xfId="0" applyFont="1" applyFill="1"/>
    <xf numFmtId="0" fontId="13" fillId="4" borderId="0" xfId="0" applyFont="1" applyFill="1" applyBorder="1"/>
    <xf numFmtId="0" fontId="7" fillId="0" borderId="10" xfId="0" applyFont="1" applyFill="1" applyBorder="1" applyAlignment="1">
      <alignment vertical="distributed"/>
    </xf>
    <xf numFmtId="0" fontId="7" fillId="0" borderId="11" xfId="0" applyFont="1" applyFill="1" applyBorder="1" applyAlignment="1">
      <alignment vertical="distributed"/>
    </xf>
    <xf numFmtId="0" fontId="7" fillId="0" borderId="60" xfId="0" applyFont="1" applyFill="1" applyBorder="1" applyAlignment="1">
      <alignment vertical="distributed"/>
    </xf>
    <xf numFmtId="49" fontId="57" fillId="12" borderId="7" xfId="0" applyNumberFormat="1" applyFont="1" applyFill="1" applyBorder="1" applyAlignment="1">
      <alignment horizontal="center" vertical="center"/>
    </xf>
    <xf numFmtId="0" fontId="10" fillId="0" borderId="0" xfId="0" applyFont="1" applyBorder="1" applyAlignment="1"/>
    <xf numFmtId="0" fontId="29" fillId="13" borderId="0" xfId="0" applyFont="1" applyFill="1" applyBorder="1" applyAlignment="1">
      <alignment horizontal="justify" vertical="center"/>
    </xf>
    <xf numFmtId="0" fontId="14" fillId="16" borderId="64" xfId="0" applyFont="1" applyFill="1" applyBorder="1" applyAlignment="1">
      <alignment vertical="center" wrapText="1"/>
    </xf>
    <xf numFmtId="0" fontId="14" fillId="16" borderId="43" xfId="0" applyFont="1" applyFill="1" applyBorder="1" applyAlignment="1">
      <alignment horizontal="center" vertical="center" wrapText="1"/>
    </xf>
    <xf numFmtId="0" fontId="23" fillId="0" borderId="73" xfId="0" applyFont="1" applyBorder="1" applyAlignment="1">
      <alignment horizontal="center" vertical="center" wrapText="1"/>
    </xf>
    <xf numFmtId="0" fontId="23" fillId="0" borderId="32" xfId="0" applyFont="1" applyBorder="1" applyAlignment="1">
      <alignment horizontal="center" vertical="center" wrapText="1"/>
    </xf>
    <xf numFmtId="0" fontId="15" fillId="0" borderId="6" xfId="0" applyFont="1" applyBorder="1" applyAlignment="1">
      <alignment horizontal="center" vertical="center" wrapText="1"/>
    </xf>
    <xf numFmtId="0" fontId="66" fillId="0" borderId="7" xfId="0" applyFont="1" applyBorder="1" applyAlignment="1">
      <alignment horizontal="center" vertical="center" wrapText="1"/>
    </xf>
    <xf numFmtId="0" fontId="46" fillId="4" borderId="35" xfId="0" applyFont="1" applyFill="1" applyBorder="1" applyAlignment="1">
      <alignment vertical="center"/>
    </xf>
    <xf numFmtId="0" fontId="10" fillId="0" borderId="25" xfId="0" applyFont="1" applyBorder="1" applyAlignment="1"/>
    <xf numFmtId="0" fontId="10" fillId="0" borderId="29" xfId="0" applyFont="1" applyBorder="1" applyAlignment="1"/>
    <xf numFmtId="0" fontId="14" fillId="0" borderId="25" xfId="0" applyFont="1" applyBorder="1" applyAlignment="1">
      <alignment vertical="center"/>
    </xf>
    <xf numFmtId="0" fontId="0" fillId="0" borderId="0" xfId="0" applyBorder="1"/>
    <xf numFmtId="0" fontId="29" fillId="13" borderId="29" xfId="0" applyFont="1" applyFill="1" applyBorder="1" applyAlignment="1">
      <alignment horizontal="justify" vertical="center"/>
    </xf>
    <xf numFmtId="0" fontId="0" fillId="0" borderId="25" xfId="0" applyBorder="1"/>
    <xf numFmtId="0" fontId="15" fillId="0" borderId="9" xfId="0" applyFont="1" applyBorder="1" applyAlignment="1">
      <alignment horizontal="center" vertical="center" wrapText="1"/>
    </xf>
    <xf numFmtId="0" fontId="66" fillId="0" borderId="18" xfId="0" applyFont="1" applyBorder="1" applyAlignment="1">
      <alignment horizontal="center" vertical="center" wrapText="1"/>
    </xf>
    <xf numFmtId="0" fontId="66" fillId="0" borderId="53" xfId="0" applyFont="1" applyBorder="1" applyAlignment="1">
      <alignment horizontal="center" vertical="center" wrapText="1"/>
    </xf>
    <xf numFmtId="0" fontId="0" fillId="0" borderId="14" xfId="0" applyBorder="1"/>
    <xf numFmtId="0" fontId="24" fillId="0" borderId="32" xfId="0" applyFont="1" applyBorder="1"/>
    <xf numFmtId="0" fontId="67" fillId="18" borderId="0" xfId="0" applyFont="1" applyFill="1"/>
    <xf numFmtId="0" fontId="67" fillId="0" borderId="0" xfId="0" applyFont="1"/>
    <xf numFmtId="0" fontId="67" fillId="0" borderId="10" xfId="0" applyFont="1" applyBorder="1"/>
    <xf numFmtId="0" fontId="67" fillId="0" borderId="10" xfId="0" applyFont="1" applyBorder="1" applyAlignment="1">
      <alignment horizontal="center"/>
    </xf>
    <xf numFmtId="0" fontId="67" fillId="0" borderId="0" xfId="0" applyFont="1" applyAlignment="1">
      <alignment horizontal="center"/>
    </xf>
    <xf numFmtId="0" fontId="69" fillId="19" borderId="10" xfId="0" applyFont="1" applyFill="1" applyBorder="1"/>
    <xf numFmtId="0" fontId="69" fillId="19" borderId="10" xfId="0" applyFont="1" applyFill="1" applyBorder="1" applyAlignment="1">
      <alignment horizontal="center"/>
    </xf>
    <xf numFmtId="0" fontId="55" fillId="0" borderId="42" xfId="0" applyFont="1" applyBorder="1"/>
    <xf numFmtId="0" fontId="7" fillId="0" borderId="10" xfId="0" applyFont="1" applyFill="1" applyBorder="1"/>
    <xf numFmtId="0" fontId="56" fillId="20" borderId="3" xfId="0" applyFont="1" applyFill="1" applyBorder="1" applyAlignment="1">
      <alignment horizontal="center" vertical="center"/>
    </xf>
    <xf numFmtId="0" fontId="41" fillId="20" borderId="1" xfId="0" applyFont="1" applyFill="1" applyBorder="1" applyAlignment="1">
      <alignment horizontal="center"/>
    </xf>
    <xf numFmtId="0" fontId="42" fillId="20" borderId="1" xfId="0" applyFont="1" applyFill="1" applyBorder="1" applyAlignment="1">
      <alignment horizontal="center" vertical="center"/>
    </xf>
    <xf numFmtId="0" fontId="10" fillId="20" borderId="4" xfId="0" applyFont="1" applyFill="1" applyBorder="1"/>
    <xf numFmtId="0" fontId="10" fillId="20" borderId="3" xfId="0" applyFont="1" applyFill="1" applyBorder="1"/>
    <xf numFmtId="0" fontId="42" fillId="20" borderId="3" xfId="0" applyFont="1" applyFill="1" applyBorder="1" applyAlignment="1">
      <alignment horizontal="center" vertical="center"/>
    </xf>
    <xf numFmtId="1" fontId="42" fillId="20" borderId="3" xfId="0" applyNumberFormat="1" applyFont="1" applyFill="1" applyBorder="1" applyAlignment="1">
      <alignment horizontal="center" vertical="distributed"/>
    </xf>
    <xf numFmtId="0" fontId="42" fillId="20" borderId="5" xfId="0" applyFont="1" applyFill="1" applyBorder="1" applyAlignment="1">
      <alignment horizontal="center" vertical="center" wrapText="1"/>
    </xf>
    <xf numFmtId="0" fontId="42" fillId="20" borderId="13" xfId="0" applyFont="1" applyFill="1" applyBorder="1" applyAlignment="1">
      <alignment horizontal="center" vertical="center"/>
    </xf>
    <xf numFmtId="0" fontId="42" fillId="20" borderId="19" xfId="0" applyFont="1" applyFill="1" applyBorder="1" applyAlignment="1">
      <alignment horizontal="center" vertical="center"/>
    </xf>
    <xf numFmtId="0" fontId="6" fillId="20" borderId="32" xfId="0" applyFont="1" applyFill="1" applyBorder="1" applyAlignment="1">
      <alignment vertical="distributed"/>
    </xf>
    <xf numFmtId="0" fontId="42" fillId="20" borderId="56" xfId="0" applyFont="1" applyFill="1" applyBorder="1" applyAlignment="1">
      <alignment horizontal="center" vertical="center"/>
    </xf>
    <xf numFmtId="0" fontId="1" fillId="20" borderId="27" xfId="0" applyFont="1" applyFill="1" applyBorder="1" applyAlignment="1">
      <alignment horizontal="center" vertical="center"/>
    </xf>
    <xf numFmtId="0" fontId="1" fillId="20" borderId="23" xfId="0" applyFont="1" applyFill="1" applyBorder="1" applyAlignment="1">
      <alignment horizontal="center" vertical="center"/>
    </xf>
    <xf numFmtId="0" fontId="1" fillId="20" borderId="24" xfId="0" applyFont="1" applyFill="1" applyBorder="1" applyAlignment="1">
      <alignment horizontal="center" vertical="center"/>
    </xf>
    <xf numFmtId="0" fontId="42" fillId="20" borderId="10" xfId="0" applyFont="1" applyFill="1" applyBorder="1" applyAlignment="1">
      <alignment horizontal="center" vertical="center"/>
    </xf>
    <xf numFmtId="0" fontId="7" fillId="20" borderId="19" xfId="0" applyFont="1" applyFill="1" applyBorder="1" applyAlignment="1">
      <alignment horizontal="center" vertical="center" wrapText="1"/>
    </xf>
    <xf numFmtId="0" fontId="7" fillId="20" borderId="3" xfId="0" applyFont="1" applyFill="1" applyBorder="1" applyAlignment="1">
      <alignment horizontal="center" vertical="center" wrapText="1"/>
    </xf>
    <xf numFmtId="0" fontId="7" fillId="20" borderId="24" xfId="0" applyFont="1" applyFill="1" applyBorder="1" applyAlignment="1">
      <alignment horizontal="center" vertical="center" wrapText="1"/>
    </xf>
    <xf numFmtId="0" fontId="41" fillId="20" borderId="3" xfId="0" applyFont="1" applyFill="1" applyBorder="1" applyAlignment="1">
      <alignment horizontal="center"/>
    </xf>
    <xf numFmtId="0" fontId="65" fillId="0" borderId="1" xfId="0" applyNumberFormat="1" applyFont="1" applyFill="1" applyBorder="1" applyAlignment="1">
      <alignment horizontal="justify" vertical="center" wrapText="1"/>
    </xf>
    <xf numFmtId="0" fontId="65" fillId="0" borderId="1" xfId="0" applyNumberFormat="1" applyFont="1" applyFill="1" applyBorder="1" applyAlignment="1">
      <alignment horizontal="center" vertical="center" wrapText="1"/>
    </xf>
    <xf numFmtId="0" fontId="65" fillId="0" borderId="1" xfId="0" applyFont="1" applyFill="1" applyBorder="1" applyAlignment="1">
      <alignment horizontal="center" vertical="center" wrapText="1"/>
    </xf>
    <xf numFmtId="0" fontId="23" fillId="0" borderId="3" xfId="0" applyNumberFormat="1" applyFont="1" applyFill="1" applyBorder="1" applyAlignment="1">
      <alignment horizontal="justify" vertical="center" wrapText="1"/>
    </xf>
    <xf numFmtId="0" fontId="65" fillId="0" borderId="3" xfId="0" applyNumberFormat="1" applyFont="1" applyFill="1" applyBorder="1" applyAlignment="1">
      <alignment horizontal="justify" vertical="center" wrapText="1"/>
    </xf>
    <xf numFmtId="0" fontId="65" fillId="0" borderId="3" xfId="0" applyNumberFormat="1" applyFont="1" applyFill="1" applyBorder="1" applyAlignment="1">
      <alignment horizontal="center" vertical="center" wrapText="1"/>
    </xf>
    <xf numFmtId="0" fontId="65" fillId="0" borderId="3" xfId="0" applyFont="1" applyFill="1" applyBorder="1" applyAlignment="1">
      <alignment horizontal="center" vertical="center" wrapText="1"/>
    </xf>
    <xf numFmtId="0" fontId="23" fillId="0" borderId="10" xfId="0" applyNumberFormat="1" applyFont="1" applyFill="1" applyBorder="1" applyAlignment="1">
      <alignment horizontal="justify" vertical="center" wrapText="1"/>
    </xf>
    <xf numFmtId="0" fontId="23" fillId="4" borderId="10" xfId="0" applyNumberFormat="1" applyFont="1" applyFill="1" applyBorder="1" applyAlignment="1">
      <alignment horizontal="justify" vertical="center" wrapText="1"/>
    </xf>
    <xf numFmtId="0" fontId="65" fillId="0" borderId="10" xfId="0" applyNumberFormat="1" applyFont="1" applyFill="1" applyBorder="1" applyAlignment="1">
      <alignment horizontal="justify" vertical="center" wrapText="1"/>
    </xf>
    <xf numFmtId="0" fontId="65" fillId="0" borderId="10" xfId="0" applyNumberFormat="1" applyFont="1" applyFill="1" applyBorder="1" applyAlignment="1">
      <alignment horizontal="center" vertical="center" wrapText="1"/>
    </xf>
    <xf numFmtId="0" fontId="65" fillId="0" borderId="10" xfId="0" applyFont="1" applyFill="1" applyBorder="1" applyAlignment="1">
      <alignment horizontal="center" vertical="center" wrapText="1"/>
    </xf>
    <xf numFmtId="0" fontId="65" fillId="4" borderId="1" xfId="0" applyNumberFormat="1" applyFont="1" applyFill="1" applyBorder="1" applyAlignment="1">
      <alignment horizontal="center" vertical="center" wrapText="1"/>
    </xf>
    <xf numFmtId="0" fontId="23" fillId="4" borderId="1" xfId="0" applyNumberFormat="1" applyFont="1" applyFill="1" applyBorder="1" applyAlignment="1">
      <alignment horizontal="justify" vertical="center" wrapText="1"/>
    </xf>
    <xf numFmtId="0" fontId="65" fillId="4" borderId="10" xfId="0" applyNumberFormat="1" applyFont="1" applyFill="1" applyBorder="1" applyAlignment="1">
      <alignment horizontal="center" vertical="center" wrapText="1"/>
    </xf>
    <xf numFmtId="0" fontId="65" fillId="0" borderId="6" xfId="0" applyNumberFormat="1" applyFont="1" applyFill="1" applyBorder="1" applyAlignment="1">
      <alignment horizontal="center" vertical="center" wrapText="1"/>
    </xf>
    <xf numFmtId="0" fontId="65" fillId="0" borderId="6" xfId="0" applyFont="1" applyFill="1" applyBorder="1" applyAlignment="1">
      <alignment horizontal="center" vertical="center" wrapText="1"/>
    </xf>
    <xf numFmtId="0" fontId="5" fillId="8" borderId="7" xfId="0" applyFont="1" applyFill="1" applyBorder="1" applyAlignment="1">
      <alignment horizontal="center" vertical="center" wrapText="1"/>
    </xf>
    <xf numFmtId="0" fontId="14" fillId="8" borderId="9" xfId="0" applyFont="1" applyFill="1" applyBorder="1" applyAlignment="1">
      <alignment horizontal="center" vertical="distributed"/>
    </xf>
    <xf numFmtId="0" fontId="14" fillId="8" borderId="12" xfId="0" applyFont="1" applyFill="1" applyBorder="1" applyAlignment="1">
      <alignment horizontal="center" vertical="center" wrapText="1"/>
    </xf>
    <xf numFmtId="0" fontId="65" fillId="4" borderId="10" xfId="0" applyNumberFormat="1" applyFont="1" applyFill="1" applyBorder="1" applyAlignment="1">
      <alignment horizontal="justify" vertical="center" wrapText="1"/>
    </xf>
    <xf numFmtId="0" fontId="65" fillId="4" borderId="49" xfId="0" applyFont="1" applyFill="1" applyBorder="1" applyAlignment="1">
      <alignment horizontal="center" vertical="center" wrapText="1"/>
    </xf>
    <xf numFmtId="0" fontId="65" fillId="4" borderId="10" xfId="0" applyFont="1" applyFill="1" applyBorder="1" applyAlignment="1">
      <alignment horizontal="center" vertical="center" wrapText="1"/>
    </xf>
    <xf numFmtId="0" fontId="14" fillId="8" borderId="21" xfId="0" applyFont="1" applyFill="1" applyBorder="1" applyAlignment="1">
      <alignment horizontal="center" vertical="distributed"/>
    </xf>
    <xf numFmtId="0" fontId="14" fillId="8" borderId="17" xfId="0" applyFont="1" applyFill="1" applyBorder="1" applyAlignment="1">
      <alignment horizontal="center" vertical="center" wrapText="1"/>
    </xf>
    <xf numFmtId="0" fontId="65" fillId="4" borderId="22" xfId="0" applyNumberFormat="1" applyFont="1" applyFill="1" applyBorder="1" applyAlignment="1">
      <alignment horizontal="justify" vertical="center" wrapText="1"/>
    </xf>
    <xf numFmtId="0" fontId="65" fillId="4" borderId="22" xfId="0" applyNumberFormat="1" applyFont="1" applyFill="1" applyBorder="1" applyAlignment="1">
      <alignment horizontal="center" vertical="center" wrapText="1"/>
    </xf>
    <xf numFmtId="0" fontId="65" fillId="4" borderId="70" xfId="0" applyFont="1" applyFill="1" applyBorder="1" applyAlignment="1">
      <alignment horizontal="center" vertical="center" wrapText="1"/>
    </xf>
    <xf numFmtId="0" fontId="65" fillId="4" borderId="22" xfId="0" applyFont="1" applyFill="1" applyBorder="1" applyAlignment="1">
      <alignment horizontal="center" vertical="center" wrapText="1"/>
    </xf>
    <xf numFmtId="0" fontId="14" fillId="8" borderId="20" xfId="0" applyFont="1" applyFill="1" applyBorder="1" applyAlignment="1">
      <alignment horizontal="center" vertical="distributed"/>
    </xf>
    <xf numFmtId="0" fontId="14" fillId="8" borderId="1" xfId="0" applyFont="1" applyFill="1" applyBorder="1" applyAlignment="1">
      <alignment horizontal="center" vertical="center" wrapText="1"/>
    </xf>
    <xf numFmtId="0" fontId="65" fillId="4" borderId="1" xfId="0" applyNumberFormat="1" applyFont="1" applyFill="1" applyBorder="1" applyAlignment="1">
      <alignment horizontal="justify" vertical="center" wrapText="1"/>
    </xf>
    <xf numFmtId="0" fontId="65" fillId="4" borderId="1" xfId="0" applyFont="1" applyFill="1" applyBorder="1" applyAlignment="1">
      <alignment horizontal="center" vertical="center" wrapText="1"/>
    </xf>
    <xf numFmtId="0" fontId="14" fillId="8" borderId="10" xfId="0" applyFont="1" applyFill="1" applyBorder="1" applyAlignment="1">
      <alignment horizontal="center" vertical="center" wrapText="1"/>
    </xf>
    <xf numFmtId="0" fontId="14" fillId="8" borderId="47" xfId="0" applyFont="1" applyFill="1" applyBorder="1" applyAlignment="1">
      <alignment horizontal="center" vertical="distributed"/>
    </xf>
    <xf numFmtId="0" fontId="15" fillId="8" borderId="63" xfId="0" applyFont="1" applyFill="1" applyBorder="1" applyAlignment="1">
      <alignment horizontal="center" vertical="distributed"/>
    </xf>
    <xf numFmtId="0" fontId="65" fillId="0" borderId="53" xfId="0" applyNumberFormat="1" applyFont="1" applyFill="1" applyBorder="1" applyAlignment="1">
      <alignment horizontal="justify" vertical="center" wrapText="1"/>
    </xf>
    <xf numFmtId="0" fontId="65" fillId="0" borderId="53" xfId="0" applyNumberFormat="1" applyFont="1" applyFill="1" applyBorder="1" applyAlignment="1">
      <alignment horizontal="center" vertical="center" wrapText="1"/>
    </xf>
    <xf numFmtId="0" fontId="65" fillId="0" borderId="53" xfId="0" applyFont="1" applyFill="1" applyBorder="1" applyAlignment="1">
      <alignment horizontal="center" vertical="center" wrapText="1"/>
    </xf>
    <xf numFmtId="0" fontId="14" fillId="8" borderId="33" xfId="0" applyFont="1" applyFill="1" applyBorder="1" applyAlignment="1">
      <alignment horizontal="center" vertical="distributed"/>
    </xf>
    <xf numFmtId="0" fontId="14" fillId="8" borderId="15" xfId="0" applyFont="1" applyFill="1" applyBorder="1" applyAlignment="1">
      <alignment horizontal="center" vertical="distributed"/>
    </xf>
    <xf numFmtId="0" fontId="65" fillId="0" borderId="22" xfId="0" applyNumberFormat="1" applyFont="1" applyFill="1" applyBorder="1" applyAlignment="1">
      <alignment horizontal="center" vertical="center" wrapText="1"/>
    </xf>
    <xf numFmtId="0" fontId="65" fillId="0" borderId="22" xfId="0" applyFont="1" applyFill="1" applyBorder="1" applyAlignment="1">
      <alignment horizontal="center" vertical="center" wrapText="1"/>
    </xf>
    <xf numFmtId="0" fontId="65" fillId="4" borderId="6" xfId="0" applyNumberFormat="1" applyFont="1" applyFill="1" applyBorder="1" applyAlignment="1">
      <alignment horizontal="justify" vertical="center" wrapText="1"/>
    </xf>
    <xf numFmtId="0" fontId="65" fillId="4" borderId="3" xfId="0" applyFont="1" applyFill="1" applyBorder="1" applyAlignment="1">
      <alignment horizontal="center" vertical="center" wrapText="1"/>
    </xf>
    <xf numFmtId="0" fontId="65" fillId="4" borderId="53" xfId="0" applyNumberFormat="1" applyFont="1" applyFill="1" applyBorder="1" applyAlignment="1">
      <alignment horizontal="justify" vertical="center" wrapText="1"/>
    </xf>
    <xf numFmtId="0" fontId="65" fillId="4" borderId="53" xfId="0" applyFont="1" applyFill="1" applyBorder="1" applyAlignment="1">
      <alignment horizontal="center" vertical="center" wrapText="1"/>
    </xf>
    <xf numFmtId="0" fontId="66" fillId="0" borderId="10" xfId="0" applyFont="1" applyBorder="1" applyAlignment="1">
      <alignment horizontal="center" vertical="center" wrapText="1"/>
    </xf>
    <xf numFmtId="0" fontId="67" fillId="0" borderId="0" xfId="0" applyFont="1" applyAlignment="1">
      <alignment wrapText="1"/>
    </xf>
    <xf numFmtId="0" fontId="67" fillId="4" borderId="10" xfId="0" applyFont="1" applyFill="1" applyBorder="1" applyAlignment="1">
      <alignment horizontal="center"/>
    </xf>
    <xf numFmtId="167" fontId="24" fillId="4" borderId="1" xfId="523" applyNumberFormat="1" applyFont="1" applyFill="1" applyBorder="1" applyAlignment="1">
      <alignment horizontal="center" vertical="center" wrapText="1"/>
    </xf>
    <xf numFmtId="0" fontId="10" fillId="0" borderId="0" xfId="0" applyFont="1" applyFill="1" applyBorder="1" applyAlignment="1"/>
    <xf numFmtId="0" fontId="10" fillId="0" borderId="4" xfId="0" applyFont="1" applyFill="1" applyBorder="1" applyAlignment="1"/>
    <xf numFmtId="0" fontId="10" fillId="0" borderId="10" xfId="0" applyFont="1" applyFill="1" applyBorder="1" applyAlignment="1">
      <alignment vertical="center" wrapText="1"/>
    </xf>
    <xf numFmtId="167" fontId="10" fillId="4" borderId="1" xfId="523" applyNumberFormat="1" applyFont="1" applyFill="1" applyBorder="1" applyAlignment="1">
      <alignment horizontal="center" vertical="center" wrapText="1"/>
    </xf>
    <xf numFmtId="0" fontId="7" fillId="4" borderId="6" xfId="0" applyFont="1" applyFill="1" applyBorder="1" applyAlignment="1">
      <alignment vertical="center" wrapText="1"/>
    </xf>
    <xf numFmtId="0" fontId="50" fillId="4" borderId="6" xfId="0" applyFont="1" applyFill="1" applyBorder="1" applyAlignment="1">
      <alignment horizontal="center" vertical="center" wrapText="1"/>
    </xf>
    <xf numFmtId="0" fontId="59" fillId="0" borderId="10" xfId="0" applyFont="1" applyFill="1" applyBorder="1" applyAlignment="1">
      <alignment vertical="center" wrapText="1"/>
    </xf>
    <xf numFmtId="0" fontId="42" fillId="0" borderId="45" xfId="0" applyFont="1" applyFill="1" applyBorder="1" applyAlignment="1">
      <alignment horizontal="justify" vertical="center" wrapText="1"/>
    </xf>
    <xf numFmtId="0" fontId="10" fillId="0" borderId="10" xfId="0" applyFont="1" applyFill="1" applyBorder="1" applyAlignment="1">
      <alignment horizontal="center" vertical="center"/>
    </xf>
    <xf numFmtId="0" fontId="70" fillId="4" borderId="0" xfId="0" applyFont="1" applyFill="1" applyAlignment="1">
      <alignment horizontal="center"/>
    </xf>
    <xf numFmtId="0" fontId="70" fillId="4" borderId="0" xfId="0" applyFont="1" applyFill="1"/>
    <xf numFmtId="0" fontId="38" fillId="4" borderId="9" xfId="0" applyFont="1" applyFill="1" applyBorder="1" applyAlignment="1">
      <alignment horizontal="center" vertical="distributed"/>
    </xf>
    <xf numFmtId="0" fontId="42" fillId="0" borderId="3" xfId="0" applyFont="1" applyFill="1" applyBorder="1" applyAlignment="1">
      <alignment horizontal="center" vertical="center"/>
    </xf>
    <xf numFmtId="0" fontId="10" fillId="0" borderId="3" xfId="0" applyFont="1" applyFill="1" applyBorder="1"/>
    <xf numFmtId="0" fontId="10" fillId="0" borderId="6" xfId="0" applyFont="1" applyFill="1" applyBorder="1" applyAlignment="1">
      <alignment horizontal="center" vertical="center"/>
    </xf>
    <xf numFmtId="167" fontId="59" fillId="0" borderId="10" xfId="0" applyNumberFormat="1" applyFont="1" applyFill="1" applyBorder="1" applyAlignment="1">
      <alignment horizontal="center" vertical="center" wrapText="1"/>
    </xf>
    <xf numFmtId="0" fontId="24" fillId="0" borderId="10" xfId="0" applyFont="1" applyBorder="1" applyAlignment="1">
      <alignment vertical="center"/>
    </xf>
    <xf numFmtId="0" fontId="24" fillId="0" borderId="0" xfId="0" applyFont="1" applyAlignment="1">
      <alignment vertical="center"/>
    </xf>
    <xf numFmtId="0" fontId="34" fillId="0" borderId="6" xfId="0" applyFont="1" applyFill="1" applyBorder="1" applyAlignment="1">
      <alignment horizontal="center" vertical="center"/>
    </xf>
    <xf numFmtId="0" fontId="42" fillId="0" borderId="59" xfId="0" applyFont="1" applyFill="1" applyBorder="1" applyAlignment="1">
      <alignment horizontal="center" vertical="center" wrapText="1"/>
    </xf>
    <xf numFmtId="0" fontId="42" fillId="0" borderId="10" xfId="0" applyFont="1" applyFill="1" applyBorder="1" applyAlignment="1">
      <alignment horizontal="justify" vertical="center" wrapText="1"/>
    </xf>
    <xf numFmtId="0" fontId="25" fillId="0" borderId="0" xfId="0" applyFont="1" applyAlignment="1">
      <alignment vertical="center" wrapText="1"/>
    </xf>
    <xf numFmtId="0" fontId="56" fillId="0" borderId="1" xfId="0" applyNumberFormat="1" applyFont="1" applyFill="1" applyBorder="1" applyAlignment="1">
      <alignment horizontal="justify" vertical="center" wrapText="1"/>
    </xf>
    <xf numFmtId="0" fontId="59" fillId="0" borderId="0" xfId="0" applyFont="1" applyAlignment="1">
      <alignment horizontal="left" vertical="center"/>
    </xf>
    <xf numFmtId="0" fontId="56" fillId="4" borderId="10" xfId="0" applyNumberFormat="1" applyFont="1" applyFill="1" applyBorder="1" applyAlignment="1">
      <alignment horizontal="justify" vertical="center" wrapText="1"/>
    </xf>
    <xf numFmtId="0" fontId="7" fillId="4" borderId="10" xfId="0" applyFont="1" applyFill="1" applyBorder="1" applyAlignment="1">
      <alignment horizontal="center" vertical="center"/>
    </xf>
    <xf numFmtId="0" fontId="56" fillId="0" borderId="10" xfId="0" applyNumberFormat="1" applyFont="1" applyFill="1" applyBorder="1" applyAlignment="1">
      <alignment horizontal="justify" vertical="center" wrapText="1"/>
    </xf>
    <xf numFmtId="0" fontId="65" fillId="0" borderId="12" xfId="0" applyFont="1" applyFill="1" applyBorder="1" applyAlignment="1">
      <alignment horizontal="center" vertical="center" wrapText="1"/>
    </xf>
    <xf numFmtId="0" fontId="25" fillId="4" borderId="10" xfId="0" applyNumberFormat="1" applyFont="1" applyFill="1" applyBorder="1" applyAlignment="1">
      <alignment horizontal="justify" vertical="center" wrapText="1"/>
    </xf>
    <xf numFmtId="0" fontId="1" fillId="4" borderId="10" xfId="0" applyNumberFormat="1" applyFont="1" applyFill="1" applyBorder="1" applyAlignment="1">
      <alignment horizontal="justify" vertical="center" wrapText="1"/>
    </xf>
    <xf numFmtId="0" fontId="1" fillId="4" borderId="1" xfId="0" applyNumberFormat="1" applyFont="1" applyFill="1" applyBorder="1" applyAlignment="1">
      <alignment horizontal="justify" vertical="center" wrapText="1"/>
    </xf>
    <xf numFmtId="0" fontId="1" fillId="4" borderId="22" xfId="0" applyNumberFormat="1" applyFont="1" applyFill="1" applyBorder="1" applyAlignment="1">
      <alignment horizontal="justify" vertical="center" wrapText="1"/>
    </xf>
    <xf numFmtId="0" fontId="1" fillId="4" borderId="6" xfId="0" applyNumberFormat="1" applyFont="1" applyFill="1" applyBorder="1" applyAlignment="1">
      <alignment horizontal="justify" vertical="center" wrapText="1"/>
    </xf>
    <xf numFmtId="0" fontId="1" fillId="4" borderId="13" xfId="0" applyNumberFormat="1" applyFont="1" applyFill="1" applyBorder="1" applyAlignment="1">
      <alignment horizontal="justify" vertical="center" wrapText="1"/>
    </xf>
    <xf numFmtId="0" fontId="65" fillId="0" borderId="10" xfId="0" applyFont="1" applyBorder="1" applyAlignment="1">
      <alignment horizontal="left" vertical="top"/>
    </xf>
    <xf numFmtId="0" fontId="1" fillId="4" borderId="3" xfId="0" applyNumberFormat="1" applyFont="1" applyFill="1" applyBorder="1" applyAlignment="1">
      <alignment horizontal="justify" vertical="center" wrapText="1"/>
    </xf>
    <xf numFmtId="0" fontId="23" fillId="4" borderId="4" xfId="526" applyFont="1" applyFill="1" applyBorder="1" applyAlignment="1">
      <alignment horizontal="justify" vertical="center" wrapText="1"/>
    </xf>
    <xf numFmtId="0" fontId="23" fillId="4" borderId="31" xfId="0" applyNumberFormat="1" applyFont="1" applyFill="1" applyBorder="1" applyAlignment="1">
      <alignment horizontal="justify" vertical="center" wrapText="1"/>
    </xf>
    <xf numFmtId="0" fontId="23" fillId="4" borderId="10" xfId="0" applyFont="1" applyFill="1" applyBorder="1" applyAlignment="1">
      <alignment horizontal="justify" vertical="center" wrapText="1"/>
    </xf>
    <xf numFmtId="0" fontId="23" fillId="4" borderId="22" xfId="0" applyFont="1" applyFill="1" applyBorder="1" applyAlignment="1">
      <alignment horizontal="justify" vertical="center" wrapText="1"/>
    </xf>
    <xf numFmtId="0" fontId="23" fillId="4" borderId="48" xfId="0" applyNumberFormat="1" applyFont="1" applyFill="1" applyBorder="1" applyAlignment="1">
      <alignment horizontal="justify" vertical="center" wrapText="1"/>
    </xf>
    <xf numFmtId="0" fontId="23" fillId="4" borderId="0" xfId="0" applyNumberFormat="1" applyFont="1" applyFill="1" applyBorder="1" applyAlignment="1">
      <alignment horizontal="justify" vertical="center" wrapText="1"/>
    </xf>
    <xf numFmtId="0" fontId="23" fillId="4" borderId="11" xfId="0" applyNumberFormat="1" applyFont="1" applyFill="1" applyBorder="1" applyAlignment="1">
      <alignment horizontal="justify" vertical="center" wrapText="1"/>
    </xf>
    <xf numFmtId="0" fontId="23" fillId="4" borderId="53" xfId="0" applyNumberFormat="1" applyFont="1" applyFill="1" applyBorder="1" applyAlignment="1">
      <alignment horizontal="justify" vertical="center" wrapText="1"/>
    </xf>
    <xf numFmtId="0" fontId="26" fillId="4" borderId="10" xfId="0" applyFont="1" applyFill="1" applyBorder="1" applyAlignment="1">
      <alignment horizontal="center" vertical="center" wrapText="1"/>
    </xf>
    <xf numFmtId="0" fontId="20" fillId="0" borderId="0" xfId="525" applyFont="1" applyFill="1" applyBorder="1" applyAlignment="1">
      <alignment horizontal="center" vertical="center" wrapText="1"/>
    </xf>
    <xf numFmtId="0" fontId="42" fillId="9" borderId="10" xfId="0" applyFont="1" applyFill="1" applyBorder="1" applyAlignment="1">
      <alignment horizontal="center" vertical="center"/>
    </xf>
    <xf numFmtId="0" fontId="42" fillId="9" borderId="6" xfId="0" applyFont="1" applyFill="1" applyBorder="1" applyAlignment="1">
      <alignment horizontal="center" vertical="center"/>
    </xf>
    <xf numFmtId="0" fontId="42" fillId="4" borderId="55" xfId="0" applyFont="1" applyFill="1" applyBorder="1" applyAlignment="1">
      <alignment vertical="center" wrapText="1"/>
    </xf>
    <xf numFmtId="0" fontId="7" fillId="9" borderId="6" xfId="0" applyFont="1" applyFill="1" applyBorder="1" applyAlignment="1">
      <alignment horizontal="center" vertical="center" wrapText="1"/>
    </xf>
    <xf numFmtId="0" fontId="26" fillId="4" borderId="6" xfId="0" applyFont="1" applyFill="1" applyBorder="1" applyAlignment="1">
      <alignment horizontal="center" vertical="center" wrapText="1"/>
    </xf>
    <xf numFmtId="0" fontId="7" fillId="0" borderId="12" xfId="0" applyFont="1" applyFill="1" applyBorder="1" applyAlignment="1">
      <alignment horizontal="center" wrapText="1"/>
    </xf>
    <xf numFmtId="0" fontId="7" fillId="0" borderId="49" xfId="0" applyFont="1" applyFill="1" applyBorder="1" applyAlignment="1">
      <alignment horizontal="center" wrapText="1"/>
    </xf>
    <xf numFmtId="0" fontId="5" fillId="8" borderId="45" xfId="0" applyFont="1" applyFill="1" applyBorder="1" applyAlignment="1">
      <alignment horizontal="center" vertical="center" wrapText="1"/>
    </xf>
    <xf numFmtId="0" fontId="42" fillId="4" borderId="6" xfId="0" applyFont="1" applyFill="1" applyBorder="1" applyAlignment="1">
      <alignment vertical="center"/>
    </xf>
    <xf numFmtId="0" fontId="7" fillId="9" borderId="10" xfId="0" applyFont="1" applyFill="1" applyBorder="1" applyAlignment="1">
      <alignment horizontal="center" vertical="center" wrapText="1"/>
    </xf>
    <xf numFmtId="0" fontId="59" fillId="0" borderId="10" xfId="0" applyNumberFormat="1" applyFont="1" applyFill="1" applyBorder="1" applyAlignment="1">
      <alignment horizontal="center" vertical="center" wrapText="1"/>
    </xf>
    <xf numFmtId="0" fontId="59" fillId="0" borderId="19" xfId="0" applyNumberFormat="1" applyFont="1" applyFill="1" applyBorder="1" applyAlignment="1">
      <alignment horizontal="center" vertical="center" wrapText="1"/>
    </xf>
    <xf numFmtId="0" fontId="42" fillId="0" borderId="6" xfId="0" applyFont="1" applyFill="1" applyBorder="1" applyAlignment="1">
      <alignment horizontal="center" vertical="center" wrapText="1"/>
    </xf>
    <xf numFmtId="0" fontId="56" fillId="2" borderId="24" xfId="0" applyFont="1" applyFill="1" applyBorder="1" applyAlignment="1">
      <alignment horizontal="center" vertical="center"/>
    </xf>
    <xf numFmtId="0" fontId="59" fillId="0" borderId="3" xfId="0" applyFont="1" applyFill="1" applyBorder="1" applyAlignment="1">
      <alignment horizontal="center" vertical="center" wrapText="1"/>
    </xf>
    <xf numFmtId="0" fontId="10" fillId="0" borderId="3" xfId="0" applyFont="1" applyFill="1" applyBorder="1" applyAlignment="1">
      <alignment horizontal="center" vertical="center"/>
    </xf>
    <xf numFmtId="0" fontId="42" fillId="0" borderId="50" xfId="0" applyFont="1" applyFill="1" applyBorder="1" applyAlignment="1">
      <alignment horizontal="justify" vertical="center" wrapText="1"/>
    </xf>
    <xf numFmtId="0" fontId="56" fillId="20" borderId="6" xfId="0" applyFont="1" applyFill="1" applyBorder="1" applyAlignment="1">
      <alignment horizontal="center" vertical="center"/>
    </xf>
    <xf numFmtId="0" fontId="6" fillId="20" borderId="0"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14" fillId="16" borderId="19" xfId="0" applyFont="1" applyFill="1" applyBorder="1" applyAlignment="1">
      <alignment horizontal="center" vertical="center"/>
    </xf>
    <xf numFmtId="0" fontId="15" fillId="16" borderId="19" xfId="0" applyFont="1" applyFill="1" applyBorder="1" applyAlignment="1">
      <alignment horizontal="center" vertical="center" wrapText="1"/>
    </xf>
    <xf numFmtId="0" fontId="15" fillId="16" borderId="39" xfId="0" applyFont="1" applyFill="1" applyBorder="1" applyAlignment="1">
      <alignment horizontal="center" vertical="center" wrapText="1"/>
    </xf>
    <xf numFmtId="0" fontId="6" fillId="20" borderId="10" xfId="0" applyFont="1" applyFill="1" applyBorder="1" applyAlignment="1">
      <alignment horizontal="center" vertical="center"/>
    </xf>
    <xf numFmtId="0" fontId="6" fillId="20" borderId="10" xfId="0" applyFont="1" applyFill="1" applyBorder="1" applyAlignment="1">
      <alignment vertical="center" wrapText="1"/>
    </xf>
    <xf numFmtId="0" fontId="59" fillId="4" borderId="13" xfId="0" applyNumberFormat="1" applyFont="1" applyFill="1" applyBorder="1" applyAlignment="1">
      <alignment horizontal="justify" vertical="center" wrapText="1"/>
    </xf>
    <xf numFmtId="0" fontId="6" fillId="20" borderId="10" xfId="0" applyFont="1" applyFill="1" applyBorder="1" applyAlignment="1">
      <alignment vertical="distributed"/>
    </xf>
    <xf numFmtId="0" fontId="42" fillId="4" borderId="10" xfId="0" applyNumberFormat="1" applyFont="1" applyFill="1" applyBorder="1" applyAlignment="1">
      <alignment horizontal="center" vertical="center" wrapText="1"/>
    </xf>
    <xf numFmtId="0" fontId="56" fillId="8" borderId="9" xfId="0" applyFont="1" applyFill="1" applyBorder="1" applyAlignment="1">
      <alignment horizontal="center" vertical="distributed"/>
    </xf>
    <xf numFmtId="0" fontId="56" fillId="8" borderId="3" xfId="0" applyFont="1" applyFill="1" applyBorder="1" applyAlignment="1">
      <alignment horizontal="center" vertical="center" wrapText="1"/>
    </xf>
    <xf numFmtId="167" fontId="59" fillId="4" borderId="1" xfId="523" applyNumberFormat="1" applyFont="1" applyFill="1" applyBorder="1" applyAlignment="1">
      <alignment horizontal="center" vertical="center" wrapText="1"/>
    </xf>
    <xf numFmtId="0" fontId="56" fillId="8" borderId="20" xfId="0" applyFont="1" applyFill="1" applyBorder="1" applyAlignment="1">
      <alignment horizontal="center" vertical="distributed"/>
    </xf>
    <xf numFmtId="0" fontId="56" fillId="8" borderId="10" xfId="0" applyFont="1" applyFill="1" applyBorder="1" applyAlignment="1">
      <alignment horizontal="center" vertical="center" wrapText="1"/>
    </xf>
    <xf numFmtId="0" fontId="56" fillId="21" borderId="10" xfId="0" applyNumberFormat="1" applyFont="1" applyFill="1" applyBorder="1" applyAlignment="1">
      <alignment horizontal="center" vertical="center" wrapText="1"/>
    </xf>
    <xf numFmtId="167" fontId="59" fillId="4" borderId="10" xfId="0" applyNumberFormat="1" applyFont="1" applyFill="1" applyBorder="1" applyAlignment="1">
      <alignment vertical="center" wrapText="1"/>
    </xf>
    <xf numFmtId="0" fontId="56" fillId="8" borderId="52" xfId="0" applyFont="1" applyFill="1" applyBorder="1" applyAlignment="1">
      <alignment horizontal="center" vertical="distributed"/>
    </xf>
    <xf numFmtId="0" fontId="56" fillId="8" borderId="13" xfId="0" applyFont="1" applyFill="1" applyBorder="1" applyAlignment="1">
      <alignment horizontal="center" vertical="center" wrapText="1"/>
    </xf>
    <xf numFmtId="0" fontId="65" fillId="4" borderId="13" xfId="0" applyNumberFormat="1" applyFont="1" applyFill="1" applyBorder="1" applyAlignment="1">
      <alignment horizontal="justify" vertical="center" wrapText="1"/>
    </xf>
    <xf numFmtId="0" fontId="59" fillId="4" borderId="1" xfId="0" applyNumberFormat="1" applyFont="1" applyFill="1" applyBorder="1" applyAlignment="1">
      <alignment horizontal="center" vertical="center" wrapText="1"/>
    </xf>
    <xf numFmtId="0" fontId="59" fillId="0" borderId="6" xfId="0" applyNumberFormat="1" applyFont="1" applyFill="1" applyBorder="1" applyAlignment="1">
      <alignment horizontal="center" vertical="center" wrapText="1"/>
    </xf>
    <xf numFmtId="0" fontId="59" fillId="0" borderId="19" xfId="0" applyFont="1" applyFill="1" applyBorder="1" applyAlignment="1">
      <alignment horizontal="center" vertical="center" wrapText="1"/>
    </xf>
    <xf numFmtId="0" fontId="65" fillId="4" borderId="13" xfId="0" applyFont="1" applyFill="1" applyBorder="1" applyAlignment="1">
      <alignment horizontal="center" vertical="center" wrapText="1"/>
    </xf>
    <xf numFmtId="0" fontId="56" fillId="8" borderId="1" xfId="0" applyFont="1" applyFill="1" applyBorder="1" applyAlignment="1">
      <alignment horizontal="center" vertical="center" wrapText="1"/>
    </xf>
    <xf numFmtId="0" fontId="25" fillId="0" borderId="1" xfId="0" applyNumberFormat="1" applyFont="1" applyFill="1" applyBorder="1" applyAlignment="1">
      <alignment horizontal="justify" vertical="center" wrapText="1"/>
    </xf>
    <xf numFmtId="0" fontId="65" fillId="4" borderId="11" xfId="0" applyNumberFormat="1" applyFont="1" applyFill="1" applyBorder="1" applyAlignment="1">
      <alignment horizontal="justify" vertical="center" wrapText="1"/>
    </xf>
    <xf numFmtId="0" fontId="59" fillId="4" borderId="3" xfId="0" applyFont="1" applyFill="1" applyBorder="1" applyAlignment="1">
      <alignment horizontal="center" vertical="center" wrapText="1"/>
    </xf>
    <xf numFmtId="0" fontId="42" fillId="4" borderId="6" xfId="0" applyFont="1" applyFill="1" applyBorder="1" applyAlignment="1">
      <alignment horizontal="center" vertical="center" wrapText="1"/>
    </xf>
    <xf numFmtId="0" fontId="59" fillId="4" borderId="1" xfId="0" applyNumberFormat="1" applyFont="1" applyFill="1" applyBorder="1" applyAlignment="1">
      <alignment horizontal="justify" vertical="center" wrapText="1"/>
    </xf>
    <xf numFmtId="1" fontId="42" fillId="4" borderId="1" xfId="0" applyNumberFormat="1" applyFont="1" applyFill="1" applyBorder="1" applyAlignment="1">
      <alignment horizontal="center" vertical="distributed"/>
    </xf>
    <xf numFmtId="0" fontId="1" fillId="4" borderId="10" xfId="0" applyFont="1" applyFill="1" applyBorder="1" applyAlignment="1">
      <alignment vertical="center"/>
    </xf>
    <xf numFmtId="0" fontId="59" fillId="4" borderId="69" xfId="0" applyFont="1" applyFill="1" applyBorder="1" applyAlignment="1">
      <alignment horizontal="center" vertical="center" wrapText="1"/>
    </xf>
    <xf numFmtId="0" fontId="10" fillId="4" borderId="1" xfId="0" applyFont="1" applyFill="1" applyBorder="1"/>
    <xf numFmtId="0" fontId="23" fillId="4" borderId="10" xfId="526" applyFont="1" applyFill="1" applyBorder="1" applyAlignment="1">
      <alignment horizontal="justify" vertical="center" wrapText="1"/>
    </xf>
    <xf numFmtId="0" fontId="65" fillId="4" borderId="6" xfId="0" applyNumberFormat="1" applyFont="1" applyFill="1" applyBorder="1" applyAlignment="1">
      <alignment horizontal="center" vertical="center" wrapText="1"/>
    </xf>
    <xf numFmtId="0" fontId="65" fillId="4" borderId="6" xfId="0" applyFont="1" applyFill="1" applyBorder="1" applyAlignment="1">
      <alignment horizontal="center" vertical="center" wrapText="1"/>
    </xf>
    <xf numFmtId="0" fontId="59" fillId="4" borderId="22" xfId="0" applyFont="1" applyFill="1" applyBorder="1" applyAlignment="1">
      <alignment horizontal="center" vertical="center"/>
    </xf>
    <xf numFmtId="0" fontId="59" fillId="4" borderId="10" xfId="0" applyFont="1" applyFill="1" applyBorder="1" applyAlignment="1">
      <alignment horizontal="center" vertical="center" wrapText="1"/>
    </xf>
    <xf numFmtId="0" fontId="7" fillId="4" borderId="10" xfId="0" applyFont="1" applyFill="1" applyBorder="1" applyAlignment="1">
      <alignment vertical="center"/>
    </xf>
    <xf numFmtId="0" fontId="42" fillId="4" borderId="10" xfId="0" applyFont="1" applyFill="1" applyBorder="1" applyAlignment="1">
      <alignment vertical="center" wrapText="1"/>
    </xf>
    <xf numFmtId="0" fontId="6" fillId="20" borderId="14" xfId="0" applyFont="1" applyFill="1" applyBorder="1" applyAlignment="1">
      <alignment vertical="distributed"/>
    </xf>
    <xf numFmtId="0" fontId="56" fillId="20" borderId="14" xfId="0" applyFont="1" applyFill="1" applyBorder="1" applyAlignment="1">
      <alignment vertical="distributed"/>
    </xf>
    <xf numFmtId="0" fontId="56" fillId="20" borderId="31" xfId="0" applyFont="1" applyFill="1" applyBorder="1" applyAlignment="1">
      <alignment vertical="distributed"/>
    </xf>
    <xf numFmtId="0" fontId="52" fillId="20" borderId="22" xfId="0" applyFont="1" applyFill="1" applyBorder="1" applyAlignment="1">
      <alignment horizontal="center" vertical="center" wrapText="1"/>
    </xf>
    <xf numFmtId="0" fontId="10" fillId="20" borderId="19" xfId="0" applyFont="1" applyFill="1" applyBorder="1"/>
    <xf numFmtId="0" fontId="42" fillId="20" borderId="19" xfId="0" applyFont="1" applyFill="1" applyBorder="1" applyAlignment="1">
      <alignment horizontal="center" vertical="center" wrapText="1"/>
    </xf>
    <xf numFmtId="166" fontId="42" fillId="20" borderId="19" xfId="0" applyNumberFormat="1" applyFont="1" applyFill="1" applyBorder="1" applyAlignment="1">
      <alignment horizontal="center" vertical="center" wrapText="1"/>
    </xf>
    <xf numFmtId="0" fontId="34" fillId="20" borderId="19" xfId="0" applyFont="1" applyFill="1" applyBorder="1" applyAlignment="1">
      <alignment horizontal="center" vertical="center"/>
    </xf>
    <xf numFmtId="1" fontId="42" fillId="4" borderId="19" xfId="0" applyNumberFormat="1" applyFont="1" applyFill="1" applyBorder="1" applyAlignment="1">
      <alignment horizontal="center" vertical="distributed"/>
    </xf>
    <xf numFmtId="0" fontId="42" fillId="4" borderId="39" xfId="0" applyFont="1" applyFill="1" applyBorder="1" applyAlignment="1">
      <alignment horizontal="center" vertical="center"/>
    </xf>
    <xf numFmtId="0" fontId="5" fillId="8" borderId="17" xfId="0" applyFont="1" applyFill="1" applyBorder="1" applyAlignment="1">
      <alignment horizontal="center" vertical="center" wrapText="1"/>
    </xf>
    <xf numFmtId="0" fontId="65" fillId="0" borderId="13" xfId="0" applyNumberFormat="1" applyFont="1" applyFill="1" applyBorder="1" applyAlignment="1">
      <alignment horizontal="center" vertical="center" wrapText="1"/>
    </xf>
    <xf numFmtId="0" fontId="65" fillId="4" borderId="26" xfId="0" applyFont="1" applyFill="1" applyBorder="1" applyAlignment="1">
      <alignment horizontal="center" vertical="center" wrapText="1"/>
    </xf>
    <xf numFmtId="0" fontId="65" fillId="0" borderId="13" xfId="0" applyFont="1" applyFill="1" applyBorder="1" applyAlignment="1">
      <alignment horizontal="center" vertical="center" wrapText="1"/>
    </xf>
    <xf numFmtId="0" fontId="59" fillId="4" borderId="22" xfId="0" applyFont="1" applyFill="1" applyBorder="1" applyAlignment="1">
      <alignment horizontal="center" vertical="center" wrapText="1"/>
    </xf>
    <xf numFmtId="0" fontId="59" fillId="0" borderId="22" xfId="0" applyFont="1" applyFill="1" applyBorder="1" applyAlignment="1">
      <alignment horizontal="center" vertical="center" wrapText="1"/>
    </xf>
    <xf numFmtId="0" fontId="23" fillId="4" borderId="72" xfId="0" applyFont="1" applyFill="1" applyBorder="1" applyAlignment="1">
      <alignment horizontal="justify" vertical="center" wrapText="1"/>
    </xf>
    <xf numFmtId="0" fontId="23" fillId="4" borderId="13" xfId="0" applyFont="1" applyFill="1" applyBorder="1" applyAlignment="1">
      <alignment horizontal="justify" vertical="center"/>
    </xf>
    <xf numFmtId="0" fontId="52" fillId="20" borderId="70" xfId="0" applyFont="1" applyFill="1" applyBorder="1" applyAlignment="1">
      <alignment horizontal="center" vertical="center" wrapText="1"/>
    </xf>
    <xf numFmtId="0" fontId="5" fillId="8" borderId="6" xfId="0" applyFont="1" applyFill="1" applyBorder="1" applyAlignment="1">
      <alignment horizontal="center" vertical="center" wrapText="1"/>
    </xf>
    <xf numFmtId="0" fontId="23" fillId="4" borderId="74" xfId="0" applyFont="1" applyFill="1" applyBorder="1" applyAlignment="1">
      <alignment horizontal="justify" vertical="center" wrapText="1"/>
    </xf>
    <xf numFmtId="0" fontId="1" fillId="4" borderId="6" xfId="0" applyFont="1" applyFill="1" applyBorder="1" applyAlignment="1">
      <alignment vertical="center" wrapText="1"/>
    </xf>
    <xf numFmtId="0" fontId="72" fillId="0" borderId="0" xfId="0" applyFont="1" applyAlignment="1">
      <alignment vertical="center"/>
    </xf>
    <xf numFmtId="0" fontId="59" fillId="4" borderId="10" xfId="0" applyFont="1" applyFill="1" applyBorder="1" applyAlignment="1">
      <alignment vertical="center" wrapText="1"/>
    </xf>
    <xf numFmtId="0" fontId="23" fillId="4" borderId="73" xfId="0" applyFont="1" applyFill="1" applyBorder="1" applyAlignment="1">
      <alignment horizontal="justify" vertical="center" wrapText="1"/>
    </xf>
    <xf numFmtId="0" fontId="59" fillId="4" borderId="22" xfId="0" applyFont="1" applyFill="1" applyBorder="1" applyAlignment="1">
      <alignment vertical="center" wrapText="1"/>
    </xf>
    <xf numFmtId="0" fontId="52" fillId="20" borderId="6" xfId="0" applyFont="1" applyFill="1" applyBorder="1" applyAlignment="1">
      <alignment horizontal="center" vertical="center" wrapText="1"/>
    </xf>
    <xf numFmtId="0" fontId="1" fillId="0" borderId="10" xfId="0" applyFont="1" applyFill="1" applyBorder="1" applyAlignment="1">
      <alignment horizontal="left" vertical="center"/>
    </xf>
    <xf numFmtId="0" fontId="10" fillId="4" borderId="10" xfId="0" applyFont="1" applyFill="1" applyBorder="1" applyAlignment="1">
      <alignment vertical="center"/>
    </xf>
    <xf numFmtId="0" fontId="10" fillId="4" borderId="10" xfId="0" applyFont="1" applyFill="1" applyBorder="1" applyAlignment="1">
      <alignment horizontal="center" vertical="center"/>
    </xf>
    <xf numFmtId="0" fontId="69" fillId="19" borderId="10" xfId="0" applyFont="1" applyFill="1" applyBorder="1" applyAlignment="1">
      <alignment horizontal="center" vertical="center"/>
    </xf>
    <xf numFmtId="0" fontId="59" fillId="4" borderId="6" xfId="0" applyFont="1" applyFill="1" applyBorder="1" applyAlignment="1">
      <alignment horizontal="center" vertical="center" wrapText="1"/>
    </xf>
    <xf numFmtId="0" fontId="67" fillId="4" borderId="10" xfId="0" applyFont="1" applyFill="1" applyBorder="1" applyAlignment="1">
      <alignment horizontal="center" vertical="center"/>
    </xf>
    <xf numFmtId="0" fontId="67" fillId="4" borderId="10" xfId="0" applyFont="1" applyFill="1" applyBorder="1" applyAlignment="1">
      <alignment vertical="center"/>
    </xf>
    <xf numFmtId="0" fontId="8" fillId="4" borderId="6" xfId="0" applyFont="1" applyFill="1" applyBorder="1" applyAlignment="1">
      <alignment horizontal="center" vertical="center" wrapText="1"/>
    </xf>
    <xf numFmtId="0" fontId="1" fillId="4" borderId="10" xfId="0" applyFont="1" applyFill="1" applyBorder="1" applyAlignment="1">
      <alignment vertical="center" wrapText="1"/>
    </xf>
    <xf numFmtId="0" fontId="42" fillId="4" borderId="10" xfId="0" applyFont="1" applyFill="1" applyBorder="1" applyAlignment="1">
      <alignment horizontal="center" vertical="center" wrapText="1"/>
    </xf>
    <xf numFmtId="0" fontId="8" fillId="4" borderId="10" xfId="0" applyFont="1" applyFill="1" applyBorder="1" applyAlignment="1">
      <alignment wrapText="1"/>
    </xf>
    <xf numFmtId="0" fontId="67" fillId="4" borderId="10" xfId="0" applyFont="1" applyFill="1" applyBorder="1"/>
    <xf numFmtId="0" fontId="8" fillId="4" borderId="10" xfId="0" applyFont="1" applyFill="1" applyBorder="1" applyAlignment="1">
      <alignment horizontal="left" wrapText="1"/>
    </xf>
    <xf numFmtId="0" fontId="8" fillId="4" borderId="10" xfId="0" applyFont="1" applyFill="1" applyBorder="1" applyAlignment="1">
      <alignment horizontal="left" vertical="center" wrapText="1"/>
    </xf>
    <xf numFmtId="0" fontId="8" fillId="4" borderId="10" xfId="0" applyFont="1" applyFill="1" applyBorder="1" applyAlignment="1">
      <alignment horizontal="center" vertical="center" wrapText="1"/>
    </xf>
    <xf numFmtId="0" fontId="21" fillId="4" borderId="10" xfId="0" applyFont="1" applyFill="1" applyBorder="1" applyAlignment="1">
      <alignment horizontal="center" vertical="center"/>
    </xf>
    <xf numFmtId="0" fontId="67" fillId="4" borderId="10" xfId="0" applyFont="1" applyFill="1" applyBorder="1" applyAlignment="1">
      <alignment horizontal="center" vertical="center" wrapText="1"/>
    </xf>
    <xf numFmtId="0" fontId="8" fillId="4" borderId="10" xfId="0" applyFont="1" applyFill="1" applyBorder="1" applyAlignment="1">
      <alignment horizontal="center" vertical="center"/>
    </xf>
    <xf numFmtId="0" fontId="8" fillId="4" borderId="12" xfId="0" applyFont="1" applyFill="1" applyBorder="1" applyAlignment="1">
      <alignment horizontal="left" vertical="center" wrapText="1"/>
    </xf>
    <xf numFmtId="0" fontId="8" fillId="4" borderId="12" xfId="0" applyFont="1" applyFill="1" applyBorder="1" applyAlignment="1">
      <alignment wrapText="1"/>
    </xf>
    <xf numFmtId="0" fontId="10" fillId="4" borderId="10" xfId="0" applyFont="1" applyFill="1" applyBorder="1" applyAlignment="1">
      <alignment horizontal="left" wrapText="1"/>
    </xf>
    <xf numFmtId="0" fontId="10" fillId="4" borderId="12" xfId="0" applyFont="1" applyFill="1" applyBorder="1" applyAlignment="1">
      <alignment horizontal="left" vertical="center" wrapText="1"/>
    </xf>
    <xf numFmtId="0" fontId="67" fillId="4" borderId="10" xfId="0" applyFont="1" applyFill="1" applyBorder="1" applyAlignment="1">
      <alignment horizontal="left" wrapText="1"/>
    </xf>
    <xf numFmtId="0" fontId="67" fillId="4" borderId="10" xfId="0" applyFont="1" applyFill="1" applyBorder="1" applyAlignment="1">
      <alignment horizontal="left"/>
    </xf>
    <xf numFmtId="0" fontId="10" fillId="4" borderId="10" xfId="0" applyFont="1" applyFill="1" applyBorder="1" applyAlignment="1">
      <alignment wrapText="1"/>
    </xf>
    <xf numFmtId="0" fontId="10" fillId="4" borderId="12" xfId="0" applyFont="1" applyFill="1" applyBorder="1" applyAlignment="1">
      <alignment horizontal="left" wrapText="1"/>
    </xf>
    <xf numFmtId="0" fontId="59" fillId="4" borderId="49" xfId="0" applyFont="1" applyFill="1" applyBorder="1" applyAlignment="1">
      <alignment horizontal="left" wrapText="1"/>
    </xf>
    <xf numFmtId="0" fontId="8" fillId="4" borderId="10" xfId="0" applyFont="1" applyFill="1" applyBorder="1" applyAlignment="1">
      <alignment horizontal="center" wrapText="1"/>
    </xf>
    <xf numFmtId="0" fontId="8" fillId="4" borderId="10" xfId="0" applyFont="1" applyFill="1" applyBorder="1" applyAlignment="1">
      <alignment horizontal="center"/>
    </xf>
    <xf numFmtId="0" fontId="8" fillId="4" borderId="49" xfId="0" applyFont="1" applyFill="1" applyBorder="1" applyAlignment="1">
      <alignment horizontal="center" vertical="center" wrapText="1"/>
    </xf>
    <xf numFmtId="0" fontId="10" fillId="4" borderId="10" xfId="0" applyFont="1" applyFill="1" applyBorder="1" applyAlignment="1">
      <alignment horizontal="center" wrapText="1"/>
    </xf>
    <xf numFmtId="0" fontId="10" fillId="4" borderId="10" xfId="0" applyFont="1" applyFill="1" applyBorder="1" applyAlignment="1">
      <alignment horizontal="center" vertical="center" wrapText="1"/>
    </xf>
    <xf numFmtId="0" fontId="10" fillId="4" borderId="10" xfId="0" applyFont="1" applyFill="1" applyBorder="1" applyAlignment="1">
      <alignment horizontal="center"/>
    </xf>
    <xf numFmtId="0" fontId="0" fillId="4" borderId="10" xfId="0" applyFill="1" applyBorder="1" applyAlignment="1">
      <alignment horizontal="center" vertical="center"/>
    </xf>
    <xf numFmtId="0" fontId="1" fillId="4" borderId="10" xfId="0" applyFont="1" applyFill="1" applyBorder="1" applyAlignment="1">
      <alignment horizontal="center" wrapText="1"/>
    </xf>
    <xf numFmtId="0" fontId="0" fillId="4" borderId="10" xfId="0" applyFill="1" applyBorder="1" applyAlignment="1">
      <alignment horizontal="center"/>
    </xf>
    <xf numFmtId="0" fontId="67" fillId="4" borderId="10" xfId="0" applyFont="1" applyFill="1" applyBorder="1" applyAlignment="1">
      <alignment horizontal="center" wrapText="1"/>
    </xf>
    <xf numFmtId="0" fontId="7" fillId="12" borderId="10" xfId="0" applyFont="1" applyFill="1" applyBorder="1" applyAlignment="1">
      <alignment horizontal="center"/>
    </xf>
    <xf numFmtId="0" fontId="67" fillId="12" borderId="10" xfId="0" applyFont="1" applyFill="1" applyBorder="1" applyAlignment="1">
      <alignment horizontal="center"/>
    </xf>
    <xf numFmtId="0" fontId="67" fillId="12" borderId="10" xfId="0" applyFont="1" applyFill="1" applyBorder="1"/>
    <xf numFmtId="0" fontId="7" fillId="12" borderId="10" xfId="0" applyFont="1" applyFill="1" applyBorder="1"/>
    <xf numFmtId="0" fontId="22" fillId="12" borderId="10" xfId="0" applyFont="1" applyFill="1" applyBorder="1" applyAlignment="1">
      <alignment horizontal="center"/>
    </xf>
    <xf numFmtId="0" fontId="8" fillId="12" borderId="10" xfId="0" applyFont="1" applyFill="1" applyBorder="1" applyAlignment="1">
      <alignment horizontal="center"/>
    </xf>
    <xf numFmtId="0" fontId="7" fillId="12" borderId="10" xfId="0" applyFont="1" applyFill="1" applyBorder="1" applyAlignment="1">
      <alignment horizontal="center" wrapText="1"/>
    </xf>
    <xf numFmtId="0" fontId="8" fillId="12" borderId="10" xfId="0" applyFont="1" applyFill="1" applyBorder="1" applyAlignment="1">
      <alignment horizontal="center" wrapText="1"/>
    </xf>
    <xf numFmtId="0" fontId="55" fillId="12" borderId="10" xfId="0" applyFont="1" applyFill="1" applyBorder="1" applyAlignment="1">
      <alignment horizontal="center" wrapText="1"/>
    </xf>
    <xf numFmtId="0" fontId="0" fillId="12" borderId="10" xfId="0" applyFill="1" applyBorder="1" applyAlignment="1">
      <alignment horizontal="center"/>
    </xf>
    <xf numFmtId="0" fontId="73" fillId="0" borderId="0" xfId="0" applyFont="1" applyFill="1" applyBorder="1"/>
    <xf numFmtId="0" fontId="78" fillId="22" borderId="78" xfId="0" applyNumberFormat="1" applyFont="1" applyFill="1" applyBorder="1" applyAlignment="1">
      <alignment horizontal="center" vertical="top" wrapText="1" readingOrder="1"/>
    </xf>
    <xf numFmtId="0" fontId="79" fillId="0" borderId="78" xfId="0" applyNumberFormat="1" applyFont="1" applyFill="1" applyBorder="1" applyAlignment="1">
      <alignment horizontal="center" vertical="top" wrapText="1" readingOrder="1"/>
    </xf>
    <xf numFmtId="0" fontId="21" fillId="4" borderId="25" xfId="0" applyFont="1" applyFill="1" applyBorder="1" applyAlignment="1">
      <alignment horizontal="center" vertical="top"/>
    </xf>
    <xf numFmtId="0" fontId="21" fillId="4" borderId="0" xfId="0" applyFont="1" applyFill="1" applyBorder="1" applyAlignment="1">
      <alignment horizontal="center" vertical="top"/>
    </xf>
    <xf numFmtId="0" fontId="21" fillId="4" borderId="29" xfId="0" applyFont="1" applyFill="1" applyBorder="1" applyAlignment="1">
      <alignment horizontal="center" vertical="top"/>
    </xf>
    <xf numFmtId="0" fontId="22" fillId="4" borderId="25" xfId="0" applyFont="1" applyFill="1" applyBorder="1" applyAlignment="1">
      <alignment horizontal="center" vertical="center" wrapText="1"/>
    </xf>
    <xf numFmtId="0" fontId="22" fillId="4" borderId="0" xfId="0" applyFont="1" applyFill="1" applyBorder="1" applyAlignment="1">
      <alignment horizontal="center" vertical="center" wrapText="1"/>
    </xf>
    <xf numFmtId="0" fontId="22" fillId="4" borderId="29" xfId="0" applyFont="1" applyFill="1" applyBorder="1" applyAlignment="1">
      <alignment horizontal="center" vertical="center" wrapText="1"/>
    </xf>
    <xf numFmtId="0" fontId="22" fillId="4" borderId="25" xfId="0" applyFont="1" applyFill="1" applyBorder="1" applyAlignment="1">
      <alignment horizontal="center" vertical="center"/>
    </xf>
    <xf numFmtId="0" fontId="22" fillId="4" borderId="0" xfId="0" applyFont="1" applyFill="1" applyBorder="1" applyAlignment="1">
      <alignment horizontal="center" vertical="center"/>
    </xf>
    <xf numFmtId="0" fontId="22" fillId="4" borderId="29" xfId="0" applyFont="1" applyFill="1" applyBorder="1" applyAlignment="1">
      <alignment horizontal="center" vertical="center"/>
    </xf>
    <xf numFmtId="0" fontId="22" fillId="4" borderId="2" xfId="0" applyFont="1" applyFill="1" applyBorder="1" applyAlignment="1">
      <alignment horizontal="center" vertical="center" wrapText="1"/>
    </xf>
    <xf numFmtId="0" fontId="22" fillId="4" borderId="23" xfId="0" applyFont="1" applyFill="1" applyBorder="1" applyAlignment="1">
      <alignment horizontal="center" vertical="center" wrapText="1"/>
    </xf>
    <xf numFmtId="0" fontId="22" fillId="4" borderId="28" xfId="0" applyFont="1" applyFill="1" applyBorder="1" applyAlignment="1">
      <alignment horizontal="center" vertical="center" wrapText="1"/>
    </xf>
    <xf numFmtId="0" fontId="21" fillId="4" borderId="25" xfId="0" applyFont="1" applyFill="1" applyBorder="1" applyAlignment="1">
      <alignment horizontal="center" vertical="center"/>
    </xf>
    <xf numFmtId="0" fontId="21" fillId="4" borderId="0" xfId="0" applyFont="1" applyFill="1" applyBorder="1" applyAlignment="1">
      <alignment horizontal="center" vertical="center"/>
    </xf>
    <xf numFmtId="0" fontId="21" fillId="4" borderId="29" xfId="0" applyFont="1" applyFill="1" applyBorder="1" applyAlignment="1">
      <alignment horizontal="center" vertical="center"/>
    </xf>
    <xf numFmtId="0" fontId="21" fillId="4" borderId="25" xfId="0" applyFont="1" applyFill="1" applyBorder="1" applyAlignment="1">
      <alignment horizontal="justify" vertical="center"/>
    </xf>
    <xf numFmtId="0" fontId="21" fillId="4" borderId="0" xfId="0" applyFont="1" applyFill="1" applyBorder="1" applyAlignment="1">
      <alignment horizontal="justify" vertical="center"/>
    </xf>
    <xf numFmtId="0" fontId="21" fillId="4" borderId="29" xfId="0" applyFont="1" applyFill="1" applyBorder="1" applyAlignment="1">
      <alignment horizontal="justify" vertical="center"/>
    </xf>
    <xf numFmtId="0" fontId="20" fillId="4" borderId="25" xfId="0" applyFont="1" applyFill="1" applyBorder="1" applyAlignment="1">
      <alignment horizontal="center" vertical="center" wrapText="1"/>
    </xf>
    <xf numFmtId="0" fontId="20" fillId="4" borderId="0" xfId="0" applyFont="1" applyFill="1" applyBorder="1" applyAlignment="1">
      <alignment horizontal="center" vertical="center" wrapText="1"/>
    </xf>
    <xf numFmtId="0" fontId="20" fillId="4" borderId="29" xfId="0" applyFont="1" applyFill="1" applyBorder="1" applyAlignment="1">
      <alignment horizontal="center" vertical="center" wrapText="1"/>
    </xf>
    <xf numFmtId="0" fontId="1" fillId="0" borderId="39" xfId="0" applyFont="1" applyBorder="1" applyAlignment="1">
      <alignment horizontal="center"/>
    </xf>
    <xf numFmtId="0" fontId="1" fillId="0" borderId="50" xfId="0" applyFont="1" applyBorder="1" applyAlignment="1">
      <alignment horizontal="center"/>
    </xf>
    <xf numFmtId="0" fontId="1" fillId="0" borderId="51" xfId="0" applyFont="1" applyBorder="1" applyAlignment="1">
      <alignment horizontal="center"/>
    </xf>
    <xf numFmtId="0" fontId="8" fillId="0" borderId="2" xfId="525" applyFont="1" applyFill="1" applyBorder="1" applyAlignment="1">
      <alignment horizontal="center" vertical="center" wrapText="1"/>
    </xf>
    <xf numFmtId="0" fontId="8" fillId="0" borderId="24" xfId="525" applyFont="1" applyFill="1" applyBorder="1" applyAlignment="1">
      <alignment horizontal="center" vertical="center" wrapText="1"/>
    </xf>
    <xf numFmtId="0" fontId="8" fillId="0" borderId="25" xfId="525" applyFont="1" applyFill="1" applyBorder="1" applyAlignment="1">
      <alignment horizontal="center" vertical="center" wrapText="1"/>
    </xf>
    <xf numFmtId="0" fontId="8" fillId="0" borderId="4" xfId="525" applyFont="1" applyFill="1" applyBorder="1" applyAlignment="1">
      <alignment horizontal="center" vertical="center" wrapText="1"/>
    </xf>
    <xf numFmtId="0" fontId="8" fillId="0" borderId="30" xfId="525" applyFont="1" applyFill="1" applyBorder="1" applyAlignment="1">
      <alignment horizontal="center" vertical="center" wrapText="1"/>
    </xf>
    <xf numFmtId="0" fontId="8" fillId="0" borderId="31" xfId="525" applyFont="1" applyFill="1" applyBorder="1" applyAlignment="1">
      <alignment horizontal="center" vertical="center" wrapText="1"/>
    </xf>
    <xf numFmtId="0" fontId="6" fillId="0" borderId="27" xfId="525" applyFont="1" applyFill="1" applyBorder="1" applyAlignment="1">
      <alignment horizontal="center" vertical="center" wrapText="1"/>
    </xf>
    <xf numFmtId="0" fontId="6" fillId="0" borderId="23" xfId="525" applyFont="1" applyFill="1" applyBorder="1" applyAlignment="1">
      <alignment horizontal="center" vertical="center" wrapText="1"/>
    </xf>
    <xf numFmtId="0" fontId="6" fillId="0" borderId="5" xfId="525" applyFont="1" applyFill="1" applyBorder="1" applyAlignment="1">
      <alignment horizontal="center" vertical="center" wrapText="1"/>
    </xf>
    <xf numFmtId="0" fontId="6" fillId="0" borderId="0" xfId="525" applyFont="1" applyFill="1" applyBorder="1" applyAlignment="1">
      <alignment horizontal="center" vertical="center" wrapText="1"/>
    </xf>
    <xf numFmtId="0" fontId="6" fillId="0" borderId="18" xfId="525" applyFont="1" applyFill="1" applyBorder="1" applyAlignment="1">
      <alignment horizontal="center" vertical="center" wrapText="1"/>
    </xf>
    <xf numFmtId="0" fontId="6" fillId="0" borderId="14" xfId="525" applyFont="1" applyFill="1" applyBorder="1" applyAlignment="1">
      <alignment horizontal="center" vertical="center" wrapText="1"/>
    </xf>
    <xf numFmtId="0" fontId="12" fillId="10" borderId="2" xfId="0" applyFont="1" applyFill="1" applyBorder="1" applyAlignment="1">
      <alignment horizontal="center" vertical="center" wrapText="1"/>
    </xf>
    <xf numFmtId="0" fontId="12" fillId="10" borderId="23" xfId="0" applyFont="1" applyFill="1" applyBorder="1" applyAlignment="1">
      <alignment horizontal="center" vertical="center" wrapText="1"/>
    </xf>
    <xf numFmtId="0" fontId="12" fillId="10" borderId="28"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0" fillId="4" borderId="11" xfId="0" applyFont="1" applyFill="1" applyBorder="1" applyAlignment="1">
      <alignment horizontal="center" vertical="center" wrapText="1"/>
    </xf>
    <xf numFmtId="0" fontId="10" fillId="4" borderId="46" xfId="0" applyFont="1" applyFill="1" applyBorder="1" applyAlignment="1">
      <alignment horizontal="center" vertical="center" wrapText="1"/>
    </xf>
    <xf numFmtId="0" fontId="10" fillId="4" borderId="5" xfId="0" applyFont="1" applyFill="1" applyBorder="1" applyAlignment="1">
      <alignment horizontal="center" vertical="center" wrapText="1"/>
    </xf>
    <xf numFmtId="0" fontId="10" fillId="4" borderId="0" xfId="0" applyFont="1" applyFill="1" applyBorder="1" applyAlignment="1">
      <alignment horizontal="center" vertical="center" wrapText="1"/>
    </xf>
    <xf numFmtId="0" fontId="10" fillId="4" borderId="29" xfId="0" applyFont="1" applyFill="1" applyBorder="1" applyAlignment="1">
      <alignment horizontal="center" vertical="center" wrapText="1"/>
    </xf>
    <xf numFmtId="0" fontId="10" fillId="4" borderId="18" xfId="0" applyFont="1" applyFill="1" applyBorder="1" applyAlignment="1">
      <alignment horizontal="center" vertical="center" wrapText="1"/>
    </xf>
    <xf numFmtId="0" fontId="10" fillId="4" borderId="14" xfId="0" applyFont="1" applyFill="1" applyBorder="1" applyAlignment="1">
      <alignment horizontal="center" vertical="center" wrapText="1"/>
    </xf>
    <xf numFmtId="0" fontId="10" fillId="4" borderId="32" xfId="0" applyFont="1" applyFill="1" applyBorder="1" applyAlignment="1">
      <alignment horizontal="center" vertical="center" wrapText="1"/>
    </xf>
    <xf numFmtId="0" fontId="7" fillId="0" borderId="13" xfId="525" applyFont="1" applyFill="1" applyBorder="1" applyAlignment="1">
      <alignment horizontal="left" vertical="center"/>
    </xf>
    <xf numFmtId="0" fontId="7" fillId="0" borderId="10" xfId="525" applyFont="1" applyFill="1" applyBorder="1" applyAlignment="1">
      <alignment horizontal="left" vertical="center"/>
    </xf>
    <xf numFmtId="0" fontId="7" fillId="0" borderId="22" xfId="525" applyFont="1" applyFill="1" applyBorder="1" applyAlignment="1">
      <alignment horizontal="left" vertical="center"/>
    </xf>
    <xf numFmtId="0" fontId="29" fillId="13" borderId="42" xfId="0" applyFont="1" applyFill="1" applyBorder="1" applyAlignment="1">
      <alignment horizontal="justify" vertical="center"/>
    </xf>
    <xf numFmtId="0" fontId="29" fillId="13" borderId="40" xfId="0" applyFont="1" applyFill="1" applyBorder="1" applyAlignment="1">
      <alignment horizontal="justify" vertical="center"/>
    </xf>
    <xf numFmtId="0" fontId="29" fillId="13" borderId="43" xfId="0" applyFont="1" applyFill="1" applyBorder="1" applyAlignment="1">
      <alignment horizontal="justify" vertical="center"/>
    </xf>
    <xf numFmtId="0" fontId="8" fillId="4" borderId="2" xfId="0" applyFont="1" applyFill="1" applyBorder="1" applyAlignment="1">
      <alignment horizontal="center" vertical="center"/>
    </xf>
    <xf numFmtId="0" fontId="8" fillId="4" borderId="23" xfId="0" applyFont="1" applyFill="1" applyBorder="1" applyAlignment="1">
      <alignment horizontal="center" vertical="center"/>
    </xf>
    <xf numFmtId="0" fontId="8" fillId="4" borderId="28" xfId="0" applyFont="1" applyFill="1" applyBorder="1" applyAlignment="1">
      <alignment horizontal="center" vertical="center"/>
    </xf>
    <xf numFmtId="0" fontId="5" fillId="4" borderId="25" xfId="0" applyFont="1" applyFill="1" applyBorder="1" applyAlignment="1">
      <alignment horizontal="center" vertical="center"/>
    </xf>
    <xf numFmtId="0" fontId="5" fillId="4" borderId="0" xfId="0" applyFont="1" applyFill="1" applyBorder="1" applyAlignment="1">
      <alignment horizontal="center" vertical="center"/>
    </xf>
    <xf numFmtId="0" fontId="5" fillId="4" borderId="29" xfId="0" applyFont="1" applyFill="1" applyBorder="1" applyAlignment="1">
      <alignment horizontal="center" vertical="center"/>
    </xf>
    <xf numFmtId="0" fontId="1" fillId="4" borderId="25" xfId="0" applyFont="1" applyFill="1" applyBorder="1" applyAlignment="1">
      <alignment horizontal="center" vertical="center"/>
    </xf>
    <xf numFmtId="0" fontId="1" fillId="4" borderId="0" xfId="0" applyFont="1" applyFill="1" applyBorder="1" applyAlignment="1">
      <alignment horizontal="center" vertical="center"/>
    </xf>
    <xf numFmtId="0" fontId="1" fillId="4" borderId="29" xfId="0" applyFont="1" applyFill="1" applyBorder="1" applyAlignment="1">
      <alignment horizontal="center" vertical="center"/>
    </xf>
    <xf numFmtId="0" fontId="1" fillId="4" borderId="30" xfId="0" applyFont="1" applyFill="1" applyBorder="1" applyAlignment="1">
      <alignment horizontal="center" vertical="center"/>
    </xf>
    <xf numFmtId="0" fontId="1" fillId="4" borderId="14" xfId="0" applyFont="1" applyFill="1" applyBorder="1" applyAlignment="1">
      <alignment horizontal="center" vertical="center"/>
    </xf>
    <xf numFmtId="0" fontId="1" fillId="4" borderId="32" xfId="0" applyFont="1" applyFill="1" applyBorder="1" applyAlignment="1">
      <alignment horizontal="center" vertical="center"/>
    </xf>
    <xf numFmtId="1" fontId="26" fillId="9" borderId="17" xfId="0" applyNumberFormat="1" applyFont="1" applyFill="1" applyBorder="1" applyAlignment="1">
      <alignment horizontal="center" vertical="center"/>
    </xf>
    <xf numFmtId="1" fontId="26" fillId="9" borderId="16" xfId="0" applyNumberFormat="1" applyFont="1" applyFill="1" applyBorder="1" applyAlignment="1">
      <alignment horizontal="center" vertical="center"/>
    </xf>
    <xf numFmtId="0" fontId="15" fillId="0" borderId="33" xfId="0" applyFont="1" applyFill="1" applyBorder="1" applyAlignment="1">
      <alignment horizontal="center" vertical="distributed"/>
    </xf>
    <xf numFmtId="0" fontId="15" fillId="0" borderId="8" xfId="0" applyFont="1" applyFill="1" applyBorder="1" applyAlignment="1">
      <alignment horizontal="center" vertical="distributed"/>
    </xf>
    <xf numFmtId="165" fontId="15" fillId="11" borderId="0" xfId="0" applyNumberFormat="1" applyFont="1" applyFill="1" applyBorder="1" applyAlignment="1">
      <alignment horizontal="center" vertical="distributed"/>
    </xf>
    <xf numFmtId="165" fontId="15" fillId="11" borderId="14" xfId="0" applyNumberFormat="1" applyFont="1" applyFill="1" applyBorder="1" applyAlignment="1">
      <alignment horizontal="center" vertical="distributed"/>
    </xf>
    <xf numFmtId="0" fontId="26" fillId="0" borderId="50" xfId="0" applyFont="1" applyBorder="1" applyAlignment="1">
      <alignment horizontal="center"/>
    </xf>
    <xf numFmtId="0" fontId="26" fillId="0" borderId="51" xfId="0" applyFont="1" applyBorder="1" applyAlignment="1">
      <alignment horizontal="center"/>
    </xf>
    <xf numFmtId="0" fontId="15" fillId="0" borderId="15" xfId="0" applyFont="1" applyFill="1" applyBorder="1" applyAlignment="1">
      <alignment horizontal="center" vertical="distributed"/>
    </xf>
    <xf numFmtId="0" fontId="15" fillId="0" borderId="16" xfId="0" applyFont="1" applyFill="1" applyBorder="1" applyAlignment="1">
      <alignment horizontal="center" vertical="distributed"/>
    </xf>
    <xf numFmtId="0" fontId="26" fillId="4" borderId="6" xfId="0" applyFont="1" applyFill="1" applyBorder="1" applyAlignment="1">
      <alignment horizontal="center" vertical="center"/>
    </xf>
    <xf numFmtId="0" fontId="26" fillId="4" borderId="1" xfId="0" applyFont="1" applyFill="1" applyBorder="1" applyAlignment="1">
      <alignment horizontal="center" vertical="center"/>
    </xf>
    <xf numFmtId="0" fontId="26" fillId="4" borderId="12" xfId="0" applyFont="1" applyFill="1" applyBorder="1" applyAlignment="1">
      <alignment horizontal="center" vertical="center" wrapText="1"/>
    </xf>
    <xf numFmtId="0" fontId="26" fillId="4" borderId="49" xfId="0" applyFont="1" applyFill="1" applyBorder="1" applyAlignment="1">
      <alignment horizontal="center" vertical="center" wrapText="1"/>
    </xf>
    <xf numFmtId="1" fontId="26" fillId="4" borderId="6" xfId="0" applyNumberFormat="1" applyFont="1" applyFill="1" applyBorder="1" applyAlignment="1">
      <alignment horizontal="center" vertical="distributed"/>
    </xf>
    <xf numFmtId="1" fontId="26" fillId="4" borderId="1" xfId="0" applyNumberFormat="1" applyFont="1" applyFill="1" applyBorder="1" applyAlignment="1">
      <alignment horizontal="center" vertical="distributed"/>
    </xf>
    <xf numFmtId="0" fontId="40" fillId="4" borderId="61" xfId="0" applyFont="1" applyFill="1" applyBorder="1" applyAlignment="1">
      <alignment horizontal="center" vertical="distributed"/>
    </xf>
    <xf numFmtId="0" fontId="40" fillId="4" borderId="11" xfId="0" applyFont="1" applyFill="1" applyBorder="1" applyAlignment="1">
      <alignment horizontal="center" vertical="distributed"/>
    </xf>
    <xf numFmtId="0" fontId="34" fillId="4" borderId="12" xfId="0" applyFont="1" applyFill="1" applyBorder="1" applyAlignment="1">
      <alignment horizontal="center" vertical="center" wrapText="1"/>
    </xf>
    <xf numFmtId="0" fontId="34" fillId="4" borderId="49" xfId="0" applyFont="1" applyFill="1" applyBorder="1" applyAlignment="1">
      <alignment horizontal="center" vertical="center" wrapText="1"/>
    </xf>
    <xf numFmtId="0" fontId="49" fillId="11" borderId="47" xfId="0" applyFont="1" applyFill="1" applyBorder="1" applyAlignment="1">
      <alignment horizontal="center" vertical="distributed"/>
    </xf>
    <xf numFmtId="0" fontId="49" fillId="11" borderId="48" xfId="0" applyFont="1" applyFill="1" applyBorder="1" applyAlignment="1">
      <alignment horizontal="center" vertical="distributed"/>
    </xf>
    <xf numFmtId="0" fontId="49" fillId="11" borderId="49" xfId="0" applyFont="1" applyFill="1" applyBorder="1" applyAlignment="1">
      <alignment horizontal="center" vertical="distributed"/>
    </xf>
    <xf numFmtId="0" fontId="20" fillId="4" borderId="9" xfId="0" applyFont="1" applyFill="1" applyBorder="1" applyAlignment="1">
      <alignment horizontal="center" vertical="distributed"/>
    </xf>
    <xf numFmtId="0" fontId="20" fillId="4" borderId="10" xfId="0" applyFont="1" applyFill="1" applyBorder="1" applyAlignment="1">
      <alignment horizontal="center" vertical="distributed"/>
    </xf>
    <xf numFmtId="0" fontId="26" fillId="4" borderId="6" xfId="0" applyFont="1" applyFill="1" applyBorder="1" applyAlignment="1">
      <alignment horizontal="center" vertical="center" wrapText="1"/>
    </xf>
    <xf numFmtId="0" fontId="26" fillId="4" borderId="1" xfId="0" applyFont="1" applyFill="1" applyBorder="1" applyAlignment="1">
      <alignment horizontal="center" vertical="center" wrapText="1"/>
    </xf>
    <xf numFmtId="166" fontId="26" fillId="4" borderId="6" xfId="0" applyNumberFormat="1" applyFont="1" applyFill="1" applyBorder="1" applyAlignment="1">
      <alignment horizontal="center" vertical="center" wrapText="1"/>
    </xf>
    <xf numFmtId="166" fontId="26" fillId="4" borderId="1" xfId="0" applyNumberFormat="1" applyFont="1" applyFill="1" applyBorder="1" applyAlignment="1">
      <alignment horizontal="center" vertical="center" wrapText="1"/>
    </xf>
    <xf numFmtId="0" fontId="26" fillId="4" borderId="12" xfId="0" applyFont="1" applyFill="1" applyBorder="1" applyAlignment="1">
      <alignment horizontal="center" vertical="center"/>
    </xf>
    <xf numFmtId="0" fontId="26" fillId="4" borderId="48" xfId="0" applyFont="1" applyFill="1" applyBorder="1" applyAlignment="1">
      <alignment horizontal="center" vertical="center"/>
    </xf>
    <xf numFmtId="0" fontId="26" fillId="4" borderId="49" xfId="0" applyFont="1" applyFill="1" applyBorder="1" applyAlignment="1">
      <alignment horizontal="center" vertical="center"/>
    </xf>
    <xf numFmtId="0" fontId="22" fillId="4" borderId="12" xfId="0" applyFont="1" applyFill="1" applyBorder="1" applyAlignment="1">
      <alignment horizontal="center" vertical="center" wrapText="1"/>
    </xf>
    <xf numFmtId="0" fontId="22" fillId="4" borderId="48" xfId="0" applyFont="1" applyFill="1" applyBorder="1" applyAlignment="1">
      <alignment horizontal="center" vertical="center" wrapText="1"/>
    </xf>
    <xf numFmtId="0" fontId="22" fillId="4" borderId="49" xfId="0" applyFont="1" applyFill="1" applyBorder="1" applyAlignment="1">
      <alignment horizontal="center" vertical="center" wrapText="1"/>
    </xf>
    <xf numFmtId="0" fontId="26" fillId="4" borderId="10" xfId="0" applyFont="1" applyFill="1" applyBorder="1" applyAlignment="1">
      <alignment horizontal="center" vertical="center" wrapText="1"/>
    </xf>
    <xf numFmtId="0" fontId="34" fillId="4" borderId="7" xfId="0" applyFont="1" applyFill="1" applyBorder="1" applyAlignment="1">
      <alignment horizontal="center" vertical="center" wrapText="1"/>
    </xf>
    <xf numFmtId="0" fontId="34" fillId="4" borderId="60" xfId="0" applyFont="1" applyFill="1" applyBorder="1" applyAlignment="1">
      <alignment horizontal="center" vertical="center" wrapText="1"/>
    </xf>
    <xf numFmtId="0" fontId="17" fillId="4" borderId="0" xfId="0" applyFont="1" applyFill="1" applyAlignment="1">
      <alignment horizontal="center"/>
    </xf>
    <xf numFmtId="0" fontId="26" fillId="4" borderId="3" xfId="0" applyFont="1" applyFill="1" applyBorder="1" applyAlignment="1">
      <alignment horizontal="center" vertical="center"/>
    </xf>
    <xf numFmtId="1" fontId="26" fillId="4" borderId="3" xfId="0" applyNumberFormat="1" applyFont="1" applyFill="1" applyBorder="1" applyAlignment="1">
      <alignment horizontal="center" vertical="distributed"/>
    </xf>
    <xf numFmtId="0" fontId="33" fillId="4" borderId="55" xfId="0" applyFont="1" applyFill="1" applyBorder="1" applyAlignment="1">
      <alignment horizontal="center" vertical="center" wrapText="1"/>
    </xf>
    <xf numFmtId="0" fontId="33" fillId="4" borderId="50" xfId="0" applyFont="1" applyFill="1" applyBorder="1" applyAlignment="1">
      <alignment horizontal="center" vertical="center" wrapText="1"/>
    </xf>
    <xf numFmtId="0" fontId="33" fillId="4" borderId="45" xfId="0" applyFont="1" applyFill="1" applyBorder="1" applyAlignment="1">
      <alignment horizontal="center" vertical="center" wrapText="1"/>
    </xf>
    <xf numFmtId="0" fontId="26" fillId="0" borderId="12" xfId="0" applyFont="1" applyFill="1" applyBorder="1" applyAlignment="1">
      <alignment horizontal="center" vertical="center" wrapText="1"/>
    </xf>
    <xf numFmtId="0" fontId="26" fillId="0" borderId="48" xfId="0" applyFont="1" applyFill="1" applyBorder="1" applyAlignment="1">
      <alignment horizontal="center" vertical="center" wrapText="1"/>
    </xf>
    <xf numFmtId="0" fontId="26" fillId="0" borderId="49" xfId="0" applyFont="1" applyFill="1" applyBorder="1" applyAlignment="1">
      <alignment horizontal="center" vertical="center" wrapText="1"/>
    </xf>
    <xf numFmtId="0" fontId="20" fillId="4" borderId="57" xfId="0" applyFont="1" applyFill="1" applyBorder="1" applyAlignment="1">
      <alignment horizontal="center" vertical="distributed"/>
    </xf>
    <xf numFmtId="0" fontId="20" fillId="4" borderId="58" xfId="0" applyFont="1" applyFill="1" applyBorder="1" applyAlignment="1">
      <alignment horizontal="center" vertical="distributed"/>
    </xf>
    <xf numFmtId="0" fontId="20" fillId="4" borderId="26" xfId="0" applyFont="1" applyFill="1" applyBorder="1" applyAlignment="1">
      <alignment horizontal="center" vertical="distributed"/>
    </xf>
    <xf numFmtId="0" fontId="26" fillId="0" borderId="6"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6" fillId="4" borderId="3" xfId="0" applyFont="1" applyFill="1" applyBorder="1" applyAlignment="1">
      <alignment horizontal="center" vertical="center" wrapText="1"/>
    </xf>
    <xf numFmtId="166" fontId="26" fillId="0" borderId="6" xfId="0" applyNumberFormat="1" applyFont="1" applyFill="1" applyBorder="1" applyAlignment="1">
      <alignment horizontal="center" vertical="center" wrapText="1"/>
    </xf>
    <xf numFmtId="166" fontId="26" fillId="0" borderId="1" xfId="0" applyNumberFormat="1" applyFont="1" applyFill="1" applyBorder="1" applyAlignment="1">
      <alignment horizontal="center" vertical="center" wrapText="1"/>
    </xf>
    <xf numFmtId="0" fontId="20" fillId="4" borderId="47" xfId="0" applyFont="1" applyFill="1" applyBorder="1" applyAlignment="1">
      <alignment horizontal="center" vertical="distributed"/>
    </xf>
    <xf numFmtId="0" fontId="20" fillId="4" borderId="48" xfId="0" applyFont="1" applyFill="1" applyBorder="1" applyAlignment="1">
      <alignment horizontal="center" vertical="distributed"/>
    </xf>
    <xf numFmtId="0" fontId="20" fillId="4" borderId="49" xfId="0" applyFont="1" applyFill="1" applyBorder="1" applyAlignment="1">
      <alignment horizontal="center" vertical="distributed"/>
    </xf>
    <xf numFmtId="0" fontId="34" fillId="0" borderId="12" xfId="0" applyNumberFormat="1" applyFont="1" applyFill="1" applyBorder="1" applyAlignment="1">
      <alignment horizontal="center" vertical="center" wrapText="1"/>
    </xf>
    <xf numFmtId="0" fontId="34" fillId="0" borderId="49" xfId="0" applyNumberFormat="1" applyFont="1" applyFill="1" applyBorder="1" applyAlignment="1">
      <alignment horizontal="center" vertical="center" wrapText="1"/>
    </xf>
    <xf numFmtId="0" fontId="23" fillId="4" borderId="59" xfId="0" applyFont="1" applyFill="1" applyBorder="1" applyAlignment="1">
      <alignment horizontal="center" vertical="center"/>
    </xf>
    <xf numFmtId="0" fontId="23" fillId="4" borderId="8" xfId="0" applyFont="1" applyFill="1" applyBorder="1" applyAlignment="1">
      <alignment horizontal="center" vertical="center"/>
    </xf>
    <xf numFmtId="0" fontId="23" fillId="4" borderId="56" xfId="0" applyFont="1" applyFill="1" applyBorder="1" applyAlignment="1">
      <alignment horizontal="center" vertical="center"/>
    </xf>
    <xf numFmtId="0" fontId="20" fillId="4" borderId="47" xfId="0" applyFont="1" applyFill="1" applyBorder="1" applyAlignment="1">
      <alignment horizontal="center" vertical="center" wrapText="1"/>
    </xf>
    <xf numFmtId="0" fontId="20" fillId="4" borderId="48" xfId="0" applyFont="1" applyFill="1" applyBorder="1" applyAlignment="1">
      <alignment horizontal="center" vertical="center" wrapText="1"/>
    </xf>
    <xf numFmtId="0" fontId="20" fillId="4" borderId="49" xfId="0" applyFont="1" applyFill="1" applyBorder="1" applyAlignment="1">
      <alignment horizontal="center" vertical="center" wrapText="1"/>
    </xf>
    <xf numFmtId="0" fontId="46" fillId="11" borderId="47" xfId="0" applyFont="1" applyFill="1" applyBorder="1" applyAlignment="1">
      <alignment horizontal="center" vertical="center" wrapText="1"/>
    </xf>
    <xf numFmtId="0" fontId="46" fillId="11" borderId="48" xfId="0" applyFont="1" applyFill="1" applyBorder="1" applyAlignment="1">
      <alignment horizontal="center" vertical="center" wrapText="1"/>
    </xf>
    <xf numFmtId="0" fontId="46" fillId="11" borderId="49" xfId="0" applyFont="1" applyFill="1" applyBorder="1" applyAlignment="1">
      <alignment horizontal="center" vertical="center" wrapText="1"/>
    </xf>
    <xf numFmtId="0" fontId="34" fillId="0" borderId="12" xfId="0" applyFont="1" applyFill="1" applyBorder="1" applyAlignment="1">
      <alignment horizontal="center" vertical="center" wrapText="1"/>
    </xf>
    <xf numFmtId="0" fontId="34" fillId="0" borderId="49" xfId="0" applyFont="1" applyFill="1" applyBorder="1" applyAlignment="1">
      <alignment horizontal="center" vertical="center" wrapText="1"/>
    </xf>
    <xf numFmtId="0" fontId="20" fillId="4" borderId="33" xfId="0" applyFont="1" applyFill="1" applyBorder="1" applyAlignment="1">
      <alignment horizontal="center" vertical="distributed"/>
    </xf>
    <xf numFmtId="0" fontId="20" fillId="4" borderId="8" xfId="0" applyFont="1" applyFill="1" applyBorder="1" applyAlignment="1">
      <alignment horizontal="center" vertical="distributed"/>
    </xf>
    <xf numFmtId="0" fontId="20" fillId="4" borderId="56" xfId="0" applyFont="1" applyFill="1" applyBorder="1" applyAlignment="1">
      <alignment horizontal="center" vertical="distributed"/>
    </xf>
    <xf numFmtId="0" fontId="26" fillId="0" borderId="6" xfId="0" applyNumberFormat="1" applyFont="1" applyFill="1" applyBorder="1" applyAlignment="1">
      <alignment horizontal="center" vertical="center" wrapText="1"/>
    </xf>
    <xf numFmtId="0" fontId="26" fillId="0" borderId="1" xfId="0" applyNumberFormat="1" applyFont="1" applyFill="1" applyBorder="1" applyAlignment="1">
      <alignment horizontal="center" vertical="center" wrapText="1"/>
    </xf>
    <xf numFmtId="0" fontId="20" fillId="4" borderId="2" xfId="0" applyFont="1" applyFill="1" applyBorder="1" applyAlignment="1">
      <alignment horizontal="center" vertical="center"/>
    </xf>
    <xf numFmtId="0" fontId="20" fillId="4" borderId="23" xfId="0" applyFont="1" applyFill="1" applyBorder="1" applyAlignment="1">
      <alignment horizontal="center" vertical="center"/>
    </xf>
    <xf numFmtId="0" fontId="20" fillId="4" borderId="28" xfId="0" applyFont="1" applyFill="1" applyBorder="1" applyAlignment="1">
      <alignment horizontal="center" vertical="center"/>
    </xf>
    <xf numFmtId="0" fontId="40" fillId="4" borderId="33" xfId="0" applyFont="1" applyFill="1" applyBorder="1" applyAlignment="1">
      <alignment horizontal="center" vertical="center" wrapText="1"/>
    </xf>
    <xf numFmtId="0" fontId="40" fillId="4" borderId="8" xfId="0" applyFont="1" applyFill="1" applyBorder="1" applyAlignment="1">
      <alignment horizontal="center" vertical="center" wrapText="1"/>
    </xf>
    <xf numFmtId="0" fontId="40" fillId="4" borderId="56" xfId="0" applyFont="1" applyFill="1" applyBorder="1" applyAlignment="1">
      <alignment horizontal="center" vertical="center" wrapText="1"/>
    </xf>
    <xf numFmtId="0" fontId="34" fillId="0" borderId="7" xfId="0" applyFont="1" applyFill="1" applyBorder="1" applyAlignment="1">
      <alignment horizontal="center" vertical="center" wrapText="1"/>
    </xf>
    <xf numFmtId="0" fontId="25" fillId="4" borderId="19" xfId="0" applyFont="1" applyFill="1" applyBorder="1" applyAlignment="1">
      <alignment horizontal="center" vertical="center"/>
    </xf>
    <xf numFmtId="0" fontId="15" fillId="4" borderId="19" xfId="0" applyFont="1" applyFill="1" applyBorder="1" applyAlignment="1">
      <alignment horizontal="center" vertical="center"/>
    </xf>
    <xf numFmtId="0" fontId="21" fillId="0" borderId="2" xfId="525" applyFont="1" applyFill="1" applyBorder="1" applyAlignment="1">
      <alignment horizontal="center" vertical="center" wrapText="1"/>
    </xf>
    <xf numFmtId="0" fontId="21" fillId="0" borderId="24" xfId="525" applyFont="1" applyFill="1" applyBorder="1" applyAlignment="1">
      <alignment horizontal="center" vertical="center" wrapText="1"/>
    </xf>
    <xf numFmtId="0" fontId="21" fillId="0" borderId="25" xfId="525" applyFont="1" applyFill="1" applyBorder="1" applyAlignment="1">
      <alignment horizontal="center" vertical="center" wrapText="1"/>
    </xf>
    <xf numFmtId="0" fontId="21" fillId="0" borderId="4" xfId="525" applyFont="1" applyFill="1" applyBorder="1" applyAlignment="1">
      <alignment horizontal="center" vertical="center" wrapText="1"/>
    </xf>
    <xf numFmtId="0" fontId="21" fillId="0" borderId="30" xfId="525" applyFont="1" applyFill="1" applyBorder="1" applyAlignment="1">
      <alignment horizontal="center" vertical="center" wrapText="1"/>
    </xf>
    <xf numFmtId="0" fontId="21" fillId="0" borderId="31" xfId="525" applyFont="1" applyFill="1" applyBorder="1" applyAlignment="1">
      <alignment horizontal="center" vertical="center" wrapText="1"/>
    </xf>
    <xf numFmtId="0" fontId="20" fillId="0" borderId="27" xfId="525" applyFont="1" applyFill="1" applyBorder="1" applyAlignment="1">
      <alignment horizontal="center" vertical="center" wrapText="1"/>
    </xf>
    <xf numFmtId="0" fontId="20" fillId="0" borderId="23" xfId="525" applyFont="1" applyFill="1" applyBorder="1" applyAlignment="1">
      <alignment horizontal="center" vertical="center" wrapText="1"/>
    </xf>
    <xf numFmtId="0" fontId="20" fillId="0" borderId="5" xfId="525" applyFont="1" applyFill="1" applyBorder="1" applyAlignment="1">
      <alignment horizontal="center" vertical="center" wrapText="1"/>
    </xf>
    <xf numFmtId="0" fontId="20" fillId="0" borderId="0" xfId="525" applyFont="1" applyFill="1" applyBorder="1" applyAlignment="1">
      <alignment horizontal="center" vertical="center" wrapText="1"/>
    </xf>
    <xf numFmtId="0" fontId="20" fillId="0" borderId="18" xfId="525" applyFont="1" applyFill="1" applyBorder="1" applyAlignment="1">
      <alignment horizontal="center" vertical="center" wrapText="1"/>
    </xf>
    <xf numFmtId="0" fontId="20" fillId="0" borderId="14" xfId="525" applyFont="1" applyFill="1" applyBorder="1" applyAlignment="1">
      <alignment horizontal="center" vertical="center" wrapText="1"/>
    </xf>
    <xf numFmtId="0" fontId="22" fillId="0" borderId="13" xfId="525" applyFont="1" applyFill="1" applyBorder="1" applyAlignment="1">
      <alignment horizontal="left" vertical="center"/>
    </xf>
    <xf numFmtId="0" fontId="23" fillId="0" borderId="27" xfId="0" applyFont="1" applyBorder="1" applyAlignment="1">
      <alignment horizontal="center"/>
    </xf>
    <xf numFmtId="0" fontId="23" fillId="0" borderId="23" xfId="0" applyFont="1" applyBorder="1" applyAlignment="1">
      <alignment horizontal="center"/>
    </xf>
    <xf numFmtId="0" fontId="23" fillId="0" borderId="28" xfId="0" applyFont="1" applyBorder="1" applyAlignment="1">
      <alignment horizontal="center"/>
    </xf>
    <xf numFmtId="0" fontId="23" fillId="0" borderId="5" xfId="0" applyFont="1" applyBorder="1" applyAlignment="1">
      <alignment horizontal="center"/>
    </xf>
    <xf numFmtId="0" fontId="23" fillId="0" borderId="0" xfId="0" applyFont="1" applyBorder="1" applyAlignment="1">
      <alignment horizontal="center"/>
    </xf>
    <xf numFmtId="0" fontId="23" fillId="0" borderId="29" xfId="0" applyFont="1" applyBorder="1" applyAlignment="1">
      <alignment horizontal="center"/>
    </xf>
    <xf numFmtId="0" fontId="23" fillId="0" borderId="18" xfId="0" applyFont="1" applyBorder="1" applyAlignment="1">
      <alignment horizontal="center"/>
    </xf>
    <xf numFmtId="0" fontId="23" fillId="0" borderId="14" xfId="0" applyFont="1" applyBorder="1" applyAlignment="1">
      <alignment horizontal="center"/>
    </xf>
    <xf numFmtId="0" fontId="23" fillId="0" borderId="32" xfId="0" applyFont="1" applyBorder="1" applyAlignment="1">
      <alignment horizontal="center"/>
    </xf>
    <xf numFmtId="0" fontId="22" fillId="0" borderId="10" xfId="525" applyFont="1" applyFill="1" applyBorder="1" applyAlignment="1">
      <alignment horizontal="left" vertical="center"/>
    </xf>
    <xf numFmtId="0" fontId="22" fillId="0" borderId="22" xfId="525" applyFont="1" applyFill="1" applyBorder="1" applyAlignment="1">
      <alignment horizontal="left" vertical="center"/>
    </xf>
    <xf numFmtId="0" fontId="24" fillId="0" borderId="42" xfId="0" applyFont="1" applyBorder="1" applyAlignment="1">
      <alignment horizontal="left"/>
    </xf>
    <xf numFmtId="0" fontId="24" fillId="0" borderId="40" xfId="0" applyFont="1" applyBorder="1" applyAlignment="1">
      <alignment horizontal="left"/>
    </xf>
    <xf numFmtId="0" fontId="24" fillId="0" borderId="43" xfId="0" applyFont="1" applyBorder="1" applyAlignment="1">
      <alignment horizontal="left"/>
    </xf>
    <xf numFmtId="0" fontId="53" fillId="4" borderId="25" xfId="0" applyFont="1" applyFill="1" applyBorder="1" applyAlignment="1">
      <alignment horizontal="justify" vertical="center" wrapText="1"/>
    </xf>
    <xf numFmtId="0" fontId="24" fillId="4" borderId="0" xfId="0" applyFont="1" applyFill="1" applyBorder="1" applyAlignment="1">
      <alignment horizontal="justify" vertical="center" wrapText="1"/>
    </xf>
    <xf numFmtId="0" fontId="24" fillId="4" borderId="25" xfId="0" applyFont="1" applyFill="1" applyBorder="1" applyAlignment="1">
      <alignment horizontal="justify" vertical="center" wrapText="1"/>
    </xf>
    <xf numFmtId="0" fontId="20" fillId="14" borderId="42" xfId="0" applyFont="1" applyFill="1" applyBorder="1" applyAlignment="1">
      <alignment horizontal="center"/>
    </xf>
    <xf numFmtId="0" fontId="20" fillId="14" borderId="40" xfId="0" applyFont="1" applyFill="1" applyBorder="1" applyAlignment="1">
      <alignment horizontal="center"/>
    </xf>
    <xf numFmtId="0" fontId="20" fillId="14" borderId="43" xfId="0" applyFont="1" applyFill="1" applyBorder="1" applyAlignment="1">
      <alignment horizontal="center"/>
    </xf>
    <xf numFmtId="0" fontId="24" fillId="0" borderId="14" xfId="0" applyFont="1" applyBorder="1" applyAlignment="1">
      <alignment horizontal="center"/>
    </xf>
    <xf numFmtId="0" fontId="24" fillId="0" borderId="31" xfId="0" applyFont="1" applyBorder="1" applyAlignment="1">
      <alignment horizontal="center"/>
    </xf>
    <xf numFmtId="0" fontId="59" fillId="0" borderId="12" xfId="0" applyFont="1" applyFill="1" applyBorder="1" applyAlignment="1">
      <alignment horizontal="center" vertical="center" wrapText="1"/>
    </xf>
    <xf numFmtId="0" fontId="59" fillId="0" borderId="48" xfId="0" applyFont="1" applyFill="1" applyBorder="1" applyAlignment="1">
      <alignment horizontal="center" vertical="center" wrapText="1"/>
    </xf>
    <xf numFmtId="0" fontId="59" fillId="0" borderId="49" xfId="0" applyFont="1" applyFill="1" applyBorder="1" applyAlignment="1">
      <alignment horizontal="center" vertical="center" wrapText="1"/>
    </xf>
    <xf numFmtId="0" fontId="59" fillId="4" borderId="69" xfId="0" applyFont="1" applyFill="1" applyBorder="1" applyAlignment="1">
      <alignment horizontal="center" vertical="center" wrapText="1"/>
    </xf>
    <xf numFmtId="0" fontId="59" fillId="4" borderId="26" xfId="0" applyFont="1" applyFill="1" applyBorder="1" applyAlignment="1">
      <alignment horizontal="center" vertical="center" wrapText="1"/>
    </xf>
    <xf numFmtId="0" fontId="10" fillId="4" borderId="12" xfId="0" applyFont="1" applyFill="1" applyBorder="1" applyAlignment="1">
      <alignment horizontal="center" vertical="center"/>
    </xf>
    <xf numFmtId="0" fontId="42" fillId="4" borderId="48" xfId="0" applyFont="1" applyFill="1" applyBorder="1" applyAlignment="1">
      <alignment horizontal="center" vertical="center"/>
    </xf>
    <xf numFmtId="0" fontId="42" fillId="4" borderId="49" xfId="0" applyFont="1" applyFill="1" applyBorder="1" applyAlignment="1">
      <alignment horizontal="center" vertical="center"/>
    </xf>
    <xf numFmtId="0" fontId="5" fillId="16" borderId="39" xfId="0" applyFont="1" applyFill="1" applyBorder="1" applyAlignment="1">
      <alignment horizontal="center" vertical="center" wrapText="1"/>
    </xf>
    <xf numFmtId="0" fontId="5" fillId="16" borderId="50"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0" fillId="0" borderId="48" xfId="0" applyFont="1" applyFill="1" applyBorder="1" applyAlignment="1">
      <alignment horizontal="center" vertical="center" wrapText="1"/>
    </xf>
    <xf numFmtId="0" fontId="10" fillId="0" borderId="49" xfId="0" applyFont="1" applyFill="1" applyBorder="1" applyAlignment="1">
      <alignment horizontal="center" vertical="center" wrapText="1"/>
    </xf>
    <xf numFmtId="0" fontId="42" fillId="4" borderId="12" xfId="0" applyFont="1" applyFill="1" applyBorder="1" applyAlignment="1">
      <alignment horizontal="center" vertical="center"/>
    </xf>
    <xf numFmtId="0" fontId="59" fillId="4" borderId="58" xfId="0" applyFont="1" applyFill="1" applyBorder="1" applyAlignment="1">
      <alignment horizontal="center" vertical="center" wrapText="1"/>
    </xf>
    <xf numFmtId="0" fontId="5" fillId="4" borderId="12" xfId="0" applyFont="1" applyFill="1" applyBorder="1" applyAlignment="1">
      <alignment horizontal="center" vertical="center"/>
    </xf>
    <xf numFmtId="0" fontId="5" fillId="4" borderId="48" xfId="0" applyFont="1" applyFill="1" applyBorder="1" applyAlignment="1">
      <alignment horizontal="center" vertical="center"/>
    </xf>
    <xf numFmtId="0" fontId="5" fillId="4" borderId="49" xfId="0" applyFont="1" applyFill="1" applyBorder="1" applyAlignment="1">
      <alignment horizontal="center" vertical="center"/>
    </xf>
    <xf numFmtId="0" fontId="10" fillId="4" borderId="60" xfId="0" applyFont="1" applyFill="1" applyBorder="1" applyAlignment="1">
      <alignment horizontal="center" vertical="center" wrapText="1"/>
    </xf>
    <xf numFmtId="0" fontId="1" fillId="4" borderId="12" xfId="0" applyFont="1" applyFill="1" applyBorder="1" applyAlignment="1">
      <alignment horizontal="center" vertical="center"/>
    </xf>
    <xf numFmtId="0" fontId="59" fillId="0" borderId="59" xfId="0" applyFont="1" applyFill="1" applyBorder="1" applyAlignment="1">
      <alignment horizontal="center" vertical="center" wrapText="1"/>
    </xf>
    <xf numFmtId="0" fontId="59" fillId="0" borderId="8" xfId="0" applyFont="1" applyFill="1" applyBorder="1" applyAlignment="1">
      <alignment horizontal="center" vertical="center" wrapText="1"/>
    </xf>
    <xf numFmtId="0" fontId="59" fillId="0" borderId="56" xfId="0" applyFont="1" applyFill="1" applyBorder="1" applyAlignment="1">
      <alignment horizontal="center" vertical="center" wrapText="1"/>
    </xf>
    <xf numFmtId="0" fontId="59" fillId="4" borderId="7" xfId="0" applyFont="1" applyFill="1" applyBorder="1" applyAlignment="1">
      <alignment horizontal="center" vertical="center" wrapText="1"/>
    </xf>
    <xf numFmtId="0" fontId="59" fillId="4" borderId="11" xfId="0" applyFont="1" applyFill="1" applyBorder="1" applyAlignment="1">
      <alignment horizontal="center" vertical="center" wrapText="1"/>
    </xf>
    <xf numFmtId="0" fontId="59" fillId="4" borderId="60" xfId="0" applyFont="1" applyFill="1" applyBorder="1" applyAlignment="1">
      <alignment horizontal="center" vertical="center" wrapText="1"/>
    </xf>
    <xf numFmtId="0" fontId="59" fillId="4" borderId="10" xfId="0" applyFont="1" applyFill="1" applyBorder="1" applyAlignment="1">
      <alignment horizontal="center" vertical="center" wrapText="1"/>
    </xf>
    <xf numFmtId="0" fontId="59" fillId="4" borderId="27" xfId="0" applyFont="1" applyFill="1" applyBorder="1" applyAlignment="1">
      <alignment horizontal="center" vertical="center" wrapText="1"/>
    </xf>
    <xf numFmtId="0" fontId="59" fillId="4" borderId="23" xfId="0" applyFont="1" applyFill="1" applyBorder="1" applyAlignment="1">
      <alignment horizontal="center" vertical="center" wrapText="1"/>
    </xf>
    <xf numFmtId="0" fontId="59" fillId="4" borderId="24" xfId="0" applyFont="1" applyFill="1" applyBorder="1" applyAlignment="1">
      <alignment horizontal="center" vertical="center" wrapText="1"/>
    </xf>
    <xf numFmtId="0" fontId="6" fillId="4" borderId="42" xfId="0" applyFont="1" applyFill="1" applyBorder="1" applyAlignment="1">
      <alignment horizontal="center" vertical="center" wrapText="1"/>
    </xf>
    <xf numFmtId="0" fontId="6" fillId="4" borderId="40" xfId="0" applyFont="1" applyFill="1" applyBorder="1" applyAlignment="1">
      <alignment horizontal="center" vertical="center" wrapText="1"/>
    </xf>
    <xf numFmtId="0" fontId="6" fillId="4" borderId="43" xfId="0" applyFont="1" applyFill="1" applyBorder="1" applyAlignment="1">
      <alignment horizontal="center" vertical="center" wrapText="1"/>
    </xf>
    <xf numFmtId="0" fontId="6" fillId="16" borderId="42" xfId="0" applyFont="1" applyFill="1" applyBorder="1" applyAlignment="1">
      <alignment horizontal="center" vertical="distributed"/>
    </xf>
    <xf numFmtId="0" fontId="6" fillId="16" borderId="40" xfId="0" applyFont="1" applyFill="1" applyBorder="1" applyAlignment="1">
      <alignment horizontal="center" vertical="distributed"/>
    </xf>
    <xf numFmtId="0" fontId="6" fillId="16" borderId="23" xfId="0" applyFont="1" applyFill="1" applyBorder="1" applyAlignment="1">
      <alignment horizontal="center" vertical="distributed"/>
    </xf>
    <xf numFmtId="0" fontId="10" fillId="0" borderId="7"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60" xfId="0" applyFont="1" applyFill="1" applyBorder="1" applyAlignment="1">
      <alignment horizontal="center" vertical="center"/>
    </xf>
    <xf numFmtId="0" fontId="7" fillId="4" borderId="48" xfId="0" applyFont="1" applyFill="1" applyBorder="1" applyAlignment="1">
      <alignment horizontal="center" vertical="center" wrapText="1"/>
    </xf>
    <xf numFmtId="0" fontId="7" fillId="4" borderId="49" xfId="0" applyFont="1" applyFill="1" applyBorder="1" applyAlignment="1">
      <alignment horizontal="center" vertical="center" wrapText="1"/>
    </xf>
    <xf numFmtId="0" fontId="6" fillId="16" borderId="42" xfId="0" applyFont="1" applyFill="1" applyBorder="1" applyAlignment="1">
      <alignment horizontal="center" vertical="center" wrapText="1"/>
    </xf>
    <xf numFmtId="0" fontId="6" fillId="16" borderId="40" xfId="0" applyFont="1" applyFill="1" applyBorder="1" applyAlignment="1">
      <alignment horizontal="center" vertical="center" wrapText="1"/>
    </xf>
    <xf numFmtId="0" fontId="6" fillId="16" borderId="14" xfId="0" applyFont="1" applyFill="1" applyBorder="1" applyAlignment="1">
      <alignment horizontal="center" vertical="center" wrapText="1"/>
    </xf>
    <xf numFmtId="0" fontId="6" fillId="16" borderId="23" xfId="0" applyFont="1" applyFill="1" applyBorder="1" applyAlignment="1">
      <alignment horizontal="center" vertical="center" wrapText="1"/>
    </xf>
    <xf numFmtId="0" fontId="6" fillId="16" borderId="43" xfId="0" applyFont="1" applyFill="1" applyBorder="1" applyAlignment="1">
      <alignment horizontal="center" vertical="center" wrapText="1"/>
    </xf>
    <xf numFmtId="0" fontId="6" fillId="16" borderId="30" xfId="0" applyFont="1" applyFill="1" applyBorder="1" applyAlignment="1">
      <alignment horizontal="center" vertical="center"/>
    </xf>
    <xf numFmtId="0" fontId="6" fillId="16" borderId="14" xfId="0" applyFont="1" applyFill="1" applyBorder="1" applyAlignment="1">
      <alignment horizontal="center" vertical="center"/>
    </xf>
    <xf numFmtId="0" fontId="59" fillId="0" borderId="10" xfId="0" applyFont="1" applyFill="1" applyBorder="1" applyAlignment="1">
      <alignment horizontal="center" vertical="center" wrapText="1"/>
    </xf>
    <xf numFmtId="0" fontId="6" fillId="16" borderId="15" xfId="0" applyFont="1" applyFill="1" applyBorder="1" applyAlignment="1">
      <alignment horizontal="center" vertical="distributed"/>
    </xf>
    <xf numFmtId="0" fontId="6" fillId="16" borderId="16" xfId="0" applyFont="1" applyFill="1" applyBorder="1" applyAlignment="1">
      <alignment horizontal="center" vertical="distributed"/>
    </xf>
    <xf numFmtId="0" fontId="55" fillId="0" borderId="61" xfId="0" applyFont="1" applyFill="1" applyBorder="1" applyAlignment="1">
      <alignment horizontal="center" vertical="distributed"/>
    </xf>
    <xf numFmtId="0" fontId="55" fillId="0" borderId="11" xfId="0" applyFont="1" applyFill="1" applyBorder="1" applyAlignment="1">
      <alignment horizontal="center" vertical="distributed"/>
    </xf>
    <xf numFmtId="0" fontId="7" fillId="11" borderId="12" xfId="0" applyFont="1" applyFill="1" applyBorder="1" applyAlignment="1">
      <alignment horizontal="right" vertical="distributed"/>
    </xf>
    <xf numFmtId="0" fontId="7" fillId="11" borderId="49" xfId="0" applyFont="1" applyFill="1" applyBorder="1" applyAlignment="1">
      <alignment horizontal="right" vertical="distributed"/>
    </xf>
    <xf numFmtId="0" fontId="20" fillId="4" borderId="42" xfId="0" applyFont="1" applyFill="1" applyBorder="1" applyAlignment="1">
      <alignment horizontal="center" vertical="center" wrapText="1"/>
    </xf>
    <xf numFmtId="0" fontId="20" fillId="4" borderId="14" xfId="0" applyFont="1" applyFill="1" applyBorder="1" applyAlignment="1">
      <alignment horizontal="center" vertical="center" wrapText="1"/>
    </xf>
    <xf numFmtId="0" fontId="20" fillId="4" borderId="40" xfId="0" applyFont="1" applyFill="1" applyBorder="1" applyAlignment="1">
      <alignment horizontal="center" vertical="center" wrapText="1"/>
    </xf>
    <xf numFmtId="0" fontId="20" fillId="4" borderId="43" xfId="0" applyFont="1" applyFill="1" applyBorder="1" applyAlignment="1">
      <alignment horizontal="center" vertical="center" wrapText="1"/>
    </xf>
    <xf numFmtId="0" fontId="10" fillId="4" borderId="12" xfId="0" applyFont="1" applyFill="1" applyBorder="1" applyAlignment="1">
      <alignment horizontal="center" vertical="center" wrapText="1"/>
    </xf>
    <xf numFmtId="0" fontId="10" fillId="4" borderId="48" xfId="0" applyFont="1" applyFill="1" applyBorder="1" applyAlignment="1">
      <alignment horizontal="center" vertical="center" wrapText="1"/>
    </xf>
    <xf numFmtId="0" fontId="10" fillId="4" borderId="49" xfId="0" applyFont="1" applyFill="1" applyBorder="1" applyAlignment="1">
      <alignment horizontal="center" vertical="center" wrapText="1"/>
    </xf>
    <xf numFmtId="0" fontId="10" fillId="4" borderId="17" xfId="0" applyFont="1" applyFill="1" applyBorder="1" applyAlignment="1">
      <alignment horizontal="center" vertical="center" wrapText="1"/>
    </xf>
    <xf numFmtId="0" fontId="10" fillId="4" borderId="16" xfId="0" applyFont="1" applyFill="1" applyBorder="1" applyAlignment="1">
      <alignment horizontal="center" vertical="center" wrapText="1"/>
    </xf>
    <xf numFmtId="0" fontId="10" fillId="4" borderId="70" xfId="0" applyFont="1" applyFill="1" applyBorder="1" applyAlignment="1">
      <alignment horizontal="center" vertical="center" wrapText="1"/>
    </xf>
    <xf numFmtId="0" fontId="6" fillId="4" borderId="23" xfId="0" applyFont="1" applyFill="1" applyBorder="1" applyAlignment="1">
      <alignment horizontal="center" vertical="center" wrapText="1"/>
    </xf>
    <xf numFmtId="0" fontId="6" fillId="4" borderId="10" xfId="0" applyFont="1" applyFill="1" applyBorder="1" applyAlignment="1">
      <alignment horizontal="center" vertical="distributed"/>
    </xf>
    <xf numFmtId="0" fontId="59" fillId="0" borderId="17" xfId="0" applyFont="1" applyFill="1" applyBorder="1" applyAlignment="1">
      <alignment horizontal="center" vertical="center" wrapText="1"/>
    </xf>
    <xf numFmtId="0" fontId="59" fillId="0" borderId="16" xfId="0" applyFont="1" applyFill="1" applyBorder="1" applyAlignment="1">
      <alignment horizontal="center" vertical="center" wrapText="1"/>
    </xf>
    <xf numFmtId="0" fontId="59" fillId="0" borderId="70" xfId="0" applyFont="1" applyFill="1" applyBorder="1" applyAlignment="1">
      <alignment horizontal="center" vertical="center" wrapText="1"/>
    </xf>
    <xf numFmtId="0" fontId="42" fillId="9" borderId="12" xfId="0" applyFont="1" applyFill="1" applyBorder="1" applyAlignment="1">
      <alignment horizontal="center" vertical="center"/>
    </xf>
    <xf numFmtId="0" fontId="42" fillId="9" borderId="48" xfId="0" applyFont="1" applyFill="1" applyBorder="1" applyAlignment="1">
      <alignment horizontal="center" vertical="center"/>
    </xf>
    <xf numFmtId="0" fontId="42" fillId="9" borderId="49" xfId="0" applyFont="1" applyFill="1" applyBorder="1" applyAlignment="1">
      <alignment horizontal="center" vertical="center"/>
    </xf>
    <xf numFmtId="0" fontId="59" fillId="4" borderId="12" xfId="0" applyFont="1" applyFill="1" applyBorder="1" applyAlignment="1">
      <alignment horizontal="center" vertical="center" wrapText="1"/>
    </xf>
    <xf numFmtId="0" fontId="59" fillId="4" borderId="48" xfId="0" applyFont="1" applyFill="1" applyBorder="1" applyAlignment="1">
      <alignment horizontal="center" vertical="center" wrapText="1"/>
    </xf>
    <xf numFmtId="0" fontId="59" fillId="4" borderId="49" xfId="0" applyFont="1" applyFill="1" applyBorder="1" applyAlignment="1">
      <alignment horizontal="center" vertical="center" wrapText="1"/>
    </xf>
    <xf numFmtId="0" fontId="7" fillId="4" borderId="12" xfId="0" applyFont="1" applyFill="1" applyBorder="1" applyAlignment="1">
      <alignment horizontal="center" vertical="center" wrapText="1"/>
    </xf>
    <xf numFmtId="0" fontId="1" fillId="0" borderId="59"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1" fillId="0" borderId="56" xfId="0" applyFont="1" applyFill="1" applyBorder="1" applyAlignment="1">
      <alignment horizontal="center" vertical="center" wrapText="1"/>
    </xf>
    <xf numFmtId="0" fontId="55" fillId="0" borderId="60" xfId="0" applyFont="1" applyFill="1" applyBorder="1" applyAlignment="1">
      <alignment horizontal="center" vertical="distributed"/>
    </xf>
    <xf numFmtId="0" fontId="1" fillId="4" borderId="48" xfId="0" applyFont="1" applyFill="1" applyBorder="1" applyAlignment="1">
      <alignment horizontal="center" vertical="center"/>
    </xf>
    <xf numFmtId="0" fontId="1" fillId="4" borderId="49" xfId="0" applyFont="1" applyFill="1" applyBorder="1" applyAlignment="1">
      <alignment horizontal="center" vertical="center"/>
    </xf>
    <xf numFmtId="0" fontId="65" fillId="0" borderId="69" xfId="0" applyFont="1" applyFill="1" applyBorder="1" applyAlignment="1">
      <alignment horizontal="center" vertical="center" wrapText="1"/>
    </xf>
    <xf numFmtId="0" fontId="65" fillId="0" borderId="58" xfId="0" applyFont="1" applyFill="1" applyBorder="1" applyAlignment="1">
      <alignment horizontal="center" vertical="center" wrapText="1"/>
    </xf>
    <xf numFmtId="0" fontId="65" fillId="0" borderId="26" xfId="0" applyFont="1" applyFill="1" applyBorder="1" applyAlignment="1">
      <alignment horizontal="center" vertical="center" wrapText="1"/>
    </xf>
    <xf numFmtId="0" fontId="6" fillId="16" borderId="43" xfId="0" applyFont="1" applyFill="1" applyBorder="1" applyAlignment="1">
      <alignment horizontal="center" vertical="distributed"/>
    </xf>
    <xf numFmtId="0" fontId="42" fillId="0" borderId="47" xfId="0" applyFont="1" applyBorder="1" applyAlignment="1">
      <alignment horizontal="center" wrapText="1"/>
    </xf>
    <xf numFmtId="0" fontId="42" fillId="0" borderId="15" xfId="0" applyFont="1" applyBorder="1" applyAlignment="1">
      <alignment horizontal="center" wrapText="1"/>
    </xf>
    <xf numFmtId="0" fontId="41" fillId="16" borderId="19" xfId="0" applyFont="1" applyFill="1" applyBorder="1" applyAlignment="1">
      <alignment horizontal="center" vertical="center" wrapText="1"/>
    </xf>
    <xf numFmtId="0" fontId="41" fillId="16" borderId="3" xfId="0" applyFont="1" applyFill="1" applyBorder="1" applyAlignment="1">
      <alignment horizontal="center" vertical="center" wrapText="1"/>
    </xf>
    <xf numFmtId="0" fontId="14" fillId="16" borderId="42" xfId="0" applyFont="1" applyFill="1" applyBorder="1" applyAlignment="1">
      <alignment horizontal="center" vertical="center" wrapText="1"/>
    </xf>
    <xf numFmtId="0" fontId="14" fillId="16" borderId="43" xfId="0" applyFont="1" applyFill="1" applyBorder="1" applyAlignment="1">
      <alignment horizontal="center" vertical="center" wrapText="1"/>
    </xf>
    <xf numFmtId="0" fontId="23" fillId="0" borderId="42" xfId="0" applyFont="1" applyBorder="1" applyAlignment="1">
      <alignment horizontal="center" vertical="center" wrapText="1"/>
    </xf>
    <xf numFmtId="0" fontId="23" fillId="0" borderId="43" xfId="0" applyFont="1" applyBorder="1" applyAlignment="1">
      <alignment horizontal="center" vertical="center" wrapText="1"/>
    </xf>
    <xf numFmtId="0" fontId="7" fillId="4" borderId="42" xfId="0" applyFont="1" applyFill="1" applyBorder="1" applyAlignment="1">
      <alignment horizontal="center" vertical="center" wrapText="1"/>
    </xf>
    <xf numFmtId="0" fontId="7" fillId="4" borderId="40" xfId="0" applyFont="1" applyFill="1" applyBorder="1" applyAlignment="1">
      <alignment horizontal="center" vertical="center" wrapText="1"/>
    </xf>
    <xf numFmtId="0" fontId="7" fillId="4" borderId="43" xfId="0" applyFont="1" applyFill="1" applyBorder="1" applyAlignment="1">
      <alignment horizontal="center" vertical="center" wrapText="1"/>
    </xf>
    <xf numFmtId="0" fontId="6" fillId="16" borderId="14" xfId="0" applyFont="1" applyFill="1" applyBorder="1" applyAlignment="1">
      <alignment horizontal="center" vertical="distributed"/>
    </xf>
    <xf numFmtId="0" fontId="6" fillId="4" borderId="42" xfId="0" applyFont="1" applyFill="1" applyBorder="1" applyAlignment="1">
      <alignment horizontal="center" vertical="center"/>
    </xf>
    <xf numFmtId="0" fontId="6" fillId="4" borderId="40" xfId="0" applyFont="1" applyFill="1" applyBorder="1" applyAlignment="1">
      <alignment horizontal="center" vertical="center"/>
    </xf>
    <xf numFmtId="0" fontId="6" fillId="4" borderId="43" xfId="0" applyFont="1" applyFill="1" applyBorder="1" applyAlignment="1">
      <alignment horizontal="center" vertical="center"/>
    </xf>
    <xf numFmtId="0" fontId="10" fillId="4" borderId="69" xfId="0" applyFont="1" applyFill="1" applyBorder="1" applyAlignment="1">
      <alignment horizontal="center" vertical="center"/>
    </xf>
    <xf numFmtId="0" fontId="10" fillId="4" borderId="58" xfId="0" applyFont="1" applyFill="1" applyBorder="1" applyAlignment="1">
      <alignment horizontal="center" vertical="center"/>
    </xf>
    <xf numFmtId="0" fontId="10" fillId="4" borderId="26" xfId="0" applyFont="1" applyFill="1" applyBorder="1" applyAlignment="1">
      <alignment horizontal="center" vertical="center"/>
    </xf>
    <xf numFmtId="0" fontId="6" fillId="4" borderId="42" xfId="0" applyFont="1" applyFill="1" applyBorder="1" applyAlignment="1">
      <alignment horizontal="center" vertical="distributed"/>
    </xf>
    <xf numFmtId="0" fontId="6" fillId="4" borderId="40" xfId="0" applyFont="1" applyFill="1" applyBorder="1" applyAlignment="1">
      <alignment horizontal="center" vertical="distributed"/>
    </xf>
    <xf numFmtId="0" fontId="6" fillId="4" borderId="43" xfId="0" applyFont="1" applyFill="1" applyBorder="1" applyAlignment="1">
      <alignment horizontal="center" vertical="distributed"/>
    </xf>
    <xf numFmtId="1" fontId="42" fillId="9" borderId="7" xfId="0" applyNumberFormat="1" applyFont="1" applyFill="1" applyBorder="1" applyAlignment="1">
      <alignment horizontal="center" vertical="center"/>
    </xf>
    <xf numFmtId="1" fontId="42" fillId="9" borderId="60" xfId="0" applyNumberFormat="1" applyFont="1" applyFill="1" applyBorder="1" applyAlignment="1">
      <alignment horizontal="center" vertical="center"/>
    </xf>
    <xf numFmtId="0" fontId="55" fillId="0" borderId="42" xfId="0" applyFont="1" applyBorder="1" applyAlignment="1">
      <alignment horizontal="left"/>
    </xf>
    <xf numFmtId="0" fontId="10" fillId="0" borderId="40" xfId="0" applyFont="1" applyBorder="1" applyAlignment="1">
      <alignment horizontal="left"/>
    </xf>
    <xf numFmtId="0" fontId="10" fillId="0" borderId="43" xfId="0" applyFont="1" applyBorder="1" applyAlignment="1">
      <alignment horizontal="left"/>
    </xf>
    <xf numFmtId="0" fontId="10" fillId="4" borderId="25" xfId="0" applyFont="1" applyFill="1" applyBorder="1" applyAlignment="1">
      <alignment horizontal="justify" vertical="center" wrapText="1"/>
    </xf>
    <xf numFmtId="0" fontId="10" fillId="4" borderId="0" xfId="0" applyFont="1" applyFill="1" applyBorder="1" applyAlignment="1">
      <alignment horizontal="justify" vertical="center" wrapText="1"/>
    </xf>
    <xf numFmtId="0" fontId="56" fillId="4" borderId="19" xfId="0" applyFont="1" applyFill="1" applyBorder="1" applyAlignment="1">
      <alignment horizontal="center" vertical="center"/>
    </xf>
    <xf numFmtId="0" fontId="41" fillId="4" borderId="19" xfId="0" applyFont="1" applyFill="1" applyBorder="1" applyAlignment="1">
      <alignment horizontal="center" vertical="center"/>
    </xf>
    <xf numFmtId="0" fontId="42" fillId="0" borderId="55" xfId="0" applyFont="1" applyBorder="1" applyAlignment="1">
      <alignment horizontal="center"/>
    </xf>
    <xf numFmtId="0" fontId="42" fillId="0" borderId="51" xfId="0" applyFont="1" applyBorder="1" applyAlignment="1">
      <alignment horizontal="center"/>
    </xf>
    <xf numFmtId="1" fontId="42" fillId="9" borderId="11" xfId="0" applyNumberFormat="1" applyFont="1" applyFill="1" applyBorder="1" applyAlignment="1">
      <alignment horizontal="center" vertical="center"/>
    </xf>
    <xf numFmtId="0" fontId="10" fillId="4" borderId="59" xfId="0" applyFont="1" applyFill="1" applyBorder="1" applyAlignment="1">
      <alignment horizontal="center" vertical="center" wrapText="1"/>
    </xf>
    <xf numFmtId="0" fontId="59" fillId="0" borderId="7" xfId="0" applyFont="1" applyFill="1" applyBorder="1" applyAlignment="1">
      <alignment horizontal="center" vertical="center" wrapText="1"/>
    </xf>
    <xf numFmtId="0" fontId="59" fillId="0" borderId="11" xfId="0" applyFont="1" applyFill="1" applyBorder="1" applyAlignment="1">
      <alignment horizontal="center" vertical="center" wrapText="1"/>
    </xf>
    <xf numFmtId="0" fontId="59" fillId="0" borderId="60" xfId="0" applyFont="1" applyFill="1" applyBorder="1" applyAlignment="1">
      <alignment horizontal="center" vertical="center" wrapText="1"/>
    </xf>
    <xf numFmtId="0" fontId="68" fillId="18" borderId="0" xfId="0" applyFont="1" applyFill="1" applyAlignment="1">
      <alignment horizontal="center"/>
    </xf>
    <xf numFmtId="0" fontId="7" fillId="12" borderId="12" xfId="0" applyFont="1" applyFill="1" applyBorder="1" applyAlignment="1">
      <alignment horizontal="center" wrapText="1"/>
    </xf>
    <xf numFmtId="0" fontId="7" fillId="12" borderId="49" xfId="0" applyFont="1" applyFill="1" applyBorder="1" applyAlignment="1">
      <alignment horizontal="center" wrapText="1"/>
    </xf>
    <xf numFmtId="0" fontId="22" fillId="12" borderId="12" xfId="0" applyFont="1" applyFill="1" applyBorder="1" applyAlignment="1">
      <alignment horizontal="center" wrapText="1"/>
    </xf>
    <xf numFmtId="0" fontId="22" fillId="12" borderId="49" xfId="0" applyFont="1" applyFill="1" applyBorder="1" applyAlignment="1">
      <alignment horizontal="center" wrapText="1"/>
    </xf>
    <xf numFmtId="0" fontId="55" fillId="12" borderId="12" xfId="0" applyFont="1" applyFill="1" applyBorder="1" applyAlignment="1">
      <alignment horizontal="center" wrapText="1"/>
    </xf>
    <xf numFmtId="0" fontId="55" fillId="12" borderId="49" xfId="0" applyFont="1" applyFill="1" applyBorder="1" applyAlignment="1">
      <alignment horizontal="center" wrapText="1"/>
    </xf>
    <xf numFmtId="0" fontId="73" fillId="0" borderId="75" xfId="0" applyNumberFormat="1" applyFont="1" applyFill="1" applyBorder="1" applyAlignment="1">
      <alignment vertical="top" wrapText="1"/>
    </xf>
    <xf numFmtId="0" fontId="73" fillId="0" borderId="80" xfId="0" applyNumberFormat="1" applyFont="1" applyFill="1" applyBorder="1" applyAlignment="1">
      <alignment vertical="top" wrapText="1"/>
    </xf>
    <xf numFmtId="0" fontId="73" fillId="0" borderId="82" xfId="0" applyNumberFormat="1" applyFont="1" applyFill="1" applyBorder="1" applyAlignment="1">
      <alignment vertical="top" wrapText="1"/>
    </xf>
    <xf numFmtId="0" fontId="74" fillId="0" borderId="76" xfId="0" applyNumberFormat="1" applyFont="1" applyFill="1" applyBorder="1" applyAlignment="1">
      <alignment horizontal="center" vertical="top" wrapText="1" readingOrder="1"/>
    </xf>
    <xf numFmtId="0" fontId="73" fillId="0" borderId="77" xfId="0" applyNumberFormat="1" applyFont="1" applyFill="1" applyBorder="1" applyAlignment="1">
      <alignment vertical="top" wrapText="1"/>
    </xf>
    <xf numFmtId="0" fontId="73" fillId="0" borderId="81" xfId="0" applyNumberFormat="1" applyFont="1" applyFill="1" applyBorder="1" applyAlignment="1">
      <alignment vertical="top" wrapText="1"/>
    </xf>
    <xf numFmtId="0" fontId="74" fillId="0" borderId="78" xfId="0" applyNumberFormat="1" applyFont="1" applyFill="1" applyBorder="1" applyAlignment="1">
      <alignment horizontal="center" vertical="top" wrapText="1" readingOrder="1"/>
    </xf>
    <xf numFmtId="0" fontId="73" fillId="0" borderId="76" xfId="0" applyNumberFormat="1" applyFont="1" applyFill="1" applyBorder="1" applyAlignment="1">
      <alignment vertical="top" wrapText="1"/>
    </xf>
    <xf numFmtId="0" fontId="73" fillId="0" borderId="79" xfId="0" applyNumberFormat="1" applyFont="1" applyFill="1" applyBorder="1" applyAlignment="1">
      <alignment vertical="top" wrapText="1"/>
    </xf>
    <xf numFmtId="0" fontId="76" fillId="0" borderId="81" xfId="0" applyNumberFormat="1" applyFont="1" applyFill="1" applyBorder="1" applyAlignment="1">
      <alignment horizontal="center" vertical="top" wrapText="1" readingOrder="1"/>
    </xf>
    <xf numFmtId="0" fontId="74" fillId="0" borderId="82" xfId="0" applyNumberFormat="1" applyFont="1" applyFill="1" applyBorder="1" applyAlignment="1">
      <alignment horizontal="center" vertical="top" wrapText="1" readingOrder="1"/>
    </xf>
    <xf numFmtId="0" fontId="73" fillId="0" borderId="83" xfId="0" applyNumberFormat="1" applyFont="1" applyFill="1" applyBorder="1" applyAlignment="1">
      <alignment vertical="top" wrapText="1"/>
    </xf>
    <xf numFmtId="0" fontId="74" fillId="0" borderId="81" xfId="0" applyNumberFormat="1" applyFont="1" applyFill="1" applyBorder="1" applyAlignment="1">
      <alignment horizontal="center" vertical="top" wrapText="1" readingOrder="1"/>
    </xf>
    <xf numFmtId="0" fontId="73" fillId="0" borderId="0" xfId="0" applyFont="1" applyFill="1" applyBorder="1"/>
    <xf numFmtId="0" fontId="73" fillId="0" borderId="84" xfId="0" applyNumberFormat="1" applyFont="1" applyFill="1" applyBorder="1" applyAlignment="1">
      <alignment vertical="top" wrapText="1"/>
    </xf>
    <xf numFmtId="0" fontId="73" fillId="0" borderId="85" xfId="0" applyNumberFormat="1" applyFont="1" applyFill="1" applyBorder="1" applyAlignment="1">
      <alignment vertical="top" wrapText="1"/>
    </xf>
    <xf numFmtId="0" fontId="76" fillId="0" borderId="0" xfId="0" applyNumberFormat="1" applyFont="1" applyFill="1" applyBorder="1" applyAlignment="1">
      <alignment vertical="top" wrapText="1" readingOrder="1"/>
    </xf>
    <xf numFmtId="0" fontId="78" fillId="0" borderId="78" xfId="0" applyNumberFormat="1" applyFont="1" applyFill="1" applyBorder="1" applyAlignment="1">
      <alignment vertical="top" wrapText="1" readingOrder="1"/>
    </xf>
    <xf numFmtId="0" fontId="79" fillId="0" borderId="78" xfId="0" applyNumberFormat="1" applyFont="1" applyFill="1" applyBorder="1" applyAlignment="1">
      <alignment vertical="top" wrapText="1" readingOrder="1"/>
    </xf>
    <xf numFmtId="0" fontId="77" fillId="0" borderId="0" xfId="0" applyNumberFormat="1" applyFont="1" applyFill="1" applyBorder="1" applyAlignment="1">
      <alignment horizontal="right" vertical="top" wrapText="1" readingOrder="1"/>
    </xf>
    <xf numFmtId="0" fontId="74" fillId="0" borderId="0" xfId="0" applyNumberFormat="1" applyFont="1" applyFill="1" applyBorder="1" applyAlignment="1">
      <alignment horizontal="right" vertical="top" wrapText="1" readingOrder="1"/>
    </xf>
    <xf numFmtId="0" fontId="76" fillId="0" borderId="0" xfId="0" applyNumberFormat="1" applyFont="1" applyFill="1" applyBorder="1" applyAlignment="1">
      <alignment horizontal="right" vertical="top" wrapText="1" readingOrder="1"/>
    </xf>
    <xf numFmtId="0" fontId="78" fillId="22" borderId="78" xfId="0" applyNumberFormat="1" applyFont="1" applyFill="1" applyBorder="1" applyAlignment="1">
      <alignment horizontal="center" vertical="top" wrapText="1" readingOrder="1"/>
    </xf>
    <xf numFmtId="0" fontId="80" fillId="22" borderId="78" xfId="0" applyNumberFormat="1" applyFont="1" applyFill="1" applyBorder="1" applyAlignment="1">
      <alignment vertical="top" wrapText="1" readingOrder="1"/>
    </xf>
    <xf numFmtId="0" fontId="79" fillId="0" borderId="78" xfId="0" applyNumberFormat="1" applyFont="1" applyFill="1" applyBorder="1" applyAlignment="1">
      <alignment horizontal="left" vertical="top" wrapText="1" readingOrder="1"/>
    </xf>
    <xf numFmtId="0" fontId="73" fillId="0" borderId="86" xfId="0" applyNumberFormat="1" applyFont="1" applyFill="1" applyBorder="1" applyAlignment="1">
      <alignment vertical="top" wrapText="1"/>
    </xf>
    <xf numFmtId="0" fontId="81" fillId="0" borderId="78" xfId="0" applyNumberFormat="1" applyFont="1" applyFill="1" applyBorder="1" applyAlignment="1">
      <alignment horizontal="right" vertical="top" wrapText="1" readingOrder="1"/>
    </xf>
    <xf numFmtId="0" fontId="79" fillId="0" borderId="78" xfId="0" applyNumberFormat="1" applyFont="1" applyFill="1" applyBorder="1" applyAlignment="1">
      <alignment horizontal="center" vertical="top" wrapText="1" readingOrder="1"/>
    </xf>
    <xf numFmtId="0" fontId="82" fillId="0" borderId="78" xfId="0" applyNumberFormat="1" applyFont="1" applyFill="1" applyBorder="1" applyAlignment="1">
      <alignment horizontal="right" vertical="top" wrapText="1" readingOrder="1"/>
    </xf>
    <xf numFmtId="0" fontId="80" fillId="0" borderId="75" xfId="0" applyNumberFormat="1" applyFont="1" applyFill="1" applyBorder="1" applyAlignment="1">
      <alignment vertical="top" wrapText="1" readingOrder="1"/>
    </xf>
    <xf numFmtId="0" fontId="75" fillId="0" borderId="78" xfId="0" applyNumberFormat="1" applyFont="1" applyFill="1" applyBorder="1" applyAlignment="1">
      <alignment vertical="top" wrapText="1" readingOrder="1"/>
    </xf>
    <xf numFmtId="0" fontId="78" fillId="0" borderId="78" xfId="0" applyNumberFormat="1" applyFont="1" applyFill="1" applyBorder="1" applyAlignment="1">
      <alignment horizontal="center" vertical="top" wrapText="1" readingOrder="1"/>
    </xf>
    <xf numFmtId="0" fontId="80" fillId="0" borderId="80" xfId="0" applyNumberFormat="1" applyFont="1" applyFill="1" applyBorder="1" applyAlignment="1">
      <alignment vertical="top" wrapText="1" readingOrder="1"/>
    </xf>
    <xf numFmtId="0" fontId="6" fillId="0" borderId="42" xfId="526" applyFont="1" applyFill="1" applyBorder="1" applyAlignment="1">
      <alignment horizontal="left" wrapText="1"/>
    </xf>
    <xf numFmtId="0" fontId="6" fillId="0" borderId="40" xfId="526" applyFont="1" applyFill="1" applyBorder="1" applyAlignment="1">
      <alignment horizontal="left" wrapText="1"/>
    </xf>
    <xf numFmtId="0" fontId="6" fillId="0" borderId="43" xfId="526" applyFont="1" applyFill="1" applyBorder="1" applyAlignment="1">
      <alignment horizontal="left" wrapText="1"/>
    </xf>
    <xf numFmtId="0" fontId="54" fillId="0" borderId="0" xfId="526" applyFont="1" applyFill="1" applyAlignment="1">
      <alignment horizontal="center" wrapText="1"/>
    </xf>
    <xf numFmtId="0" fontId="12" fillId="0" borderId="0" xfId="526" applyFont="1" applyFill="1" applyBorder="1" applyAlignment="1">
      <alignment horizontal="center"/>
    </xf>
    <xf numFmtId="0" fontId="7" fillId="0" borderId="0" xfId="526" applyFont="1" applyFill="1" applyBorder="1" applyAlignment="1">
      <alignment horizontal="center"/>
    </xf>
    <xf numFmtId="0" fontId="6" fillId="15" borderId="33" xfId="526" applyFont="1" applyFill="1" applyBorder="1" applyAlignment="1">
      <alignment horizontal="center" wrapText="1"/>
    </xf>
    <xf numFmtId="0" fontId="6" fillId="15" borderId="8" xfId="526" applyFont="1" applyFill="1" applyBorder="1" applyAlignment="1">
      <alignment horizontal="center" wrapText="1"/>
    </xf>
    <xf numFmtId="0" fontId="6" fillId="15" borderId="65" xfId="526" applyFont="1" applyFill="1" applyBorder="1" applyAlignment="1">
      <alignment horizontal="center" wrapText="1"/>
    </xf>
    <xf numFmtId="0" fontId="6" fillId="0" borderId="42" xfId="526" applyFont="1" applyFill="1" applyBorder="1" applyAlignment="1">
      <alignment horizontal="left"/>
    </xf>
    <xf numFmtId="0" fontId="6" fillId="0" borderId="40" xfId="526" applyFont="1" applyFill="1" applyBorder="1" applyAlignment="1">
      <alignment horizontal="left"/>
    </xf>
    <xf numFmtId="0" fontId="6" fillId="0" borderId="43" xfId="526" applyFont="1" applyFill="1" applyBorder="1" applyAlignment="1">
      <alignment horizontal="left"/>
    </xf>
    <xf numFmtId="0" fontId="6" fillId="0" borderId="33" xfId="526" applyFont="1" applyFill="1" applyBorder="1" applyAlignment="1">
      <alignment horizontal="left" wrapText="1"/>
    </xf>
    <xf numFmtId="0" fontId="6" fillId="0" borderId="8" xfId="526" applyFont="1" applyFill="1" applyBorder="1" applyAlignment="1">
      <alignment horizontal="left" wrapText="1"/>
    </xf>
    <xf numFmtId="0" fontId="6" fillId="0" borderId="65" xfId="526" applyFont="1" applyFill="1" applyBorder="1" applyAlignment="1">
      <alignment horizontal="left" wrapText="1"/>
    </xf>
    <xf numFmtId="0" fontId="6" fillId="15" borderId="61" xfId="526" applyFont="1" applyFill="1" applyBorder="1" applyAlignment="1">
      <alignment horizontal="center" vertical="center"/>
    </xf>
    <xf numFmtId="0" fontId="6" fillId="15" borderId="11" xfId="526" applyFont="1" applyFill="1" applyBorder="1" applyAlignment="1">
      <alignment horizontal="center" vertical="center"/>
    </xf>
    <xf numFmtId="0" fontId="6" fillId="15" borderId="46" xfId="526" applyFont="1" applyFill="1" applyBorder="1" applyAlignment="1">
      <alignment horizontal="center" vertical="center"/>
    </xf>
    <xf numFmtId="0" fontId="6" fillId="0" borderId="25" xfId="526" applyFont="1" applyFill="1" applyBorder="1" applyAlignment="1">
      <alignment horizontal="left" wrapText="1"/>
    </xf>
    <xf numFmtId="0" fontId="6" fillId="0" borderId="0" xfId="526" applyFont="1" applyFill="1" applyBorder="1" applyAlignment="1">
      <alignment horizontal="left" wrapText="1"/>
    </xf>
    <xf numFmtId="0" fontId="6" fillId="0" borderId="29" xfId="526" applyFont="1" applyFill="1" applyBorder="1" applyAlignment="1">
      <alignment horizontal="left" wrapText="1"/>
    </xf>
    <xf numFmtId="0" fontId="6" fillId="0" borderId="47" xfId="526" applyFont="1" applyFill="1" applyBorder="1" applyAlignment="1">
      <alignment horizontal="left"/>
    </xf>
    <xf numFmtId="0" fontId="6" fillId="0" borderId="48" xfId="526" applyFont="1" applyFill="1" applyBorder="1" applyAlignment="1">
      <alignment horizontal="left"/>
    </xf>
    <xf numFmtId="0" fontId="6" fillId="0" borderId="68" xfId="526" applyFont="1" applyFill="1" applyBorder="1" applyAlignment="1">
      <alignment horizontal="left"/>
    </xf>
    <xf numFmtId="0" fontId="8" fillId="0" borderId="0" xfId="526" applyFont="1" applyFill="1" applyBorder="1" applyAlignment="1">
      <alignment horizontal="left" wrapText="1"/>
    </xf>
    <xf numFmtId="0" fontId="6" fillId="0" borderId="0" xfId="526" applyFont="1" applyAlignment="1">
      <alignment horizontal="center"/>
    </xf>
    <xf numFmtId="0" fontId="7" fillId="0" borderId="0" xfId="526" applyFont="1" applyAlignment="1">
      <alignment horizontal="center"/>
    </xf>
    <xf numFmtId="0" fontId="6" fillId="11" borderId="47" xfId="526" applyFont="1" applyFill="1" applyBorder="1" applyAlignment="1">
      <alignment horizontal="left"/>
    </xf>
    <xf numFmtId="0" fontId="6" fillId="11" borderId="68" xfId="526" applyFont="1" applyFill="1" applyBorder="1" applyAlignment="1">
      <alignment horizontal="left"/>
    </xf>
    <xf numFmtId="0" fontId="6" fillId="11" borderId="9" xfId="526" applyFont="1" applyFill="1" applyBorder="1" applyAlignment="1">
      <alignment horizontal="left"/>
    </xf>
    <xf numFmtId="0" fontId="6" fillId="11" borderId="35" xfId="526" applyFont="1" applyFill="1" applyBorder="1" applyAlignment="1">
      <alignment horizontal="left"/>
    </xf>
    <xf numFmtId="0" fontId="0" fillId="0" borderId="2" xfId="0" applyBorder="1" applyAlignment="1">
      <alignment horizontal="center"/>
    </xf>
    <xf numFmtId="0" fontId="0" fillId="0" borderId="23" xfId="0" applyBorder="1" applyAlignment="1">
      <alignment horizontal="center"/>
    </xf>
    <xf numFmtId="0" fontId="0" fillId="0" borderId="28" xfId="0" applyBorder="1" applyAlignment="1">
      <alignment horizontal="center"/>
    </xf>
    <xf numFmtId="0" fontId="0" fillId="0" borderId="25" xfId="0" applyBorder="1" applyAlignment="1">
      <alignment horizontal="center"/>
    </xf>
    <xf numFmtId="0" fontId="0" fillId="0" borderId="0" xfId="0" applyBorder="1" applyAlignment="1">
      <alignment horizontal="center"/>
    </xf>
    <xf numFmtId="0" fontId="0" fillId="0" borderId="29" xfId="0" applyBorder="1" applyAlignment="1">
      <alignment horizontal="center"/>
    </xf>
    <xf numFmtId="0" fontId="0" fillId="0" borderId="30" xfId="0" applyBorder="1" applyAlignment="1">
      <alignment horizontal="center"/>
    </xf>
    <xf numFmtId="0" fontId="0" fillId="0" borderId="14" xfId="0" applyBorder="1" applyAlignment="1">
      <alignment horizontal="center"/>
    </xf>
    <xf numFmtId="0" fontId="0" fillId="0" borderId="32" xfId="0" applyBorder="1" applyAlignment="1">
      <alignment horizontal="center"/>
    </xf>
    <xf numFmtId="0" fontId="17" fillId="0" borderId="0" xfId="0" applyFont="1" applyAlignment="1">
      <alignment horizontal="center"/>
    </xf>
    <xf numFmtId="0" fontId="18" fillId="0" borderId="0" xfId="0" applyFont="1" applyAlignment="1">
      <alignment horizontal="left"/>
    </xf>
    <xf numFmtId="0" fontId="0" fillId="0" borderId="0" xfId="0" applyAlignment="1">
      <alignment horizontal="left"/>
    </xf>
    <xf numFmtId="0" fontId="0" fillId="0" borderId="0" xfId="0" applyAlignment="1">
      <alignment horizontal="left" wrapText="1"/>
    </xf>
  </cellXfs>
  <cellStyles count="527">
    <cellStyle name="Hipervínculo" xfId="1" builtinId="8" hidden="1"/>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5" builtinId="8" hidden="1"/>
    <cellStyle name="Hipervínculo" xfId="37" builtinId="8" hidden="1"/>
    <cellStyle name="Hipervínculo" xfId="39" builtinId="8" hidden="1"/>
    <cellStyle name="Hipervínculo" xfId="41" builtinId="8" hidden="1"/>
    <cellStyle name="Hipervínculo" xfId="43" builtinId="8" hidden="1"/>
    <cellStyle name="Hipervínculo" xfId="45" builtinId="8" hidden="1"/>
    <cellStyle name="Hipervínculo" xfId="47" builtinId="8" hidden="1"/>
    <cellStyle name="Hipervínculo" xfId="49" builtinId="8" hidden="1"/>
    <cellStyle name="Hipervínculo" xfId="51" builtinId="8" hidden="1"/>
    <cellStyle name="Hipervínculo" xfId="53" builtinId="8" hidden="1"/>
    <cellStyle name="Hipervínculo" xfId="55" builtinId="8" hidden="1"/>
    <cellStyle name="Hipervínculo" xfId="57" builtinId="8" hidden="1"/>
    <cellStyle name="Hipervínculo" xfId="59" builtinId="8" hidden="1"/>
    <cellStyle name="Hipervínculo" xfId="61" builtinId="8" hidden="1"/>
    <cellStyle name="Hipervínculo" xfId="63" builtinId="8" hidden="1"/>
    <cellStyle name="Hipervínculo" xfId="65" builtinId="8" hidden="1"/>
    <cellStyle name="Hipervínculo" xfId="67" builtinId="8" hidden="1"/>
    <cellStyle name="Hipervínculo" xfId="69" builtinId="8" hidden="1"/>
    <cellStyle name="Hipervínculo" xfId="71" builtinId="8" hidden="1"/>
    <cellStyle name="Hipervínculo" xfId="73" builtinId="8" hidden="1"/>
    <cellStyle name="Hipervínculo" xfId="75" builtinId="8" hidden="1"/>
    <cellStyle name="Hipervínculo" xfId="77" builtinId="8" hidden="1"/>
    <cellStyle name="Hipervínculo" xfId="79" builtinId="8" hidden="1"/>
    <cellStyle name="Hipervínculo" xfId="81" builtinId="8" hidden="1"/>
    <cellStyle name="Hipervínculo" xfId="83" builtinId="8" hidden="1"/>
    <cellStyle name="Hipervínculo" xfId="85" builtinId="8" hidden="1"/>
    <cellStyle name="Hipervínculo" xfId="87" builtinId="8" hidden="1"/>
    <cellStyle name="Hipervínculo" xfId="89" builtinId="8" hidden="1"/>
    <cellStyle name="Hipervínculo" xfId="91" builtinId="8" hidden="1"/>
    <cellStyle name="Hipervínculo" xfId="93" builtinId="8" hidden="1"/>
    <cellStyle name="Hipervínculo" xfId="95" builtinId="8" hidden="1"/>
    <cellStyle name="Hipervínculo" xfId="97" builtinId="8" hidden="1"/>
    <cellStyle name="Hipervínculo" xfId="99" builtinId="8" hidden="1"/>
    <cellStyle name="Hipervínculo" xfId="101" builtinId="8" hidden="1"/>
    <cellStyle name="Hipervínculo" xfId="103" builtinId="8" hidden="1"/>
    <cellStyle name="Hipervínculo" xfId="105" builtinId="8" hidden="1"/>
    <cellStyle name="Hipervínculo" xfId="107" builtinId="8" hidden="1"/>
    <cellStyle name="Hipervínculo" xfId="109" builtinId="8" hidden="1"/>
    <cellStyle name="Hipervínculo" xfId="111" builtinId="8" hidden="1"/>
    <cellStyle name="Hipervínculo" xfId="113" builtinId="8" hidden="1"/>
    <cellStyle name="Hipervínculo" xfId="115" builtinId="8" hidden="1"/>
    <cellStyle name="Hipervínculo" xfId="117" builtinId="8" hidden="1"/>
    <cellStyle name="Hipervínculo" xfId="119" builtinId="8" hidden="1"/>
    <cellStyle name="Hipervínculo" xfId="121" builtinId="8" hidden="1"/>
    <cellStyle name="Hipervínculo" xfId="123" builtinId="8" hidden="1"/>
    <cellStyle name="Hipervínculo" xfId="125" builtinId="8" hidden="1"/>
    <cellStyle name="Hipervínculo" xfId="127" builtinId="8" hidden="1"/>
    <cellStyle name="Hipervínculo" xfId="129" builtinId="8" hidden="1"/>
    <cellStyle name="Hipervínculo" xfId="131" builtinId="8" hidden="1"/>
    <cellStyle name="Hipervínculo" xfId="133" builtinId="8" hidden="1"/>
    <cellStyle name="Hipervínculo" xfId="135" builtinId="8" hidden="1"/>
    <cellStyle name="Hipervínculo" xfId="137" builtinId="8" hidden="1"/>
    <cellStyle name="Hipervínculo" xfId="139" builtinId="8" hidden="1"/>
    <cellStyle name="Hipervínculo" xfId="141" builtinId="8" hidden="1"/>
    <cellStyle name="Hipervínculo" xfId="143" builtinId="8" hidden="1"/>
    <cellStyle name="Hipervínculo" xfId="145" builtinId="8" hidden="1"/>
    <cellStyle name="Hipervínculo" xfId="147" builtinId="8" hidden="1"/>
    <cellStyle name="Hipervínculo" xfId="149" builtinId="8" hidden="1"/>
    <cellStyle name="Hipervínculo" xfId="151" builtinId="8" hidden="1"/>
    <cellStyle name="Hipervínculo" xfId="153" builtinId="8" hidden="1"/>
    <cellStyle name="Hipervínculo" xfId="155" builtinId="8" hidden="1"/>
    <cellStyle name="Hipervínculo" xfId="157" builtinId="8" hidden="1"/>
    <cellStyle name="Hipervínculo" xfId="159" builtinId="8" hidden="1"/>
    <cellStyle name="Hipervínculo" xfId="161" builtinId="8" hidden="1"/>
    <cellStyle name="Hipervínculo" xfId="163" builtinId="8" hidden="1"/>
    <cellStyle name="Hipervínculo" xfId="165" builtinId="8" hidden="1"/>
    <cellStyle name="Hipervínculo" xfId="167" builtinId="8" hidden="1"/>
    <cellStyle name="Hipervínculo" xfId="169" builtinId="8" hidden="1"/>
    <cellStyle name="Hipervínculo" xfId="171" builtinId="8" hidden="1"/>
    <cellStyle name="Hipervínculo" xfId="173" builtinId="8" hidden="1"/>
    <cellStyle name="Hipervínculo" xfId="175" builtinId="8" hidden="1"/>
    <cellStyle name="Hipervínculo" xfId="177" builtinId="8" hidden="1"/>
    <cellStyle name="Hipervínculo" xfId="179" builtinId="8" hidden="1"/>
    <cellStyle name="Hipervínculo" xfId="181" builtinId="8" hidden="1"/>
    <cellStyle name="Hipervínculo" xfId="183" builtinId="8" hidden="1"/>
    <cellStyle name="Hipervínculo" xfId="185" builtinId="8" hidden="1"/>
    <cellStyle name="Hipervínculo" xfId="187" builtinId="8" hidden="1"/>
    <cellStyle name="Hipervínculo" xfId="189" builtinId="8" hidden="1"/>
    <cellStyle name="Hipervínculo" xfId="191" builtinId="8" hidden="1"/>
    <cellStyle name="Hipervínculo" xfId="193" builtinId="8" hidden="1"/>
    <cellStyle name="Hipervínculo" xfId="195" builtinId="8" hidden="1"/>
    <cellStyle name="Hipervínculo" xfId="197" builtinId="8" hidden="1"/>
    <cellStyle name="Hipervínculo" xfId="199" builtinId="8" hidden="1"/>
    <cellStyle name="Hipervínculo" xfId="201" builtinId="8" hidden="1"/>
    <cellStyle name="Hipervínculo" xfId="203" builtinId="8" hidden="1"/>
    <cellStyle name="Hipervínculo" xfId="205" builtinId="8" hidden="1"/>
    <cellStyle name="Hipervínculo" xfId="207" builtinId="8" hidden="1"/>
    <cellStyle name="Hipervínculo" xfId="209" builtinId="8" hidden="1"/>
    <cellStyle name="Hipervínculo" xfId="211" builtinId="8" hidden="1"/>
    <cellStyle name="Hipervínculo" xfId="213" builtinId="8" hidden="1"/>
    <cellStyle name="Hipervínculo" xfId="215" builtinId="8" hidden="1"/>
    <cellStyle name="Hipervínculo" xfId="217" builtinId="8" hidden="1"/>
    <cellStyle name="Hipervínculo" xfId="219" builtinId="8" hidden="1"/>
    <cellStyle name="Hipervínculo" xfId="221" builtinId="8" hidden="1"/>
    <cellStyle name="Hipervínculo" xfId="223" builtinId="8" hidden="1"/>
    <cellStyle name="Hipervínculo" xfId="225" builtinId="8" hidden="1"/>
    <cellStyle name="Hipervínculo" xfId="227" builtinId="8" hidden="1"/>
    <cellStyle name="Hipervínculo" xfId="229" builtinId="8" hidden="1"/>
    <cellStyle name="Hipervínculo" xfId="231" builtinId="8" hidden="1"/>
    <cellStyle name="Hipervínculo" xfId="233" builtinId="8" hidden="1"/>
    <cellStyle name="Hipervínculo" xfId="235" builtinId="8" hidden="1"/>
    <cellStyle name="Hipervínculo" xfId="237" builtinId="8" hidden="1"/>
    <cellStyle name="Hipervínculo" xfId="239" builtinId="8" hidden="1"/>
    <cellStyle name="Hipervínculo" xfId="241" builtinId="8" hidden="1"/>
    <cellStyle name="Hipervínculo" xfId="243" builtinId="8" hidden="1"/>
    <cellStyle name="Hipervínculo" xfId="245" builtinId="8" hidden="1"/>
    <cellStyle name="Hipervínculo" xfId="247" builtinId="8" hidden="1"/>
    <cellStyle name="Hipervínculo" xfId="249" builtinId="8" hidden="1"/>
    <cellStyle name="Hipervínculo" xfId="251" builtinId="8" hidden="1"/>
    <cellStyle name="Hipervínculo" xfId="253" builtinId="8" hidden="1"/>
    <cellStyle name="Hipervínculo" xfId="255" builtinId="8" hidden="1"/>
    <cellStyle name="Hipervínculo" xfId="257" builtinId="8" hidden="1"/>
    <cellStyle name="Hipervínculo" xfId="259" builtinId="8" hidden="1"/>
    <cellStyle name="Hipervínculo" xfId="261" builtinId="8" hidden="1"/>
    <cellStyle name="Hipervínculo" xfId="263" builtinId="8" hidden="1"/>
    <cellStyle name="Hipervínculo" xfId="265" builtinId="8" hidden="1"/>
    <cellStyle name="Hipervínculo" xfId="267" builtinId="8" hidden="1"/>
    <cellStyle name="Hipervínculo" xfId="269" builtinId="8" hidden="1"/>
    <cellStyle name="Hipervínculo" xfId="271" builtinId="8" hidden="1"/>
    <cellStyle name="Hipervínculo" xfId="273" builtinId="8" hidden="1"/>
    <cellStyle name="Hipervínculo" xfId="275" builtinId="8" hidden="1"/>
    <cellStyle name="Hipervínculo" xfId="277" builtinId="8" hidden="1"/>
    <cellStyle name="Hipervínculo" xfId="279" builtinId="8" hidden="1"/>
    <cellStyle name="Hipervínculo" xfId="281" builtinId="8" hidden="1"/>
    <cellStyle name="Hipervínculo" xfId="283" builtinId="8" hidden="1"/>
    <cellStyle name="Hipervínculo" xfId="285" builtinId="8" hidden="1"/>
    <cellStyle name="Hipervínculo" xfId="287" builtinId="8" hidden="1"/>
    <cellStyle name="Hipervínculo" xfId="289" builtinId="8" hidden="1"/>
    <cellStyle name="Hipervínculo" xfId="291" builtinId="8" hidden="1"/>
    <cellStyle name="Hipervínculo" xfId="293" builtinId="8" hidden="1"/>
    <cellStyle name="Hipervínculo" xfId="295" builtinId="8" hidden="1"/>
    <cellStyle name="Hipervínculo" xfId="297" builtinId="8" hidden="1"/>
    <cellStyle name="Hipervínculo" xfId="299" builtinId="8" hidden="1"/>
    <cellStyle name="Hipervínculo" xfId="301" builtinId="8" hidden="1"/>
    <cellStyle name="Hipervínculo" xfId="303" builtinId="8" hidden="1"/>
    <cellStyle name="Hipervínculo" xfId="305" builtinId="8" hidden="1"/>
    <cellStyle name="Hipervínculo" xfId="307" builtinId="8" hidden="1"/>
    <cellStyle name="Hipervínculo" xfId="309" builtinId="8" hidden="1"/>
    <cellStyle name="Hipervínculo" xfId="311" builtinId="8" hidden="1"/>
    <cellStyle name="Hipervínculo" xfId="313" builtinId="8" hidden="1"/>
    <cellStyle name="Hipervínculo" xfId="315" builtinId="8" hidden="1"/>
    <cellStyle name="Hipervínculo" xfId="317" builtinId="8" hidden="1"/>
    <cellStyle name="Hipervínculo" xfId="319" builtinId="8" hidden="1"/>
    <cellStyle name="Hipervínculo" xfId="321" builtinId="8" hidden="1"/>
    <cellStyle name="Hipervínculo" xfId="323" builtinId="8" hidden="1"/>
    <cellStyle name="Hipervínculo" xfId="325" builtinId="8" hidden="1"/>
    <cellStyle name="Hipervínculo" xfId="327" builtinId="8" hidden="1"/>
    <cellStyle name="Hipervínculo" xfId="329" builtinId="8" hidden="1"/>
    <cellStyle name="Hipervínculo" xfId="331" builtinId="8" hidden="1"/>
    <cellStyle name="Hipervínculo" xfId="333" builtinId="8" hidden="1"/>
    <cellStyle name="Hipervínculo" xfId="335" builtinId="8" hidden="1"/>
    <cellStyle name="Hipervínculo" xfId="337" builtinId="8" hidden="1"/>
    <cellStyle name="Hipervínculo" xfId="339" builtinId="8" hidden="1"/>
    <cellStyle name="Hipervínculo" xfId="341" builtinId="8" hidden="1"/>
    <cellStyle name="Hipervínculo" xfId="343" builtinId="8" hidden="1"/>
    <cellStyle name="Hipervínculo" xfId="345" builtinId="8" hidden="1"/>
    <cellStyle name="Hipervínculo" xfId="347" builtinId="8" hidden="1"/>
    <cellStyle name="Hipervínculo" xfId="349" builtinId="8" hidden="1"/>
    <cellStyle name="Hipervínculo" xfId="351" builtinId="8" hidden="1"/>
    <cellStyle name="Hipervínculo" xfId="353" builtinId="8" hidden="1"/>
    <cellStyle name="Hipervínculo" xfId="355" builtinId="8" hidden="1"/>
    <cellStyle name="Hipervínculo" xfId="357" builtinId="8" hidden="1"/>
    <cellStyle name="Hipervínculo" xfId="359" builtinId="8" hidden="1"/>
    <cellStyle name="Hipervínculo" xfId="361" builtinId="8" hidden="1"/>
    <cellStyle name="Hipervínculo" xfId="363" builtinId="8" hidden="1"/>
    <cellStyle name="Hipervínculo" xfId="365" builtinId="8" hidden="1"/>
    <cellStyle name="Hipervínculo" xfId="367" builtinId="8" hidden="1"/>
    <cellStyle name="Hipervínculo" xfId="369" builtinId="8" hidden="1"/>
    <cellStyle name="Hipervínculo" xfId="371" builtinId="8" hidden="1"/>
    <cellStyle name="Hipervínculo" xfId="373" builtinId="8" hidden="1"/>
    <cellStyle name="Hipervínculo" xfId="375" builtinId="8" hidden="1"/>
    <cellStyle name="Hipervínculo" xfId="377" builtinId="8" hidden="1"/>
    <cellStyle name="Hipervínculo" xfId="379" builtinId="8" hidden="1"/>
    <cellStyle name="Hipervínculo" xfId="381" builtinId="8" hidden="1"/>
    <cellStyle name="Hipervínculo" xfId="383" builtinId="8" hidden="1"/>
    <cellStyle name="Hipervínculo" xfId="385" builtinId="8" hidden="1"/>
    <cellStyle name="Hipervínculo" xfId="387" builtinId="8" hidden="1"/>
    <cellStyle name="Hipervínculo" xfId="389" builtinId="8" hidden="1"/>
    <cellStyle name="Hipervínculo" xfId="391" builtinId="8" hidden="1"/>
    <cellStyle name="Hipervínculo" xfId="393" builtinId="8" hidden="1"/>
    <cellStyle name="Hipervínculo" xfId="395" builtinId="8" hidden="1"/>
    <cellStyle name="Hipervínculo" xfId="397" builtinId="8" hidden="1"/>
    <cellStyle name="Hipervínculo" xfId="399" builtinId="8" hidden="1"/>
    <cellStyle name="Hipervínculo" xfId="401" builtinId="8" hidden="1"/>
    <cellStyle name="Hipervínculo" xfId="403" builtinId="8" hidden="1"/>
    <cellStyle name="Hipervínculo" xfId="405" builtinId="8" hidden="1"/>
    <cellStyle name="Hipervínculo" xfId="407" builtinId="8" hidden="1"/>
    <cellStyle name="Hipervínculo" xfId="409" builtinId="8" hidden="1"/>
    <cellStyle name="Hipervínculo" xfId="411" builtinId="8" hidden="1"/>
    <cellStyle name="Hipervínculo" xfId="413" builtinId="8" hidden="1"/>
    <cellStyle name="Hipervínculo" xfId="415" builtinId="8" hidden="1"/>
    <cellStyle name="Hipervínculo" xfId="417" builtinId="8" hidden="1"/>
    <cellStyle name="Hipervínculo" xfId="419" builtinId="8" hidden="1"/>
    <cellStyle name="Hipervínculo" xfId="421" builtinId="8" hidden="1"/>
    <cellStyle name="Hipervínculo" xfId="423" builtinId="8" hidden="1"/>
    <cellStyle name="Hipervínculo" xfId="425" builtinId="8" hidden="1"/>
    <cellStyle name="Hipervínculo" xfId="427" builtinId="8" hidden="1"/>
    <cellStyle name="Hipervínculo" xfId="429" builtinId="8" hidden="1"/>
    <cellStyle name="Hipervínculo" xfId="431" builtinId="8" hidden="1"/>
    <cellStyle name="Hipervínculo" xfId="433" builtinId="8" hidden="1"/>
    <cellStyle name="Hipervínculo" xfId="435" builtinId="8" hidden="1"/>
    <cellStyle name="Hipervínculo" xfId="437" builtinId="8" hidden="1"/>
    <cellStyle name="Hipervínculo" xfId="439" builtinId="8" hidden="1"/>
    <cellStyle name="Hipervínculo" xfId="441" builtinId="8" hidden="1"/>
    <cellStyle name="Hipervínculo" xfId="443" builtinId="8" hidden="1"/>
    <cellStyle name="Hipervínculo" xfId="445" builtinId="8" hidden="1"/>
    <cellStyle name="Hipervínculo" xfId="447" builtinId="8" hidden="1"/>
    <cellStyle name="Hipervínculo" xfId="449" builtinId="8" hidden="1"/>
    <cellStyle name="Hipervínculo" xfId="451" builtinId="8" hidden="1"/>
    <cellStyle name="Hipervínculo" xfId="453" builtinId="8" hidden="1"/>
    <cellStyle name="Hipervínculo" xfId="455" builtinId="8" hidden="1"/>
    <cellStyle name="Hipervínculo" xfId="457" builtinId="8" hidden="1"/>
    <cellStyle name="Hipervínculo" xfId="459" builtinId="8" hidden="1"/>
    <cellStyle name="Hipervínculo" xfId="461" builtinId="8" hidden="1"/>
    <cellStyle name="Hipervínculo" xfId="463" builtinId="8" hidden="1"/>
    <cellStyle name="Hipervínculo" xfId="465" builtinId="8" hidden="1"/>
    <cellStyle name="Hipervínculo" xfId="467" builtinId="8" hidden="1"/>
    <cellStyle name="Hipervínculo" xfId="469" builtinId="8" hidden="1"/>
    <cellStyle name="Hipervínculo" xfId="471" builtinId="8" hidden="1"/>
    <cellStyle name="Hipervínculo" xfId="473" builtinId="8" hidden="1"/>
    <cellStyle name="Hipervínculo" xfId="475" builtinId="8" hidden="1"/>
    <cellStyle name="Hipervínculo" xfId="477" builtinId="8" hidden="1"/>
    <cellStyle name="Hipervínculo" xfId="479" builtinId="8" hidden="1"/>
    <cellStyle name="Hipervínculo" xfId="481" builtinId="8" hidden="1"/>
    <cellStyle name="Hipervínculo" xfId="483" builtinId="8" hidden="1"/>
    <cellStyle name="Hipervínculo" xfId="485" builtinId="8" hidden="1"/>
    <cellStyle name="Hipervínculo" xfId="487" builtinId="8" hidden="1"/>
    <cellStyle name="Hipervínculo" xfId="489" builtinId="8" hidden="1"/>
    <cellStyle name="Hipervínculo" xfId="491" builtinId="8" hidden="1"/>
    <cellStyle name="Hipervínculo" xfId="493" builtinId="8" hidden="1"/>
    <cellStyle name="Hipervínculo" xfId="495" builtinId="8" hidden="1"/>
    <cellStyle name="Hipervínculo" xfId="497" builtinId="8" hidden="1"/>
    <cellStyle name="Hipervínculo" xfId="499" builtinId="8" hidden="1"/>
    <cellStyle name="Hipervínculo" xfId="501" builtinId="8" hidden="1"/>
    <cellStyle name="Hipervínculo" xfId="503" builtinId="8" hidden="1"/>
    <cellStyle name="Hipervínculo" xfId="505" builtinId="8" hidden="1"/>
    <cellStyle name="Hipervínculo" xfId="507" builtinId="8" hidden="1"/>
    <cellStyle name="Hipervínculo" xfId="509" builtinId="8" hidden="1"/>
    <cellStyle name="Hipervínculo" xfId="511" builtinId="8" hidden="1"/>
    <cellStyle name="Hipervínculo" xfId="513" builtinId="8" hidden="1"/>
    <cellStyle name="Hipervínculo" xfId="515" builtinId="8" hidden="1"/>
    <cellStyle name="Hipervínculo" xfId="517" builtinId="8" hidden="1"/>
    <cellStyle name="Hipervínculo" xfId="519" builtinId="8" hidden="1"/>
    <cellStyle name="Hipervínculo" xfId="521"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6" builtinId="9" hidden="1"/>
    <cellStyle name="Hipervínculo visitado" xfId="38" builtinId="9" hidden="1"/>
    <cellStyle name="Hipervínculo visitado" xfId="40" builtinId="9" hidden="1"/>
    <cellStyle name="Hipervínculo visitado" xfId="42" builtinId="9" hidden="1"/>
    <cellStyle name="Hipervínculo visitado" xfId="44" builtinId="9" hidden="1"/>
    <cellStyle name="Hipervínculo visitado" xfId="46" builtinId="9" hidden="1"/>
    <cellStyle name="Hipervínculo visitado" xfId="48" builtinId="9" hidden="1"/>
    <cellStyle name="Hipervínculo visitado" xfId="50" builtinId="9" hidden="1"/>
    <cellStyle name="Hipervínculo visitado" xfId="52" builtinId="9" hidden="1"/>
    <cellStyle name="Hipervínculo visitado" xfId="54" builtinId="9" hidden="1"/>
    <cellStyle name="Hipervínculo visitado" xfId="56" builtinId="9" hidden="1"/>
    <cellStyle name="Hipervínculo visitado" xfId="58" builtinId="9" hidden="1"/>
    <cellStyle name="Hipervínculo visitado" xfId="60" builtinId="9" hidden="1"/>
    <cellStyle name="Hipervínculo visitado" xfId="62" builtinId="9" hidden="1"/>
    <cellStyle name="Hipervínculo visitado" xfId="64" builtinId="9" hidden="1"/>
    <cellStyle name="Hipervínculo visitado" xfId="66" builtinId="9" hidden="1"/>
    <cellStyle name="Hipervínculo visitado" xfId="68" builtinId="9" hidden="1"/>
    <cellStyle name="Hipervínculo visitado" xfId="70" builtinId="9" hidden="1"/>
    <cellStyle name="Hipervínculo visitado" xfId="72" builtinId="9" hidden="1"/>
    <cellStyle name="Hipervínculo visitado" xfId="74" builtinId="9" hidden="1"/>
    <cellStyle name="Hipervínculo visitado" xfId="76" builtinId="9" hidden="1"/>
    <cellStyle name="Hipervínculo visitado" xfId="78" builtinId="9" hidden="1"/>
    <cellStyle name="Hipervínculo visitado" xfId="80" builtinId="9" hidden="1"/>
    <cellStyle name="Hipervínculo visitado" xfId="82" builtinId="9" hidden="1"/>
    <cellStyle name="Hipervínculo visitado" xfId="84" builtinId="9" hidden="1"/>
    <cellStyle name="Hipervínculo visitado" xfId="86" builtinId="9" hidden="1"/>
    <cellStyle name="Hipervínculo visitado" xfId="88" builtinId="9" hidden="1"/>
    <cellStyle name="Hipervínculo visitado" xfId="90" builtinId="9" hidden="1"/>
    <cellStyle name="Hipervínculo visitado" xfId="92" builtinId="9" hidden="1"/>
    <cellStyle name="Hipervínculo visitado" xfId="94" builtinId="9" hidden="1"/>
    <cellStyle name="Hipervínculo visitado" xfId="96" builtinId="9" hidden="1"/>
    <cellStyle name="Hipervínculo visitado" xfId="98" builtinId="9" hidden="1"/>
    <cellStyle name="Hipervínculo visitado" xfId="100" builtinId="9" hidden="1"/>
    <cellStyle name="Hipervínculo visitado" xfId="102" builtinId="9" hidden="1"/>
    <cellStyle name="Hipervínculo visitado" xfId="104" builtinId="9" hidden="1"/>
    <cellStyle name="Hipervínculo visitado" xfId="106" builtinId="9" hidden="1"/>
    <cellStyle name="Hipervínculo visitado" xfId="108" builtinId="9" hidden="1"/>
    <cellStyle name="Hipervínculo visitado" xfId="110" builtinId="9" hidden="1"/>
    <cellStyle name="Hipervínculo visitado" xfId="112" builtinId="9" hidden="1"/>
    <cellStyle name="Hipervínculo visitado" xfId="114" builtinId="9" hidden="1"/>
    <cellStyle name="Hipervínculo visitado" xfId="116" builtinId="9" hidden="1"/>
    <cellStyle name="Hipervínculo visitado" xfId="118" builtinId="9" hidden="1"/>
    <cellStyle name="Hipervínculo visitado" xfId="120" builtinId="9" hidden="1"/>
    <cellStyle name="Hipervínculo visitado" xfId="122" builtinId="9" hidden="1"/>
    <cellStyle name="Hipervínculo visitado" xfId="124" builtinId="9" hidden="1"/>
    <cellStyle name="Hipervínculo visitado" xfId="126" builtinId="9" hidden="1"/>
    <cellStyle name="Hipervínculo visitado" xfId="128" builtinId="9" hidden="1"/>
    <cellStyle name="Hipervínculo visitado" xfId="130" builtinId="9" hidden="1"/>
    <cellStyle name="Hipervínculo visitado" xfId="132" builtinId="9" hidden="1"/>
    <cellStyle name="Hipervínculo visitado" xfId="134" builtinId="9" hidden="1"/>
    <cellStyle name="Hipervínculo visitado" xfId="136" builtinId="9" hidden="1"/>
    <cellStyle name="Hipervínculo visitado" xfId="138" builtinId="9" hidden="1"/>
    <cellStyle name="Hipervínculo visitado" xfId="140" builtinId="9" hidden="1"/>
    <cellStyle name="Hipervínculo visitado" xfId="142" builtinId="9" hidden="1"/>
    <cellStyle name="Hipervínculo visitado" xfId="144" builtinId="9" hidden="1"/>
    <cellStyle name="Hipervínculo visitado" xfId="146" builtinId="9" hidden="1"/>
    <cellStyle name="Hipervínculo visitado" xfId="148" builtinId="9" hidden="1"/>
    <cellStyle name="Hipervínculo visitado" xfId="150" builtinId="9" hidden="1"/>
    <cellStyle name="Hipervínculo visitado" xfId="152" builtinId="9" hidden="1"/>
    <cellStyle name="Hipervínculo visitado" xfId="154" builtinId="9" hidden="1"/>
    <cellStyle name="Hipervínculo visitado" xfId="156" builtinId="9" hidden="1"/>
    <cellStyle name="Hipervínculo visitado" xfId="158" builtinId="9" hidden="1"/>
    <cellStyle name="Hipervínculo visitado" xfId="160" builtinId="9" hidden="1"/>
    <cellStyle name="Hipervínculo visitado" xfId="162" builtinId="9" hidden="1"/>
    <cellStyle name="Hipervínculo visitado" xfId="164" builtinId="9" hidden="1"/>
    <cellStyle name="Hipervínculo visitado" xfId="166" builtinId="9" hidden="1"/>
    <cellStyle name="Hipervínculo visitado" xfId="168" builtinId="9" hidden="1"/>
    <cellStyle name="Hipervínculo visitado" xfId="170" builtinId="9" hidden="1"/>
    <cellStyle name="Hipervínculo visitado" xfId="172" builtinId="9" hidden="1"/>
    <cellStyle name="Hipervínculo visitado" xfId="174" builtinId="9" hidden="1"/>
    <cellStyle name="Hipervínculo visitado" xfId="176" builtinId="9" hidden="1"/>
    <cellStyle name="Hipervínculo visitado" xfId="178" builtinId="9" hidden="1"/>
    <cellStyle name="Hipervínculo visitado" xfId="180" builtinId="9" hidden="1"/>
    <cellStyle name="Hipervínculo visitado" xfId="182" builtinId="9" hidden="1"/>
    <cellStyle name="Hipervínculo visitado" xfId="184" builtinId="9" hidden="1"/>
    <cellStyle name="Hipervínculo visitado" xfId="186" builtinId="9" hidden="1"/>
    <cellStyle name="Hipervínculo visitado" xfId="188" builtinId="9" hidden="1"/>
    <cellStyle name="Hipervínculo visitado" xfId="190" builtinId="9" hidden="1"/>
    <cellStyle name="Hipervínculo visitado" xfId="192" builtinId="9" hidden="1"/>
    <cellStyle name="Hipervínculo visitado" xfId="194" builtinId="9" hidden="1"/>
    <cellStyle name="Hipervínculo visitado" xfId="196" builtinId="9" hidden="1"/>
    <cellStyle name="Hipervínculo visitado" xfId="198" builtinId="9" hidden="1"/>
    <cellStyle name="Hipervínculo visitado" xfId="200" builtinId="9" hidden="1"/>
    <cellStyle name="Hipervínculo visitado" xfId="202" builtinId="9" hidden="1"/>
    <cellStyle name="Hipervínculo visitado" xfId="204" builtinId="9" hidden="1"/>
    <cellStyle name="Hipervínculo visitado" xfId="206" builtinId="9" hidden="1"/>
    <cellStyle name="Hipervínculo visitado" xfId="208" builtinId="9" hidden="1"/>
    <cellStyle name="Hipervínculo visitado" xfId="210" builtinId="9" hidden="1"/>
    <cellStyle name="Hipervínculo visitado" xfId="212" builtinId="9" hidden="1"/>
    <cellStyle name="Hipervínculo visitado" xfId="214" builtinId="9" hidden="1"/>
    <cellStyle name="Hipervínculo visitado" xfId="216" builtinId="9" hidden="1"/>
    <cellStyle name="Hipervínculo visitado" xfId="218" builtinId="9" hidden="1"/>
    <cellStyle name="Hipervínculo visitado" xfId="220" builtinId="9" hidden="1"/>
    <cellStyle name="Hipervínculo visitado" xfId="222" builtinId="9" hidden="1"/>
    <cellStyle name="Hipervínculo visitado" xfId="224" builtinId="9" hidden="1"/>
    <cellStyle name="Hipervínculo visitado" xfId="226" builtinId="9" hidden="1"/>
    <cellStyle name="Hipervínculo visitado" xfId="228" builtinId="9" hidden="1"/>
    <cellStyle name="Hipervínculo visitado" xfId="230" builtinId="9" hidden="1"/>
    <cellStyle name="Hipervínculo visitado" xfId="232" builtinId="9" hidden="1"/>
    <cellStyle name="Hipervínculo visitado" xfId="234" builtinId="9" hidden="1"/>
    <cellStyle name="Hipervínculo visitado" xfId="236" builtinId="9" hidden="1"/>
    <cellStyle name="Hipervínculo visitado" xfId="238" builtinId="9" hidden="1"/>
    <cellStyle name="Hipervínculo visitado" xfId="240" builtinId="9" hidden="1"/>
    <cellStyle name="Hipervínculo visitado" xfId="242" builtinId="9" hidden="1"/>
    <cellStyle name="Hipervínculo visitado" xfId="244" builtinId="9" hidden="1"/>
    <cellStyle name="Hipervínculo visitado" xfId="246" builtinId="9" hidden="1"/>
    <cellStyle name="Hipervínculo visitado" xfId="248" builtinId="9" hidden="1"/>
    <cellStyle name="Hipervínculo visitado" xfId="250" builtinId="9" hidden="1"/>
    <cellStyle name="Hipervínculo visitado" xfId="252" builtinId="9" hidden="1"/>
    <cellStyle name="Hipervínculo visitado" xfId="254" builtinId="9" hidden="1"/>
    <cellStyle name="Hipervínculo visitado" xfId="256" builtinId="9" hidden="1"/>
    <cellStyle name="Hipervínculo visitado" xfId="258" builtinId="9" hidden="1"/>
    <cellStyle name="Hipervínculo visitado" xfId="260" builtinId="9" hidden="1"/>
    <cellStyle name="Hipervínculo visitado" xfId="262" builtinId="9" hidden="1"/>
    <cellStyle name="Hipervínculo visitado" xfId="264" builtinId="9" hidden="1"/>
    <cellStyle name="Hipervínculo visitado" xfId="266" builtinId="9" hidden="1"/>
    <cellStyle name="Hipervínculo visitado" xfId="268" builtinId="9" hidden="1"/>
    <cellStyle name="Hipervínculo visitado" xfId="270" builtinId="9" hidden="1"/>
    <cellStyle name="Hipervínculo visitado" xfId="272" builtinId="9" hidden="1"/>
    <cellStyle name="Hipervínculo visitado" xfId="274" builtinId="9" hidden="1"/>
    <cellStyle name="Hipervínculo visitado" xfId="276" builtinId="9" hidden="1"/>
    <cellStyle name="Hipervínculo visitado" xfId="278" builtinId="9" hidden="1"/>
    <cellStyle name="Hipervínculo visitado" xfId="280" builtinId="9" hidden="1"/>
    <cellStyle name="Hipervínculo visitado" xfId="282" builtinId="9" hidden="1"/>
    <cellStyle name="Hipervínculo visitado" xfId="284" builtinId="9" hidden="1"/>
    <cellStyle name="Hipervínculo visitado" xfId="286" builtinId="9" hidden="1"/>
    <cellStyle name="Hipervínculo visitado" xfId="288" builtinId="9" hidden="1"/>
    <cellStyle name="Hipervínculo visitado" xfId="290" builtinId="9" hidden="1"/>
    <cellStyle name="Hipervínculo visitado" xfId="292" builtinId="9" hidden="1"/>
    <cellStyle name="Hipervínculo visitado" xfId="294" builtinId="9" hidden="1"/>
    <cellStyle name="Hipervínculo visitado" xfId="296" builtinId="9" hidden="1"/>
    <cellStyle name="Hipervínculo visitado" xfId="298" builtinId="9" hidden="1"/>
    <cellStyle name="Hipervínculo visitado" xfId="300" builtinId="9" hidden="1"/>
    <cellStyle name="Hipervínculo visitado" xfId="302" builtinId="9" hidden="1"/>
    <cellStyle name="Hipervínculo visitado" xfId="304" builtinId="9" hidden="1"/>
    <cellStyle name="Hipervínculo visitado" xfId="306" builtinId="9" hidden="1"/>
    <cellStyle name="Hipervínculo visitado" xfId="308" builtinId="9" hidden="1"/>
    <cellStyle name="Hipervínculo visitado" xfId="310" builtinId="9" hidden="1"/>
    <cellStyle name="Hipervínculo visitado" xfId="312" builtinId="9" hidden="1"/>
    <cellStyle name="Hipervínculo visitado" xfId="314" builtinId="9" hidden="1"/>
    <cellStyle name="Hipervínculo visitado" xfId="316" builtinId="9" hidden="1"/>
    <cellStyle name="Hipervínculo visitado" xfId="318" builtinId="9" hidden="1"/>
    <cellStyle name="Hipervínculo visitado" xfId="320" builtinId="9" hidden="1"/>
    <cellStyle name="Hipervínculo visitado" xfId="322" builtinId="9" hidden="1"/>
    <cellStyle name="Hipervínculo visitado" xfId="324" builtinId="9" hidden="1"/>
    <cellStyle name="Hipervínculo visitado" xfId="326" builtinId="9" hidden="1"/>
    <cellStyle name="Hipervínculo visitado" xfId="328" builtinId="9" hidden="1"/>
    <cellStyle name="Hipervínculo visitado" xfId="330" builtinId="9" hidden="1"/>
    <cellStyle name="Hipervínculo visitado" xfId="332" builtinId="9" hidden="1"/>
    <cellStyle name="Hipervínculo visitado" xfId="334" builtinId="9" hidden="1"/>
    <cellStyle name="Hipervínculo visitado" xfId="336" builtinId="9" hidden="1"/>
    <cellStyle name="Hipervínculo visitado" xfId="338" builtinId="9" hidden="1"/>
    <cellStyle name="Hipervínculo visitado" xfId="340" builtinId="9" hidden="1"/>
    <cellStyle name="Hipervínculo visitado" xfId="342" builtinId="9" hidden="1"/>
    <cellStyle name="Hipervínculo visitado" xfId="344" builtinId="9" hidden="1"/>
    <cellStyle name="Hipervínculo visitado" xfId="346" builtinId="9" hidden="1"/>
    <cellStyle name="Hipervínculo visitado" xfId="348" builtinId="9" hidden="1"/>
    <cellStyle name="Hipervínculo visitado" xfId="350" builtinId="9" hidden="1"/>
    <cellStyle name="Hipervínculo visitado" xfId="352" builtinId="9" hidden="1"/>
    <cellStyle name="Hipervínculo visitado" xfId="354" builtinId="9" hidden="1"/>
    <cellStyle name="Hipervínculo visitado" xfId="356" builtinId="9" hidden="1"/>
    <cellStyle name="Hipervínculo visitado" xfId="358" builtinId="9" hidden="1"/>
    <cellStyle name="Hipervínculo visitado" xfId="360" builtinId="9" hidden="1"/>
    <cellStyle name="Hipervínculo visitado" xfId="362" builtinId="9" hidden="1"/>
    <cellStyle name="Hipervínculo visitado" xfId="364" builtinId="9" hidden="1"/>
    <cellStyle name="Hipervínculo visitado" xfId="366" builtinId="9" hidden="1"/>
    <cellStyle name="Hipervínculo visitado" xfId="368" builtinId="9" hidden="1"/>
    <cellStyle name="Hipervínculo visitado" xfId="370" builtinId="9" hidden="1"/>
    <cellStyle name="Hipervínculo visitado" xfId="372" builtinId="9" hidden="1"/>
    <cellStyle name="Hipervínculo visitado" xfId="374" builtinId="9" hidden="1"/>
    <cellStyle name="Hipervínculo visitado" xfId="376" builtinId="9" hidden="1"/>
    <cellStyle name="Hipervínculo visitado" xfId="378" builtinId="9" hidden="1"/>
    <cellStyle name="Hipervínculo visitado" xfId="380" builtinId="9" hidden="1"/>
    <cellStyle name="Hipervínculo visitado" xfId="382" builtinId="9" hidden="1"/>
    <cellStyle name="Hipervínculo visitado" xfId="384" builtinId="9" hidden="1"/>
    <cellStyle name="Hipervínculo visitado" xfId="386" builtinId="9" hidden="1"/>
    <cellStyle name="Hipervínculo visitado" xfId="388" builtinId="9" hidden="1"/>
    <cellStyle name="Hipervínculo visitado" xfId="390" builtinId="9" hidden="1"/>
    <cellStyle name="Hipervínculo visitado" xfId="392" builtinId="9" hidden="1"/>
    <cellStyle name="Hipervínculo visitado" xfId="394" builtinId="9" hidden="1"/>
    <cellStyle name="Hipervínculo visitado" xfId="396" builtinId="9" hidden="1"/>
    <cellStyle name="Hipervínculo visitado" xfId="398" builtinId="9" hidden="1"/>
    <cellStyle name="Hipervínculo visitado" xfId="400" builtinId="9" hidden="1"/>
    <cellStyle name="Hipervínculo visitado" xfId="402" builtinId="9" hidden="1"/>
    <cellStyle name="Hipervínculo visitado" xfId="404" builtinId="9" hidden="1"/>
    <cellStyle name="Hipervínculo visitado" xfId="406" builtinId="9" hidden="1"/>
    <cellStyle name="Hipervínculo visitado" xfId="408" builtinId="9" hidden="1"/>
    <cellStyle name="Hipervínculo visitado" xfId="410" builtinId="9" hidden="1"/>
    <cellStyle name="Hipervínculo visitado" xfId="412" builtinId="9" hidden="1"/>
    <cellStyle name="Hipervínculo visitado" xfId="414" builtinId="9" hidden="1"/>
    <cellStyle name="Hipervínculo visitado" xfId="416" builtinId="9" hidden="1"/>
    <cellStyle name="Hipervínculo visitado" xfId="418" builtinId="9" hidden="1"/>
    <cellStyle name="Hipervínculo visitado" xfId="420" builtinId="9" hidden="1"/>
    <cellStyle name="Hipervínculo visitado" xfId="422" builtinId="9" hidden="1"/>
    <cellStyle name="Hipervínculo visitado" xfId="424" builtinId="9" hidden="1"/>
    <cellStyle name="Hipervínculo visitado" xfId="426" builtinId="9" hidden="1"/>
    <cellStyle name="Hipervínculo visitado" xfId="428" builtinId="9" hidden="1"/>
    <cellStyle name="Hipervínculo visitado" xfId="430" builtinId="9" hidden="1"/>
    <cellStyle name="Hipervínculo visitado" xfId="432" builtinId="9" hidden="1"/>
    <cellStyle name="Hipervínculo visitado" xfId="434" builtinId="9" hidden="1"/>
    <cellStyle name="Hipervínculo visitado" xfId="436" builtinId="9" hidden="1"/>
    <cellStyle name="Hipervínculo visitado" xfId="438" builtinId="9" hidden="1"/>
    <cellStyle name="Hipervínculo visitado" xfId="440" builtinId="9" hidden="1"/>
    <cellStyle name="Hipervínculo visitado" xfId="442" builtinId="9" hidden="1"/>
    <cellStyle name="Hipervínculo visitado" xfId="444" builtinId="9" hidden="1"/>
    <cellStyle name="Hipervínculo visitado" xfId="446" builtinId="9" hidden="1"/>
    <cellStyle name="Hipervínculo visitado" xfId="448" builtinId="9" hidden="1"/>
    <cellStyle name="Hipervínculo visitado" xfId="450" builtinId="9" hidden="1"/>
    <cellStyle name="Hipervínculo visitado" xfId="452" builtinId="9" hidden="1"/>
    <cellStyle name="Hipervínculo visitado" xfId="454" builtinId="9" hidden="1"/>
    <cellStyle name="Hipervínculo visitado" xfId="456" builtinId="9" hidden="1"/>
    <cellStyle name="Hipervínculo visitado" xfId="458" builtinId="9" hidden="1"/>
    <cellStyle name="Hipervínculo visitado" xfId="460" builtinId="9" hidden="1"/>
    <cellStyle name="Hipervínculo visitado" xfId="462" builtinId="9" hidden="1"/>
    <cellStyle name="Hipervínculo visitado" xfId="464" builtinId="9" hidden="1"/>
    <cellStyle name="Hipervínculo visitado" xfId="466" builtinId="9" hidden="1"/>
    <cellStyle name="Hipervínculo visitado" xfId="468" builtinId="9" hidden="1"/>
    <cellStyle name="Hipervínculo visitado" xfId="470" builtinId="9" hidden="1"/>
    <cellStyle name="Hipervínculo visitado" xfId="472" builtinId="9" hidden="1"/>
    <cellStyle name="Hipervínculo visitado" xfId="474" builtinId="9" hidden="1"/>
    <cellStyle name="Hipervínculo visitado" xfId="476" builtinId="9" hidden="1"/>
    <cellStyle name="Hipervínculo visitado" xfId="478" builtinId="9" hidden="1"/>
    <cellStyle name="Hipervínculo visitado" xfId="480" builtinId="9" hidden="1"/>
    <cellStyle name="Hipervínculo visitado" xfId="482" builtinId="9" hidden="1"/>
    <cellStyle name="Hipervínculo visitado" xfId="484" builtinId="9" hidden="1"/>
    <cellStyle name="Hipervínculo visitado" xfId="486" builtinId="9" hidden="1"/>
    <cellStyle name="Hipervínculo visitado" xfId="488" builtinId="9" hidden="1"/>
    <cellStyle name="Hipervínculo visitado" xfId="490" builtinId="9" hidden="1"/>
    <cellStyle name="Hipervínculo visitado" xfId="492" builtinId="9" hidden="1"/>
    <cellStyle name="Hipervínculo visitado" xfId="494" builtinId="9" hidden="1"/>
    <cellStyle name="Hipervínculo visitado" xfId="496" builtinId="9" hidden="1"/>
    <cellStyle name="Hipervínculo visitado" xfId="498" builtinId="9" hidden="1"/>
    <cellStyle name="Hipervínculo visitado" xfId="500" builtinId="9" hidden="1"/>
    <cellStyle name="Hipervínculo visitado" xfId="502" builtinId="9" hidden="1"/>
    <cellStyle name="Hipervínculo visitado" xfId="504" builtinId="9" hidden="1"/>
    <cellStyle name="Hipervínculo visitado" xfId="506" builtinId="9" hidden="1"/>
    <cellStyle name="Hipervínculo visitado" xfId="508" builtinId="9" hidden="1"/>
    <cellStyle name="Hipervínculo visitado" xfId="510" builtinId="9" hidden="1"/>
    <cellStyle name="Hipervínculo visitado" xfId="512" builtinId="9" hidden="1"/>
    <cellStyle name="Hipervínculo visitado" xfId="514" builtinId="9" hidden="1"/>
    <cellStyle name="Hipervínculo visitado" xfId="516" builtinId="9" hidden="1"/>
    <cellStyle name="Hipervínculo visitado" xfId="518" builtinId="9" hidden="1"/>
    <cellStyle name="Hipervínculo visitado" xfId="520" builtinId="9" hidden="1"/>
    <cellStyle name="Hipervínculo visitado" xfId="522" builtinId="9" hidden="1"/>
    <cellStyle name="Millares 2" xfId="523" xr:uid="{00000000-0005-0000-0000-00000A020000}"/>
    <cellStyle name="Normal" xfId="0" builtinId="0"/>
    <cellStyle name="Normal 2" xfId="525" xr:uid="{00000000-0005-0000-0000-00000C020000}"/>
    <cellStyle name="Normal 2 2" xfId="526" xr:uid="{00000000-0005-0000-0000-00000D020000}"/>
    <cellStyle name="Normal 2 3" xfId="524" xr:uid="{00000000-0005-0000-0000-00000E020000}"/>
  </cellStyles>
  <dxfs count="0"/>
  <tableStyles count="0" defaultTableStyle="TableStyleMedium2" defaultPivotStyle="PivotStyleLight16"/>
  <colors>
    <mruColors>
      <color rgb="FFFFE59B"/>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1. PLAN TRABAJO'!A1"/><Relationship Id="rId7"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2. OBJETIVOS'!A1"/><Relationship Id="rId6" Type="http://schemas.openxmlformats.org/officeDocument/2006/relationships/hyperlink" Target="#'5. Lista chequeo estructura'!A1"/><Relationship Id="rId5" Type="http://schemas.openxmlformats.org/officeDocument/2006/relationships/hyperlink" Target="#'4. CUADROMANDO'!A1"/><Relationship Id="rId10" Type="http://schemas.openxmlformats.org/officeDocument/2006/relationships/image" Target="../media/image8.png"/><Relationship Id="rId4" Type="http://schemas.openxmlformats.org/officeDocument/2006/relationships/hyperlink" Target="#'3. INDICADORES'!A1"/><Relationship Id="rId9"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2</xdr:col>
      <xdr:colOff>571500</xdr:colOff>
      <xdr:row>2</xdr:row>
      <xdr:rowOff>38100</xdr:rowOff>
    </xdr:from>
    <xdr:to>
      <xdr:col>4</xdr:col>
      <xdr:colOff>147271</xdr:colOff>
      <xdr:row>2</xdr:row>
      <xdr:rowOff>895350</xdr:rowOff>
    </xdr:to>
    <xdr:pic>
      <xdr:nvPicPr>
        <xdr:cNvPr id="3" name="Imagen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723900"/>
          <a:ext cx="1099771"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561975</xdr:colOff>
      <xdr:row>5</xdr:row>
      <xdr:rowOff>19050</xdr:rowOff>
    </xdr:from>
    <xdr:to>
      <xdr:col>4</xdr:col>
      <xdr:colOff>144587</xdr:colOff>
      <xdr:row>9</xdr:row>
      <xdr:rowOff>38100</xdr:rowOff>
    </xdr:to>
    <xdr:pic>
      <xdr:nvPicPr>
        <xdr:cNvPr id="4" name="Imagen 6" descr="Descripción: C:\Users\Lucho\Dropbox\1. POSITIVA 2012\REGIONAL CENTRO\6. FORMATOS POSITIVA\color.JP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85975" y="2695575"/>
          <a:ext cx="1106612"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676276</xdr:colOff>
      <xdr:row>14</xdr:row>
      <xdr:rowOff>85725</xdr:rowOff>
    </xdr:from>
    <xdr:to>
      <xdr:col>5</xdr:col>
      <xdr:colOff>28576</xdr:colOff>
      <xdr:row>19</xdr:row>
      <xdr:rowOff>149649</xdr:rowOff>
    </xdr:to>
    <xdr:pic>
      <xdr:nvPicPr>
        <xdr:cNvPr id="5" name="Imagen 3" descr="logo azul">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38276" y="4572000"/>
          <a:ext cx="2400300" cy="9878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276225</xdr:colOff>
      <xdr:row>8</xdr:row>
      <xdr:rowOff>266700</xdr:rowOff>
    </xdr:from>
    <xdr:to>
      <xdr:col>3</xdr:col>
      <xdr:colOff>676275</xdr:colOff>
      <xdr:row>8</xdr:row>
      <xdr:rowOff>533400</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33825" y="2324100"/>
          <a:ext cx="4000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257175</xdr:colOff>
      <xdr:row>7</xdr:row>
      <xdr:rowOff>276225</xdr:rowOff>
    </xdr:from>
    <xdr:to>
      <xdr:col>3</xdr:col>
      <xdr:colOff>647700</xdr:colOff>
      <xdr:row>7</xdr:row>
      <xdr:rowOff>542925</xdr:rowOff>
    </xdr:to>
    <xdr:pic>
      <xdr:nvPicPr>
        <xdr:cNvPr id="3" name="Imagen 2">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14775" y="1609725"/>
          <a:ext cx="390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257175</xdr:colOff>
      <xdr:row>9</xdr:row>
      <xdr:rowOff>171450</xdr:rowOff>
    </xdr:from>
    <xdr:to>
      <xdr:col>3</xdr:col>
      <xdr:colOff>657225</xdr:colOff>
      <xdr:row>9</xdr:row>
      <xdr:rowOff>447675</xdr:rowOff>
    </xdr:to>
    <xdr:pic>
      <xdr:nvPicPr>
        <xdr:cNvPr id="4" name="Imagen 13">
          <a:hlinkClick xmlns:r="http://schemas.openxmlformats.org/officeDocument/2006/relationships" r:id="rId4"/>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14775" y="2952750"/>
          <a:ext cx="4000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219075</xdr:colOff>
      <xdr:row>10</xdr:row>
      <xdr:rowOff>209550</xdr:rowOff>
    </xdr:from>
    <xdr:to>
      <xdr:col>3</xdr:col>
      <xdr:colOff>619125</xdr:colOff>
      <xdr:row>10</xdr:row>
      <xdr:rowOff>476250</xdr:rowOff>
    </xdr:to>
    <xdr:pic>
      <xdr:nvPicPr>
        <xdr:cNvPr id="5" name="Imagen 14">
          <a:hlinkClick xmlns:r="http://schemas.openxmlformats.org/officeDocument/2006/relationships" r:id="rId5"/>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6675" y="3714750"/>
          <a:ext cx="4000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209550</xdr:colOff>
      <xdr:row>11</xdr:row>
      <xdr:rowOff>190500</xdr:rowOff>
    </xdr:from>
    <xdr:to>
      <xdr:col>3</xdr:col>
      <xdr:colOff>609600</xdr:colOff>
      <xdr:row>11</xdr:row>
      <xdr:rowOff>466725</xdr:rowOff>
    </xdr:to>
    <xdr:pic>
      <xdr:nvPicPr>
        <xdr:cNvPr id="6" name="Imagen 15">
          <a:hlinkClick xmlns:r="http://schemas.openxmlformats.org/officeDocument/2006/relationships" r:id="rId6"/>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67150" y="4419600"/>
          <a:ext cx="4000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0</xdr:row>
      <xdr:rowOff>76200</xdr:rowOff>
    </xdr:from>
    <xdr:to>
      <xdr:col>1</xdr:col>
      <xdr:colOff>838200</xdr:colOff>
      <xdr:row>2</xdr:row>
      <xdr:rowOff>581165</xdr:rowOff>
    </xdr:to>
    <xdr:pic>
      <xdr:nvPicPr>
        <xdr:cNvPr id="10" name="Imagen 5">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1450" y="76200"/>
          <a:ext cx="976313" cy="909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73819</xdr:colOff>
      <xdr:row>0</xdr:row>
      <xdr:rowOff>123825</xdr:rowOff>
    </xdr:from>
    <xdr:to>
      <xdr:col>10</xdr:col>
      <xdr:colOff>1166813</xdr:colOff>
      <xdr:row>2</xdr:row>
      <xdr:rowOff>692663</xdr:rowOff>
    </xdr:to>
    <xdr:pic>
      <xdr:nvPicPr>
        <xdr:cNvPr id="11" name="Imagen 1">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46382" y="123825"/>
          <a:ext cx="1092994" cy="973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642937</xdr:colOff>
      <xdr:row>13</xdr:row>
      <xdr:rowOff>59531</xdr:rowOff>
    </xdr:from>
    <xdr:to>
      <xdr:col>4</xdr:col>
      <xdr:colOff>268907</xdr:colOff>
      <xdr:row>28</xdr:row>
      <xdr:rowOff>167900</xdr:rowOff>
    </xdr:to>
    <xdr:pic>
      <xdr:nvPicPr>
        <xdr:cNvPr id="12" name="Imagen 11">
          <a:extLst>
            <a:ext uri="{FF2B5EF4-FFF2-40B4-BE49-F238E27FC236}">
              <a16:creationId xmlns:a16="http://schemas.microsoft.com/office/drawing/2014/main" id="{00000000-0008-0000-0100-00000C000000}"/>
            </a:ext>
          </a:extLst>
        </xdr:cNvPr>
        <xdr:cNvPicPr>
          <a:picLocks noChangeAspect="1"/>
        </xdr:cNvPicPr>
      </xdr:nvPicPr>
      <xdr:blipFill rotWithShape="1">
        <a:blip xmlns:r="http://schemas.openxmlformats.org/officeDocument/2006/relationships" r:embed="rId9"/>
        <a:srcRect l="25199" t="18960" r="16092" b="7146"/>
        <a:stretch/>
      </xdr:blipFill>
      <xdr:spPr>
        <a:xfrm>
          <a:off x="952500" y="5953125"/>
          <a:ext cx="4007470" cy="2608682"/>
        </a:xfrm>
        <a:prstGeom prst="rect">
          <a:avLst/>
        </a:prstGeom>
      </xdr:spPr>
    </xdr:pic>
    <xdr:clientData/>
  </xdr:twoCellAnchor>
  <xdr:twoCellAnchor editAs="oneCell">
    <xdr:from>
      <xdr:col>4</xdr:col>
      <xdr:colOff>333375</xdr:colOff>
      <xdr:row>13</xdr:row>
      <xdr:rowOff>11906</xdr:rowOff>
    </xdr:from>
    <xdr:to>
      <xdr:col>9</xdr:col>
      <xdr:colOff>1366409</xdr:colOff>
      <xdr:row>28</xdr:row>
      <xdr:rowOff>113545</xdr:rowOff>
    </xdr:to>
    <xdr:pic>
      <xdr:nvPicPr>
        <xdr:cNvPr id="13" name="Imagen 12">
          <a:extLst>
            <a:ext uri="{FF2B5EF4-FFF2-40B4-BE49-F238E27FC236}">
              <a16:creationId xmlns:a16="http://schemas.microsoft.com/office/drawing/2014/main" id="{00000000-0008-0000-0100-00000D000000}"/>
            </a:ext>
          </a:extLst>
        </xdr:cNvPr>
        <xdr:cNvPicPr>
          <a:picLocks noChangeAspect="1"/>
        </xdr:cNvPicPr>
      </xdr:nvPicPr>
      <xdr:blipFill rotWithShape="1">
        <a:blip xmlns:r="http://schemas.openxmlformats.org/officeDocument/2006/relationships" r:embed="rId10"/>
        <a:srcRect l="29080" t="20292" r="12682" b="7235"/>
        <a:stretch/>
      </xdr:blipFill>
      <xdr:spPr>
        <a:xfrm>
          <a:off x="5024438" y="5905500"/>
          <a:ext cx="3914346" cy="2601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526106</xdr:colOff>
      <xdr:row>0</xdr:row>
      <xdr:rowOff>46121</xdr:rowOff>
    </xdr:from>
    <xdr:to>
      <xdr:col>1</xdr:col>
      <xdr:colOff>633204</xdr:colOff>
      <xdr:row>2</xdr:row>
      <xdr:rowOff>561473</xdr:rowOff>
    </xdr:to>
    <xdr:pic>
      <xdr:nvPicPr>
        <xdr:cNvPr id="2" name="Imagen 5">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6106" y="46121"/>
          <a:ext cx="983398" cy="915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328864</xdr:colOff>
      <xdr:row>0</xdr:row>
      <xdr:rowOff>50131</xdr:rowOff>
    </xdr:from>
    <xdr:to>
      <xdr:col>17</xdr:col>
      <xdr:colOff>70185</xdr:colOff>
      <xdr:row>2</xdr:row>
      <xdr:rowOff>562139</xdr:rowOff>
    </xdr:to>
    <xdr:pic>
      <xdr:nvPicPr>
        <xdr:cNvPr id="3" name="Imagen 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617114" y="50131"/>
          <a:ext cx="960521" cy="9120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1113034</xdr:colOff>
      <xdr:row>93</xdr:row>
      <xdr:rowOff>25044</xdr:rowOff>
    </xdr:from>
    <xdr:to>
      <xdr:col>5</xdr:col>
      <xdr:colOff>2964523</xdr:colOff>
      <xdr:row>95</xdr:row>
      <xdr:rowOff>171677</xdr:rowOff>
    </xdr:to>
    <xdr:pic>
      <xdr:nvPicPr>
        <xdr:cNvPr id="4" name="Imagen 12">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52109" y="71923275"/>
          <a:ext cx="363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809625</xdr:colOff>
      <xdr:row>93</xdr:row>
      <xdr:rowOff>38100</xdr:rowOff>
    </xdr:from>
    <xdr:to>
      <xdr:col>7</xdr:col>
      <xdr:colOff>251289</xdr:colOff>
      <xdr:row>95</xdr:row>
      <xdr:rowOff>189014</xdr:rowOff>
    </xdr:to>
    <xdr:pic>
      <xdr:nvPicPr>
        <xdr:cNvPr id="5" name="Imagen 12">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72525" y="71923275"/>
          <a:ext cx="185148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447675</xdr:colOff>
          <xdr:row>0</xdr:row>
          <xdr:rowOff>171450</xdr:rowOff>
        </xdr:from>
        <xdr:to>
          <xdr:col>2</xdr:col>
          <xdr:colOff>409575</xdr:colOff>
          <xdr:row>2</xdr:row>
          <xdr:rowOff>371475</xdr:rowOff>
        </xdr:to>
        <xdr:sp macro="" textlink="">
          <xdr:nvSpPr>
            <xdr:cNvPr id="9217" name="Objeto 75" hidden="1">
              <a:extLst>
                <a:ext uri="{63B3BB69-23CF-44E3-9099-C40C66FF867C}">
                  <a14:compatExt spid="_x0000_s9217"/>
                </a:ext>
                <a:ext uri="{FF2B5EF4-FFF2-40B4-BE49-F238E27FC236}">
                  <a16:creationId xmlns:a16="http://schemas.microsoft.com/office/drawing/2014/main" id="{00000000-0008-0000-0300-000001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9652</xdr:colOff>
      <xdr:row>1</xdr:row>
      <xdr:rowOff>9347</xdr:rowOff>
    </xdr:from>
    <xdr:to>
      <xdr:col>1</xdr:col>
      <xdr:colOff>1206500</xdr:colOff>
      <xdr:row>9</xdr:row>
      <xdr:rowOff>0</xdr:rowOff>
    </xdr:to>
    <xdr:pic>
      <xdr:nvPicPr>
        <xdr:cNvPr id="2" name="Picture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stretch>
          <a:fillRect/>
        </a:stretch>
      </xdr:blipFill>
      <xdr:spPr>
        <a:xfrm>
          <a:off x="733552" y="66497"/>
          <a:ext cx="1196848" cy="8574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285750</xdr:colOff>
      <xdr:row>1</xdr:row>
      <xdr:rowOff>0</xdr:rowOff>
    </xdr:from>
    <xdr:to>
      <xdr:col>6</xdr:col>
      <xdr:colOff>603250</xdr:colOff>
      <xdr:row>45</xdr:row>
      <xdr:rowOff>63500</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a:srcRect l="20134" t="22138" r="53508" b="11664"/>
        <a:stretch/>
      </xdr:blipFill>
      <xdr:spPr>
        <a:xfrm>
          <a:off x="285750" y="190500"/>
          <a:ext cx="4889500" cy="8445500"/>
        </a:xfrm>
        <a:prstGeom prst="rect">
          <a:avLst/>
        </a:prstGeom>
      </xdr:spPr>
    </xdr:pic>
    <xdr:clientData/>
  </xdr:twoCellAnchor>
  <xdr:twoCellAnchor editAs="oneCell">
    <xdr:from>
      <xdr:col>0</xdr:col>
      <xdr:colOff>20484</xdr:colOff>
      <xdr:row>46</xdr:row>
      <xdr:rowOff>40967</xdr:rowOff>
    </xdr:from>
    <xdr:to>
      <xdr:col>6</xdr:col>
      <xdr:colOff>727178</xdr:colOff>
      <xdr:row>71</xdr:row>
      <xdr:rowOff>1</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rotWithShape="1">
        <a:blip xmlns:r="http://schemas.openxmlformats.org/officeDocument/2006/relationships" r:embed="rId2"/>
        <a:srcRect l="52904" t="22684" r="21825" b="11363"/>
        <a:stretch/>
      </xdr:blipFill>
      <xdr:spPr>
        <a:xfrm>
          <a:off x="20484" y="9002661"/>
          <a:ext cx="5254113" cy="482395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2.xml"/><Relationship Id="rId5" Type="http://schemas.openxmlformats.org/officeDocument/2006/relationships/image" Target="../media/image10.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J32"/>
  <sheetViews>
    <sheetView zoomScale="59" zoomScaleNormal="59" workbookViewId="0">
      <selection activeCell="Q22" sqref="Q22"/>
    </sheetView>
  </sheetViews>
  <sheetFormatPr baseColWidth="10" defaultRowHeight="14.25" x14ac:dyDescent="0.2"/>
  <cols>
    <col min="1" max="6" width="11.42578125" style="39"/>
    <col min="7" max="7" width="13.28515625" style="39" customWidth="1"/>
    <col min="8" max="16384" width="11.42578125" style="39"/>
  </cols>
  <sheetData>
    <row r="1" spans="1:8" ht="24" customHeight="1" x14ac:dyDescent="0.2">
      <c r="A1" s="892" t="s">
        <v>205</v>
      </c>
      <c r="B1" s="893"/>
      <c r="C1" s="893"/>
      <c r="D1" s="893"/>
      <c r="E1" s="893"/>
      <c r="F1" s="893"/>
      <c r="G1" s="894"/>
      <c r="H1" s="122"/>
    </row>
    <row r="2" spans="1:8" ht="30" customHeight="1" x14ac:dyDescent="0.2">
      <c r="A2" s="895" t="s">
        <v>206</v>
      </c>
      <c r="B2" s="896"/>
      <c r="C2" s="896"/>
      <c r="D2" s="896"/>
      <c r="E2" s="896"/>
      <c r="F2" s="896"/>
      <c r="G2" s="897"/>
      <c r="H2" s="122"/>
    </row>
    <row r="3" spans="1:8" ht="77.25" customHeight="1" x14ac:dyDescent="0.2">
      <c r="A3" s="898"/>
      <c r="B3" s="899"/>
      <c r="C3" s="899"/>
      <c r="D3" s="899"/>
      <c r="E3" s="899"/>
      <c r="F3" s="899"/>
      <c r="G3" s="900"/>
      <c r="H3" s="122"/>
    </row>
    <row r="4" spans="1:8" ht="69" customHeight="1" x14ac:dyDescent="0.2">
      <c r="A4" s="901" t="s">
        <v>215</v>
      </c>
      <c r="B4" s="902"/>
      <c r="C4" s="902"/>
      <c r="D4" s="902"/>
      <c r="E4" s="902"/>
      <c r="F4" s="902"/>
      <c r="G4" s="903"/>
      <c r="H4" s="122"/>
    </row>
    <row r="5" spans="1:8" ht="30.75" customHeight="1" x14ac:dyDescent="0.2">
      <c r="A5" s="895" t="s">
        <v>207</v>
      </c>
      <c r="B5" s="896"/>
      <c r="C5" s="896"/>
      <c r="D5" s="896"/>
      <c r="E5" s="896"/>
      <c r="F5" s="896"/>
      <c r="G5" s="897"/>
      <c r="H5" s="122"/>
    </row>
    <row r="6" spans="1:8" x14ac:dyDescent="0.2">
      <c r="A6" s="883"/>
      <c r="B6" s="884"/>
      <c r="C6" s="884"/>
      <c r="D6" s="884"/>
      <c r="E6" s="884"/>
      <c r="F6" s="884"/>
      <c r="G6" s="885"/>
      <c r="H6" s="122"/>
    </row>
    <row r="7" spans="1:8" x14ac:dyDescent="0.2">
      <c r="A7" s="883"/>
      <c r="B7" s="884"/>
      <c r="C7" s="884"/>
      <c r="D7" s="884"/>
      <c r="E7" s="884"/>
      <c r="F7" s="884"/>
      <c r="G7" s="885"/>
      <c r="H7" s="122"/>
    </row>
    <row r="8" spans="1:8" x14ac:dyDescent="0.2">
      <c r="A8" s="883"/>
      <c r="B8" s="884"/>
      <c r="C8" s="884"/>
      <c r="D8" s="884"/>
      <c r="E8" s="884"/>
      <c r="F8" s="884"/>
      <c r="G8" s="885"/>
      <c r="H8" s="122"/>
    </row>
    <row r="9" spans="1:8" ht="30" customHeight="1" x14ac:dyDescent="0.2">
      <c r="A9" s="883"/>
      <c r="B9" s="884"/>
      <c r="C9" s="884"/>
      <c r="D9" s="884"/>
      <c r="E9" s="884"/>
      <c r="F9" s="884"/>
      <c r="G9" s="885"/>
      <c r="H9" s="122"/>
    </row>
    <row r="10" spans="1:8" ht="15.75" x14ac:dyDescent="0.2">
      <c r="A10" s="126"/>
      <c r="B10" s="131"/>
      <c r="C10" s="131"/>
      <c r="D10" s="131"/>
      <c r="E10" s="131"/>
      <c r="F10" s="131"/>
      <c r="G10" s="132"/>
      <c r="H10" s="122"/>
    </row>
    <row r="11" spans="1:8" ht="30" customHeight="1" x14ac:dyDescent="0.2">
      <c r="A11" s="886" t="s">
        <v>208</v>
      </c>
      <c r="B11" s="887"/>
      <c r="C11" s="887"/>
      <c r="D11" s="887"/>
      <c r="E11" s="887"/>
      <c r="F11" s="887"/>
      <c r="G11" s="888"/>
      <c r="H11" s="122"/>
    </row>
    <row r="12" spans="1:8" ht="15.75" x14ac:dyDescent="0.2">
      <c r="A12" s="889" t="s">
        <v>209</v>
      </c>
      <c r="B12" s="890"/>
      <c r="C12" s="890"/>
      <c r="D12" s="890"/>
      <c r="E12" s="890"/>
      <c r="F12" s="890"/>
      <c r="G12" s="891"/>
      <c r="H12" s="122"/>
    </row>
    <row r="13" spans="1:8" ht="15.75" x14ac:dyDescent="0.2">
      <c r="A13" s="126"/>
      <c r="B13" s="131"/>
      <c r="C13" s="131"/>
      <c r="D13" s="131"/>
      <c r="E13" s="131"/>
      <c r="F13" s="131"/>
      <c r="G13" s="132"/>
      <c r="H13" s="122"/>
    </row>
    <row r="14" spans="1:8" ht="15.75" x14ac:dyDescent="0.2">
      <c r="A14" s="889" t="s">
        <v>210</v>
      </c>
      <c r="B14" s="890"/>
      <c r="C14" s="890"/>
      <c r="D14" s="890"/>
      <c r="E14" s="890"/>
      <c r="F14" s="890"/>
      <c r="G14" s="891"/>
      <c r="H14" s="122"/>
    </row>
    <row r="15" spans="1:8" ht="15.75" x14ac:dyDescent="0.2">
      <c r="A15" s="127"/>
      <c r="B15" s="131"/>
      <c r="C15" s="131"/>
      <c r="D15" s="131"/>
      <c r="E15" s="131"/>
      <c r="F15" s="131"/>
      <c r="G15" s="132"/>
      <c r="H15" s="122"/>
    </row>
    <row r="16" spans="1:8" ht="15" x14ac:dyDescent="0.2">
      <c r="A16" s="133"/>
      <c r="B16" s="131"/>
      <c r="C16" s="131"/>
      <c r="D16" s="131"/>
      <c r="E16" s="131"/>
      <c r="F16" s="131"/>
      <c r="G16" s="132"/>
      <c r="H16" s="122"/>
    </row>
    <row r="17" spans="1:10" ht="15" x14ac:dyDescent="0.2">
      <c r="A17" s="133"/>
      <c r="B17" s="131"/>
      <c r="C17" s="131"/>
      <c r="D17" s="131"/>
      <c r="E17" s="131"/>
      <c r="F17" s="131"/>
      <c r="G17" s="132"/>
      <c r="H17" s="122"/>
    </row>
    <row r="18" spans="1:10" ht="15" x14ac:dyDescent="0.2">
      <c r="A18" s="133"/>
      <c r="B18" s="131"/>
      <c r="C18" s="131"/>
      <c r="D18" s="131"/>
      <c r="E18" s="131"/>
      <c r="F18" s="131"/>
      <c r="G18" s="132"/>
      <c r="H18" s="122"/>
    </row>
    <row r="19" spans="1:10" ht="15" x14ac:dyDescent="0.2">
      <c r="A19" s="133"/>
      <c r="B19" s="131"/>
      <c r="C19" s="131"/>
      <c r="D19" s="131"/>
      <c r="E19" s="131"/>
      <c r="F19" s="131"/>
      <c r="G19" s="132"/>
      <c r="H19" s="122"/>
    </row>
    <row r="20" spans="1:10" ht="15" x14ac:dyDescent="0.2">
      <c r="A20" s="133"/>
      <c r="B20" s="131"/>
      <c r="C20" s="131"/>
      <c r="D20" s="131"/>
      <c r="E20" s="131"/>
      <c r="F20" s="131"/>
      <c r="G20" s="132"/>
      <c r="H20" s="122"/>
    </row>
    <row r="21" spans="1:10" ht="15" x14ac:dyDescent="0.2">
      <c r="A21" s="133"/>
      <c r="B21" s="131"/>
      <c r="C21" s="131"/>
      <c r="D21" s="131"/>
      <c r="E21" s="131"/>
      <c r="F21" s="131"/>
      <c r="G21" s="132"/>
      <c r="H21" s="122"/>
    </row>
    <row r="22" spans="1:10" ht="15.75" x14ac:dyDescent="0.2">
      <c r="A22" s="889" t="s">
        <v>211</v>
      </c>
      <c r="B22" s="890"/>
      <c r="C22" s="890"/>
      <c r="D22" s="890"/>
      <c r="E22" s="890"/>
      <c r="F22" s="890"/>
      <c r="G22" s="891"/>
      <c r="H22" s="122"/>
    </row>
    <row r="23" spans="1:10" ht="15.75" x14ac:dyDescent="0.2">
      <c r="A23" s="126"/>
      <c r="B23" s="131"/>
      <c r="C23" s="131"/>
      <c r="D23" s="131"/>
      <c r="E23" s="131"/>
      <c r="F23" s="131"/>
      <c r="G23" s="132"/>
      <c r="H23" s="122"/>
    </row>
    <row r="24" spans="1:10" ht="15.75" x14ac:dyDescent="0.2">
      <c r="A24" s="126"/>
      <c r="B24" s="131"/>
      <c r="C24" s="131"/>
      <c r="D24" s="131"/>
      <c r="E24" s="131"/>
      <c r="F24" s="131"/>
      <c r="G24" s="132"/>
      <c r="H24" s="122"/>
    </row>
    <row r="25" spans="1:10" ht="15.75" x14ac:dyDescent="0.2">
      <c r="A25" s="889" t="s">
        <v>212</v>
      </c>
      <c r="B25" s="890"/>
      <c r="C25" s="890"/>
      <c r="D25" s="890"/>
      <c r="E25" s="890"/>
      <c r="F25" s="890"/>
      <c r="G25" s="891"/>
      <c r="H25" s="122"/>
    </row>
    <row r="26" spans="1:10" ht="27" customHeight="1" x14ac:dyDescent="0.2">
      <c r="A26" s="886" t="s">
        <v>214</v>
      </c>
      <c r="B26" s="887"/>
      <c r="C26" s="887"/>
      <c r="D26" s="887"/>
      <c r="E26" s="887"/>
      <c r="F26" s="887"/>
      <c r="G26" s="888"/>
      <c r="H26" s="122"/>
    </row>
    <row r="27" spans="1:10" ht="15.75" x14ac:dyDescent="0.2">
      <c r="A27" s="889" t="s">
        <v>213</v>
      </c>
      <c r="B27" s="890"/>
      <c r="C27" s="890"/>
      <c r="D27" s="890"/>
      <c r="E27" s="890"/>
      <c r="F27" s="890"/>
      <c r="G27" s="891"/>
      <c r="H27" s="122"/>
    </row>
    <row r="28" spans="1:10" ht="15.75" x14ac:dyDescent="0.25">
      <c r="A28" s="126"/>
      <c r="B28" s="131"/>
      <c r="C28" s="131"/>
      <c r="D28" s="131"/>
      <c r="E28" s="131"/>
      <c r="F28" s="131"/>
      <c r="G28" s="132"/>
      <c r="H28" s="122"/>
      <c r="J28"/>
    </row>
    <row r="29" spans="1:10" ht="15.75" x14ac:dyDescent="0.2">
      <c r="A29" s="889" t="s">
        <v>249</v>
      </c>
      <c r="B29" s="890"/>
      <c r="C29" s="890"/>
      <c r="D29" s="890"/>
      <c r="E29" s="890"/>
      <c r="F29" s="890"/>
      <c r="G29" s="891"/>
      <c r="H29" s="122"/>
    </row>
    <row r="30" spans="1:10" ht="15" x14ac:dyDescent="0.2">
      <c r="A30" s="133"/>
      <c r="B30" s="131"/>
      <c r="C30" s="131"/>
      <c r="D30" s="131"/>
      <c r="E30" s="131"/>
      <c r="F30" s="131"/>
      <c r="G30" s="132"/>
      <c r="H30" s="122"/>
    </row>
    <row r="31" spans="1:10" x14ac:dyDescent="0.2">
      <c r="A31" s="125"/>
      <c r="B31" s="123"/>
      <c r="C31" s="123"/>
      <c r="D31" s="123"/>
      <c r="E31" s="123"/>
      <c r="F31" s="123"/>
      <c r="G31" s="124"/>
      <c r="H31" s="122"/>
    </row>
    <row r="32" spans="1:10" ht="15" thickBot="1" x14ac:dyDescent="0.25">
      <c r="A32" s="128"/>
      <c r="B32" s="129"/>
      <c r="C32" s="129"/>
      <c r="D32" s="129"/>
      <c r="E32" s="129"/>
      <c r="F32" s="129"/>
      <c r="G32" s="130"/>
      <c r="H32" s="122"/>
    </row>
  </sheetData>
  <mergeCells count="14">
    <mergeCell ref="A22:G22"/>
    <mergeCell ref="A25:G25"/>
    <mergeCell ref="A26:G26"/>
    <mergeCell ref="A27:G27"/>
    <mergeCell ref="A29:G29"/>
    <mergeCell ref="A6:G9"/>
    <mergeCell ref="A11:G11"/>
    <mergeCell ref="A12:G12"/>
    <mergeCell ref="A14:G14"/>
    <mergeCell ref="A1:G1"/>
    <mergeCell ref="A2:G2"/>
    <mergeCell ref="A3:G3"/>
    <mergeCell ref="A5:G5"/>
    <mergeCell ref="A4:G4"/>
  </mergeCells>
  <printOptions horizontalCentered="1" verticalCentered="1"/>
  <pageMargins left="0.70866141732283472" right="0.70866141732283472" top="0.74803149606299213" bottom="0.74803149606299213" header="0.31496062992125984" footer="0.31496062992125984"/>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5"/>
  <sheetViews>
    <sheetView workbookViewId="0">
      <selection activeCell="F17" sqref="F17"/>
    </sheetView>
  </sheetViews>
  <sheetFormatPr baseColWidth="10" defaultRowHeight="15" x14ac:dyDescent="0.25"/>
  <sheetData>
    <row r="1" spans="1:1" x14ac:dyDescent="0.25">
      <c r="A1" t="s">
        <v>261</v>
      </c>
    </row>
    <row r="2" spans="1:1" x14ac:dyDescent="0.25">
      <c r="A2" t="s">
        <v>262</v>
      </c>
    </row>
    <row r="3" spans="1:1" x14ac:dyDescent="0.25">
      <c r="A3" t="s">
        <v>263</v>
      </c>
    </row>
    <row r="4" spans="1:1" x14ac:dyDescent="0.25">
      <c r="A4" t="s">
        <v>264</v>
      </c>
    </row>
    <row r="5" spans="1:1" x14ac:dyDescent="0.25">
      <c r="A5" t="s">
        <v>265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23"/>
  <sheetViews>
    <sheetView topLeftCell="A10" zoomScale="190" zoomScaleNormal="148" workbookViewId="0">
      <selection activeCell="B20" sqref="B20:G20"/>
    </sheetView>
  </sheetViews>
  <sheetFormatPr baseColWidth="10" defaultRowHeight="15" x14ac:dyDescent="0.25"/>
  <cols>
    <col min="1" max="1" width="5.5703125" style="34" customWidth="1"/>
    <col min="7" max="7" width="49" customWidth="1"/>
    <col min="8" max="8" width="39.85546875" customWidth="1"/>
  </cols>
  <sheetData>
    <row r="1" spans="1:8" x14ac:dyDescent="0.25">
      <c r="A1" s="1274" t="s">
        <v>152</v>
      </c>
      <c r="B1" s="1274"/>
      <c r="C1" s="1274"/>
      <c r="D1" s="1274"/>
      <c r="E1" s="1274"/>
      <c r="F1" s="1274"/>
      <c r="G1" s="1274"/>
      <c r="H1" s="36"/>
    </row>
    <row r="2" spans="1:8" x14ac:dyDescent="0.25">
      <c r="B2" s="35">
        <v>42845</v>
      </c>
    </row>
    <row r="3" spans="1:8" x14ac:dyDescent="0.25">
      <c r="B3" s="1274" t="s">
        <v>157</v>
      </c>
      <c r="C3" s="1274"/>
      <c r="D3" s="1274"/>
      <c r="E3" s="1274"/>
    </row>
    <row r="4" spans="1:8" x14ac:dyDescent="0.25">
      <c r="A4" s="34">
        <v>1</v>
      </c>
      <c r="B4" s="1275" t="s">
        <v>170</v>
      </c>
      <c r="C4" s="1275"/>
      <c r="D4" s="1275"/>
      <c r="E4" s="1275"/>
      <c r="F4" s="1275"/>
      <c r="G4" s="1275"/>
    </row>
    <row r="5" spans="1:8" x14ac:dyDescent="0.25">
      <c r="A5" s="34">
        <v>2</v>
      </c>
      <c r="B5" s="37" t="s">
        <v>171</v>
      </c>
      <c r="C5" s="37"/>
      <c r="D5" s="37"/>
      <c r="E5" s="37"/>
      <c r="F5" s="37"/>
      <c r="G5" s="37"/>
    </row>
    <row r="6" spans="1:8" x14ac:dyDescent="0.25">
      <c r="A6" s="34">
        <v>3</v>
      </c>
      <c r="B6" s="1275" t="s">
        <v>153</v>
      </c>
      <c r="C6" s="1275"/>
      <c r="D6" s="1275"/>
      <c r="E6" s="1275"/>
      <c r="F6" s="1275"/>
      <c r="G6" s="1275"/>
    </row>
    <row r="7" spans="1:8" x14ac:dyDescent="0.25">
      <c r="A7" s="34">
        <v>4</v>
      </c>
      <c r="B7" s="37" t="s">
        <v>161</v>
      </c>
      <c r="C7" s="37"/>
      <c r="D7" s="37"/>
      <c r="E7" s="37"/>
      <c r="F7" s="37"/>
      <c r="G7" s="37"/>
    </row>
    <row r="8" spans="1:8" x14ac:dyDescent="0.25">
      <c r="A8" s="34">
        <v>5</v>
      </c>
      <c r="B8" s="37" t="s">
        <v>174</v>
      </c>
    </row>
    <row r="9" spans="1:8" x14ac:dyDescent="0.25">
      <c r="A9" s="34">
        <v>6</v>
      </c>
      <c r="B9" s="38" t="s">
        <v>154</v>
      </c>
    </row>
    <row r="10" spans="1:8" x14ac:dyDescent="0.25">
      <c r="B10" s="37" t="s">
        <v>155</v>
      </c>
    </row>
    <row r="11" spans="1:8" x14ac:dyDescent="0.25">
      <c r="B11" s="37" t="s">
        <v>156</v>
      </c>
    </row>
    <row r="12" spans="1:8" x14ac:dyDescent="0.25">
      <c r="B12" s="37" t="s">
        <v>164</v>
      </c>
    </row>
    <row r="13" spans="1:8" x14ac:dyDescent="0.25">
      <c r="B13" s="37" t="s">
        <v>165</v>
      </c>
    </row>
    <row r="14" spans="1:8" x14ac:dyDescent="0.25">
      <c r="B14" s="37" t="s">
        <v>166</v>
      </c>
    </row>
    <row r="15" spans="1:8" x14ac:dyDescent="0.25">
      <c r="B15" s="37" t="s">
        <v>167</v>
      </c>
    </row>
    <row r="16" spans="1:8" x14ac:dyDescent="0.25">
      <c r="A16" s="34">
        <v>9</v>
      </c>
      <c r="B16" s="37" t="s">
        <v>158</v>
      </c>
    </row>
    <row r="17" spans="1:8" x14ac:dyDescent="0.25">
      <c r="A17" s="34">
        <v>10</v>
      </c>
      <c r="B17" t="s">
        <v>163</v>
      </c>
    </row>
    <row r="18" spans="1:8" x14ac:dyDescent="0.25">
      <c r="B18" s="1276" t="s">
        <v>169</v>
      </c>
      <c r="C18" s="1276"/>
      <c r="D18" s="1276"/>
      <c r="E18" s="1276"/>
      <c r="F18" s="1276"/>
      <c r="G18" s="1276"/>
      <c r="H18" s="1276"/>
    </row>
    <row r="19" spans="1:8" x14ac:dyDescent="0.25">
      <c r="B19" s="1276" t="s">
        <v>173</v>
      </c>
      <c r="C19" s="1276"/>
      <c r="D19" s="1276"/>
      <c r="E19" s="1276"/>
      <c r="F19" s="1276"/>
      <c r="G19" s="1276"/>
      <c r="H19" s="1276"/>
    </row>
    <row r="20" spans="1:8" ht="35.25" customHeight="1" x14ac:dyDescent="0.25">
      <c r="B20" s="1277" t="s">
        <v>172</v>
      </c>
      <c r="C20" s="1277"/>
      <c r="D20" s="1277"/>
      <c r="E20" s="1277"/>
      <c r="F20" s="1277"/>
      <c r="G20" s="1277"/>
    </row>
    <row r="22" spans="1:8" x14ac:dyDescent="0.25">
      <c r="A22" s="1276" t="s">
        <v>168</v>
      </c>
      <c r="B22" s="1276"/>
      <c r="C22" s="1276"/>
      <c r="D22" s="1276"/>
      <c r="E22" s="1276"/>
      <c r="F22" s="1276"/>
      <c r="G22" s="1276"/>
    </row>
    <row r="23" spans="1:8" x14ac:dyDescent="0.25">
      <c r="B23" s="37" t="s">
        <v>175</v>
      </c>
    </row>
  </sheetData>
  <mergeCells count="8">
    <mergeCell ref="A1:G1"/>
    <mergeCell ref="B4:G4"/>
    <mergeCell ref="A22:G22"/>
    <mergeCell ref="B18:H18"/>
    <mergeCell ref="B19:H19"/>
    <mergeCell ref="B6:G6"/>
    <mergeCell ref="B20:G20"/>
    <mergeCell ref="B3:E3"/>
  </mergeCells>
  <pageMargins left="0.70866141732283472" right="0.70866141732283472" top="0.74803149606299213" bottom="0.74803149606299213" header="0.31496062992125984" footer="0.31496062992125984"/>
  <pageSetup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sheetPr>
  <dimension ref="A1:U29"/>
  <sheetViews>
    <sheetView zoomScale="80" zoomScaleNormal="80" workbookViewId="0">
      <selection activeCell="J8" sqref="J8"/>
    </sheetView>
  </sheetViews>
  <sheetFormatPr baseColWidth="10" defaultColWidth="11.5703125" defaultRowHeight="12.75" x14ac:dyDescent="0.2"/>
  <cols>
    <col min="1" max="1" width="4.7109375" style="1" customWidth="1"/>
    <col min="2" max="2" width="17.85546875" style="1" customWidth="1"/>
    <col min="3" max="3" width="32.28515625" style="1" customWidth="1"/>
    <col min="4" max="4" width="15.5703125" style="14" customWidth="1"/>
    <col min="5" max="5" width="7.140625" style="14" customWidth="1"/>
    <col min="6" max="6" width="6.85546875" style="14" customWidth="1"/>
    <col min="7" max="7" width="10.42578125" style="14" customWidth="1"/>
    <col min="8" max="8" width="11.85546875" style="1" customWidth="1"/>
    <col min="9" max="9" width="7.140625" style="1" customWidth="1"/>
    <col min="10" max="10" width="22.42578125" style="1" customWidth="1"/>
    <col min="11" max="11" width="18" style="1" customWidth="1"/>
    <col min="12" max="237" width="11.5703125" style="1"/>
    <col min="238" max="238" width="4.7109375" style="1" customWidth="1"/>
    <col min="239" max="239" width="17.85546875" style="1" customWidth="1"/>
    <col min="240" max="240" width="32.28515625" style="1" customWidth="1"/>
    <col min="241" max="241" width="15.5703125" style="1" customWidth="1"/>
    <col min="242" max="242" width="7.140625" style="1" customWidth="1"/>
    <col min="243" max="243" width="6.85546875" style="1" customWidth="1"/>
    <col min="244" max="244" width="15.140625" style="1" customWidth="1"/>
    <col min="245" max="245" width="6.7109375" style="1" customWidth="1"/>
    <col min="246" max="246" width="4" style="1" customWidth="1"/>
    <col min="247" max="247" width="4.140625" style="1" customWidth="1"/>
    <col min="248" max="248" width="2.42578125" style="1" customWidth="1"/>
    <col min="249" max="249" width="4.140625" style="1" customWidth="1"/>
    <col min="250" max="493" width="11.5703125" style="1"/>
    <col min="494" max="494" width="4.7109375" style="1" customWidth="1"/>
    <col min="495" max="495" width="17.85546875" style="1" customWidth="1"/>
    <col min="496" max="496" width="32.28515625" style="1" customWidth="1"/>
    <col min="497" max="497" width="15.5703125" style="1" customWidth="1"/>
    <col min="498" max="498" width="7.140625" style="1" customWidth="1"/>
    <col min="499" max="499" width="6.85546875" style="1" customWidth="1"/>
    <col min="500" max="500" width="15.140625" style="1" customWidth="1"/>
    <col min="501" max="501" width="6.7109375" style="1" customWidth="1"/>
    <col min="502" max="502" width="4" style="1" customWidth="1"/>
    <col min="503" max="503" width="4.140625" style="1" customWidth="1"/>
    <col min="504" max="504" width="2.42578125" style="1" customWidth="1"/>
    <col min="505" max="505" width="4.140625" style="1" customWidth="1"/>
    <col min="506" max="749" width="11.5703125" style="1"/>
    <col min="750" max="750" width="4.7109375" style="1" customWidth="1"/>
    <col min="751" max="751" width="17.85546875" style="1" customWidth="1"/>
    <col min="752" max="752" width="32.28515625" style="1" customWidth="1"/>
    <col min="753" max="753" width="15.5703125" style="1" customWidth="1"/>
    <col min="754" max="754" width="7.140625" style="1" customWidth="1"/>
    <col min="755" max="755" width="6.85546875" style="1" customWidth="1"/>
    <col min="756" max="756" width="15.140625" style="1" customWidth="1"/>
    <col min="757" max="757" width="6.7109375" style="1" customWidth="1"/>
    <col min="758" max="758" width="4" style="1" customWidth="1"/>
    <col min="759" max="759" width="4.140625" style="1" customWidth="1"/>
    <col min="760" max="760" width="2.42578125" style="1" customWidth="1"/>
    <col min="761" max="761" width="4.140625" style="1" customWidth="1"/>
    <col min="762" max="1005" width="11.5703125" style="1"/>
    <col min="1006" max="1006" width="4.7109375" style="1" customWidth="1"/>
    <col min="1007" max="1007" width="17.85546875" style="1" customWidth="1"/>
    <col min="1008" max="1008" width="32.28515625" style="1" customWidth="1"/>
    <col min="1009" max="1009" width="15.5703125" style="1" customWidth="1"/>
    <col min="1010" max="1010" width="7.140625" style="1" customWidth="1"/>
    <col min="1011" max="1011" width="6.85546875" style="1" customWidth="1"/>
    <col min="1012" max="1012" width="15.140625" style="1" customWidth="1"/>
    <col min="1013" max="1013" width="6.7109375" style="1" customWidth="1"/>
    <col min="1014" max="1014" width="4" style="1" customWidth="1"/>
    <col min="1015" max="1015" width="4.140625" style="1" customWidth="1"/>
    <col min="1016" max="1016" width="2.42578125" style="1" customWidth="1"/>
    <col min="1017" max="1017" width="4.140625" style="1" customWidth="1"/>
    <col min="1018" max="1261" width="11.5703125" style="1"/>
    <col min="1262" max="1262" width="4.7109375" style="1" customWidth="1"/>
    <col min="1263" max="1263" width="17.85546875" style="1" customWidth="1"/>
    <col min="1264" max="1264" width="32.28515625" style="1" customWidth="1"/>
    <col min="1265" max="1265" width="15.5703125" style="1" customWidth="1"/>
    <col min="1266" max="1266" width="7.140625" style="1" customWidth="1"/>
    <col min="1267" max="1267" width="6.85546875" style="1" customWidth="1"/>
    <col min="1268" max="1268" width="15.140625" style="1" customWidth="1"/>
    <col min="1269" max="1269" width="6.7109375" style="1" customWidth="1"/>
    <col min="1270" max="1270" width="4" style="1" customWidth="1"/>
    <col min="1271" max="1271" width="4.140625" style="1" customWidth="1"/>
    <col min="1272" max="1272" width="2.42578125" style="1" customWidth="1"/>
    <col min="1273" max="1273" width="4.140625" style="1" customWidth="1"/>
    <col min="1274" max="1517" width="11.5703125" style="1"/>
    <col min="1518" max="1518" width="4.7109375" style="1" customWidth="1"/>
    <col min="1519" max="1519" width="17.85546875" style="1" customWidth="1"/>
    <col min="1520" max="1520" width="32.28515625" style="1" customWidth="1"/>
    <col min="1521" max="1521" width="15.5703125" style="1" customWidth="1"/>
    <col min="1522" max="1522" width="7.140625" style="1" customWidth="1"/>
    <col min="1523" max="1523" width="6.85546875" style="1" customWidth="1"/>
    <col min="1524" max="1524" width="15.140625" style="1" customWidth="1"/>
    <col min="1525" max="1525" width="6.7109375" style="1" customWidth="1"/>
    <col min="1526" max="1526" width="4" style="1" customWidth="1"/>
    <col min="1527" max="1527" width="4.140625" style="1" customWidth="1"/>
    <col min="1528" max="1528" width="2.42578125" style="1" customWidth="1"/>
    <col min="1529" max="1529" width="4.140625" style="1" customWidth="1"/>
    <col min="1530" max="1773" width="11.5703125" style="1"/>
    <col min="1774" max="1774" width="4.7109375" style="1" customWidth="1"/>
    <col min="1775" max="1775" width="17.85546875" style="1" customWidth="1"/>
    <col min="1776" max="1776" width="32.28515625" style="1" customWidth="1"/>
    <col min="1777" max="1777" width="15.5703125" style="1" customWidth="1"/>
    <col min="1778" max="1778" width="7.140625" style="1" customWidth="1"/>
    <col min="1779" max="1779" width="6.85546875" style="1" customWidth="1"/>
    <col min="1780" max="1780" width="15.140625" style="1" customWidth="1"/>
    <col min="1781" max="1781" width="6.7109375" style="1" customWidth="1"/>
    <col min="1782" max="1782" width="4" style="1" customWidth="1"/>
    <col min="1783" max="1783" width="4.140625" style="1" customWidth="1"/>
    <col min="1784" max="1784" width="2.42578125" style="1" customWidth="1"/>
    <col min="1785" max="1785" width="4.140625" style="1" customWidth="1"/>
    <col min="1786" max="2029" width="11.5703125" style="1"/>
    <col min="2030" max="2030" width="4.7109375" style="1" customWidth="1"/>
    <col min="2031" max="2031" width="17.85546875" style="1" customWidth="1"/>
    <col min="2032" max="2032" width="32.28515625" style="1" customWidth="1"/>
    <col min="2033" max="2033" width="15.5703125" style="1" customWidth="1"/>
    <col min="2034" max="2034" width="7.140625" style="1" customWidth="1"/>
    <col min="2035" max="2035" width="6.85546875" style="1" customWidth="1"/>
    <col min="2036" max="2036" width="15.140625" style="1" customWidth="1"/>
    <col min="2037" max="2037" width="6.7109375" style="1" customWidth="1"/>
    <col min="2038" max="2038" width="4" style="1" customWidth="1"/>
    <col min="2039" max="2039" width="4.140625" style="1" customWidth="1"/>
    <col min="2040" max="2040" width="2.42578125" style="1" customWidth="1"/>
    <col min="2041" max="2041" width="4.140625" style="1" customWidth="1"/>
    <col min="2042" max="2285" width="11.5703125" style="1"/>
    <col min="2286" max="2286" width="4.7109375" style="1" customWidth="1"/>
    <col min="2287" max="2287" width="17.85546875" style="1" customWidth="1"/>
    <col min="2288" max="2288" width="32.28515625" style="1" customWidth="1"/>
    <col min="2289" max="2289" width="15.5703125" style="1" customWidth="1"/>
    <col min="2290" max="2290" width="7.140625" style="1" customWidth="1"/>
    <col min="2291" max="2291" width="6.85546875" style="1" customWidth="1"/>
    <col min="2292" max="2292" width="15.140625" style="1" customWidth="1"/>
    <col min="2293" max="2293" width="6.7109375" style="1" customWidth="1"/>
    <col min="2294" max="2294" width="4" style="1" customWidth="1"/>
    <col min="2295" max="2295" width="4.140625" style="1" customWidth="1"/>
    <col min="2296" max="2296" width="2.42578125" style="1" customWidth="1"/>
    <col min="2297" max="2297" width="4.140625" style="1" customWidth="1"/>
    <col min="2298" max="2541" width="11.5703125" style="1"/>
    <col min="2542" max="2542" width="4.7109375" style="1" customWidth="1"/>
    <col min="2543" max="2543" width="17.85546875" style="1" customWidth="1"/>
    <col min="2544" max="2544" width="32.28515625" style="1" customWidth="1"/>
    <col min="2545" max="2545" width="15.5703125" style="1" customWidth="1"/>
    <col min="2546" max="2546" width="7.140625" style="1" customWidth="1"/>
    <col min="2547" max="2547" width="6.85546875" style="1" customWidth="1"/>
    <col min="2548" max="2548" width="15.140625" style="1" customWidth="1"/>
    <col min="2549" max="2549" width="6.7109375" style="1" customWidth="1"/>
    <col min="2550" max="2550" width="4" style="1" customWidth="1"/>
    <col min="2551" max="2551" width="4.140625" style="1" customWidth="1"/>
    <col min="2552" max="2552" width="2.42578125" style="1" customWidth="1"/>
    <col min="2553" max="2553" width="4.140625" style="1" customWidth="1"/>
    <col min="2554" max="2797" width="11.5703125" style="1"/>
    <col min="2798" max="2798" width="4.7109375" style="1" customWidth="1"/>
    <col min="2799" max="2799" width="17.85546875" style="1" customWidth="1"/>
    <col min="2800" max="2800" width="32.28515625" style="1" customWidth="1"/>
    <col min="2801" max="2801" width="15.5703125" style="1" customWidth="1"/>
    <col min="2802" max="2802" width="7.140625" style="1" customWidth="1"/>
    <col min="2803" max="2803" width="6.85546875" style="1" customWidth="1"/>
    <col min="2804" max="2804" width="15.140625" style="1" customWidth="1"/>
    <col min="2805" max="2805" width="6.7109375" style="1" customWidth="1"/>
    <col min="2806" max="2806" width="4" style="1" customWidth="1"/>
    <col min="2807" max="2807" width="4.140625" style="1" customWidth="1"/>
    <col min="2808" max="2808" width="2.42578125" style="1" customWidth="1"/>
    <col min="2809" max="2809" width="4.140625" style="1" customWidth="1"/>
    <col min="2810" max="3053" width="11.5703125" style="1"/>
    <col min="3054" max="3054" width="4.7109375" style="1" customWidth="1"/>
    <col min="3055" max="3055" width="17.85546875" style="1" customWidth="1"/>
    <col min="3056" max="3056" width="32.28515625" style="1" customWidth="1"/>
    <col min="3057" max="3057" width="15.5703125" style="1" customWidth="1"/>
    <col min="3058" max="3058" width="7.140625" style="1" customWidth="1"/>
    <col min="3059" max="3059" width="6.85546875" style="1" customWidth="1"/>
    <col min="3060" max="3060" width="15.140625" style="1" customWidth="1"/>
    <col min="3061" max="3061" width="6.7109375" style="1" customWidth="1"/>
    <col min="3062" max="3062" width="4" style="1" customWidth="1"/>
    <col min="3063" max="3063" width="4.140625" style="1" customWidth="1"/>
    <col min="3064" max="3064" width="2.42578125" style="1" customWidth="1"/>
    <col min="3065" max="3065" width="4.140625" style="1" customWidth="1"/>
    <col min="3066" max="3309" width="11.5703125" style="1"/>
    <col min="3310" max="3310" width="4.7109375" style="1" customWidth="1"/>
    <col min="3311" max="3311" width="17.85546875" style="1" customWidth="1"/>
    <col min="3312" max="3312" width="32.28515625" style="1" customWidth="1"/>
    <col min="3313" max="3313" width="15.5703125" style="1" customWidth="1"/>
    <col min="3314" max="3314" width="7.140625" style="1" customWidth="1"/>
    <col min="3315" max="3315" width="6.85546875" style="1" customWidth="1"/>
    <col min="3316" max="3316" width="15.140625" style="1" customWidth="1"/>
    <col min="3317" max="3317" width="6.7109375" style="1" customWidth="1"/>
    <col min="3318" max="3318" width="4" style="1" customWidth="1"/>
    <col min="3319" max="3319" width="4.140625" style="1" customWidth="1"/>
    <col min="3320" max="3320" width="2.42578125" style="1" customWidth="1"/>
    <col min="3321" max="3321" width="4.140625" style="1" customWidth="1"/>
    <col min="3322" max="3565" width="11.5703125" style="1"/>
    <col min="3566" max="3566" width="4.7109375" style="1" customWidth="1"/>
    <col min="3567" max="3567" width="17.85546875" style="1" customWidth="1"/>
    <col min="3568" max="3568" width="32.28515625" style="1" customWidth="1"/>
    <col min="3569" max="3569" width="15.5703125" style="1" customWidth="1"/>
    <col min="3570" max="3570" width="7.140625" style="1" customWidth="1"/>
    <col min="3571" max="3571" width="6.85546875" style="1" customWidth="1"/>
    <col min="3572" max="3572" width="15.140625" style="1" customWidth="1"/>
    <col min="3573" max="3573" width="6.7109375" style="1" customWidth="1"/>
    <col min="3574" max="3574" width="4" style="1" customWidth="1"/>
    <col min="3575" max="3575" width="4.140625" style="1" customWidth="1"/>
    <col min="3576" max="3576" width="2.42578125" style="1" customWidth="1"/>
    <col min="3577" max="3577" width="4.140625" style="1" customWidth="1"/>
    <col min="3578" max="3821" width="11.5703125" style="1"/>
    <col min="3822" max="3822" width="4.7109375" style="1" customWidth="1"/>
    <col min="3823" max="3823" width="17.85546875" style="1" customWidth="1"/>
    <col min="3824" max="3824" width="32.28515625" style="1" customWidth="1"/>
    <col min="3825" max="3825" width="15.5703125" style="1" customWidth="1"/>
    <col min="3826" max="3826" width="7.140625" style="1" customWidth="1"/>
    <col min="3827" max="3827" width="6.85546875" style="1" customWidth="1"/>
    <col min="3828" max="3828" width="15.140625" style="1" customWidth="1"/>
    <col min="3829" max="3829" width="6.7109375" style="1" customWidth="1"/>
    <col min="3830" max="3830" width="4" style="1" customWidth="1"/>
    <col min="3831" max="3831" width="4.140625" style="1" customWidth="1"/>
    <col min="3832" max="3832" width="2.42578125" style="1" customWidth="1"/>
    <col min="3833" max="3833" width="4.140625" style="1" customWidth="1"/>
    <col min="3834" max="4077" width="11.5703125" style="1"/>
    <col min="4078" max="4078" width="4.7109375" style="1" customWidth="1"/>
    <col min="4079" max="4079" width="17.85546875" style="1" customWidth="1"/>
    <col min="4080" max="4080" width="32.28515625" style="1" customWidth="1"/>
    <col min="4081" max="4081" width="15.5703125" style="1" customWidth="1"/>
    <col min="4082" max="4082" width="7.140625" style="1" customWidth="1"/>
    <col min="4083" max="4083" width="6.85546875" style="1" customWidth="1"/>
    <col min="4084" max="4084" width="15.140625" style="1" customWidth="1"/>
    <col min="4085" max="4085" width="6.7109375" style="1" customWidth="1"/>
    <col min="4086" max="4086" width="4" style="1" customWidth="1"/>
    <col min="4087" max="4087" width="4.140625" style="1" customWidth="1"/>
    <col min="4088" max="4088" width="2.42578125" style="1" customWidth="1"/>
    <col min="4089" max="4089" width="4.140625" style="1" customWidth="1"/>
    <col min="4090" max="4333" width="11.5703125" style="1"/>
    <col min="4334" max="4334" width="4.7109375" style="1" customWidth="1"/>
    <col min="4335" max="4335" width="17.85546875" style="1" customWidth="1"/>
    <col min="4336" max="4336" width="32.28515625" style="1" customWidth="1"/>
    <col min="4337" max="4337" width="15.5703125" style="1" customWidth="1"/>
    <col min="4338" max="4338" width="7.140625" style="1" customWidth="1"/>
    <col min="4339" max="4339" width="6.85546875" style="1" customWidth="1"/>
    <col min="4340" max="4340" width="15.140625" style="1" customWidth="1"/>
    <col min="4341" max="4341" width="6.7109375" style="1" customWidth="1"/>
    <col min="4342" max="4342" width="4" style="1" customWidth="1"/>
    <col min="4343" max="4343" width="4.140625" style="1" customWidth="1"/>
    <col min="4344" max="4344" width="2.42578125" style="1" customWidth="1"/>
    <col min="4345" max="4345" width="4.140625" style="1" customWidth="1"/>
    <col min="4346" max="4589" width="11.5703125" style="1"/>
    <col min="4590" max="4590" width="4.7109375" style="1" customWidth="1"/>
    <col min="4591" max="4591" width="17.85546875" style="1" customWidth="1"/>
    <col min="4592" max="4592" width="32.28515625" style="1" customWidth="1"/>
    <col min="4593" max="4593" width="15.5703125" style="1" customWidth="1"/>
    <col min="4594" max="4594" width="7.140625" style="1" customWidth="1"/>
    <col min="4595" max="4595" width="6.85546875" style="1" customWidth="1"/>
    <col min="4596" max="4596" width="15.140625" style="1" customWidth="1"/>
    <col min="4597" max="4597" width="6.7109375" style="1" customWidth="1"/>
    <col min="4598" max="4598" width="4" style="1" customWidth="1"/>
    <col min="4599" max="4599" width="4.140625" style="1" customWidth="1"/>
    <col min="4600" max="4600" width="2.42578125" style="1" customWidth="1"/>
    <col min="4601" max="4601" width="4.140625" style="1" customWidth="1"/>
    <col min="4602" max="4845" width="11.5703125" style="1"/>
    <col min="4846" max="4846" width="4.7109375" style="1" customWidth="1"/>
    <col min="4847" max="4847" width="17.85546875" style="1" customWidth="1"/>
    <col min="4848" max="4848" width="32.28515625" style="1" customWidth="1"/>
    <col min="4849" max="4849" width="15.5703125" style="1" customWidth="1"/>
    <col min="4850" max="4850" width="7.140625" style="1" customWidth="1"/>
    <col min="4851" max="4851" width="6.85546875" style="1" customWidth="1"/>
    <col min="4852" max="4852" width="15.140625" style="1" customWidth="1"/>
    <col min="4853" max="4853" width="6.7109375" style="1" customWidth="1"/>
    <col min="4854" max="4854" width="4" style="1" customWidth="1"/>
    <col min="4855" max="4855" width="4.140625" style="1" customWidth="1"/>
    <col min="4856" max="4856" width="2.42578125" style="1" customWidth="1"/>
    <col min="4857" max="4857" width="4.140625" style="1" customWidth="1"/>
    <col min="4858" max="5101" width="11.5703125" style="1"/>
    <col min="5102" max="5102" width="4.7109375" style="1" customWidth="1"/>
    <col min="5103" max="5103" width="17.85546875" style="1" customWidth="1"/>
    <col min="5104" max="5104" width="32.28515625" style="1" customWidth="1"/>
    <col min="5105" max="5105" width="15.5703125" style="1" customWidth="1"/>
    <col min="5106" max="5106" width="7.140625" style="1" customWidth="1"/>
    <col min="5107" max="5107" width="6.85546875" style="1" customWidth="1"/>
    <col min="5108" max="5108" width="15.140625" style="1" customWidth="1"/>
    <col min="5109" max="5109" width="6.7109375" style="1" customWidth="1"/>
    <col min="5110" max="5110" width="4" style="1" customWidth="1"/>
    <col min="5111" max="5111" width="4.140625" style="1" customWidth="1"/>
    <col min="5112" max="5112" width="2.42578125" style="1" customWidth="1"/>
    <col min="5113" max="5113" width="4.140625" style="1" customWidth="1"/>
    <col min="5114" max="5357" width="11.5703125" style="1"/>
    <col min="5358" max="5358" width="4.7109375" style="1" customWidth="1"/>
    <col min="5359" max="5359" width="17.85546875" style="1" customWidth="1"/>
    <col min="5360" max="5360" width="32.28515625" style="1" customWidth="1"/>
    <col min="5361" max="5361" width="15.5703125" style="1" customWidth="1"/>
    <col min="5362" max="5362" width="7.140625" style="1" customWidth="1"/>
    <col min="5363" max="5363" width="6.85546875" style="1" customWidth="1"/>
    <col min="5364" max="5364" width="15.140625" style="1" customWidth="1"/>
    <col min="5365" max="5365" width="6.7109375" style="1" customWidth="1"/>
    <col min="5366" max="5366" width="4" style="1" customWidth="1"/>
    <col min="5367" max="5367" width="4.140625" style="1" customWidth="1"/>
    <col min="5368" max="5368" width="2.42578125" style="1" customWidth="1"/>
    <col min="5369" max="5369" width="4.140625" style="1" customWidth="1"/>
    <col min="5370" max="5613" width="11.5703125" style="1"/>
    <col min="5614" max="5614" width="4.7109375" style="1" customWidth="1"/>
    <col min="5615" max="5615" width="17.85546875" style="1" customWidth="1"/>
    <col min="5616" max="5616" width="32.28515625" style="1" customWidth="1"/>
    <col min="5617" max="5617" width="15.5703125" style="1" customWidth="1"/>
    <col min="5618" max="5618" width="7.140625" style="1" customWidth="1"/>
    <col min="5619" max="5619" width="6.85546875" style="1" customWidth="1"/>
    <col min="5620" max="5620" width="15.140625" style="1" customWidth="1"/>
    <col min="5621" max="5621" width="6.7109375" style="1" customWidth="1"/>
    <col min="5622" max="5622" width="4" style="1" customWidth="1"/>
    <col min="5623" max="5623" width="4.140625" style="1" customWidth="1"/>
    <col min="5624" max="5624" width="2.42578125" style="1" customWidth="1"/>
    <col min="5625" max="5625" width="4.140625" style="1" customWidth="1"/>
    <col min="5626" max="5869" width="11.5703125" style="1"/>
    <col min="5870" max="5870" width="4.7109375" style="1" customWidth="1"/>
    <col min="5871" max="5871" width="17.85546875" style="1" customWidth="1"/>
    <col min="5872" max="5872" width="32.28515625" style="1" customWidth="1"/>
    <col min="5873" max="5873" width="15.5703125" style="1" customWidth="1"/>
    <col min="5874" max="5874" width="7.140625" style="1" customWidth="1"/>
    <col min="5875" max="5875" width="6.85546875" style="1" customWidth="1"/>
    <col min="5876" max="5876" width="15.140625" style="1" customWidth="1"/>
    <col min="5877" max="5877" width="6.7109375" style="1" customWidth="1"/>
    <col min="5878" max="5878" width="4" style="1" customWidth="1"/>
    <col min="5879" max="5879" width="4.140625" style="1" customWidth="1"/>
    <col min="5880" max="5880" width="2.42578125" style="1" customWidth="1"/>
    <col min="5881" max="5881" width="4.140625" style="1" customWidth="1"/>
    <col min="5882" max="6125" width="11.5703125" style="1"/>
    <col min="6126" max="6126" width="4.7109375" style="1" customWidth="1"/>
    <col min="6127" max="6127" width="17.85546875" style="1" customWidth="1"/>
    <col min="6128" max="6128" width="32.28515625" style="1" customWidth="1"/>
    <col min="6129" max="6129" width="15.5703125" style="1" customWidth="1"/>
    <col min="6130" max="6130" width="7.140625" style="1" customWidth="1"/>
    <col min="6131" max="6131" width="6.85546875" style="1" customWidth="1"/>
    <col min="6132" max="6132" width="15.140625" style="1" customWidth="1"/>
    <col min="6133" max="6133" width="6.7109375" style="1" customWidth="1"/>
    <col min="6134" max="6134" width="4" style="1" customWidth="1"/>
    <col min="6135" max="6135" width="4.140625" style="1" customWidth="1"/>
    <col min="6136" max="6136" width="2.42578125" style="1" customWidth="1"/>
    <col min="6137" max="6137" width="4.140625" style="1" customWidth="1"/>
    <col min="6138" max="6381" width="11.5703125" style="1"/>
    <col min="6382" max="6382" width="4.7109375" style="1" customWidth="1"/>
    <col min="6383" max="6383" width="17.85546875" style="1" customWidth="1"/>
    <col min="6384" max="6384" width="32.28515625" style="1" customWidth="1"/>
    <col min="6385" max="6385" width="15.5703125" style="1" customWidth="1"/>
    <col min="6386" max="6386" width="7.140625" style="1" customWidth="1"/>
    <col min="6387" max="6387" width="6.85546875" style="1" customWidth="1"/>
    <col min="6388" max="6388" width="15.140625" style="1" customWidth="1"/>
    <col min="6389" max="6389" width="6.7109375" style="1" customWidth="1"/>
    <col min="6390" max="6390" width="4" style="1" customWidth="1"/>
    <col min="6391" max="6391" width="4.140625" style="1" customWidth="1"/>
    <col min="6392" max="6392" width="2.42578125" style="1" customWidth="1"/>
    <col min="6393" max="6393" width="4.140625" style="1" customWidth="1"/>
    <col min="6394" max="6637" width="11.5703125" style="1"/>
    <col min="6638" max="6638" width="4.7109375" style="1" customWidth="1"/>
    <col min="6639" max="6639" width="17.85546875" style="1" customWidth="1"/>
    <col min="6640" max="6640" width="32.28515625" style="1" customWidth="1"/>
    <col min="6641" max="6641" width="15.5703125" style="1" customWidth="1"/>
    <col min="6642" max="6642" width="7.140625" style="1" customWidth="1"/>
    <col min="6643" max="6643" width="6.85546875" style="1" customWidth="1"/>
    <col min="6644" max="6644" width="15.140625" style="1" customWidth="1"/>
    <col min="6645" max="6645" width="6.7109375" style="1" customWidth="1"/>
    <col min="6646" max="6646" width="4" style="1" customWidth="1"/>
    <col min="6647" max="6647" width="4.140625" style="1" customWidth="1"/>
    <col min="6648" max="6648" width="2.42578125" style="1" customWidth="1"/>
    <col min="6649" max="6649" width="4.140625" style="1" customWidth="1"/>
    <col min="6650" max="6893" width="11.5703125" style="1"/>
    <col min="6894" max="6894" width="4.7109375" style="1" customWidth="1"/>
    <col min="6895" max="6895" width="17.85546875" style="1" customWidth="1"/>
    <col min="6896" max="6896" width="32.28515625" style="1" customWidth="1"/>
    <col min="6897" max="6897" width="15.5703125" style="1" customWidth="1"/>
    <col min="6898" max="6898" width="7.140625" style="1" customWidth="1"/>
    <col min="6899" max="6899" width="6.85546875" style="1" customWidth="1"/>
    <col min="6900" max="6900" width="15.140625" style="1" customWidth="1"/>
    <col min="6901" max="6901" width="6.7109375" style="1" customWidth="1"/>
    <col min="6902" max="6902" width="4" style="1" customWidth="1"/>
    <col min="6903" max="6903" width="4.140625" style="1" customWidth="1"/>
    <col min="6904" max="6904" width="2.42578125" style="1" customWidth="1"/>
    <col min="6905" max="6905" width="4.140625" style="1" customWidth="1"/>
    <col min="6906" max="7149" width="11.5703125" style="1"/>
    <col min="7150" max="7150" width="4.7109375" style="1" customWidth="1"/>
    <col min="7151" max="7151" width="17.85546875" style="1" customWidth="1"/>
    <col min="7152" max="7152" width="32.28515625" style="1" customWidth="1"/>
    <col min="7153" max="7153" width="15.5703125" style="1" customWidth="1"/>
    <col min="7154" max="7154" width="7.140625" style="1" customWidth="1"/>
    <col min="7155" max="7155" width="6.85546875" style="1" customWidth="1"/>
    <col min="7156" max="7156" width="15.140625" style="1" customWidth="1"/>
    <col min="7157" max="7157" width="6.7109375" style="1" customWidth="1"/>
    <col min="7158" max="7158" width="4" style="1" customWidth="1"/>
    <col min="7159" max="7159" width="4.140625" style="1" customWidth="1"/>
    <col min="7160" max="7160" width="2.42578125" style="1" customWidth="1"/>
    <col min="7161" max="7161" width="4.140625" style="1" customWidth="1"/>
    <col min="7162" max="7405" width="11.5703125" style="1"/>
    <col min="7406" max="7406" width="4.7109375" style="1" customWidth="1"/>
    <col min="7407" max="7407" width="17.85546875" style="1" customWidth="1"/>
    <col min="7408" max="7408" width="32.28515625" style="1" customWidth="1"/>
    <col min="7409" max="7409" width="15.5703125" style="1" customWidth="1"/>
    <col min="7410" max="7410" width="7.140625" style="1" customWidth="1"/>
    <col min="7411" max="7411" width="6.85546875" style="1" customWidth="1"/>
    <col min="7412" max="7412" width="15.140625" style="1" customWidth="1"/>
    <col min="7413" max="7413" width="6.7109375" style="1" customWidth="1"/>
    <col min="7414" max="7414" width="4" style="1" customWidth="1"/>
    <col min="7415" max="7415" width="4.140625" style="1" customWidth="1"/>
    <col min="7416" max="7416" width="2.42578125" style="1" customWidth="1"/>
    <col min="7417" max="7417" width="4.140625" style="1" customWidth="1"/>
    <col min="7418" max="7661" width="11.5703125" style="1"/>
    <col min="7662" max="7662" width="4.7109375" style="1" customWidth="1"/>
    <col min="7663" max="7663" width="17.85546875" style="1" customWidth="1"/>
    <col min="7664" max="7664" width="32.28515625" style="1" customWidth="1"/>
    <col min="7665" max="7665" width="15.5703125" style="1" customWidth="1"/>
    <col min="7666" max="7666" width="7.140625" style="1" customWidth="1"/>
    <col min="7667" max="7667" width="6.85546875" style="1" customWidth="1"/>
    <col min="7668" max="7668" width="15.140625" style="1" customWidth="1"/>
    <col min="7669" max="7669" width="6.7109375" style="1" customWidth="1"/>
    <col min="7670" max="7670" width="4" style="1" customWidth="1"/>
    <col min="7671" max="7671" width="4.140625" style="1" customWidth="1"/>
    <col min="7672" max="7672" width="2.42578125" style="1" customWidth="1"/>
    <col min="7673" max="7673" width="4.140625" style="1" customWidth="1"/>
    <col min="7674" max="7917" width="11.5703125" style="1"/>
    <col min="7918" max="7918" width="4.7109375" style="1" customWidth="1"/>
    <col min="7919" max="7919" width="17.85546875" style="1" customWidth="1"/>
    <col min="7920" max="7920" width="32.28515625" style="1" customWidth="1"/>
    <col min="7921" max="7921" width="15.5703125" style="1" customWidth="1"/>
    <col min="7922" max="7922" width="7.140625" style="1" customWidth="1"/>
    <col min="7923" max="7923" width="6.85546875" style="1" customWidth="1"/>
    <col min="7924" max="7924" width="15.140625" style="1" customWidth="1"/>
    <col min="7925" max="7925" width="6.7109375" style="1" customWidth="1"/>
    <col min="7926" max="7926" width="4" style="1" customWidth="1"/>
    <col min="7927" max="7927" width="4.140625" style="1" customWidth="1"/>
    <col min="7928" max="7928" width="2.42578125" style="1" customWidth="1"/>
    <col min="7929" max="7929" width="4.140625" style="1" customWidth="1"/>
    <col min="7930" max="8173" width="11.5703125" style="1"/>
    <col min="8174" max="8174" width="4.7109375" style="1" customWidth="1"/>
    <col min="8175" max="8175" width="17.85546875" style="1" customWidth="1"/>
    <col min="8176" max="8176" width="32.28515625" style="1" customWidth="1"/>
    <col min="8177" max="8177" width="15.5703125" style="1" customWidth="1"/>
    <col min="8178" max="8178" width="7.140625" style="1" customWidth="1"/>
    <col min="8179" max="8179" width="6.85546875" style="1" customWidth="1"/>
    <col min="8180" max="8180" width="15.140625" style="1" customWidth="1"/>
    <col min="8181" max="8181" width="6.7109375" style="1" customWidth="1"/>
    <col min="8182" max="8182" width="4" style="1" customWidth="1"/>
    <col min="8183" max="8183" width="4.140625" style="1" customWidth="1"/>
    <col min="8184" max="8184" width="2.42578125" style="1" customWidth="1"/>
    <col min="8185" max="8185" width="4.140625" style="1" customWidth="1"/>
    <col min="8186" max="8429" width="11.5703125" style="1"/>
    <col min="8430" max="8430" width="4.7109375" style="1" customWidth="1"/>
    <col min="8431" max="8431" width="17.85546875" style="1" customWidth="1"/>
    <col min="8432" max="8432" width="32.28515625" style="1" customWidth="1"/>
    <col min="8433" max="8433" width="15.5703125" style="1" customWidth="1"/>
    <col min="8434" max="8434" width="7.140625" style="1" customWidth="1"/>
    <col min="8435" max="8435" width="6.85546875" style="1" customWidth="1"/>
    <col min="8436" max="8436" width="15.140625" style="1" customWidth="1"/>
    <col min="8437" max="8437" width="6.7109375" style="1" customWidth="1"/>
    <col min="8438" max="8438" width="4" style="1" customWidth="1"/>
    <col min="8439" max="8439" width="4.140625" style="1" customWidth="1"/>
    <col min="8440" max="8440" width="2.42578125" style="1" customWidth="1"/>
    <col min="8441" max="8441" width="4.140625" style="1" customWidth="1"/>
    <col min="8442" max="8685" width="11.5703125" style="1"/>
    <col min="8686" max="8686" width="4.7109375" style="1" customWidth="1"/>
    <col min="8687" max="8687" width="17.85546875" style="1" customWidth="1"/>
    <col min="8688" max="8688" width="32.28515625" style="1" customWidth="1"/>
    <col min="8689" max="8689" width="15.5703125" style="1" customWidth="1"/>
    <col min="8690" max="8690" width="7.140625" style="1" customWidth="1"/>
    <col min="8691" max="8691" width="6.85546875" style="1" customWidth="1"/>
    <col min="8692" max="8692" width="15.140625" style="1" customWidth="1"/>
    <col min="8693" max="8693" width="6.7109375" style="1" customWidth="1"/>
    <col min="8694" max="8694" width="4" style="1" customWidth="1"/>
    <col min="8695" max="8695" width="4.140625" style="1" customWidth="1"/>
    <col min="8696" max="8696" width="2.42578125" style="1" customWidth="1"/>
    <col min="8697" max="8697" width="4.140625" style="1" customWidth="1"/>
    <col min="8698" max="8941" width="11.5703125" style="1"/>
    <col min="8942" max="8942" width="4.7109375" style="1" customWidth="1"/>
    <col min="8943" max="8943" width="17.85546875" style="1" customWidth="1"/>
    <col min="8944" max="8944" width="32.28515625" style="1" customWidth="1"/>
    <col min="8945" max="8945" width="15.5703125" style="1" customWidth="1"/>
    <col min="8946" max="8946" width="7.140625" style="1" customWidth="1"/>
    <col min="8947" max="8947" width="6.85546875" style="1" customWidth="1"/>
    <col min="8948" max="8948" width="15.140625" style="1" customWidth="1"/>
    <col min="8949" max="8949" width="6.7109375" style="1" customWidth="1"/>
    <col min="8950" max="8950" width="4" style="1" customWidth="1"/>
    <col min="8951" max="8951" width="4.140625" style="1" customWidth="1"/>
    <col min="8952" max="8952" width="2.42578125" style="1" customWidth="1"/>
    <col min="8953" max="8953" width="4.140625" style="1" customWidth="1"/>
    <col min="8954" max="9197" width="11.5703125" style="1"/>
    <col min="9198" max="9198" width="4.7109375" style="1" customWidth="1"/>
    <col min="9199" max="9199" width="17.85546875" style="1" customWidth="1"/>
    <col min="9200" max="9200" width="32.28515625" style="1" customWidth="1"/>
    <col min="9201" max="9201" width="15.5703125" style="1" customWidth="1"/>
    <col min="9202" max="9202" width="7.140625" style="1" customWidth="1"/>
    <col min="9203" max="9203" width="6.85546875" style="1" customWidth="1"/>
    <col min="9204" max="9204" width="15.140625" style="1" customWidth="1"/>
    <col min="9205" max="9205" width="6.7109375" style="1" customWidth="1"/>
    <col min="9206" max="9206" width="4" style="1" customWidth="1"/>
    <col min="9207" max="9207" width="4.140625" style="1" customWidth="1"/>
    <col min="9208" max="9208" width="2.42578125" style="1" customWidth="1"/>
    <col min="9209" max="9209" width="4.140625" style="1" customWidth="1"/>
    <col min="9210" max="9453" width="11.5703125" style="1"/>
    <col min="9454" max="9454" width="4.7109375" style="1" customWidth="1"/>
    <col min="9455" max="9455" width="17.85546875" style="1" customWidth="1"/>
    <col min="9456" max="9456" width="32.28515625" style="1" customWidth="1"/>
    <col min="9457" max="9457" width="15.5703125" style="1" customWidth="1"/>
    <col min="9458" max="9458" width="7.140625" style="1" customWidth="1"/>
    <col min="9459" max="9459" width="6.85546875" style="1" customWidth="1"/>
    <col min="9460" max="9460" width="15.140625" style="1" customWidth="1"/>
    <col min="9461" max="9461" width="6.7109375" style="1" customWidth="1"/>
    <col min="9462" max="9462" width="4" style="1" customWidth="1"/>
    <col min="9463" max="9463" width="4.140625" style="1" customWidth="1"/>
    <col min="9464" max="9464" width="2.42578125" style="1" customWidth="1"/>
    <col min="9465" max="9465" width="4.140625" style="1" customWidth="1"/>
    <col min="9466" max="9709" width="11.5703125" style="1"/>
    <col min="9710" max="9710" width="4.7109375" style="1" customWidth="1"/>
    <col min="9711" max="9711" width="17.85546875" style="1" customWidth="1"/>
    <col min="9712" max="9712" width="32.28515625" style="1" customWidth="1"/>
    <col min="9713" max="9713" width="15.5703125" style="1" customWidth="1"/>
    <col min="9714" max="9714" width="7.140625" style="1" customWidth="1"/>
    <col min="9715" max="9715" width="6.85546875" style="1" customWidth="1"/>
    <col min="9716" max="9716" width="15.140625" style="1" customWidth="1"/>
    <col min="9717" max="9717" width="6.7109375" style="1" customWidth="1"/>
    <col min="9718" max="9718" width="4" style="1" customWidth="1"/>
    <col min="9719" max="9719" width="4.140625" style="1" customWidth="1"/>
    <col min="9720" max="9720" width="2.42578125" style="1" customWidth="1"/>
    <col min="9721" max="9721" width="4.140625" style="1" customWidth="1"/>
    <col min="9722" max="9965" width="11.5703125" style="1"/>
    <col min="9966" max="9966" width="4.7109375" style="1" customWidth="1"/>
    <col min="9967" max="9967" width="17.85546875" style="1" customWidth="1"/>
    <col min="9968" max="9968" width="32.28515625" style="1" customWidth="1"/>
    <col min="9969" max="9969" width="15.5703125" style="1" customWidth="1"/>
    <col min="9970" max="9970" width="7.140625" style="1" customWidth="1"/>
    <col min="9971" max="9971" width="6.85546875" style="1" customWidth="1"/>
    <col min="9972" max="9972" width="15.140625" style="1" customWidth="1"/>
    <col min="9973" max="9973" width="6.7109375" style="1" customWidth="1"/>
    <col min="9974" max="9974" width="4" style="1" customWidth="1"/>
    <col min="9975" max="9975" width="4.140625" style="1" customWidth="1"/>
    <col min="9976" max="9976" width="2.42578125" style="1" customWidth="1"/>
    <col min="9977" max="9977" width="4.140625" style="1" customWidth="1"/>
    <col min="9978" max="10221" width="11.5703125" style="1"/>
    <col min="10222" max="10222" width="4.7109375" style="1" customWidth="1"/>
    <col min="10223" max="10223" width="17.85546875" style="1" customWidth="1"/>
    <col min="10224" max="10224" width="32.28515625" style="1" customWidth="1"/>
    <col min="10225" max="10225" width="15.5703125" style="1" customWidth="1"/>
    <col min="10226" max="10226" width="7.140625" style="1" customWidth="1"/>
    <col min="10227" max="10227" width="6.85546875" style="1" customWidth="1"/>
    <col min="10228" max="10228" width="15.140625" style="1" customWidth="1"/>
    <col min="10229" max="10229" width="6.7109375" style="1" customWidth="1"/>
    <col min="10230" max="10230" width="4" style="1" customWidth="1"/>
    <col min="10231" max="10231" width="4.140625" style="1" customWidth="1"/>
    <col min="10232" max="10232" width="2.42578125" style="1" customWidth="1"/>
    <col min="10233" max="10233" width="4.140625" style="1" customWidth="1"/>
    <col min="10234" max="10477" width="11.5703125" style="1"/>
    <col min="10478" max="10478" width="4.7109375" style="1" customWidth="1"/>
    <col min="10479" max="10479" width="17.85546875" style="1" customWidth="1"/>
    <col min="10480" max="10480" width="32.28515625" style="1" customWidth="1"/>
    <col min="10481" max="10481" width="15.5703125" style="1" customWidth="1"/>
    <col min="10482" max="10482" width="7.140625" style="1" customWidth="1"/>
    <col min="10483" max="10483" width="6.85546875" style="1" customWidth="1"/>
    <col min="10484" max="10484" width="15.140625" style="1" customWidth="1"/>
    <col min="10485" max="10485" width="6.7109375" style="1" customWidth="1"/>
    <col min="10486" max="10486" width="4" style="1" customWidth="1"/>
    <col min="10487" max="10487" width="4.140625" style="1" customWidth="1"/>
    <col min="10488" max="10488" width="2.42578125" style="1" customWidth="1"/>
    <col min="10489" max="10489" width="4.140625" style="1" customWidth="1"/>
    <col min="10490" max="10733" width="11.5703125" style="1"/>
    <col min="10734" max="10734" width="4.7109375" style="1" customWidth="1"/>
    <col min="10735" max="10735" width="17.85546875" style="1" customWidth="1"/>
    <col min="10736" max="10736" width="32.28515625" style="1" customWidth="1"/>
    <col min="10737" max="10737" width="15.5703125" style="1" customWidth="1"/>
    <col min="10738" max="10738" width="7.140625" style="1" customWidth="1"/>
    <col min="10739" max="10739" width="6.85546875" style="1" customWidth="1"/>
    <col min="10740" max="10740" width="15.140625" style="1" customWidth="1"/>
    <col min="10741" max="10741" width="6.7109375" style="1" customWidth="1"/>
    <col min="10742" max="10742" width="4" style="1" customWidth="1"/>
    <col min="10743" max="10743" width="4.140625" style="1" customWidth="1"/>
    <col min="10744" max="10744" width="2.42578125" style="1" customWidth="1"/>
    <col min="10745" max="10745" width="4.140625" style="1" customWidth="1"/>
    <col min="10746" max="10989" width="11.5703125" style="1"/>
    <col min="10990" max="10990" width="4.7109375" style="1" customWidth="1"/>
    <col min="10991" max="10991" width="17.85546875" style="1" customWidth="1"/>
    <col min="10992" max="10992" width="32.28515625" style="1" customWidth="1"/>
    <col min="10993" max="10993" width="15.5703125" style="1" customWidth="1"/>
    <col min="10994" max="10994" width="7.140625" style="1" customWidth="1"/>
    <col min="10995" max="10995" width="6.85546875" style="1" customWidth="1"/>
    <col min="10996" max="10996" width="15.140625" style="1" customWidth="1"/>
    <col min="10997" max="10997" width="6.7109375" style="1" customWidth="1"/>
    <col min="10998" max="10998" width="4" style="1" customWidth="1"/>
    <col min="10999" max="10999" width="4.140625" style="1" customWidth="1"/>
    <col min="11000" max="11000" width="2.42578125" style="1" customWidth="1"/>
    <col min="11001" max="11001" width="4.140625" style="1" customWidth="1"/>
    <col min="11002" max="11245" width="11.5703125" style="1"/>
    <col min="11246" max="11246" width="4.7109375" style="1" customWidth="1"/>
    <col min="11247" max="11247" width="17.85546875" style="1" customWidth="1"/>
    <col min="11248" max="11248" width="32.28515625" style="1" customWidth="1"/>
    <col min="11249" max="11249" width="15.5703125" style="1" customWidth="1"/>
    <col min="11250" max="11250" width="7.140625" style="1" customWidth="1"/>
    <col min="11251" max="11251" width="6.85546875" style="1" customWidth="1"/>
    <col min="11252" max="11252" width="15.140625" style="1" customWidth="1"/>
    <col min="11253" max="11253" width="6.7109375" style="1" customWidth="1"/>
    <col min="11254" max="11254" width="4" style="1" customWidth="1"/>
    <col min="11255" max="11255" width="4.140625" style="1" customWidth="1"/>
    <col min="11256" max="11256" width="2.42578125" style="1" customWidth="1"/>
    <col min="11257" max="11257" width="4.140625" style="1" customWidth="1"/>
    <col min="11258" max="11501" width="11.5703125" style="1"/>
    <col min="11502" max="11502" width="4.7109375" style="1" customWidth="1"/>
    <col min="11503" max="11503" width="17.85546875" style="1" customWidth="1"/>
    <col min="11504" max="11504" width="32.28515625" style="1" customWidth="1"/>
    <col min="11505" max="11505" width="15.5703125" style="1" customWidth="1"/>
    <col min="11506" max="11506" width="7.140625" style="1" customWidth="1"/>
    <col min="11507" max="11507" width="6.85546875" style="1" customWidth="1"/>
    <col min="11508" max="11508" width="15.140625" style="1" customWidth="1"/>
    <col min="11509" max="11509" width="6.7109375" style="1" customWidth="1"/>
    <col min="11510" max="11510" width="4" style="1" customWidth="1"/>
    <col min="11511" max="11511" width="4.140625" style="1" customWidth="1"/>
    <col min="11512" max="11512" width="2.42578125" style="1" customWidth="1"/>
    <col min="11513" max="11513" width="4.140625" style="1" customWidth="1"/>
    <col min="11514" max="11757" width="11.5703125" style="1"/>
    <col min="11758" max="11758" width="4.7109375" style="1" customWidth="1"/>
    <col min="11759" max="11759" width="17.85546875" style="1" customWidth="1"/>
    <col min="11760" max="11760" width="32.28515625" style="1" customWidth="1"/>
    <col min="11761" max="11761" width="15.5703125" style="1" customWidth="1"/>
    <col min="11762" max="11762" width="7.140625" style="1" customWidth="1"/>
    <col min="11763" max="11763" width="6.85546875" style="1" customWidth="1"/>
    <col min="11764" max="11764" width="15.140625" style="1" customWidth="1"/>
    <col min="11765" max="11765" width="6.7109375" style="1" customWidth="1"/>
    <col min="11766" max="11766" width="4" style="1" customWidth="1"/>
    <col min="11767" max="11767" width="4.140625" style="1" customWidth="1"/>
    <col min="11768" max="11768" width="2.42578125" style="1" customWidth="1"/>
    <col min="11769" max="11769" width="4.140625" style="1" customWidth="1"/>
    <col min="11770" max="12013" width="11.5703125" style="1"/>
    <col min="12014" max="12014" width="4.7109375" style="1" customWidth="1"/>
    <col min="12015" max="12015" width="17.85546875" style="1" customWidth="1"/>
    <col min="12016" max="12016" width="32.28515625" style="1" customWidth="1"/>
    <col min="12017" max="12017" width="15.5703125" style="1" customWidth="1"/>
    <col min="12018" max="12018" width="7.140625" style="1" customWidth="1"/>
    <col min="12019" max="12019" width="6.85546875" style="1" customWidth="1"/>
    <col min="12020" max="12020" width="15.140625" style="1" customWidth="1"/>
    <col min="12021" max="12021" width="6.7109375" style="1" customWidth="1"/>
    <col min="12022" max="12022" width="4" style="1" customWidth="1"/>
    <col min="12023" max="12023" width="4.140625" style="1" customWidth="1"/>
    <col min="12024" max="12024" width="2.42578125" style="1" customWidth="1"/>
    <col min="12025" max="12025" width="4.140625" style="1" customWidth="1"/>
    <col min="12026" max="12269" width="11.5703125" style="1"/>
    <col min="12270" max="12270" width="4.7109375" style="1" customWidth="1"/>
    <col min="12271" max="12271" width="17.85546875" style="1" customWidth="1"/>
    <col min="12272" max="12272" width="32.28515625" style="1" customWidth="1"/>
    <col min="12273" max="12273" width="15.5703125" style="1" customWidth="1"/>
    <col min="12274" max="12274" width="7.140625" style="1" customWidth="1"/>
    <col min="12275" max="12275" width="6.85546875" style="1" customWidth="1"/>
    <col min="12276" max="12276" width="15.140625" style="1" customWidth="1"/>
    <col min="12277" max="12277" width="6.7109375" style="1" customWidth="1"/>
    <col min="12278" max="12278" width="4" style="1" customWidth="1"/>
    <col min="12279" max="12279" width="4.140625" style="1" customWidth="1"/>
    <col min="12280" max="12280" width="2.42578125" style="1" customWidth="1"/>
    <col min="12281" max="12281" width="4.140625" style="1" customWidth="1"/>
    <col min="12282" max="12525" width="11.5703125" style="1"/>
    <col min="12526" max="12526" width="4.7109375" style="1" customWidth="1"/>
    <col min="12527" max="12527" width="17.85546875" style="1" customWidth="1"/>
    <col min="12528" max="12528" width="32.28515625" style="1" customWidth="1"/>
    <col min="12529" max="12529" width="15.5703125" style="1" customWidth="1"/>
    <col min="12530" max="12530" width="7.140625" style="1" customWidth="1"/>
    <col min="12531" max="12531" width="6.85546875" style="1" customWidth="1"/>
    <col min="12532" max="12532" width="15.140625" style="1" customWidth="1"/>
    <col min="12533" max="12533" width="6.7109375" style="1" customWidth="1"/>
    <col min="12534" max="12534" width="4" style="1" customWidth="1"/>
    <col min="12535" max="12535" width="4.140625" style="1" customWidth="1"/>
    <col min="12536" max="12536" width="2.42578125" style="1" customWidth="1"/>
    <col min="12537" max="12537" width="4.140625" style="1" customWidth="1"/>
    <col min="12538" max="12781" width="11.5703125" style="1"/>
    <col min="12782" max="12782" width="4.7109375" style="1" customWidth="1"/>
    <col min="12783" max="12783" width="17.85546875" style="1" customWidth="1"/>
    <col min="12784" max="12784" width="32.28515625" style="1" customWidth="1"/>
    <col min="12785" max="12785" width="15.5703125" style="1" customWidth="1"/>
    <col min="12786" max="12786" width="7.140625" style="1" customWidth="1"/>
    <col min="12787" max="12787" width="6.85546875" style="1" customWidth="1"/>
    <col min="12788" max="12788" width="15.140625" style="1" customWidth="1"/>
    <col min="12789" max="12789" width="6.7109375" style="1" customWidth="1"/>
    <col min="12790" max="12790" width="4" style="1" customWidth="1"/>
    <col min="12791" max="12791" width="4.140625" style="1" customWidth="1"/>
    <col min="12792" max="12792" width="2.42578125" style="1" customWidth="1"/>
    <col min="12793" max="12793" width="4.140625" style="1" customWidth="1"/>
    <col min="12794" max="13037" width="11.5703125" style="1"/>
    <col min="13038" max="13038" width="4.7109375" style="1" customWidth="1"/>
    <col min="13039" max="13039" width="17.85546875" style="1" customWidth="1"/>
    <col min="13040" max="13040" width="32.28515625" style="1" customWidth="1"/>
    <col min="13041" max="13041" width="15.5703125" style="1" customWidth="1"/>
    <col min="13042" max="13042" width="7.140625" style="1" customWidth="1"/>
    <col min="13043" max="13043" width="6.85546875" style="1" customWidth="1"/>
    <col min="13044" max="13044" width="15.140625" style="1" customWidth="1"/>
    <col min="13045" max="13045" width="6.7109375" style="1" customWidth="1"/>
    <col min="13046" max="13046" width="4" style="1" customWidth="1"/>
    <col min="13047" max="13047" width="4.140625" style="1" customWidth="1"/>
    <col min="13048" max="13048" width="2.42578125" style="1" customWidth="1"/>
    <col min="13049" max="13049" width="4.140625" style="1" customWidth="1"/>
    <col min="13050" max="13293" width="11.5703125" style="1"/>
    <col min="13294" max="13294" width="4.7109375" style="1" customWidth="1"/>
    <col min="13295" max="13295" width="17.85546875" style="1" customWidth="1"/>
    <col min="13296" max="13296" width="32.28515625" style="1" customWidth="1"/>
    <col min="13297" max="13297" width="15.5703125" style="1" customWidth="1"/>
    <col min="13298" max="13298" width="7.140625" style="1" customWidth="1"/>
    <col min="13299" max="13299" width="6.85546875" style="1" customWidth="1"/>
    <col min="13300" max="13300" width="15.140625" style="1" customWidth="1"/>
    <col min="13301" max="13301" width="6.7109375" style="1" customWidth="1"/>
    <col min="13302" max="13302" width="4" style="1" customWidth="1"/>
    <col min="13303" max="13303" width="4.140625" style="1" customWidth="1"/>
    <col min="13304" max="13304" width="2.42578125" style="1" customWidth="1"/>
    <col min="13305" max="13305" width="4.140625" style="1" customWidth="1"/>
    <col min="13306" max="13549" width="11.5703125" style="1"/>
    <col min="13550" max="13550" width="4.7109375" style="1" customWidth="1"/>
    <col min="13551" max="13551" width="17.85546875" style="1" customWidth="1"/>
    <col min="13552" max="13552" width="32.28515625" style="1" customWidth="1"/>
    <col min="13553" max="13553" width="15.5703125" style="1" customWidth="1"/>
    <col min="13554" max="13554" width="7.140625" style="1" customWidth="1"/>
    <col min="13555" max="13555" width="6.85546875" style="1" customWidth="1"/>
    <col min="13556" max="13556" width="15.140625" style="1" customWidth="1"/>
    <col min="13557" max="13557" width="6.7109375" style="1" customWidth="1"/>
    <col min="13558" max="13558" width="4" style="1" customWidth="1"/>
    <col min="13559" max="13559" width="4.140625" style="1" customWidth="1"/>
    <col min="13560" max="13560" width="2.42578125" style="1" customWidth="1"/>
    <col min="13561" max="13561" width="4.140625" style="1" customWidth="1"/>
    <col min="13562" max="13805" width="11.5703125" style="1"/>
    <col min="13806" max="13806" width="4.7109375" style="1" customWidth="1"/>
    <col min="13807" max="13807" width="17.85546875" style="1" customWidth="1"/>
    <col min="13808" max="13808" width="32.28515625" style="1" customWidth="1"/>
    <col min="13809" max="13809" width="15.5703125" style="1" customWidth="1"/>
    <col min="13810" max="13810" width="7.140625" style="1" customWidth="1"/>
    <col min="13811" max="13811" width="6.85546875" style="1" customWidth="1"/>
    <col min="13812" max="13812" width="15.140625" style="1" customWidth="1"/>
    <col min="13813" max="13813" width="6.7109375" style="1" customWidth="1"/>
    <col min="13814" max="13814" width="4" style="1" customWidth="1"/>
    <col min="13815" max="13815" width="4.140625" style="1" customWidth="1"/>
    <col min="13816" max="13816" width="2.42578125" style="1" customWidth="1"/>
    <col min="13817" max="13817" width="4.140625" style="1" customWidth="1"/>
    <col min="13818" max="14061" width="11.5703125" style="1"/>
    <col min="14062" max="14062" width="4.7109375" style="1" customWidth="1"/>
    <col min="14063" max="14063" width="17.85546875" style="1" customWidth="1"/>
    <col min="14064" max="14064" width="32.28515625" style="1" customWidth="1"/>
    <col min="14065" max="14065" width="15.5703125" style="1" customWidth="1"/>
    <col min="14066" max="14066" width="7.140625" style="1" customWidth="1"/>
    <col min="14067" max="14067" width="6.85546875" style="1" customWidth="1"/>
    <col min="14068" max="14068" width="15.140625" style="1" customWidth="1"/>
    <col min="14069" max="14069" width="6.7109375" style="1" customWidth="1"/>
    <col min="14070" max="14070" width="4" style="1" customWidth="1"/>
    <col min="14071" max="14071" width="4.140625" style="1" customWidth="1"/>
    <col min="14072" max="14072" width="2.42578125" style="1" customWidth="1"/>
    <col min="14073" max="14073" width="4.140625" style="1" customWidth="1"/>
    <col min="14074" max="14317" width="11.5703125" style="1"/>
    <col min="14318" max="14318" width="4.7109375" style="1" customWidth="1"/>
    <col min="14319" max="14319" width="17.85546875" style="1" customWidth="1"/>
    <col min="14320" max="14320" width="32.28515625" style="1" customWidth="1"/>
    <col min="14321" max="14321" width="15.5703125" style="1" customWidth="1"/>
    <col min="14322" max="14322" width="7.140625" style="1" customWidth="1"/>
    <col min="14323" max="14323" width="6.85546875" style="1" customWidth="1"/>
    <col min="14324" max="14324" width="15.140625" style="1" customWidth="1"/>
    <col min="14325" max="14325" width="6.7109375" style="1" customWidth="1"/>
    <col min="14326" max="14326" width="4" style="1" customWidth="1"/>
    <col min="14327" max="14327" width="4.140625" style="1" customWidth="1"/>
    <col min="14328" max="14328" width="2.42578125" style="1" customWidth="1"/>
    <col min="14329" max="14329" width="4.140625" style="1" customWidth="1"/>
    <col min="14330" max="14573" width="11.5703125" style="1"/>
    <col min="14574" max="14574" width="4.7109375" style="1" customWidth="1"/>
    <col min="14575" max="14575" width="17.85546875" style="1" customWidth="1"/>
    <col min="14576" max="14576" width="32.28515625" style="1" customWidth="1"/>
    <col min="14577" max="14577" width="15.5703125" style="1" customWidth="1"/>
    <col min="14578" max="14578" width="7.140625" style="1" customWidth="1"/>
    <col min="14579" max="14579" width="6.85546875" style="1" customWidth="1"/>
    <col min="14580" max="14580" width="15.140625" style="1" customWidth="1"/>
    <col min="14581" max="14581" width="6.7109375" style="1" customWidth="1"/>
    <col min="14582" max="14582" width="4" style="1" customWidth="1"/>
    <col min="14583" max="14583" width="4.140625" style="1" customWidth="1"/>
    <col min="14584" max="14584" width="2.42578125" style="1" customWidth="1"/>
    <col min="14585" max="14585" width="4.140625" style="1" customWidth="1"/>
    <col min="14586" max="14829" width="11.5703125" style="1"/>
    <col min="14830" max="14830" width="4.7109375" style="1" customWidth="1"/>
    <col min="14831" max="14831" width="17.85546875" style="1" customWidth="1"/>
    <col min="14832" max="14832" width="32.28515625" style="1" customWidth="1"/>
    <col min="14833" max="14833" width="15.5703125" style="1" customWidth="1"/>
    <col min="14834" max="14834" width="7.140625" style="1" customWidth="1"/>
    <col min="14835" max="14835" width="6.85546875" style="1" customWidth="1"/>
    <col min="14836" max="14836" width="15.140625" style="1" customWidth="1"/>
    <col min="14837" max="14837" width="6.7109375" style="1" customWidth="1"/>
    <col min="14838" max="14838" width="4" style="1" customWidth="1"/>
    <col min="14839" max="14839" width="4.140625" style="1" customWidth="1"/>
    <col min="14840" max="14840" width="2.42578125" style="1" customWidth="1"/>
    <col min="14841" max="14841" width="4.140625" style="1" customWidth="1"/>
    <col min="14842" max="15085" width="11.5703125" style="1"/>
    <col min="15086" max="15086" width="4.7109375" style="1" customWidth="1"/>
    <col min="15087" max="15087" width="17.85546875" style="1" customWidth="1"/>
    <col min="15088" max="15088" width="32.28515625" style="1" customWidth="1"/>
    <col min="15089" max="15089" width="15.5703125" style="1" customWidth="1"/>
    <col min="15090" max="15090" width="7.140625" style="1" customWidth="1"/>
    <col min="15091" max="15091" width="6.85546875" style="1" customWidth="1"/>
    <col min="15092" max="15092" width="15.140625" style="1" customWidth="1"/>
    <col min="15093" max="15093" width="6.7109375" style="1" customWidth="1"/>
    <col min="15094" max="15094" width="4" style="1" customWidth="1"/>
    <col min="15095" max="15095" width="4.140625" style="1" customWidth="1"/>
    <col min="15096" max="15096" width="2.42578125" style="1" customWidth="1"/>
    <col min="15097" max="15097" width="4.140625" style="1" customWidth="1"/>
    <col min="15098" max="15341" width="11.5703125" style="1"/>
    <col min="15342" max="15342" width="4.7109375" style="1" customWidth="1"/>
    <col min="15343" max="15343" width="17.85546875" style="1" customWidth="1"/>
    <col min="15344" max="15344" width="32.28515625" style="1" customWidth="1"/>
    <col min="15345" max="15345" width="15.5703125" style="1" customWidth="1"/>
    <col min="15346" max="15346" width="7.140625" style="1" customWidth="1"/>
    <col min="15347" max="15347" width="6.85546875" style="1" customWidth="1"/>
    <col min="15348" max="15348" width="15.140625" style="1" customWidth="1"/>
    <col min="15349" max="15349" width="6.7109375" style="1" customWidth="1"/>
    <col min="15350" max="15350" width="4" style="1" customWidth="1"/>
    <col min="15351" max="15351" width="4.140625" style="1" customWidth="1"/>
    <col min="15352" max="15352" width="2.42578125" style="1" customWidth="1"/>
    <col min="15353" max="15353" width="4.140625" style="1" customWidth="1"/>
    <col min="15354" max="15597" width="11.5703125" style="1"/>
    <col min="15598" max="15598" width="4.7109375" style="1" customWidth="1"/>
    <col min="15599" max="15599" width="17.85546875" style="1" customWidth="1"/>
    <col min="15600" max="15600" width="32.28515625" style="1" customWidth="1"/>
    <col min="15601" max="15601" width="15.5703125" style="1" customWidth="1"/>
    <col min="15602" max="15602" width="7.140625" style="1" customWidth="1"/>
    <col min="15603" max="15603" width="6.85546875" style="1" customWidth="1"/>
    <col min="15604" max="15604" width="15.140625" style="1" customWidth="1"/>
    <col min="15605" max="15605" width="6.7109375" style="1" customWidth="1"/>
    <col min="15606" max="15606" width="4" style="1" customWidth="1"/>
    <col min="15607" max="15607" width="4.140625" style="1" customWidth="1"/>
    <col min="15608" max="15608" width="2.42578125" style="1" customWidth="1"/>
    <col min="15609" max="15609" width="4.140625" style="1" customWidth="1"/>
    <col min="15610" max="15853" width="11.5703125" style="1"/>
    <col min="15854" max="15854" width="4.7109375" style="1" customWidth="1"/>
    <col min="15855" max="15855" width="17.85546875" style="1" customWidth="1"/>
    <col min="15856" max="15856" width="32.28515625" style="1" customWidth="1"/>
    <col min="15857" max="15857" width="15.5703125" style="1" customWidth="1"/>
    <col min="15858" max="15858" width="7.140625" style="1" customWidth="1"/>
    <col min="15859" max="15859" width="6.85546875" style="1" customWidth="1"/>
    <col min="15860" max="15860" width="15.140625" style="1" customWidth="1"/>
    <col min="15861" max="15861" width="6.7109375" style="1" customWidth="1"/>
    <col min="15862" max="15862" width="4" style="1" customWidth="1"/>
    <col min="15863" max="15863" width="4.140625" style="1" customWidth="1"/>
    <col min="15864" max="15864" width="2.42578125" style="1" customWidth="1"/>
    <col min="15865" max="15865" width="4.140625" style="1" customWidth="1"/>
    <col min="15866" max="16109" width="11.5703125" style="1"/>
    <col min="16110" max="16110" width="4.7109375" style="1" customWidth="1"/>
    <col min="16111" max="16111" width="17.85546875" style="1" customWidth="1"/>
    <col min="16112" max="16112" width="32.28515625" style="1" customWidth="1"/>
    <col min="16113" max="16113" width="15.5703125" style="1" customWidth="1"/>
    <col min="16114" max="16114" width="7.140625" style="1" customWidth="1"/>
    <col min="16115" max="16115" width="6.85546875" style="1" customWidth="1"/>
    <col min="16116" max="16116" width="15.140625" style="1" customWidth="1"/>
    <col min="16117" max="16117" width="6.7109375" style="1" customWidth="1"/>
    <col min="16118" max="16118" width="4" style="1" customWidth="1"/>
    <col min="16119" max="16119" width="4.140625" style="1" customWidth="1"/>
    <col min="16120" max="16120" width="2.42578125" style="1" customWidth="1"/>
    <col min="16121" max="16121" width="4.140625" style="1" customWidth="1"/>
    <col min="16122" max="16384" width="11.5703125" style="1"/>
  </cols>
  <sheetData>
    <row r="1" spans="1:21" ht="15.75" customHeight="1" x14ac:dyDescent="0.2">
      <c r="A1" s="907"/>
      <c r="B1" s="908"/>
      <c r="C1" s="913" t="s">
        <v>52</v>
      </c>
      <c r="D1" s="914"/>
      <c r="E1" s="914"/>
      <c r="F1" s="914"/>
      <c r="G1" s="914"/>
      <c r="H1" s="914"/>
      <c r="I1" s="931" t="s">
        <v>49</v>
      </c>
      <c r="J1" s="931"/>
      <c r="K1" s="904"/>
    </row>
    <row r="2" spans="1:21" ht="15.75" customHeight="1" x14ac:dyDescent="0.2">
      <c r="A2" s="909"/>
      <c r="B2" s="910"/>
      <c r="C2" s="915"/>
      <c r="D2" s="916"/>
      <c r="E2" s="916"/>
      <c r="F2" s="916"/>
      <c r="G2" s="916"/>
      <c r="H2" s="916"/>
      <c r="I2" s="932" t="s">
        <v>50</v>
      </c>
      <c r="J2" s="932"/>
      <c r="K2" s="905"/>
    </row>
    <row r="3" spans="1:21" ht="66" customHeight="1" thickBot="1" x14ac:dyDescent="0.25">
      <c r="A3" s="911"/>
      <c r="B3" s="912"/>
      <c r="C3" s="917"/>
      <c r="D3" s="918"/>
      <c r="E3" s="918"/>
      <c r="F3" s="918"/>
      <c r="G3" s="918"/>
      <c r="H3" s="918"/>
      <c r="I3" s="933" t="s">
        <v>51</v>
      </c>
      <c r="J3" s="933"/>
      <c r="K3" s="906"/>
    </row>
    <row r="4" spans="1:21" ht="6.75" customHeight="1" thickBot="1" x14ac:dyDescent="0.25">
      <c r="A4" s="2"/>
      <c r="B4" s="4"/>
      <c r="C4" s="4"/>
      <c r="D4" s="3"/>
      <c r="E4" s="3"/>
      <c r="F4" s="3"/>
      <c r="G4" s="3"/>
      <c r="H4" s="4"/>
      <c r="I4" s="4"/>
      <c r="J4" s="4"/>
      <c r="K4" s="22"/>
    </row>
    <row r="5" spans="1:21" ht="16.5" thickBot="1" x14ac:dyDescent="0.3">
      <c r="A5" s="23" t="s">
        <v>216</v>
      </c>
      <c r="B5" s="24"/>
      <c r="C5" s="25"/>
      <c r="D5" s="3"/>
      <c r="E5" s="3"/>
      <c r="F5" s="3"/>
      <c r="G5" s="3"/>
      <c r="H5" s="4"/>
      <c r="I5" s="4"/>
      <c r="J5" s="4"/>
      <c r="K5" s="22"/>
    </row>
    <row r="6" spans="1:21" ht="3" customHeight="1" thickBot="1" x14ac:dyDescent="0.25">
      <c r="A6" s="2"/>
      <c r="B6" s="3"/>
      <c r="C6" s="4"/>
      <c r="D6" s="3"/>
      <c r="E6" s="3"/>
      <c r="F6" s="3"/>
      <c r="G6" s="3"/>
      <c r="H6" s="4"/>
      <c r="I6" s="4"/>
      <c r="J6" s="18"/>
      <c r="K6" s="19"/>
      <c r="L6" s="5"/>
      <c r="M6" s="5"/>
      <c r="N6" s="5"/>
      <c r="O6" s="5"/>
      <c r="P6" s="5"/>
      <c r="Q6" s="5"/>
      <c r="R6" s="5"/>
      <c r="S6" s="5"/>
      <c r="T6" s="5"/>
      <c r="U6" s="5"/>
    </row>
    <row r="7" spans="1:21" ht="20.25" x14ac:dyDescent="0.2">
      <c r="A7" s="6"/>
      <c r="B7" s="20" t="s">
        <v>44</v>
      </c>
      <c r="C7" s="21" t="s">
        <v>45</v>
      </c>
      <c r="D7" s="21" t="s">
        <v>46</v>
      </c>
      <c r="E7" s="919" t="s">
        <v>2</v>
      </c>
      <c r="F7" s="920"/>
      <c r="G7" s="921"/>
      <c r="H7" s="4"/>
      <c r="I7" s="4"/>
      <c r="J7" s="4"/>
      <c r="K7" s="19"/>
      <c r="L7" s="5"/>
      <c r="M7" s="5"/>
      <c r="N7" s="5"/>
      <c r="O7" s="5"/>
      <c r="P7" s="5"/>
      <c r="Q7" s="5"/>
      <c r="R7" s="5"/>
      <c r="S7" s="5"/>
      <c r="T7" s="5"/>
      <c r="U7" s="5"/>
    </row>
    <row r="8" spans="1:21" ht="57" customHeight="1" x14ac:dyDescent="0.2">
      <c r="A8" s="6"/>
      <c r="B8" s="26">
        <v>1</v>
      </c>
      <c r="C8" s="27" t="s">
        <v>29</v>
      </c>
      <c r="D8" s="9"/>
      <c r="E8" s="922" t="s">
        <v>47</v>
      </c>
      <c r="F8" s="923"/>
      <c r="G8" s="924"/>
      <c r="H8" s="4"/>
      <c r="I8" s="4"/>
      <c r="J8" s="4"/>
      <c r="K8" s="19"/>
      <c r="L8" s="5"/>
      <c r="M8" s="5"/>
      <c r="N8" s="5"/>
      <c r="O8" s="5"/>
      <c r="P8" s="5"/>
      <c r="Q8" s="5"/>
      <c r="R8" s="5"/>
      <c r="S8" s="5"/>
      <c r="T8" s="5"/>
      <c r="U8" s="5"/>
    </row>
    <row r="9" spans="1:21" ht="57" customHeight="1" x14ac:dyDescent="0.2">
      <c r="A9" s="6"/>
      <c r="B9" s="7">
        <v>2</v>
      </c>
      <c r="C9" s="8" t="s">
        <v>41</v>
      </c>
      <c r="D9" s="9"/>
      <c r="E9" s="925"/>
      <c r="F9" s="926"/>
      <c r="G9" s="927"/>
      <c r="H9" s="4"/>
      <c r="I9" s="4"/>
      <c r="J9" s="4"/>
      <c r="K9" s="19"/>
      <c r="L9" s="5"/>
      <c r="M9" s="5"/>
      <c r="N9" s="5"/>
      <c r="O9" s="5"/>
      <c r="P9" s="5"/>
      <c r="Q9" s="5"/>
      <c r="R9" s="5"/>
      <c r="S9" s="5"/>
      <c r="T9" s="5"/>
      <c r="U9" s="5"/>
    </row>
    <row r="10" spans="1:21" ht="57" customHeight="1" x14ac:dyDescent="0.2">
      <c r="A10" s="2"/>
      <c r="B10" s="7">
        <v>3</v>
      </c>
      <c r="C10" s="8" t="s">
        <v>42</v>
      </c>
      <c r="D10" s="9"/>
      <c r="E10" s="925"/>
      <c r="F10" s="926"/>
      <c r="G10" s="927"/>
      <c r="H10" s="4"/>
      <c r="I10" s="4"/>
      <c r="J10" s="4"/>
      <c r="K10" s="19"/>
      <c r="L10" s="5"/>
      <c r="M10" s="5"/>
      <c r="N10" s="5"/>
      <c r="O10" s="5"/>
      <c r="P10" s="5"/>
      <c r="Q10" s="5"/>
      <c r="R10" s="5"/>
      <c r="S10" s="5"/>
      <c r="T10" s="5"/>
      <c r="U10" s="5"/>
    </row>
    <row r="11" spans="1:21" ht="57" customHeight="1" x14ac:dyDescent="0.2">
      <c r="A11" s="2"/>
      <c r="B11" s="7">
        <v>4</v>
      </c>
      <c r="C11" s="8" t="s">
        <v>48</v>
      </c>
      <c r="D11" s="9"/>
      <c r="E11" s="925"/>
      <c r="F11" s="926"/>
      <c r="G11" s="927"/>
      <c r="H11" s="4"/>
      <c r="I11" s="4"/>
      <c r="J11" s="4"/>
      <c r="K11" s="19"/>
      <c r="L11" s="5"/>
      <c r="M11" s="5"/>
      <c r="N11" s="5"/>
      <c r="O11" s="5"/>
      <c r="P11" s="5"/>
      <c r="Q11" s="5"/>
      <c r="R11" s="5"/>
      <c r="S11" s="5"/>
      <c r="T11" s="5"/>
      <c r="U11" s="5"/>
    </row>
    <row r="12" spans="1:21" ht="57" customHeight="1" thickBot="1" x14ac:dyDescent="0.25">
      <c r="A12" s="2"/>
      <c r="B12" s="15">
        <v>5</v>
      </c>
      <c r="C12" s="16" t="s">
        <v>43</v>
      </c>
      <c r="D12" s="17"/>
      <c r="E12" s="928"/>
      <c r="F12" s="929"/>
      <c r="G12" s="930"/>
      <c r="H12" s="4"/>
      <c r="I12" s="4"/>
      <c r="J12" s="4"/>
      <c r="K12" s="19"/>
      <c r="L12" s="5"/>
      <c r="M12" s="5"/>
      <c r="N12" s="5"/>
      <c r="O12" s="5"/>
      <c r="P12" s="5"/>
      <c r="Q12" s="5"/>
      <c r="R12" s="5"/>
      <c r="S12" s="5"/>
      <c r="T12" s="5"/>
      <c r="U12" s="5"/>
    </row>
    <row r="13" spans="1:21" ht="6" customHeight="1" thickBot="1" x14ac:dyDescent="0.25">
      <c r="A13" s="10"/>
      <c r="B13" s="11"/>
      <c r="C13" s="11"/>
      <c r="D13" s="12"/>
      <c r="E13" s="12"/>
      <c r="F13" s="12"/>
      <c r="G13" s="12"/>
      <c r="H13" s="11"/>
      <c r="I13" s="11"/>
      <c r="J13" s="11"/>
      <c r="K13" s="13"/>
      <c r="L13" s="5"/>
      <c r="M13" s="5"/>
      <c r="N13" s="5"/>
      <c r="O13" s="5"/>
      <c r="P13" s="5"/>
      <c r="Q13" s="5"/>
      <c r="R13" s="5"/>
      <c r="S13" s="5"/>
      <c r="T13" s="5"/>
      <c r="U13" s="5"/>
    </row>
    <row r="14" spans="1:21" x14ac:dyDescent="0.2">
      <c r="A14" s="2"/>
      <c r="B14" s="4"/>
      <c r="C14" s="4"/>
      <c r="D14" s="3"/>
      <c r="E14" s="3"/>
      <c r="F14" s="3"/>
      <c r="G14" s="3"/>
      <c r="H14" s="4"/>
      <c r="I14" s="4"/>
      <c r="J14" s="4"/>
      <c r="K14" s="22"/>
    </row>
    <row r="15" spans="1:21" x14ac:dyDescent="0.2">
      <c r="A15" s="2"/>
      <c r="B15" s="4"/>
      <c r="C15" s="4"/>
      <c r="D15" s="3"/>
      <c r="E15" s="3"/>
      <c r="F15" s="3"/>
      <c r="G15" s="3"/>
      <c r="H15" s="4"/>
      <c r="I15" s="4"/>
      <c r="J15" s="4"/>
      <c r="K15" s="22"/>
    </row>
    <row r="16" spans="1:21" x14ac:dyDescent="0.2">
      <c r="A16" s="2"/>
      <c r="B16" s="4"/>
      <c r="C16" s="4"/>
      <c r="D16" s="3"/>
      <c r="E16" s="3"/>
      <c r="F16" s="3"/>
      <c r="G16" s="3"/>
      <c r="H16" s="4"/>
      <c r="I16" s="4"/>
      <c r="J16" s="4"/>
      <c r="K16" s="22"/>
    </row>
    <row r="17" spans="1:11" x14ac:dyDescent="0.2">
      <c r="A17" s="2"/>
      <c r="B17" s="4"/>
      <c r="C17" s="4"/>
      <c r="D17" s="3"/>
      <c r="E17" s="3"/>
      <c r="F17" s="3"/>
      <c r="G17" s="3"/>
      <c r="H17" s="4"/>
      <c r="I17" s="4"/>
      <c r="J17" s="4"/>
      <c r="K17" s="22"/>
    </row>
    <row r="18" spans="1:11" x14ac:dyDescent="0.2">
      <c r="A18" s="2"/>
      <c r="B18" s="4"/>
      <c r="C18" s="4"/>
      <c r="D18" s="3"/>
      <c r="E18" s="3"/>
      <c r="F18" s="3"/>
      <c r="G18" s="3"/>
      <c r="H18" s="4"/>
      <c r="I18" s="4"/>
      <c r="J18" s="4"/>
      <c r="K18" s="22"/>
    </row>
    <row r="19" spans="1:11" x14ac:dyDescent="0.2">
      <c r="A19" s="2"/>
      <c r="B19" s="4"/>
      <c r="C19" s="4"/>
      <c r="D19" s="3"/>
      <c r="E19" s="3"/>
      <c r="F19" s="3"/>
      <c r="G19" s="3"/>
      <c r="H19" s="4"/>
      <c r="I19" s="4"/>
      <c r="J19" s="4"/>
      <c r="K19" s="22"/>
    </row>
    <row r="20" spans="1:11" x14ac:dyDescent="0.2">
      <c r="A20" s="2"/>
      <c r="B20" s="4"/>
      <c r="C20" s="4"/>
      <c r="D20" s="3"/>
      <c r="E20" s="3"/>
      <c r="F20" s="3"/>
      <c r="G20" s="3"/>
      <c r="H20" s="4"/>
      <c r="I20" s="4"/>
      <c r="J20" s="4"/>
      <c r="K20" s="22"/>
    </row>
    <row r="21" spans="1:11" x14ac:dyDescent="0.2">
      <c r="A21" s="2"/>
      <c r="B21" s="4"/>
      <c r="C21" s="4"/>
      <c r="D21" s="3"/>
      <c r="E21" s="3"/>
      <c r="F21" s="3"/>
      <c r="G21" s="3"/>
      <c r="H21" s="4"/>
      <c r="I21" s="4"/>
      <c r="J21" s="4"/>
      <c r="K21" s="22"/>
    </row>
    <row r="22" spans="1:11" x14ac:dyDescent="0.2">
      <c r="A22" s="2"/>
      <c r="B22" s="4"/>
      <c r="C22" s="4"/>
      <c r="D22" s="3"/>
      <c r="E22" s="3"/>
      <c r="F22" s="3"/>
      <c r="G22" s="3"/>
      <c r="H22" s="4"/>
      <c r="I22" s="4"/>
      <c r="J22" s="4"/>
      <c r="K22" s="22"/>
    </row>
    <row r="23" spans="1:11" x14ac:dyDescent="0.2">
      <c r="A23" s="2"/>
      <c r="B23" s="4"/>
      <c r="C23" s="4"/>
      <c r="D23" s="3"/>
      <c r="E23" s="3"/>
      <c r="F23" s="3"/>
      <c r="G23" s="3"/>
      <c r="H23" s="4"/>
      <c r="I23" s="4"/>
      <c r="J23" s="4"/>
      <c r="K23" s="22"/>
    </row>
    <row r="24" spans="1:11" x14ac:dyDescent="0.2">
      <c r="A24" s="2"/>
      <c r="B24" s="4"/>
      <c r="C24" s="4"/>
      <c r="D24" s="3"/>
      <c r="E24" s="3"/>
      <c r="F24" s="3"/>
      <c r="G24" s="3"/>
      <c r="H24" s="4"/>
      <c r="I24" s="4"/>
      <c r="J24" s="4"/>
      <c r="K24" s="22"/>
    </row>
    <row r="25" spans="1:11" x14ac:dyDescent="0.2">
      <c r="A25" s="2"/>
      <c r="B25" s="4"/>
      <c r="C25" s="4"/>
      <c r="D25" s="3"/>
      <c r="E25" s="3"/>
      <c r="F25" s="3"/>
      <c r="G25" s="3"/>
      <c r="H25" s="4"/>
      <c r="I25" s="4"/>
      <c r="J25" s="4"/>
      <c r="K25" s="22"/>
    </row>
    <row r="26" spans="1:11" x14ac:dyDescent="0.2">
      <c r="A26" s="2"/>
      <c r="B26" s="4"/>
      <c r="C26" s="4"/>
      <c r="D26" s="3"/>
      <c r="E26" s="3"/>
      <c r="F26" s="3"/>
      <c r="G26" s="3"/>
      <c r="H26" s="4"/>
      <c r="I26" s="4"/>
      <c r="J26" s="4"/>
      <c r="K26" s="22"/>
    </row>
    <row r="27" spans="1:11" x14ac:dyDescent="0.2">
      <c r="A27" s="2"/>
      <c r="B27" s="4"/>
      <c r="C27" s="4"/>
      <c r="D27" s="3"/>
      <c r="E27" s="3"/>
      <c r="F27" s="3"/>
      <c r="G27" s="3"/>
      <c r="H27" s="4"/>
      <c r="I27" s="4"/>
      <c r="J27" s="4"/>
      <c r="K27" s="22"/>
    </row>
    <row r="28" spans="1:11" x14ac:dyDescent="0.2">
      <c r="A28" s="2"/>
      <c r="B28" s="4"/>
      <c r="C28" s="4"/>
      <c r="D28" s="3"/>
      <c r="E28" s="3"/>
      <c r="F28" s="3"/>
      <c r="G28" s="3"/>
      <c r="H28" s="4"/>
      <c r="I28" s="4"/>
      <c r="J28" s="4"/>
      <c r="K28" s="22"/>
    </row>
    <row r="29" spans="1:11" ht="23.25" customHeight="1" thickBot="1" x14ac:dyDescent="0.25">
      <c r="A29" s="10"/>
      <c r="B29" s="11"/>
      <c r="C29" s="11"/>
      <c r="D29" s="12"/>
      <c r="E29" s="12"/>
      <c r="F29" s="12"/>
      <c r="G29" s="12"/>
      <c r="H29" s="11"/>
      <c r="I29" s="11"/>
      <c r="J29" s="11"/>
      <c r="K29" s="13"/>
    </row>
  </sheetData>
  <mergeCells count="8">
    <mergeCell ref="K1:K3"/>
    <mergeCell ref="A1:B3"/>
    <mergeCell ref="C1:H3"/>
    <mergeCell ref="E7:G7"/>
    <mergeCell ref="E8:G12"/>
    <mergeCell ref="I1:J1"/>
    <mergeCell ref="I2:J2"/>
    <mergeCell ref="I3:J3"/>
  </mergeCells>
  <pageMargins left="0.70866141732283472" right="0.70866141732283472" top="0.74803149606299213" bottom="0.74803149606299213" header="0.31496062992125984" footer="0.31496062992125984"/>
  <pageSetup scale="78"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AY99"/>
  <sheetViews>
    <sheetView showGridLines="0" view="pageLayout" zoomScaleNormal="91" workbookViewId="0">
      <selection sqref="A1:B3"/>
    </sheetView>
  </sheetViews>
  <sheetFormatPr baseColWidth="10" defaultRowHeight="14.25" x14ac:dyDescent="0.2"/>
  <cols>
    <col min="1" max="1" width="12.28515625" style="114" customWidth="1"/>
    <col min="2" max="2" width="15.140625" style="114" customWidth="1"/>
    <col min="3" max="3" width="49.42578125" style="39" customWidth="1"/>
    <col min="4" max="4" width="21.7109375" style="39" customWidth="1"/>
    <col min="5" max="5" width="12.5703125" style="39" customWidth="1"/>
    <col min="6" max="6" width="13.85546875" style="39" customWidth="1"/>
    <col min="7" max="7" width="19.85546875" style="39" customWidth="1"/>
    <col min="8" max="10" width="19.140625" style="39" customWidth="1"/>
    <col min="11" max="11" width="24.85546875" style="39" customWidth="1"/>
    <col min="12" max="13" width="19.140625" style="39" customWidth="1"/>
    <col min="14" max="14" width="17.85546875" style="39" customWidth="1"/>
    <col min="15" max="15" width="5.85546875" style="39" bestFit="1" customWidth="1"/>
    <col min="16" max="16" width="5.28515625" style="39" bestFit="1" customWidth="1"/>
    <col min="17" max="17" width="5.85546875" style="39" bestFit="1" customWidth="1"/>
    <col min="18" max="18" width="5.28515625" style="39" bestFit="1" customWidth="1"/>
    <col min="19" max="19" width="5.85546875" style="39" bestFit="1" customWidth="1"/>
    <col min="20" max="20" width="5.28515625" style="39" bestFit="1" customWidth="1"/>
    <col min="21" max="21" width="5.85546875" style="39" bestFit="1" customWidth="1"/>
    <col min="22" max="22" width="5.28515625" style="39" bestFit="1" customWidth="1"/>
    <col min="23" max="23" width="5.85546875" style="39" bestFit="1" customWidth="1"/>
    <col min="24" max="24" width="5.28515625" style="39" bestFit="1" customWidth="1"/>
    <col min="25" max="25" width="5.85546875" style="39" bestFit="1" customWidth="1"/>
    <col min="26" max="26" width="5.28515625" style="39" bestFit="1" customWidth="1"/>
    <col min="27" max="27" width="5.85546875" style="39" bestFit="1" customWidth="1"/>
    <col min="28" max="28" width="5.28515625" style="39" bestFit="1" customWidth="1"/>
    <col min="29" max="29" width="5.85546875" style="39" bestFit="1" customWidth="1"/>
    <col min="30" max="30" width="5.28515625" style="39" bestFit="1" customWidth="1"/>
    <col min="31" max="31" width="5.85546875" style="39" bestFit="1" customWidth="1"/>
    <col min="32" max="32" width="5.28515625" style="39" bestFit="1" customWidth="1"/>
    <col min="33" max="33" width="5.85546875" style="39" bestFit="1" customWidth="1"/>
    <col min="34" max="34" width="5.28515625" style="39" bestFit="1" customWidth="1"/>
    <col min="35" max="35" width="5.85546875" style="39" bestFit="1" customWidth="1"/>
    <col min="36" max="36" width="5.28515625" style="39" bestFit="1" customWidth="1"/>
    <col min="37" max="37" width="5.85546875" style="39" bestFit="1" customWidth="1"/>
    <col min="38" max="38" width="5.28515625" style="39" bestFit="1" customWidth="1"/>
    <col min="39" max="39" width="16.28515625" style="39" customWidth="1"/>
    <col min="40" max="40" width="48.140625" style="39" customWidth="1"/>
    <col min="41" max="16384" width="11.42578125" style="39"/>
  </cols>
  <sheetData>
    <row r="1" spans="1:40" ht="15.75" x14ac:dyDescent="0.2">
      <c r="A1" s="1035"/>
      <c r="B1" s="1036"/>
      <c r="C1" s="1041" t="s">
        <v>363</v>
      </c>
      <c r="D1" s="1042"/>
      <c r="E1" s="1042"/>
      <c r="F1" s="1042"/>
      <c r="G1" s="1042"/>
      <c r="H1" s="1042"/>
      <c r="I1" s="1042"/>
      <c r="J1" s="1042"/>
      <c r="K1" s="1042"/>
      <c r="L1" s="1042"/>
      <c r="M1" s="1047" t="s">
        <v>186</v>
      </c>
      <c r="N1" s="1047"/>
      <c r="O1" s="1048"/>
      <c r="P1" s="1049"/>
      <c r="Q1" s="1049"/>
      <c r="R1" s="1050"/>
      <c r="S1" s="115"/>
      <c r="T1" s="115"/>
      <c r="U1" s="115"/>
      <c r="V1" s="115"/>
      <c r="W1" s="115"/>
      <c r="X1" s="115"/>
      <c r="Y1" s="115"/>
      <c r="Z1" s="115"/>
      <c r="AA1" s="115"/>
      <c r="AB1" s="115"/>
      <c r="AC1" s="115"/>
      <c r="AD1" s="115"/>
      <c r="AE1" s="115"/>
      <c r="AF1" s="115"/>
      <c r="AG1" s="115"/>
      <c r="AH1" s="115"/>
      <c r="AI1" s="115"/>
      <c r="AJ1" s="115"/>
      <c r="AK1" s="115"/>
      <c r="AL1" s="115"/>
      <c r="AM1" s="115"/>
      <c r="AN1" s="116"/>
    </row>
    <row r="2" spans="1:40" ht="15.75" x14ac:dyDescent="0.2">
      <c r="A2" s="1037"/>
      <c r="B2" s="1038"/>
      <c r="C2" s="1043"/>
      <c r="D2" s="1044"/>
      <c r="E2" s="1044"/>
      <c r="F2" s="1044"/>
      <c r="G2" s="1044"/>
      <c r="H2" s="1044"/>
      <c r="I2" s="1044"/>
      <c r="J2" s="1044"/>
      <c r="K2" s="1044"/>
      <c r="L2" s="1044"/>
      <c r="M2" s="1057" t="s">
        <v>187</v>
      </c>
      <c r="N2" s="1057"/>
      <c r="O2" s="1051"/>
      <c r="P2" s="1052"/>
      <c r="Q2" s="1052"/>
      <c r="R2" s="1053"/>
      <c r="S2" s="105"/>
      <c r="T2" s="105"/>
      <c r="U2" s="105"/>
      <c r="V2" s="105"/>
      <c r="W2" s="105"/>
      <c r="X2" s="105"/>
      <c r="Y2" s="105"/>
      <c r="Z2" s="105"/>
      <c r="AA2" s="105"/>
      <c r="AB2" s="105"/>
      <c r="AC2" s="105"/>
      <c r="AD2" s="105"/>
      <c r="AE2" s="105"/>
      <c r="AF2" s="105"/>
      <c r="AG2" s="105"/>
      <c r="AH2" s="105"/>
      <c r="AI2" s="105"/>
      <c r="AJ2" s="105"/>
      <c r="AK2" s="105"/>
      <c r="AL2" s="105"/>
      <c r="AM2" s="105"/>
      <c r="AN2" s="117"/>
    </row>
    <row r="3" spans="1:40" ht="71.25" customHeight="1" thickBot="1" x14ac:dyDescent="0.25">
      <c r="A3" s="1039"/>
      <c r="B3" s="1040"/>
      <c r="C3" s="1045"/>
      <c r="D3" s="1046"/>
      <c r="E3" s="1046"/>
      <c r="F3" s="1046"/>
      <c r="G3" s="1046"/>
      <c r="H3" s="1046"/>
      <c r="I3" s="1046"/>
      <c r="J3" s="1046"/>
      <c r="K3" s="1046"/>
      <c r="L3" s="1046"/>
      <c r="M3" s="1058" t="s">
        <v>188</v>
      </c>
      <c r="N3" s="1058"/>
      <c r="O3" s="1054"/>
      <c r="P3" s="1055"/>
      <c r="Q3" s="1055"/>
      <c r="R3" s="1056"/>
      <c r="S3" s="105"/>
      <c r="T3" s="105"/>
      <c r="U3" s="105"/>
      <c r="V3" s="105"/>
      <c r="W3" s="105"/>
      <c r="X3" s="105"/>
      <c r="Y3" s="105"/>
      <c r="Z3" s="105"/>
      <c r="AA3" s="105"/>
      <c r="AB3" s="105"/>
      <c r="AC3" s="105"/>
      <c r="AD3" s="105"/>
      <c r="AE3" s="105"/>
      <c r="AF3" s="105"/>
      <c r="AG3" s="105"/>
      <c r="AH3" s="105"/>
      <c r="AI3" s="105"/>
      <c r="AJ3" s="105"/>
      <c r="AK3" s="105"/>
      <c r="AL3" s="105"/>
      <c r="AM3" s="105"/>
      <c r="AN3" s="117"/>
    </row>
    <row r="4" spans="1:40" ht="15" thickBot="1" x14ac:dyDescent="0.25">
      <c r="A4" s="118"/>
      <c r="B4" s="119"/>
      <c r="C4" s="105"/>
      <c r="D4" s="105"/>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17"/>
    </row>
    <row r="5" spans="1:40" ht="15.75" thickBot="1" x14ac:dyDescent="0.3">
      <c r="A5" s="1059" t="s">
        <v>254</v>
      </c>
      <c r="B5" s="1060"/>
      <c r="C5" s="1061"/>
      <c r="D5" s="147" t="s">
        <v>255</v>
      </c>
      <c r="E5" s="148"/>
      <c r="F5" s="148"/>
      <c r="G5" s="149"/>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5"/>
      <c r="AN5" s="117"/>
    </row>
    <row r="6" spans="1:40" ht="15" thickBot="1" x14ac:dyDescent="0.25">
      <c r="A6" s="118"/>
      <c r="B6" s="119"/>
      <c r="C6" s="105"/>
      <c r="D6" s="105"/>
      <c r="E6" s="105"/>
      <c r="F6" s="105"/>
      <c r="G6" s="105"/>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17"/>
    </row>
    <row r="7" spans="1:40" ht="18.75" thickBot="1" x14ac:dyDescent="0.3">
      <c r="A7" s="1062" t="s">
        <v>367</v>
      </c>
      <c r="B7" s="1063"/>
      <c r="C7" s="1063"/>
      <c r="D7" s="1063"/>
      <c r="E7" s="1063"/>
      <c r="F7" s="1063"/>
      <c r="G7" s="1063"/>
      <c r="H7" s="1063"/>
      <c r="I7" s="297"/>
      <c r="J7" s="297"/>
      <c r="K7" s="297"/>
      <c r="L7" s="105"/>
      <c r="M7" s="105"/>
      <c r="N7" s="105"/>
      <c r="O7" s="1065">
        <v>2018</v>
      </c>
      <c r="P7" s="1066"/>
      <c r="Q7" s="1066"/>
      <c r="R7" s="1066"/>
      <c r="S7" s="1066"/>
      <c r="T7" s="1066"/>
      <c r="U7" s="1066"/>
      <c r="V7" s="1066"/>
      <c r="W7" s="1066"/>
      <c r="X7" s="1066"/>
      <c r="Y7" s="1066"/>
      <c r="Z7" s="1066"/>
      <c r="AA7" s="1066"/>
      <c r="AB7" s="1066"/>
      <c r="AC7" s="1066"/>
      <c r="AD7" s="1066"/>
      <c r="AE7" s="1066"/>
      <c r="AF7" s="1066"/>
      <c r="AG7" s="1066"/>
      <c r="AH7" s="1066"/>
      <c r="AI7" s="1066"/>
      <c r="AJ7" s="1066"/>
      <c r="AK7" s="1066"/>
      <c r="AL7" s="1067"/>
      <c r="AM7" s="105"/>
      <c r="AN7" s="117"/>
    </row>
    <row r="8" spans="1:40" ht="15" thickBot="1" x14ac:dyDescent="0.25">
      <c r="A8" s="1064"/>
      <c r="B8" s="1063"/>
      <c r="C8" s="1063"/>
      <c r="D8" s="1063"/>
      <c r="E8" s="1063"/>
      <c r="F8" s="1063"/>
      <c r="G8" s="1063"/>
      <c r="H8" s="1063"/>
      <c r="I8" s="297"/>
      <c r="J8" s="297"/>
      <c r="K8" s="297"/>
      <c r="L8" s="1068"/>
      <c r="M8" s="1068"/>
      <c r="N8" s="1069"/>
      <c r="O8" s="1033" t="s">
        <v>7</v>
      </c>
      <c r="P8" s="1033"/>
      <c r="Q8" s="1033" t="s">
        <v>8</v>
      </c>
      <c r="R8" s="1033"/>
      <c r="S8" s="1033" t="s">
        <v>9</v>
      </c>
      <c r="T8" s="1033"/>
      <c r="U8" s="1033" t="s">
        <v>10</v>
      </c>
      <c r="V8" s="1033"/>
      <c r="W8" s="1033" t="s">
        <v>11</v>
      </c>
      <c r="X8" s="1033"/>
      <c r="Y8" s="1033" t="s">
        <v>12</v>
      </c>
      <c r="Z8" s="1033"/>
      <c r="AA8" s="1033" t="s">
        <v>13</v>
      </c>
      <c r="AB8" s="1033"/>
      <c r="AC8" s="1033" t="s">
        <v>14</v>
      </c>
      <c r="AD8" s="1033"/>
      <c r="AE8" s="1034" t="s">
        <v>15</v>
      </c>
      <c r="AF8" s="1034"/>
      <c r="AG8" s="1034" t="s">
        <v>16</v>
      </c>
      <c r="AH8" s="1034"/>
      <c r="AI8" s="1034" t="s">
        <v>17</v>
      </c>
      <c r="AJ8" s="1034"/>
      <c r="AK8" s="1034" t="s">
        <v>18</v>
      </c>
      <c r="AL8" s="1034"/>
      <c r="AM8" s="105"/>
      <c r="AN8" s="117"/>
    </row>
    <row r="9" spans="1:40" s="47" customFormat="1" ht="70.5" customHeight="1" thickBot="1" x14ac:dyDescent="0.25">
      <c r="A9" s="28" t="s">
        <v>4</v>
      </c>
      <c r="B9" s="30" t="s">
        <v>309</v>
      </c>
      <c r="C9" s="29" t="s">
        <v>0</v>
      </c>
      <c r="D9" s="30" t="s">
        <v>69</v>
      </c>
      <c r="E9" s="30" t="s">
        <v>53</v>
      </c>
      <c r="F9" s="30" t="s">
        <v>27</v>
      </c>
      <c r="G9" s="30" t="s">
        <v>30</v>
      </c>
      <c r="H9" s="29" t="s">
        <v>1</v>
      </c>
      <c r="I9" s="203" t="s">
        <v>332</v>
      </c>
      <c r="J9" s="29" t="s">
        <v>56</v>
      </c>
      <c r="K9" s="30" t="s">
        <v>63</v>
      </c>
      <c r="L9" s="29" t="s">
        <v>34</v>
      </c>
      <c r="M9" s="31" t="s">
        <v>292</v>
      </c>
      <c r="N9" s="32" t="s">
        <v>28</v>
      </c>
      <c r="O9" s="40" t="s">
        <v>21</v>
      </c>
      <c r="P9" s="41" t="s">
        <v>22</v>
      </c>
      <c r="Q9" s="42" t="s">
        <v>21</v>
      </c>
      <c r="R9" s="42" t="s">
        <v>22</v>
      </c>
      <c r="S9" s="43" t="s">
        <v>21</v>
      </c>
      <c r="T9" s="43" t="s">
        <v>22</v>
      </c>
      <c r="U9" s="44" t="s">
        <v>21</v>
      </c>
      <c r="V9" s="44" t="s">
        <v>22</v>
      </c>
      <c r="W9" s="41" t="s">
        <v>21</v>
      </c>
      <c r="X9" s="41" t="s">
        <v>22</v>
      </c>
      <c r="Y9" s="42" t="s">
        <v>21</v>
      </c>
      <c r="Z9" s="42" t="s">
        <v>22</v>
      </c>
      <c r="AA9" s="43" t="s">
        <v>21</v>
      </c>
      <c r="AB9" s="43" t="s">
        <v>22</v>
      </c>
      <c r="AC9" s="44" t="s">
        <v>21</v>
      </c>
      <c r="AD9" s="44" t="s">
        <v>22</v>
      </c>
      <c r="AE9" s="41" t="s">
        <v>21</v>
      </c>
      <c r="AF9" s="41" t="s">
        <v>22</v>
      </c>
      <c r="AG9" s="42" t="s">
        <v>21</v>
      </c>
      <c r="AH9" s="42" t="s">
        <v>22</v>
      </c>
      <c r="AI9" s="43" t="s">
        <v>21</v>
      </c>
      <c r="AJ9" s="43" t="s">
        <v>22</v>
      </c>
      <c r="AK9" s="44" t="s">
        <v>21</v>
      </c>
      <c r="AL9" s="44" t="s">
        <v>22</v>
      </c>
      <c r="AM9" s="45" t="s">
        <v>33</v>
      </c>
      <c r="AN9" s="46" t="s">
        <v>64</v>
      </c>
    </row>
    <row r="10" spans="1:40" s="47" customFormat="1" ht="31.5" customHeight="1" thickBot="1" x14ac:dyDescent="0.25">
      <c r="A10" s="1026" t="s">
        <v>257</v>
      </c>
      <c r="B10" s="1027"/>
      <c r="C10" s="1027"/>
      <c r="D10" s="1027"/>
      <c r="E10" s="1027"/>
      <c r="F10" s="1027"/>
      <c r="G10" s="1027"/>
      <c r="H10" s="1027"/>
      <c r="I10" s="1027"/>
      <c r="J10" s="1027"/>
      <c r="K10" s="1027"/>
      <c r="L10" s="1027"/>
      <c r="M10" s="1027"/>
      <c r="N10" s="1028"/>
      <c r="O10" s="48"/>
      <c r="P10" s="49"/>
      <c r="Q10" s="50"/>
      <c r="R10" s="50"/>
      <c r="S10" s="51"/>
      <c r="T10" s="51"/>
      <c r="U10" s="52"/>
      <c r="V10" s="52"/>
      <c r="W10" s="49"/>
      <c r="X10" s="49"/>
      <c r="Y10" s="50"/>
      <c r="Z10" s="50"/>
      <c r="AA10" s="51"/>
      <c r="AB10" s="51"/>
      <c r="AC10" s="52"/>
      <c r="AD10" s="52"/>
      <c r="AE10" s="49"/>
      <c r="AF10" s="49"/>
      <c r="AG10" s="50"/>
      <c r="AH10" s="50"/>
      <c r="AI10" s="51"/>
      <c r="AJ10" s="51"/>
      <c r="AK10" s="52"/>
      <c r="AL10" s="52"/>
      <c r="AM10" s="53"/>
      <c r="AN10" s="54"/>
    </row>
    <row r="11" spans="1:40" s="62" customFormat="1" ht="129" customHeight="1" x14ac:dyDescent="0.2">
      <c r="A11" s="55" t="s">
        <v>5</v>
      </c>
      <c r="B11" s="56" t="s">
        <v>31</v>
      </c>
      <c r="C11" s="194" t="s">
        <v>189</v>
      </c>
      <c r="D11" s="194" t="s">
        <v>266</v>
      </c>
      <c r="E11" s="57" t="s">
        <v>54</v>
      </c>
      <c r="F11" s="195" t="s">
        <v>267</v>
      </c>
      <c r="G11" s="58" t="s">
        <v>259</v>
      </c>
      <c r="H11" s="58" t="s">
        <v>55</v>
      </c>
      <c r="I11" s="197" t="s">
        <v>280</v>
      </c>
      <c r="J11" s="58" t="s">
        <v>256</v>
      </c>
      <c r="K11" s="58" t="s">
        <v>258</v>
      </c>
      <c r="L11" s="197">
        <f>27*4</f>
        <v>108</v>
      </c>
      <c r="M11" s="59">
        <v>70000</v>
      </c>
      <c r="N11" s="59">
        <f>M11*L11</f>
        <v>7560000</v>
      </c>
      <c r="O11" s="60"/>
      <c r="P11" s="60"/>
      <c r="Q11" s="206"/>
      <c r="R11" s="207"/>
      <c r="S11" s="60"/>
      <c r="T11" s="60"/>
      <c r="U11" s="196">
        <v>1</v>
      </c>
      <c r="V11" s="196"/>
      <c r="W11" s="196">
        <v>1</v>
      </c>
      <c r="X11" s="60"/>
      <c r="Y11" s="60"/>
      <c r="Z11" s="60"/>
      <c r="AA11" s="60"/>
      <c r="AB11" s="60"/>
      <c r="AC11" s="60"/>
      <c r="AD11" s="60"/>
      <c r="AE11" s="60"/>
      <c r="AF11" s="60"/>
      <c r="AG11" s="60"/>
      <c r="AH11" s="60"/>
      <c r="AI11" s="60"/>
      <c r="AJ11" s="60"/>
      <c r="AK11" s="60"/>
      <c r="AL11" s="60"/>
      <c r="AM11" s="61">
        <f>(V11+X11)/2 *100</f>
        <v>0</v>
      </c>
      <c r="AN11" s="135" t="s">
        <v>260</v>
      </c>
    </row>
    <row r="12" spans="1:40" s="62" customFormat="1" ht="87" customHeight="1" x14ac:dyDescent="0.2">
      <c r="A12" s="63" t="s">
        <v>5</v>
      </c>
      <c r="B12" s="64" t="s">
        <v>35</v>
      </c>
      <c r="C12" s="94" t="s">
        <v>71</v>
      </c>
      <c r="D12" s="65" t="s">
        <v>375</v>
      </c>
      <c r="E12" s="303" t="s">
        <v>54</v>
      </c>
      <c r="F12" s="66" t="s">
        <v>268</v>
      </c>
      <c r="G12" s="296" t="s">
        <v>60</v>
      </c>
      <c r="H12" s="67" t="s">
        <v>269</v>
      </c>
      <c r="I12" s="178" t="s">
        <v>280</v>
      </c>
      <c r="J12" s="296" t="s">
        <v>58</v>
      </c>
      <c r="K12" s="67" t="s">
        <v>59</v>
      </c>
      <c r="L12" s="162">
        <f>4*27</f>
        <v>108</v>
      </c>
      <c r="M12" s="299">
        <v>70000</v>
      </c>
      <c r="N12" s="299">
        <f>M12*L12</f>
        <v>7560000</v>
      </c>
      <c r="O12" s="68"/>
      <c r="P12" s="68"/>
      <c r="Q12" s="68"/>
      <c r="R12" s="68"/>
      <c r="S12" s="68"/>
      <c r="T12" s="68"/>
      <c r="U12" s="68">
        <v>1</v>
      </c>
      <c r="V12" s="68"/>
      <c r="W12" s="68"/>
      <c r="X12" s="68"/>
      <c r="Y12" s="68"/>
      <c r="Z12" s="68"/>
      <c r="AA12" s="68"/>
      <c r="AB12" s="68"/>
      <c r="AC12" s="68"/>
      <c r="AD12" s="68"/>
      <c r="AE12" s="68"/>
      <c r="AF12" s="68"/>
      <c r="AG12" s="68"/>
      <c r="AH12" s="68"/>
      <c r="AI12" s="68"/>
      <c r="AJ12" s="68"/>
      <c r="AK12" s="68"/>
      <c r="AL12" s="68"/>
      <c r="AM12" s="69">
        <f>(T12)/1 *100</f>
        <v>0</v>
      </c>
      <c r="AN12" s="136" t="s">
        <v>270</v>
      </c>
    </row>
    <row r="13" spans="1:40" s="62" customFormat="1" ht="162" customHeight="1" x14ac:dyDescent="0.2">
      <c r="A13" s="63" t="s">
        <v>5</v>
      </c>
      <c r="B13" s="71" t="s">
        <v>31</v>
      </c>
      <c r="C13" s="65" t="s">
        <v>271</v>
      </c>
      <c r="D13" s="65" t="s">
        <v>273</v>
      </c>
      <c r="E13" s="303" t="s">
        <v>54</v>
      </c>
      <c r="F13" s="66">
        <v>1</v>
      </c>
      <c r="G13" s="296" t="s">
        <v>61</v>
      </c>
      <c r="H13" s="67" t="s">
        <v>62</v>
      </c>
      <c r="I13" s="178" t="s">
        <v>281</v>
      </c>
      <c r="J13" s="296" t="s">
        <v>58</v>
      </c>
      <c r="K13" s="162" t="s">
        <v>272</v>
      </c>
      <c r="L13" s="162">
        <f>2*27</f>
        <v>54</v>
      </c>
      <c r="M13" s="72">
        <v>70000</v>
      </c>
      <c r="N13" s="299">
        <f>M13*L13</f>
        <v>3780000</v>
      </c>
      <c r="O13" s="68"/>
      <c r="P13" s="68"/>
      <c r="Q13" s="68"/>
      <c r="R13" s="68"/>
      <c r="S13" s="68"/>
      <c r="T13" s="68"/>
      <c r="U13" s="68"/>
      <c r="V13" s="68"/>
      <c r="W13" s="68">
        <v>1</v>
      </c>
      <c r="X13" s="68"/>
      <c r="Y13" s="68"/>
      <c r="Z13" s="68"/>
      <c r="AA13" s="68"/>
      <c r="AB13" s="68"/>
      <c r="AC13" s="68"/>
      <c r="AD13" s="68"/>
      <c r="AE13" s="68"/>
      <c r="AF13" s="68"/>
      <c r="AG13" s="68"/>
      <c r="AH13" s="68"/>
      <c r="AI13" s="68"/>
      <c r="AJ13" s="68"/>
      <c r="AK13" s="68"/>
      <c r="AL13" s="68"/>
      <c r="AM13" s="69">
        <f>(X13)/1 *100</f>
        <v>0</v>
      </c>
      <c r="AN13" s="198" t="s">
        <v>217</v>
      </c>
    </row>
    <row r="14" spans="1:40" s="62" customFormat="1" ht="114.75" customHeight="1" x14ac:dyDescent="0.2">
      <c r="A14" s="63" t="s">
        <v>5</v>
      </c>
      <c r="B14" s="71" t="s">
        <v>31</v>
      </c>
      <c r="C14" s="65" t="s">
        <v>57</v>
      </c>
      <c r="D14" s="65" t="s">
        <v>192</v>
      </c>
      <c r="E14" s="303" t="s">
        <v>54</v>
      </c>
      <c r="F14" s="66">
        <v>1</v>
      </c>
      <c r="G14" s="296" t="s">
        <v>274</v>
      </c>
      <c r="H14" s="67" t="s">
        <v>66</v>
      </c>
      <c r="I14" s="162" t="s">
        <v>281</v>
      </c>
      <c r="J14" s="67" t="s">
        <v>65</v>
      </c>
      <c r="K14" s="67" t="s">
        <v>67</v>
      </c>
      <c r="L14" s="67"/>
      <c r="M14" s="72"/>
      <c r="N14" s="299">
        <f t="shared" ref="N14:N16" si="0">M14*L14</f>
        <v>0</v>
      </c>
      <c r="O14" s="68"/>
      <c r="P14" s="68"/>
      <c r="Q14" s="68"/>
      <c r="R14" s="68"/>
      <c r="S14" s="68"/>
      <c r="T14" s="68"/>
      <c r="U14" s="68">
        <v>1</v>
      </c>
      <c r="V14" s="68"/>
      <c r="W14" s="68">
        <v>1</v>
      </c>
      <c r="X14" s="68"/>
      <c r="Y14" s="68">
        <v>1</v>
      </c>
      <c r="Z14" s="68"/>
      <c r="AA14" s="68">
        <v>1</v>
      </c>
      <c r="AB14" s="68"/>
      <c r="AC14" s="68"/>
      <c r="AD14" s="68"/>
      <c r="AE14" s="68"/>
      <c r="AF14" s="68"/>
      <c r="AG14" s="68"/>
      <c r="AH14" s="68"/>
      <c r="AI14" s="68"/>
      <c r="AJ14" s="68"/>
      <c r="AK14" s="68"/>
      <c r="AL14" s="68"/>
      <c r="AM14" s="69">
        <f>(V14+X14+Z14+AB14)/4*100</f>
        <v>0</v>
      </c>
      <c r="AN14" s="310" t="s">
        <v>376</v>
      </c>
    </row>
    <row r="15" spans="1:40" s="62" customFormat="1" ht="42.75" customHeight="1" x14ac:dyDescent="0.2">
      <c r="A15" s="63" t="s">
        <v>5</v>
      </c>
      <c r="B15" s="71" t="s">
        <v>31</v>
      </c>
      <c r="C15" s="65"/>
      <c r="D15" s="65" t="s">
        <v>190</v>
      </c>
      <c r="E15" s="303" t="s">
        <v>54</v>
      </c>
      <c r="F15" s="66">
        <v>1</v>
      </c>
      <c r="G15" s="296" t="s">
        <v>68</v>
      </c>
      <c r="H15" s="296" t="s">
        <v>70</v>
      </c>
      <c r="I15" s="178" t="s">
        <v>280</v>
      </c>
      <c r="J15" s="67" t="s">
        <v>72</v>
      </c>
      <c r="K15" s="67" t="s">
        <v>73</v>
      </c>
      <c r="L15" s="67">
        <v>10</v>
      </c>
      <c r="M15" s="72">
        <v>70000</v>
      </c>
      <c r="N15" s="299">
        <f t="shared" si="0"/>
        <v>700000</v>
      </c>
      <c r="O15" s="68"/>
      <c r="P15" s="68"/>
      <c r="Q15" s="68"/>
      <c r="R15" s="68"/>
      <c r="S15" s="68">
        <v>1</v>
      </c>
      <c r="T15" s="68"/>
      <c r="U15" s="68">
        <v>1</v>
      </c>
      <c r="V15" s="68"/>
      <c r="W15" s="68"/>
      <c r="X15" s="68"/>
      <c r="Y15" s="68"/>
      <c r="Z15" s="68"/>
      <c r="AA15" s="68"/>
      <c r="AB15" s="68"/>
      <c r="AC15" s="68"/>
      <c r="AD15" s="68"/>
      <c r="AE15" s="68"/>
      <c r="AF15" s="68"/>
      <c r="AG15" s="68"/>
      <c r="AH15" s="68"/>
      <c r="AI15" s="68"/>
      <c r="AJ15" s="68"/>
      <c r="AK15" s="68"/>
      <c r="AL15" s="68"/>
      <c r="AM15" s="69">
        <f>(T15+V15)/2*100</f>
        <v>0</v>
      </c>
      <c r="AN15" s="70"/>
    </row>
    <row r="16" spans="1:40" s="62" customFormat="1" ht="86.25" customHeight="1" thickBot="1" x14ac:dyDescent="0.25">
      <c r="A16" s="82" t="s">
        <v>5</v>
      </c>
      <c r="B16" s="208" t="s">
        <v>31</v>
      </c>
      <c r="C16" s="209" t="s">
        <v>277</v>
      </c>
      <c r="D16" s="209" t="s">
        <v>278</v>
      </c>
      <c r="E16" s="210" t="s">
        <v>54</v>
      </c>
      <c r="F16" s="210">
        <v>1</v>
      </c>
      <c r="G16" s="211" t="s">
        <v>279</v>
      </c>
      <c r="H16" s="211" t="s">
        <v>70</v>
      </c>
      <c r="I16" s="211" t="s">
        <v>281</v>
      </c>
      <c r="J16" s="176" t="s">
        <v>72</v>
      </c>
      <c r="K16" s="211" t="s">
        <v>284</v>
      </c>
      <c r="L16" s="212">
        <f>4*27</f>
        <v>108</v>
      </c>
      <c r="M16" s="213">
        <v>70000</v>
      </c>
      <c r="N16" s="214">
        <f t="shared" si="0"/>
        <v>7560000</v>
      </c>
      <c r="O16" s="215"/>
      <c r="P16" s="215"/>
      <c r="Q16" s="215"/>
      <c r="R16" s="215"/>
      <c r="S16" s="215"/>
      <c r="T16" s="215"/>
      <c r="U16" s="215"/>
      <c r="V16" s="215"/>
      <c r="W16" s="215"/>
      <c r="X16" s="215"/>
      <c r="Y16" s="215"/>
      <c r="Z16" s="215"/>
      <c r="AA16" s="215"/>
      <c r="AB16" s="215"/>
      <c r="AC16" s="215"/>
      <c r="AD16" s="215"/>
      <c r="AE16" s="215">
        <v>1</v>
      </c>
      <c r="AF16" s="215"/>
      <c r="AG16" s="215">
        <v>1</v>
      </c>
      <c r="AH16" s="215"/>
      <c r="AI16" s="215"/>
      <c r="AJ16" s="215"/>
      <c r="AK16" s="215"/>
      <c r="AL16" s="215"/>
      <c r="AM16" s="185">
        <f>(AF16+AH16)/2*100</f>
        <v>0</v>
      </c>
      <c r="AN16" s="216"/>
    </row>
    <row r="17" spans="1:40" s="62" customFormat="1" ht="48" customHeight="1" x14ac:dyDescent="0.2">
      <c r="A17" s="1029" t="s">
        <v>299</v>
      </c>
      <c r="B17" s="1030"/>
      <c r="C17" s="1030"/>
      <c r="D17" s="1030"/>
      <c r="E17" s="1031"/>
      <c r="F17" s="303"/>
      <c r="G17" s="296"/>
      <c r="H17" s="296"/>
      <c r="I17" s="296"/>
      <c r="J17" s="296"/>
      <c r="K17" s="296"/>
      <c r="L17" s="296"/>
      <c r="M17" s="299"/>
      <c r="N17" s="299"/>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73"/>
      <c r="AN17" s="174"/>
    </row>
    <row r="18" spans="1:40" s="62" customFormat="1" ht="135" customHeight="1" x14ac:dyDescent="0.2">
      <c r="A18" s="158" t="s">
        <v>6</v>
      </c>
      <c r="B18" s="159" t="s">
        <v>37</v>
      </c>
      <c r="C18" s="160" t="s">
        <v>285</v>
      </c>
      <c r="D18" s="160" t="s">
        <v>286</v>
      </c>
      <c r="E18" s="161" t="s">
        <v>54</v>
      </c>
      <c r="F18" s="66"/>
      <c r="G18" s="162" t="s">
        <v>279</v>
      </c>
      <c r="H18" s="162" t="s">
        <v>70</v>
      </c>
      <c r="I18" s="162" t="s">
        <v>281</v>
      </c>
      <c r="J18" s="162" t="s">
        <v>72</v>
      </c>
      <c r="K18" s="162" t="s">
        <v>287</v>
      </c>
      <c r="L18" s="67"/>
      <c r="M18" s="163" t="s">
        <v>288</v>
      </c>
      <c r="N18" s="72"/>
      <c r="O18" s="68"/>
      <c r="P18" s="68"/>
      <c r="Q18" s="68"/>
      <c r="R18" s="68"/>
      <c r="S18" s="164">
        <v>1</v>
      </c>
      <c r="T18" s="164"/>
      <c r="U18" s="164">
        <v>1</v>
      </c>
      <c r="V18" s="164"/>
      <c r="W18" s="164">
        <v>1</v>
      </c>
      <c r="X18" s="164"/>
      <c r="Y18" s="164">
        <v>1</v>
      </c>
      <c r="Z18" s="164"/>
      <c r="AA18" s="164"/>
      <c r="AB18" s="164"/>
      <c r="AC18" s="164"/>
      <c r="AD18" s="164"/>
      <c r="AE18" s="164"/>
      <c r="AF18" s="164"/>
      <c r="AG18" s="164"/>
      <c r="AH18" s="164"/>
      <c r="AI18" s="164"/>
      <c r="AJ18" s="164"/>
      <c r="AK18" s="164"/>
      <c r="AL18" s="164"/>
      <c r="AM18" s="165">
        <f>(T18+V18+X18+Z18)/4*100</f>
        <v>0</v>
      </c>
      <c r="AN18" s="70"/>
    </row>
    <row r="19" spans="1:40" s="62" customFormat="1" ht="108.75" customHeight="1" x14ac:dyDescent="0.2">
      <c r="A19" s="158" t="s">
        <v>6</v>
      </c>
      <c r="B19" s="159" t="s">
        <v>37</v>
      </c>
      <c r="C19" s="160" t="s">
        <v>298</v>
      </c>
      <c r="D19" s="160" t="s">
        <v>295</v>
      </c>
      <c r="E19" s="161" t="s">
        <v>54</v>
      </c>
      <c r="F19" s="66">
        <v>1</v>
      </c>
      <c r="G19" s="1019" t="s">
        <v>294</v>
      </c>
      <c r="H19" s="1020"/>
      <c r="I19" s="162" t="s">
        <v>282</v>
      </c>
      <c r="J19" s="162" t="s">
        <v>290</v>
      </c>
      <c r="K19" s="162" t="s">
        <v>296</v>
      </c>
      <c r="L19" s="67">
        <f>4*27</f>
        <v>108</v>
      </c>
      <c r="M19" s="163" t="s">
        <v>297</v>
      </c>
      <c r="N19" s="72">
        <f>70000*L19</f>
        <v>7560000</v>
      </c>
      <c r="O19" s="68"/>
      <c r="P19" s="68"/>
      <c r="Q19" s="68"/>
      <c r="R19" s="68"/>
      <c r="S19" s="164"/>
      <c r="T19" s="164"/>
      <c r="U19" s="164"/>
      <c r="V19" s="164"/>
      <c r="W19" s="164"/>
      <c r="X19" s="164"/>
      <c r="Y19" s="164">
        <v>1</v>
      </c>
      <c r="Z19" s="164"/>
      <c r="AA19" s="164"/>
      <c r="AB19" s="164"/>
      <c r="AC19" s="164"/>
      <c r="AD19" s="164"/>
      <c r="AE19" s="164"/>
      <c r="AF19" s="164"/>
      <c r="AG19" s="164"/>
      <c r="AH19" s="164"/>
      <c r="AI19" s="164"/>
      <c r="AJ19" s="164"/>
      <c r="AK19" s="164"/>
      <c r="AL19" s="164"/>
      <c r="AM19" s="165">
        <f>(Z223)/1*100</f>
        <v>0</v>
      </c>
      <c r="AN19" s="70"/>
    </row>
    <row r="20" spans="1:40" s="62" customFormat="1" ht="98.25" customHeight="1" x14ac:dyDescent="0.2">
      <c r="A20" s="253" t="s">
        <v>20</v>
      </c>
      <c r="B20" s="201" t="s">
        <v>302</v>
      </c>
      <c r="C20" s="200" t="s">
        <v>312</v>
      </c>
      <c r="D20" s="200"/>
      <c r="E20" s="222" t="s">
        <v>54</v>
      </c>
      <c r="F20" s="182">
        <v>3</v>
      </c>
      <c r="G20" s="1032" t="s">
        <v>300</v>
      </c>
      <c r="H20" s="1020"/>
      <c r="I20" s="178" t="s">
        <v>281</v>
      </c>
      <c r="J20" s="162" t="s">
        <v>290</v>
      </c>
      <c r="K20" s="178" t="s">
        <v>301</v>
      </c>
      <c r="L20" s="296"/>
      <c r="M20" s="217"/>
      <c r="N20" s="299"/>
      <c r="O20" s="156"/>
      <c r="P20" s="156"/>
      <c r="Q20" s="156"/>
      <c r="R20" s="156"/>
      <c r="S20" s="218"/>
      <c r="T20" s="218"/>
      <c r="U20" s="218"/>
      <c r="V20" s="218"/>
      <c r="W20" s="218">
        <v>1</v>
      </c>
      <c r="X20" s="218"/>
      <c r="Y20" s="218"/>
      <c r="Z20" s="218"/>
      <c r="AA20" s="218"/>
      <c r="AB20" s="218"/>
      <c r="AC20" s="218">
        <v>1</v>
      </c>
      <c r="AD20" s="218"/>
      <c r="AE20" s="218"/>
      <c r="AF20" s="218"/>
      <c r="AG20" s="218"/>
      <c r="AH20" s="218"/>
      <c r="AI20" s="218">
        <v>1</v>
      </c>
      <c r="AJ20" s="218"/>
      <c r="AK20" s="218"/>
      <c r="AL20" s="218"/>
      <c r="AM20" s="165">
        <f>(X20+AD20+AJ20)/3*100</f>
        <v>0</v>
      </c>
      <c r="AN20" s="174"/>
    </row>
    <row r="21" spans="1:40" s="62" customFormat="1" ht="61.5" customHeight="1" x14ac:dyDescent="0.2">
      <c r="A21" s="253" t="s">
        <v>20</v>
      </c>
      <c r="B21" s="201" t="s">
        <v>26</v>
      </c>
      <c r="C21" s="160" t="s">
        <v>303</v>
      </c>
      <c r="D21" s="160"/>
      <c r="E21" s="222" t="s">
        <v>54</v>
      </c>
      <c r="F21" s="66">
        <v>1</v>
      </c>
      <c r="G21" s="1019" t="s">
        <v>300</v>
      </c>
      <c r="H21" s="1020"/>
      <c r="I21" s="178" t="s">
        <v>280</v>
      </c>
      <c r="J21" s="162" t="s">
        <v>290</v>
      </c>
      <c r="K21" s="178" t="s">
        <v>313</v>
      </c>
      <c r="L21" s="296"/>
      <c r="M21" s="217"/>
      <c r="N21" s="299"/>
      <c r="O21" s="156"/>
      <c r="P21" s="156"/>
      <c r="Q21" s="156"/>
      <c r="R21" s="156"/>
      <c r="S21" s="218"/>
      <c r="T21" s="218"/>
      <c r="U21" s="218"/>
      <c r="V21" s="218"/>
      <c r="W21" s="218"/>
      <c r="X21" s="218"/>
      <c r="Y21" s="218">
        <v>1</v>
      </c>
      <c r="Z21" s="218"/>
      <c r="AA21" s="218"/>
      <c r="AB21" s="218"/>
      <c r="AC21" s="218"/>
      <c r="AD21" s="218"/>
      <c r="AE21" s="218"/>
      <c r="AF21" s="218"/>
      <c r="AG21" s="218"/>
      <c r="AH21" s="218"/>
      <c r="AI21" s="218"/>
      <c r="AJ21" s="218"/>
      <c r="AK21" s="218"/>
      <c r="AL21" s="218"/>
      <c r="AM21" s="165">
        <f>(Z21)/1*100</f>
        <v>0</v>
      </c>
      <c r="AN21" s="174"/>
    </row>
    <row r="22" spans="1:40" s="62" customFormat="1" ht="54.75" customHeight="1" x14ac:dyDescent="0.2">
      <c r="A22" s="253" t="s">
        <v>6</v>
      </c>
      <c r="B22" s="201" t="s">
        <v>310</v>
      </c>
      <c r="C22" s="160" t="s">
        <v>307</v>
      </c>
      <c r="D22" s="160" t="s">
        <v>311</v>
      </c>
      <c r="E22" s="222" t="s">
        <v>54</v>
      </c>
      <c r="F22" s="66">
        <v>1</v>
      </c>
      <c r="G22" s="1019" t="s">
        <v>300</v>
      </c>
      <c r="H22" s="1020"/>
      <c r="I22" s="178" t="s">
        <v>280</v>
      </c>
      <c r="J22" s="162" t="s">
        <v>290</v>
      </c>
      <c r="K22" s="178" t="s">
        <v>314</v>
      </c>
      <c r="L22" s="296"/>
      <c r="M22" s="217"/>
      <c r="N22" s="299"/>
      <c r="O22" s="156"/>
      <c r="P22" s="156"/>
      <c r="Q22" s="156"/>
      <c r="R22" s="156"/>
      <c r="S22" s="218"/>
      <c r="T22" s="218"/>
      <c r="U22" s="218"/>
      <c r="V22" s="218"/>
      <c r="W22" s="218">
        <v>1</v>
      </c>
      <c r="X22" s="218"/>
      <c r="Y22" s="218"/>
      <c r="Z22" s="218"/>
      <c r="AA22" s="218"/>
      <c r="AB22" s="218"/>
      <c r="AC22" s="218"/>
      <c r="AD22" s="218"/>
      <c r="AE22" s="218"/>
      <c r="AF22" s="218"/>
      <c r="AG22" s="218"/>
      <c r="AH22" s="218"/>
      <c r="AI22" s="218"/>
      <c r="AJ22" s="218"/>
      <c r="AK22" s="218"/>
      <c r="AL22" s="218"/>
      <c r="AM22" s="165">
        <f>(X22)/1*100</f>
        <v>0</v>
      </c>
      <c r="AN22" s="174"/>
    </row>
    <row r="23" spans="1:40" s="62" customFormat="1" ht="57.75" customHeight="1" x14ac:dyDescent="0.2">
      <c r="A23" s="253" t="s">
        <v>6</v>
      </c>
      <c r="B23" s="201"/>
      <c r="C23" s="160" t="s">
        <v>304</v>
      </c>
      <c r="D23" s="160"/>
      <c r="E23" s="222" t="s">
        <v>54</v>
      </c>
      <c r="F23" s="66">
        <v>1</v>
      </c>
      <c r="G23" s="1019" t="s">
        <v>300</v>
      </c>
      <c r="H23" s="1020"/>
      <c r="I23" s="178" t="s">
        <v>280</v>
      </c>
      <c r="J23" s="162" t="s">
        <v>290</v>
      </c>
      <c r="K23" s="178" t="s">
        <v>316</v>
      </c>
      <c r="L23" s="296"/>
      <c r="M23" s="217"/>
      <c r="N23" s="299"/>
      <c r="O23" s="156"/>
      <c r="P23" s="156"/>
      <c r="Q23" s="156"/>
      <c r="R23" s="156"/>
      <c r="S23" s="218"/>
      <c r="T23" s="218"/>
      <c r="U23" s="218"/>
      <c r="V23" s="218"/>
      <c r="W23" s="218">
        <v>1</v>
      </c>
      <c r="X23" s="218"/>
      <c r="Y23" s="218"/>
      <c r="Z23" s="218"/>
      <c r="AA23" s="218"/>
      <c r="AB23" s="218"/>
      <c r="AC23" s="218"/>
      <c r="AD23" s="218"/>
      <c r="AE23" s="218"/>
      <c r="AF23" s="218"/>
      <c r="AG23" s="218"/>
      <c r="AH23" s="218"/>
      <c r="AI23" s="218"/>
      <c r="AJ23" s="218"/>
      <c r="AK23" s="218"/>
      <c r="AL23" s="218"/>
      <c r="AM23" s="165">
        <f t="shared" ref="AM23" si="1">(X23)/1*100</f>
        <v>0</v>
      </c>
      <c r="AN23" s="174"/>
    </row>
    <row r="24" spans="1:40" s="62" customFormat="1" ht="55.5" customHeight="1" x14ac:dyDescent="0.2">
      <c r="A24" s="253" t="s">
        <v>6</v>
      </c>
      <c r="B24" s="223" t="s">
        <v>308</v>
      </c>
      <c r="C24" s="160" t="s">
        <v>364</v>
      </c>
      <c r="D24" s="160" t="s">
        <v>318</v>
      </c>
      <c r="E24" s="222" t="s">
        <v>54</v>
      </c>
      <c r="F24" s="66">
        <v>1</v>
      </c>
      <c r="G24" s="1019" t="s">
        <v>300</v>
      </c>
      <c r="H24" s="1020"/>
      <c r="I24" s="178" t="s">
        <v>280</v>
      </c>
      <c r="J24" s="162" t="s">
        <v>290</v>
      </c>
      <c r="K24" s="178" t="s">
        <v>317</v>
      </c>
      <c r="L24" s="296"/>
      <c r="M24" s="217"/>
      <c r="N24" s="299"/>
      <c r="O24" s="156"/>
      <c r="P24" s="156"/>
      <c r="Q24" s="156"/>
      <c r="R24" s="156"/>
      <c r="S24" s="218"/>
      <c r="T24" s="218"/>
      <c r="U24" s="218"/>
      <c r="V24" s="218"/>
      <c r="W24" s="218">
        <v>1</v>
      </c>
      <c r="X24" s="218"/>
      <c r="Y24" s="218"/>
      <c r="Z24" s="218"/>
      <c r="AA24" s="218"/>
      <c r="AB24" s="218"/>
      <c r="AC24" s="218"/>
      <c r="AD24" s="218"/>
      <c r="AE24" s="218"/>
      <c r="AF24" s="218"/>
      <c r="AG24" s="218"/>
      <c r="AH24" s="218"/>
      <c r="AI24" s="218"/>
      <c r="AJ24" s="218"/>
      <c r="AK24" s="218"/>
      <c r="AL24" s="218"/>
      <c r="AM24" s="165">
        <f>(X24)/1*100</f>
        <v>0</v>
      </c>
      <c r="AN24" s="174"/>
    </row>
    <row r="25" spans="1:40" s="62" customFormat="1" ht="55.5" customHeight="1" x14ac:dyDescent="0.2">
      <c r="A25" s="253" t="s">
        <v>20</v>
      </c>
      <c r="B25" s="223" t="s">
        <v>25</v>
      </c>
      <c r="C25" s="160" t="s">
        <v>305</v>
      </c>
      <c r="D25" s="160"/>
      <c r="E25" s="222" t="s">
        <v>54</v>
      </c>
      <c r="F25" s="303">
        <v>1</v>
      </c>
      <c r="G25" s="1019" t="s">
        <v>300</v>
      </c>
      <c r="H25" s="1020"/>
      <c r="I25" s="178" t="s">
        <v>282</v>
      </c>
      <c r="J25" s="162" t="s">
        <v>290</v>
      </c>
      <c r="K25" s="178" t="s">
        <v>315</v>
      </c>
      <c r="L25" s="296"/>
      <c r="M25" s="217"/>
      <c r="N25" s="299"/>
      <c r="O25" s="156"/>
      <c r="P25" s="156"/>
      <c r="Q25" s="156"/>
      <c r="R25" s="156"/>
      <c r="S25" s="218"/>
      <c r="T25" s="218"/>
      <c r="U25" s="218">
        <v>1</v>
      </c>
      <c r="V25" s="218"/>
      <c r="W25" s="218"/>
      <c r="X25" s="218"/>
      <c r="Y25" s="218"/>
      <c r="Z25" s="218"/>
      <c r="AA25" s="218"/>
      <c r="AB25" s="218"/>
      <c r="AC25" s="218"/>
      <c r="AD25" s="218"/>
      <c r="AE25" s="218"/>
      <c r="AF25" s="218"/>
      <c r="AG25" s="218"/>
      <c r="AH25" s="218"/>
      <c r="AI25" s="218"/>
      <c r="AJ25" s="218"/>
      <c r="AK25" s="218"/>
      <c r="AL25" s="218"/>
      <c r="AM25" s="165">
        <f>(V25)/1*100</f>
        <v>0</v>
      </c>
      <c r="AN25" s="174"/>
    </row>
    <row r="26" spans="1:40" s="62" customFormat="1" ht="55.5" customHeight="1" x14ac:dyDescent="0.2">
      <c r="A26" s="253" t="s">
        <v>20</v>
      </c>
      <c r="B26" s="223" t="s">
        <v>25</v>
      </c>
      <c r="C26" s="160" t="s">
        <v>365</v>
      </c>
      <c r="D26" s="233" t="s">
        <v>349</v>
      </c>
      <c r="E26" s="222" t="s">
        <v>54</v>
      </c>
      <c r="F26" s="303">
        <v>1</v>
      </c>
      <c r="G26" s="1019" t="s">
        <v>300</v>
      </c>
      <c r="H26" s="1020"/>
      <c r="I26" s="178" t="s">
        <v>280</v>
      </c>
      <c r="J26" s="162" t="s">
        <v>290</v>
      </c>
      <c r="K26" s="178" t="s">
        <v>319</v>
      </c>
      <c r="L26" s="296"/>
      <c r="M26" s="217"/>
      <c r="N26" s="299"/>
      <c r="O26" s="156"/>
      <c r="P26" s="156"/>
      <c r="Q26" s="156"/>
      <c r="R26" s="156"/>
      <c r="S26" s="218"/>
      <c r="T26" s="218"/>
      <c r="U26" s="218"/>
      <c r="V26" s="218"/>
      <c r="W26" s="218">
        <v>1</v>
      </c>
      <c r="X26" s="218"/>
      <c r="Y26" s="218"/>
      <c r="Z26" s="218"/>
      <c r="AA26" s="218"/>
      <c r="AB26" s="218"/>
      <c r="AC26" s="218"/>
      <c r="AD26" s="218"/>
      <c r="AE26" s="218"/>
      <c r="AF26" s="218"/>
      <c r="AG26" s="218"/>
      <c r="AH26" s="218"/>
      <c r="AI26" s="218"/>
      <c r="AJ26" s="218"/>
      <c r="AK26" s="218"/>
      <c r="AL26" s="218"/>
      <c r="AM26" s="165">
        <f>(X26)/1*100</f>
        <v>0</v>
      </c>
      <c r="AN26" s="174"/>
    </row>
    <row r="27" spans="1:40" s="62" customFormat="1" ht="58.5" customHeight="1" thickBot="1" x14ac:dyDescent="0.25">
      <c r="A27" s="74" t="s">
        <v>20</v>
      </c>
      <c r="B27" s="261" t="s">
        <v>25</v>
      </c>
      <c r="C27" s="76" t="s">
        <v>99</v>
      </c>
      <c r="D27" s="76" t="s">
        <v>196</v>
      </c>
      <c r="E27" s="302" t="s">
        <v>100</v>
      </c>
      <c r="F27" s="302">
        <v>1</v>
      </c>
      <c r="G27" s="294" t="s">
        <v>101</v>
      </c>
      <c r="H27" s="294" t="s">
        <v>61</v>
      </c>
      <c r="I27" s="202" t="s">
        <v>282</v>
      </c>
      <c r="J27" s="294" t="s">
        <v>102</v>
      </c>
      <c r="K27" s="294" t="s">
        <v>103</v>
      </c>
      <c r="L27" s="294">
        <v>6</v>
      </c>
      <c r="M27" s="298">
        <v>70000</v>
      </c>
      <c r="N27" s="298">
        <f>M27*L27</f>
        <v>420000</v>
      </c>
      <c r="O27" s="262"/>
      <c r="P27" s="262"/>
      <c r="Q27" s="262"/>
      <c r="R27" s="262"/>
      <c r="S27" s="262"/>
      <c r="T27" s="262"/>
      <c r="U27" s="256">
        <v>1</v>
      </c>
      <c r="V27" s="262"/>
      <c r="W27" s="262"/>
      <c r="X27" s="262"/>
      <c r="Y27" s="183"/>
      <c r="Z27" s="262"/>
      <c r="AA27" s="262"/>
      <c r="AB27" s="262"/>
      <c r="AC27" s="183"/>
      <c r="AD27" s="262"/>
      <c r="AE27" s="262"/>
      <c r="AF27" s="262"/>
      <c r="AG27" s="262"/>
      <c r="AH27" s="183"/>
      <c r="AI27" s="262"/>
      <c r="AJ27" s="171"/>
      <c r="AK27" s="263"/>
      <c r="AL27" s="183"/>
      <c r="AM27" s="239">
        <f>(V27)/1*100</f>
        <v>0</v>
      </c>
      <c r="AN27" s="264"/>
    </row>
    <row r="28" spans="1:40" s="62" customFormat="1" ht="55.5" customHeight="1" thickBot="1" x14ac:dyDescent="0.25">
      <c r="A28" s="266" t="s">
        <v>20</v>
      </c>
      <c r="B28" s="267" t="s">
        <v>25</v>
      </c>
      <c r="C28" s="308" t="s">
        <v>306</v>
      </c>
      <c r="D28" s="268" t="s">
        <v>325</v>
      </c>
      <c r="E28" s="269" t="s">
        <v>227</v>
      </c>
      <c r="F28" s="269">
        <v>1</v>
      </c>
      <c r="G28" s="270" t="s">
        <v>228</v>
      </c>
      <c r="H28" s="270" t="s">
        <v>61</v>
      </c>
      <c r="I28" s="270" t="s">
        <v>282</v>
      </c>
      <c r="J28" s="270" t="s">
        <v>229</v>
      </c>
      <c r="K28" s="270" t="s">
        <v>230</v>
      </c>
      <c r="L28" s="270">
        <v>30</v>
      </c>
      <c r="M28" s="271">
        <v>70000</v>
      </c>
      <c r="N28" s="271">
        <f t="shared" ref="N28" si="2">M28*L28</f>
        <v>2100000</v>
      </c>
      <c r="O28" s="272"/>
      <c r="P28" s="272"/>
      <c r="Q28" s="272"/>
      <c r="R28" s="272"/>
      <c r="S28" s="272"/>
      <c r="T28" s="272"/>
      <c r="U28" s="273">
        <v>1</v>
      </c>
      <c r="V28" s="272"/>
      <c r="W28" s="272"/>
      <c r="X28" s="272"/>
      <c r="Y28" s="273"/>
      <c r="Z28" s="272"/>
      <c r="AA28" s="272"/>
      <c r="AB28" s="272"/>
      <c r="AC28" s="273"/>
      <c r="AD28" s="272"/>
      <c r="AE28" s="272"/>
      <c r="AF28" s="272"/>
      <c r="AG28" s="272"/>
      <c r="AH28" s="273"/>
      <c r="AI28" s="272"/>
      <c r="AJ28" s="274"/>
      <c r="AK28" s="275"/>
      <c r="AL28" s="273"/>
      <c r="AM28" s="274">
        <f>(V28)/1*100</f>
        <v>0</v>
      </c>
      <c r="AN28" s="276"/>
    </row>
    <row r="29" spans="1:40" s="62" customFormat="1" ht="39.75" customHeight="1" x14ac:dyDescent="0.2">
      <c r="A29" s="1021" t="s">
        <v>74</v>
      </c>
      <c r="B29" s="1022"/>
      <c r="C29" s="1022"/>
      <c r="D29" s="1022"/>
      <c r="E29" s="1023"/>
      <c r="F29" s="303"/>
      <c r="G29" s="296"/>
      <c r="H29" s="296"/>
      <c r="I29" s="296"/>
      <c r="J29" s="296"/>
      <c r="K29" s="296"/>
      <c r="L29" s="296"/>
      <c r="M29" s="299"/>
      <c r="N29" s="299"/>
      <c r="O29" s="155"/>
      <c r="P29" s="155"/>
      <c r="Q29" s="155"/>
      <c r="R29" s="155"/>
      <c r="S29" s="155"/>
      <c r="T29" s="155"/>
      <c r="U29" s="155"/>
      <c r="V29" s="155"/>
      <c r="W29" s="155"/>
      <c r="X29" s="155"/>
      <c r="Y29" s="155"/>
      <c r="Z29" s="155"/>
      <c r="AA29" s="155"/>
      <c r="AB29" s="155"/>
      <c r="AC29" s="155"/>
      <c r="AD29" s="155"/>
      <c r="AE29" s="155"/>
      <c r="AF29" s="155"/>
      <c r="AG29" s="156"/>
      <c r="AH29" s="155"/>
      <c r="AI29" s="155"/>
      <c r="AJ29" s="155"/>
      <c r="AK29" s="155"/>
      <c r="AL29" s="155"/>
      <c r="AM29" s="173"/>
      <c r="AN29" s="174"/>
    </row>
    <row r="30" spans="1:40" s="62" customFormat="1" ht="71.25" customHeight="1" x14ac:dyDescent="0.2">
      <c r="A30" s="221" t="s">
        <v>276</v>
      </c>
      <c r="B30" s="159" t="s">
        <v>37</v>
      </c>
      <c r="C30" s="307" t="s">
        <v>275</v>
      </c>
      <c r="D30" s="204"/>
      <c r="E30" s="177" t="s">
        <v>283</v>
      </c>
      <c r="F30" s="182">
        <v>1</v>
      </c>
      <c r="G30" s="296" t="s">
        <v>279</v>
      </c>
      <c r="H30" s="178" t="s">
        <v>289</v>
      </c>
      <c r="I30" s="178" t="s">
        <v>282</v>
      </c>
      <c r="J30" s="178" t="s">
        <v>290</v>
      </c>
      <c r="K30" s="178" t="s">
        <v>291</v>
      </c>
      <c r="L30" s="220">
        <v>4</v>
      </c>
      <c r="M30" s="217">
        <v>70000</v>
      </c>
      <c r="N30" s="217">
        <f>M30*L30</f>
        <v>280000</v>
      </c>
      <c r="O30" s="205"/>
      <c r="P30" s="205"/>
      <c r="Q30" s="205"/>
      <c r="R30" s="205"/>
      <c r="S30" s="205"/>
      <c r="T30" s="205"/>
      <c r="U30" s="218"/>
      <c r="V30" s="155"/>
      <c r="W30" s="218">
        <v>1</v>
      </c>
      <c r="X30" s="155"/>
      <c r="Y30" s="155"/>
      <c r="Z30" s="155"/>
      <c r="AA30" s="155"/>
      <c r="AB30" s="155"/>
      <c r="AC30" s="155"/>
      <c r="AD30" s="155"/>
      <c r="AE30" s="155"/>
      <c r="AF30" s="155"/>
      <c r="AG30" s="156"/>
      <c r="AH30" s="155"/>
      <c r="AI30" s="155"/>
      <c r="AJ30" s="155"/>
      <c r="AK30" s="155"/>
      <c r="AL30" s="155"/>
      <c r="AM30" s="219">
        <f>(X30)/1*100</f>
        <v>0</v>
      </c>
      <c r="AN30" s="174"/>
    </row>
    <row r="31" spans="1:40" s="62" customFormat="1" ht="93.75" customHeight="1" x14ac:dyDescent="0.2">
      <c r="A31" s="74" t="s">
        <v>6</v>
      </c>
      <c r="B31" s="201" t="s">
        <v>75</v>
      </c>
      <c r="C31" s="200" t="s">
        <v>76</v>
      </c>
      <c r="D31" s="302"/>
      <c r="E31" s="177" t="s">
        <v>77</v>
      </c>
      <c r="F31" s="202">
        <v>10</v>
      </c>
      <c r="G31" s="178" t="s">
        <v>78</v>
      </c>
      <c r="H31" s="178" t="s">
        <v>83</v>
      </c>
      <c r="I31" s="178" t="s">
        <v>282</v>
      </c>
      <c r="J31" s="163" t="s">
        <v>84</v>
      </c>
      <c r="K31" s="163" t="s">
        <v>85</v>
      </c>
      <c r="L31" s="202">
        <f>10*2</f>
        <v>20</v>
      </c>
      <c r="M31" s="72">
        <f>70000*6</f>
        <v>420000</v>
      </c>
      <c r="N31" s="72">
        <f>M31*L31</f>
        <v>8400000</v>
      </c>
      <c r="O31" s="77"/>
      <c r="P31" s="77"/>
      <c r="Q31" s="77"/>
      <c r="R31" s="77"/>
      <c r="S31" s="77"/>
      <c r="T31" s="77"/>
      <c r="U31" s="69">
        <v>1</v>
      </c>
      <c r="V31" s="69"/>
      <c r="W31" s="69">
        <v>1</v>
      </c>
      <c r="X31" s="69"/>
      <c r="Y31" s="69">
        <v>1</v>
      </c>
      <c r="Z31" s="69"/>
      <c r="AA31" s="69">
        <v>1</v>
      </c>
      <c r="AB31" s="69"/>
      <c r="AC31" s="69">
        <v>1</v>
      </c>
      <c r="AD31" s="69"/>
      <c r="AE31" s="69">
        <v>1</v>
      </c>
      <c r="AF31" s="69"/>
      <c r="AG31" s="69">
        <v>1</v>
      </c>
      <c r="AH31" s="69"/>
      <c r="AI31" s="69">
        <v>1</v>
      </c>
      <c r="AJ31" s="69"/>
      <c r="AK31" s="69">
        <v>1</v>
      </c>
      <c r="AL31" s="73"/>
      <c r="AM31" s="69">
        <f>(V31+X31+Z31+AB31+AD31+AF31+AH31+AJ31+AL31/9*100)</f>
        <v>0</v>
      </c>
      <c r="AN31" s="70"/>
    </row>
    <row r="32" spans="1:40" s="62" customFormat="1" ht="45" customHeight="1" x14ac:dyDescent="0.2">
      <c r="A32" s="63" t="s">
        <v>20</v>
      </c>
      <c r="B32" s="71" t="s">
        <v>26</v>
      </c>
      <c r="C32" s="160" t="s">
        <v>293</v>
      </c>
      <c r="D32" s="79"/>
      <c r="E32" s="1024" t="s">
        <v>81</v>
      </c>
      <c r="F32" s="66">
        <v>1</v>
      </c>
      <c r="G32" s="296" t="s">
        <v>80</v>
      </c>
      <c r="H32" s="296" t="s">
        <v>86</v>
      </c>
      <c r="I32" s="178" t="s">
        <v>282</v>
      </c>
      <c r="J32" s="1003" t="s">
        <v>89</v>
      </c>
      <c r="K32" s="72" t="s">
        <v>87</v>
      </c>
      <c r="L32" s="67">
        <v>10</v>
      </c>
      <c r="M32" s="72">
        <v>70000</v>
      </c>
      <c r="N32" s="72">
        <f t="shared" ref="N32:N36" si="3">M32*L32</f>
        <v>700000</v>
      </c>
      <c r="O32" s="78"/>
      <c r="P32" s="78"/>
      <c r="Q32" s="78"/>
      <c r="R32" s="78"/>
      <c r="S32" s="78"/>
      <c r="T32" s="78"/>
      <c r="U32" s="78"/>
      <c r="V32" s="78"/>
      <c r="W32" s="78">
        <v>1</v>
      </c>
      <c r="X32" s="78"/>
      <c r="Y32" s="78"/>
      <c r="Z32" s="78"/>
      <c r="AA32" s="78"/>
      <c r="AB32" s="78"/>
      <c r="AC32" s="78"/>
      <c r="AD32" s="78"/>
      <c r="AE32" s="78"/>
      <c r="AF32" s="78"/>
      <c r="AG32" s="78"/>
      <c r="AH32" s="68"/>
      <c r="AI32" s="78"/>
      <c r="AJ32" s="69"/>
      <c r="AK32" s="70"/>
      <c r="AL32" s="73"/>
      <c r="AM32" s="69">
        <f>(X32)/1*100</f>
        <v>0</v>
      </c>
      <c r="AN32" s="70"/>
    </row>
    <row r="33" spans="1:45" s="62" customFormat="1" ht="84" customHeight="1" x14ac:dyDescent="0.2">
      <c r="A33" s="63" t="s">
        <v>20</v>
      </c>
      <c r="B33" s="71" t="s">
        <v>26</v>
      </c>
      <c r="C33" s="65" t="s">
        <v>368</v>
      </c>
      <c r="D33" s="199" t="s">
        <v>193</v>
      </c>
      <c r="E33" s="1025"/>
      <c r="F33" s="66">
        <v>1</v>
      </c>
      <c r="G33" s="67" t="s">
        <v>82</v>
      </c>
      <c r="H33" s="296" t="s">
        <v>86</v>
      </c>
      <c r="I33" s="178" t="s">
        <v>282</v>
      </c>
      <c r="J33" s="1004"/>
      <c r="K33" s="72" t="s">
        <v>88</v>
      </c>
      <c r="L33" s="67">
        <v>50</v>
      </c>
      <c r="M33" s="72">
        <v>70000</v>
      </c>
      <c r="N33" s="72">
        <f t="shared" si="3"/>
        <v>3500000</v>
      </c>
      <c r="O33" s="78"/>
      <c r="P33" s="78"/>
      <c r="Q33" s="78"/>
      <c r="R33" s="78"/>
      <c r="S33" s="78"/>
      <c r="T33" s="78"/>
      <c r="U33" s="78"/>
      <c r="V33" s="78"/>
      <c r="W33" s="78"/>
      <c r="X33" s="78"/>
      <c r="Y33" s="78"/>
      <c r="Z33" s="78"/>
      <c r="AA33" s="78"/>
      <c r="AB33" s="78"/>
      <c r="AC33" s="78">
        <v>1</v>
      </c>
      <c r="AD33" s="78">
        <v>1</v>
      </c>
      <c r="AE33" s="78"/>
      <c r="AF33" s="78"/>
      <c r="AG33" s="78"/>
      <c r="AH33" s="68"/>
      <c r="AI33" s="78"/>
      <c r="AJ33" s="69"/>
      <c r="AK33" s="67"/>
      <c r="AL33" s="137"/>
      <c r="AM33" s="69">
        <f>(AD33)/1*100</f>
        <v>100</v>
      </c>
      <c r="AN33" s="134" t="s">
        <v>218</v>
      </c>
    </row>
    <row r="34" spans="1:45" s="62" customFormat="1" ht="84" customHeight="1" x14ac:dyDescent="0.2">
      <c r="A34" s="63" t="s">
        <v>6</v>
      </c>
      <c r="B34" s="64" t="s">
        <v>40</v>
      </c>
      <c r="C34" s="65" t="s">
        <v>369</v>
      </c>
      <c r="D34" s="65" t="s">
        <v>194</v>
      </c>
      <c r="E34" s="66" t="s">
        <v>81</v>
      </c>
      <c r="F34" s="66">
        <v>3</v>
      </c>
      <c r="G34" s="67" t="s">
        <v>80</v>
      </c>
      <c r="H34" s="296" t="s">
        <v>86</v>
      </c>
      <c r="I34" s="178" t="s">
        <v>320</v>
      </c>
      <c r="J34" s="67" t="s">
        <v>79</v>
      </c>
      <c r="K34" s="67" t="s">
        <v>97</v>
      </c>
      <c r="L34" s="67">
        <v>20</v>
      </c>
      <c r="M34" s="72">
        <v>70000</v>
      </c>
      <c r="N34" s="72">
        <f t="shared" si="3"/>
        <v>1400000</v>
      </c>
      <c r="O34" s="79"/>
      <c r="P34" s="79"/>
      <c r="Q34" s="79"/>
      <c r="R34" s="79"/>
      <c r="S34" s="79"/>
      <c r="T34" s="79"/>
      <c r="U34" s="79"/>
      <c r="V34" s="79"/>
      <c r="W34" s="79"/>
      <c r="X34" s="79"/>
      <c r="Y34" s="68">
        <v>1</v>
      </c>
      <c r="Z34" s="79"/>
      <c r="AA34" s="68">
        <v>1</v>
      </c>
      <c r="AB34" s="79"/>
      <c r="AC34" s="68">
        <v>1</v>
      </c>
      <c r="AD34" s="79"/>
      <c r="AE34" s="68">
        <v>1</v>
      </c>
      <c r="AF34" s="79"/>
      <c r="AG34" s="68">
        <v>1</v>
      </c>
      <c r="AH34" s="79"/>
      <c r="AI34" s="68">
        <v>1</v>
      </c>
      <c r="AJ34" s="79"/>
      <c r="AK34" s="68">
        <v>1</v>
      </c>
      <c r="AL34" s="79"/>
      <c r="AM34" s="69">
        <f>(Z34+AB34+AD34+AF34+AH34+AJ34+AL34)/7*100</f>
        <v>0</v>
      </c>
      <c r="AN34" s="138"/>
    </row>
    <row r="35" spans="1:45" s="62" customFormat="1" ht="54.75" customHeight="1" x14ac:dyDescent="0.2">
      <c r="A35" s="63" t="s">
        <v>5</v>
      </c>
      <c r="B35" s="64" t="s">
        <v>38</v>
      </c>
      <c r="C35" s="65" t="s">
        <v>90</v>
      </c>
      <c r="D35" s="65" t="s">
        <v>191</v>
      </c>
      <c r="E35" s="66" t="s">
        <v>79</v>
      </c>
      <c r="F35" s="66">
        <v>4</v>
      </c>
      <c r="G35" s="296" t="s">
        <v>78</v>
      </c>
      <c r="H35" s="67" t="s">
        <v>92</v>
      </c>
      <c r="I35" s="162" t="s">
        <v>280</v>
      </c>
      <c r="J35" s="67" t="s">
        <v>91</v>
      </c>
      <c r="K35" s="67" t="s">
        <v>98</v>
      </c>
      <c r="L35" s="67">
        <v>30</v>
      </c>
      <c r="M35" s="72">
        <v>70000</v>
      </c>
      <c r="N35" s="72">
        <f t="shared" si="3"/>
        <v>2100000</v>
      </c>
      <c r="O35" s="68"/>
      <c r="P35" s="68"/>
      <c r="Q35" s="68"/>
      <c r="R35" s="68"/>
      <c r="S35" s="68">
        <v>1</v>
      </c>
      <c r="T35" s="68"/>
      <c r="U35" s="68"/>
      <c r="V35" s="68"/>
      <c r="W35" s="68"/>
      <c r="X35" s="68"/>
      <c r="Y35" s="68">
        <v>1</v>
      </c>
      <c r="Z35" s="68"/>
      <c r="AA35" s="68"/>
      <c r="AB35" s="68">
        <v>1</v>
      </c>
      <c r="AC35" s="68"/>
      <c r="AD35" s="68"/>
      <c r="AE35" s="68"/>
      <c r="AF35" s="68"/>
      <c r="AG35" s="68">
        <v>1</v>
      </c>
      <c r="AH35" s="68"/>
      <c r="AI35" s="68"/>
      <c r="AJ35" s="68"/>
      <c r="AK35" s="68"/>
      <c r="AL35" s="68"/>
      <c r="AM35" s="69">
        <f>(T35+Z35+AC35+AH35)/3*100</f>
        <v>0</v>
      </c>
      <c r="AN35" s="134" t="s">
        <v>219</v>
      </c>
    </row>
    <row r="36" spans="1:45" s="62" customFormat="1" ht="75.75" customHeight="1" x14ac:dyDescent="0.2">
      <c r="A36" s="63" t="s">
        <v>5</v>
      </c>
      <c r="B36" s="64" t="s">
        <v>38</v>
      </c>
      <c r="C36" s="65" t="s">
        <v>94</v>
      </c>
      <c r="D36" s="65" t="s">
        <v>195</v>
      </c>
      <c r="E36" s="66" t="s">
        <v>93</v>
      </c>
      <c r="F36" s="66">
        <v>1</v>
      </c>
      <c r="G36" s="67" t="s">
        <v>78</v>
      </c>
      <c r="H36" s="67" t="s">
        <v>39</v>
      </c>
      <c r="I36" s="162" t="s">
        <v>281</v>
      </c>
      <c r="J36" s="67" t="s">
        <v>95</v>
      </c>
      <c r="K36" s="67" t="s">
        <v>96</v>
      </c>
      <c r="L36" s="67">
        <v>10</v>
      </c>
      <c r="M36" s="72">
        <v>70000</v>
      </c>
      <c r="N36" s="72">
        <f t="shared" si="3"/>
        <v>700000</v>
      </c>
      <c r="O36" s="68"/>
      <c r="P36" s="68"/>
      <c r="Q36" s="68"/>
      <c r="R36" s="68"/>
      <c r="S36" s="68">
        <v>1</v>
      </c>
      <c r="T36" s="68"/>
      <c r="U36" s="68"/>
      <c r="V36" s="68"/>
      <c r="W36" s="68"/>
      <c r="X36" s="68"/>
      <c r="Y36" s="68"/>
      <c r="Z36" s="68"/>
      <c r="AA36" s="68"/>
      <c r="AB36" s="68"/>
      <c r="AC36" s="68"/>
      <c r="AD36" s="68"/>
      <c r="AE36" s="68"/>
      <c r="AF36" s="68"/>
      <c r="AG36" s="68"/>
      <c r="AH36" s="68"/>
      <c r="AI36" s="68"/>
      <c r="AJ36" s="68"/>
      <c r="AK36" s="68"/>
      <c r="AL36" s="68"/>
      <c r="AM36" s="69">
        <f>(T36)/1*100</f>
        <v>0</v>
      </c>
      <c r="AN36" s="134" t="s">
        <v>220</v>
      </c>
    </row>
    <row r="37" spans="1:45" s="62" customFormat="1" ht="36.75" customHeight="1" x14ac:dyDescent="0.2">
      <c r="A37" s="1005" t="s">
        <v>372</v>
      </c>
      <c r="B37" s="1006"/>
      <c r="C37" s="1006"/>
      <c r="D37" s="1006"/>
      <c r="E37" s="1007"/>
      <c r="F37" s="79"/>
      <c r="G37" s="66"/>
      <c r="H37" s="66"/>
      <c r="I37" s="66"/>
      <c r="J37" s="67"/>
      <c r="K37" s="67"/>
      <c r="L37" s="67"/>
      <c r="M37" s="72"/>
      <c r="N37" s="72"/>
      <c r="O37" s="80"/>
      <c r="P37" s="80"/>
      <c r="Q37" s="80"/>
      <c r="R37" s="80"/>
      <c r="S37" s="80"/>
      <c r="T37" s="80"/>
      <c r="U37" s="80"/>
      <c r="V37" s="80"/>
      <c r="W37" s="80"/>
      <c r="X37" s="80"/>
      <c r="Y37" s="80"/>
      <c r="Z37" s="80"/>
      <c r="AA37" s="80"/>
      <c r="AB37" s="80"/>
      <c r="AC37" s="80"/>
      <c r="AD37" s="80"/>
      <c r="AE37" s="80"/>
      <c r="AF37" s="80"/>
      <c r="AG37" s="80"/>
      <c r="AH37" s="68"/>
      <c r="AI37" s="80"/>
      <c r="AJ37" s="69"/>
      <c r="AK37" s="304"/>
      <c r="AL37" s="68"/>
      <c r="AM37" s="69"/>
      <c r="AN37" s="70"/>
    </row>
    <row r="38" spans="1:45" s="62" customFormat="1" ht="84" customHeight="1" x14ac:dyDescent="0.2">
      <c r="A38" s="158" t="s">
        <v>6</v>
      </c>
      <c r="B38" s="223" t="s">
        <v>24</v>
      </c>
      <c r="C38" s="309" t="s">
        <v>370</v>
      </c>
      <c r="D38" s="160" t="s">
        <v>336</v>
      </c>
      <c r="E38" s="161" t="s">
        <v>93</v>
      </c>
      <c r="F38" s="79"/>
      <c r="G38" s="161" t="s">
        <v>321</v>
      </c>
      <c r="H38" s="162" t="s">
        <v>322</v>
      </c>
      <c r="I38" s="161" t="s">
        <v>331</v>
      </c>
      <c r="J38" s="162" t="s">
        <v>323</v>
      </c>
      <c r="K38" s="162" t="s">
        <v>330</v>
      </c>
      <c r="L38" s="67"/>
      <c r="M38" s="72"/>
      <c r="N38" s="72"/>
      <c r="O38" s="80"/>
      <c r="P38" s="80"/>
      <c r="Q38" s="68">
        <v>1</v>
      </c>
      <c r="R38" s="80"/>
      <c r="S38" s="68">
        <v>1</v>
      </c>
      <c r="T38" s="68"/>
      <c r="U38" s="68">
        <v>1</v>
      </c>
      <c r="V38" s="80"/>
      <c r="W38" s="80"/>
      <c r="X38" s="80"/>
      <c r="Y38" s="80"/>
      <c r="Z38" s="80"/>
      <c r="AA38" s="80"/>
      <c r="AB38" s="80"/>
      <c r="AC38" s="80"/>
      <c r="AD38" s="80"/>
      <c r="AE38" s="80"/>
      <c r="AF38" s="80"/>
      <c r="AG38" s="80"/>
      <c r="AH38" s="68"/>
      <c r="AI38" s="80"/>
      <c r="AJ38" s="69"/>
      <c r="AK38" s="304"/>
      <c r="AL38" s="68"/>
      <c r="AM38" s="69">
        <f>(R38+T38+V38)/3*100</f>
        <v>0</v>
      </c>
      <c r="AN38" s="172"/>
    </row>
    <row r="39" spans="1:45" s="62" customFormat="1" ht="113.25" customHeight="1" x14ac:dyDescent="0.2">
      <c r="A39" s="158" t="s">
        <v>6</v>
      </c>
      <c r="B39" s="223" t="s">
        <v>24</v>
      </c>
      <c r="C39" s="160" t="s">
        <v>333</v>
      </c>
      <c r="D39" s="160" t="s">
        <v>337</v>
      </c>
      <c r="E39" s="161" t="s">
        <v>93</v>
      </c>
      <c r="F39" s="79"/>
      <c r="G39" s="1008" t="s">
        <v>335</v>
      </c>
      <c r="H39" s="1009"/>
      <c r="I39" s="161" t="s">
        <v>331</v>
      </c>
      <c r="J39" s="162"/>
      <c r="K39" s="162" t="s">
        <v>334</v>
      </c>
      <c r="L39" s="67"/>
      <c r="M39" s="72"/>
      <c r="N39" s="72"/>
      <c r="O39" s="80"/>
      <c r="P39" s="80"/>
      <c r="Q39" s="68"/>
      <c r="R39" s="80"/>
      <c r="S39" s="68"/>
      <c r="T39" s="68"/>
      <c r="U39" s="68"/>
      <c r="V39" s="80"/>
      <c r="W39" s="80"/>
      <c r="X39" s="80"/>
      <c r="Y39" s="80"/>
      <c r="Z39" s="80"/>
      <c r="AA39" s="80"/>
      <c r="AB39" s="80"/>
      <c r="AC39" s="80"/>
      <c r="AD39" s="80"/>
      <c r="AE39" s="80"/>
      <c r="AF39" s="80"/>
      <c r="AG39" s="80"/>
      <c r="AH39" s="68"/>
      <c r="AI39" s="80"/>
      <c r="AJ39" s="69"/>
      <c r="AK39" s="304"/>
      <c r="AL39" s="68"/>
      <c r="AM39" s="69"/>
      <c r="AN39" s="172"/>
    </row>
    <row r="40" spans="1:45" s="62" customFormat="1" ht="60.75" customHeight="1" x14ac:dyDescent="0.2">
      <c r="A40" s="158" t="s">
        <v>6</v>
      </c>
      <c r="B40" s="223" t="s">
        <v>24</v>
      </c>
      <c r="C40" s="309" t="s">
        <v>371</v>
      </c>
      <c r="D40" s="293"/>
      <c r="E40" s="161" t="s">
        <v>93</v>
      </c>
      <c r="F40" s="79"/>
      <c r="G40" s="161" t="s">
        <v>321</v>
      </c>
      <c r="H40" s="162" t="s">
        <v>322</v>
      </c>
      <c r="I40" s="161" t="s">
        <v>331</v>
      </c>
      <c r="J40" s="162" t="s">
        <v>323</v>
      </c>
      <c r="K40" s="162" t="s">
        <v>108</v>
      </c>
      <c r="L40" s="67"/>
      <c r="M40" s="72"/>
      <c r="N40" s="72"/>
      <c r="O40" s="80"/>
      <c r="P40" s="80"/>
      <c r="Q40" s="68">
        <v>1</v>
      </c>
      <c r="R40" s="80"/>
      <c r="S40" s="68">
        <v>1</v>
      </c>
      <c r="T40" s="68"/>
      <c r="U40" s="68">
        <v>1</v>
      </c>
      <c r="V40" s="80"/>
      <c r="W40" s="80"/>
      <c r="X40" s="80"/>
      <c r="Y40" s="80"/>
      <c r="Z40" s="80"/>
      <c r="AA40" s="80"/>
      <c r="AB40" s="80"/>
      <c r="AC40" s="80"/>
      <c r="AD40" s="80"/>
      <c r="AE40" s="80"/>
      <c r="AF40" s="80"/>
      <c r="AG40" s="80"/>
      <c r="AH40" s="68"/>
      <c r="AI40" s="80"/>
      <c r="AJ40" s="69"/>
      <c r="AK40" s="304"/>
      <c r="AL40" s="68"/>
      <c r="AM40" s="69">
        <f>(R40+T40+V40)/3*100</f>
        <v>0</v>
      </c>
      <c r="AN40" s="172"/>
    </row>
    <row r="41" spans="1:45" s="62" customFormat="1" ht="64.5" customHeight="1" x14ac:dyDescent="0.2">
      <c r="A41" s="63" t="s">
        <v>6</v>
      </c>
      <c r="B41" s="64" t="s">
        <v>24</v>
      </c>
      <c r="C41" s="65" t="s">
        <v>114</v>
      </c>
      <c r="D41" s="65"/>
      <c r="E41" s="66" t="s">
        <v>115</v>
      </c>
      <c r="F41" s="66">
        <v>1</v>
      </c>
      <c r="G41" s="67" t="s">
        <v>106</v>
      </c>
      <c r="H41" s="67" t="s">
        <v>61</v>
      </c>
      <c r="I41" s="161" t="s">
        <v>331</v>
      </c>
      <c r="J41" s="67" t="s">
        <v>112</v>
      </c>
      <c r="K41" s="67" t="s">
        <v>108</v>
      </c>
      <c r="L41" s="300"/>
      <c r="M41" s="96"/>
      <c r="N41" s="96"/>
      <c r="O41" s="78"/>
      <c r="P41" s="78"/>
      <c r="Q41" s="78"/>
      <c r="R41" s="78"/>
      <c r="S41" s="78"/>
      <c r="T41" s="78"/>
      <c r="U41" s="78"/>
      <c r="V41" s="78"/>
      <c r="W41" s="78"/>
      <c r="X41" s="78"/>
      <c r="Y41" s="78">
        <v>1</v>
      </c>
      <c r="Z41" s="78"/>
      <c r="AA41" s="78">
        <v>1</v>
      </c>
      <c r="AB41" s="78"/>
      <c r="AC41" s="78"/>
      <c r="AD41" s="78"/>
      <c r="AE41" s="78"/>
      <c r="AF41" s="78"/>
      <c r="AG41" s="78"/>
      <c r="AH41" s="78"/>
      <c r="AI41" s="78"/>
      <c r="AJ41" s="78"/>
      <c r="AK41" s="78"/>
      <c r="AL41" s="78"/>
      <c r="AM41" s="69">
        <f>(Z41+AB41)/2*100</f>
        <v>0</v>
      </c>
      <c r="AN41" s="259"/>
      <c r="AO41" s="101"/>
      <c r="AP41" s="101"/>
      <c r="AQ41" s="101"/>
      <c r="AR41" s="101"/>
      <c r="AS41" s="101"/>
    </row>
    <row r="42" spans="1:45" s="62" customFormat="1" ht="64.5" customHeight="1" x14ac:dyDescent="0.2">
      <c r="A42" s="63" t="s">
        <v>6</v>
      </c>
      <c r="B42" s="64" t="s">
        <v>24</v>
      </c>
      <c r="C42" s="160" t="s">
        <v>324</v>
      </c>
      <c r="D42" s="65"/>
      <c r="E42" s="66"/>
      <c r="F42" s="66"/>
      <c r="G42" s="67"/>
      <c r="H42" s="67"/>
      <c r="I42" s="162" t="s">
        <v>331</v>
      </c>
      <c r="J42" s="67"/>
      <c r="K42" s="67"/>
      <c r="L42" s="300"/>
      <c r="M42" s="96"/>
      <c r="N42" s="96"/>
      <c r="O42" s="78"/>
      <c r="P42" s="78"/>
      <c r="Q42" s="78"/>
      <c r="R42" s="78"/>
      <c r="S42" s="78"/>
      <c r="T42" s="78"/>
      <c r="U42" s="78"/>
      <c r="V42" s="78"/>
      <c r="W42" s="78"/>
      <c r="X42" s="78"/>
      <c r="Y42" s="78"/>
      <c r="Z42" s="78"/>
      <c r="AA42" s="78"/>
      <c r="AB42" s="78"/>
      <c r="AC42" s="78"/>
      <c r="AD42" s="78"/>
      <c r="AE42" s="78"/>
      <c r="AF42" s="78"/>
      <c r="AG42" s="78"/>
      <c r="AH42" s="78"/>
      <c r="AI42" s="78"/>
      <c r="AJ42" s="78"/>
      <c r="AK42" s="78"/>
      <c r="AL42" s="78"/>
      <c r="AM42" s="69"/>
      <c r="AN42" s="259"/>
      <c r="AO42" s="101"/>
      <c r="AP42" s="101"/>
      <c r="AQ42" s="101"/>
      <c r="AR42" s="101"/>
      <c r="AS42" s="101"/>
    </row>
    <row r="43" spans="1:45" s="62" customFormat="1" ht="34.5" customHeight="1" x14ac:dyDescent="0.2">
      <c r="A43" s="63" t="s">
        <v>6</v>
      </c>
      <c r="B43" s="64" t="s">
        <v>24</v>
      </c>
      <c r="C43" s="224" t="s">
        <v>109</v>
      </c>
      <c r="D43" s="65"/>
      <c r="E43" s="66" t="s">
        <v>115</v>
      </c>
      <c r="F43" s="66">
        <v>1</v>
      </c>
      <c r="G43" s="67" t="s">
        <v>106</v>
      </c>
      <c r="H43" s="67" t="s">
        <v>61</v>
      </c>
      <c r="I43" s="162" t="s">
        <v>331</v>
      </c>
      <c r="J43" s="67" t="s">
        <v>113</v>
      </c>
      <c r="K43" s="67" t="s">
        <v>110</v>
      </c>
      <c r="L43" s="300"/>
      <c r="M43" s="96"/>
      <c r="N43" s="96"/>
      <c r="O43" s="78"/>
      <c r="P43" s="78"/>
      <c r="Q43" s="78"/>
      <c r="R43" s="78"/>
      <c r="S43" s="78"/>
      <c r="T43" s="78"/>
      <c r="U43" s="78"/>
      <c r="V43" s="78"/>
      <c r="W43" s="78"/>
      <c r="X43" s="78"/>
      <c r="Y43" s="78">
        <v>1</v>
      </c>
      <c r="Z43" s="78"/>
      <c r="AA43" s="78">
        <v>1</v>
      </c>
      <c r="AB43" s="78"/>
      <c r="AC43" s="78"/>
      <c r="AD43" s="78"/>
      <c r="AE43" s="78"/>
      <c r="AF43" s="78"/>
      <c r="AG43" s="78"/>
      <c r="AH43" s="78"/>
      <c r="AI43" s="78"/>
      <c r="AJ43" s="78"/>
      <c r="AK43" s="78"/>
      <c r="AL43" s="78"/>
      <c r="AM43" s="69">
        <f>(Z43+AB43)/2*100</f>
        <v>0</v>
      </c>
      <c r="AN43" s="259"/>
      <c r="AO43" s="101"/>
      <c r="AP43" s="101"/>
      <c r="AQ43" s="101"/>
      <c r="AR43" s="101"/>
      <c r="AS43" s="101"/>
    </row>
    <row r="44" spans="1:45" s="62" customFormat="1" ht="108" customHeight="1" x14ac:dyDescent="0.2">
      <c r="A44" s="158" t="s">
        <v>6</v>
      </c>
      <c r="B44" s="223" t="s">
        <v>24</v>
      </c>
      <c r="C44" s="160" t="s">
        <v>326</v>
      </c>
      <c r="D44" s="160" t="s">
        <v>327</v>
      </c>
      <c r="E44" s="161" t="s">
        <v>115</v>
      </c>
      <c r="F44" s="66"/>
      <c r="G44" s="162" t="s">
        <v>106</v>
      </c>
      <c r="H44" s="162" t="s">
        <v>61</v>
      </c>
      <c r="I44" s="162" t="s">
        <v>331</v>
      </c>
      <c r="J44" s="162" t="s">
        <v>328</v>
      </c>
      <c r="K44" s="162" t="s">
        <v>329</v>
      </c>
      <c r="L44" s="300"/>
      <c r="M44" s="96"/>
      <c r="N44" s="96"/>
      <c r="O44" s="78"/>
      <c r="P44" s="78"/>
      <c r="Q44" s="78"/>
      <c r="R44" s="78"/>
      <c r="S44" s="78"/>
      <c r="T44" s="78"/>
      <c r="U44" s="78"/>
      <c r="V44" s="78"/>
      <c r="W44" s="78">
        <v>1</v>
      </c>
      <c r="X44" s="78"/>
      <c r="Y44" s="78">
        <v>1</v>
      </c>
      <c r="Z44" s="78"/>
      <c r="AA44" s="78">
        <v>1</v>
      </c>
      <c r="AB44" s="78"/>
      <c r="AC44" s="78"/>
      <c r="AD44" s="78"/>
      <c r="AE44" s="78"/>
      <c r="AF44" s="78"/>
      <c r="AG44" s="78"/>
      <c r="AH44" s="78"/>
      <c r="AI44" s="78"/>
      <c r="AJ44" s="78"/>
      <c r="AK44" s="78"/>
      <c r="AL44" s="78"/>
      <c r="AM44" s="69">
        <f>(Z44+AB44+X44)/3*100</f>
        <v>0</v>
      </c>
      <c r="AN44" s="193"/>
      <c r="AO44" s="101"/>
      <c r="AP44" s="101"/>
      <c r="AQ44" s="101"/>
      <c r="AR44" s="101"/>
      <c r="AS44" s="101"/>
    </row>
    <row r="45" spans="1:45" s="62" customFormat="1" ht="36.75" customHeight="1" x14ac:dyDescent="0.2">
      <c r="A45" s="63" t="s">
        <v>6</v>
      </c>
      <c r="B45" s="64" t="s">
        <v>24</v>
      </c>
      <c r="C45" s="65" t="s">
        <v>104</v>
      </c>
      <c r="D45" s="65"/>
      <c r="E45" s="66" t="s">
        <v>115</v>
      </c>
      <c r="F45" s="66">
        <v>10</v>
      </c>
      <c r="G45" s="67" t="s">
        <v>107</v>
      </c>
      <c r="H45" s="67" t="s">
        <v>61</v>
      </c>
      <c r="I45" s="162" t="s">
        <v>320</v>
      </c>
      <c r="J45" s="67" t="s">
        <v>115</v>
      </c>
      <c r="K45" s="81" t="s">
        <v>111</v>
      </c>
      <c r="L45" s="300"/>
      <c r="M45" s="96"/>
      <c r="N45" s="96"/>
      <c r="O45" s="78"/>
      <c r="P45" s="78"/>
      <c r="Q45" s="78"/>
      <c r="R45" s="78"/>
      <c r="S45" s="78"/>
      <c r="T45" s="78"/>
      <c r="U45" s="78"/>
      <c r="V45" s="78"/>
      <c r="W45" s="78"/>
      <c r="X45" s="78"/>
      <c r="Y45" s="78">
        <v>1</v>
      </c>
      <c r="Z45" s="78"/>
      <c r="AA45" s="78"/>
      <c r="AB45" s="78"/>
      <c r="AC45" s="78"/>
      <c r="AD45" s="78"/>
      <c r="AE45" s="78"/>
      <c r="AF45" s="78"/>
      <c r="AG45" s="78"/>
      <c r="AH45" s="78"/>
      <c r="AI45" s="78"/>
      <c r="AJ45" s="78"/>
      <c r="AK45" s="78"/>
      <c r="AL45" s="78"/>
      <c r="AM45" s="69">
        <f>(Z45)/1*100</f>
        <v>0</v>
      </c>
      <c r="AN45" s="92"/>
      <c r="AO45" s="101"/>
      <c r="AP45" s="101"/>
      <c r="AQ45" s="101"/>
      <c r="AR45" s="101"/>
      <c r="AS45" s="101"/>
    </row>
    <row r="46" spans="1:45" ht="36.75" customHeight="1" thickBot="1" x14ac:dyDescent="0.25">
      <c r="A46" s="82" t="s">
        <v>6</v>
      </c>
      <c r="B46" s="83" t="s">
        <v>23</v>
      </c>
      <c r="C46" s="84" t="s">
        <v>239</v>
      </c>
      <c r="D46" s="84"/>
      <c r="E46" s="85" t="s">
        <v>36</v>
      </c>
      <c r="F46" s="85">
        <v>1</v>
      </c>
      <c r="G46" s="86"/>
      <c r="H46" s="86" t="s">
        <v>32</v>
      </c>
      <c r="I46" s="176" t="s">
        <v>320</v>
      </c>
      <c r="J46" s="86"/>
      <c r="K46" s="87" t="s">
        <v>151</v>
      </c>
      <c r="L46" s="143">
        <v>12</v>
      </c>
      <c r="M46" s="144">
        <v>70000</v>
      </c>
      <c r="N46" s="144">
        <f t="shared" ref="N46" si="4">M46*L46</f>
        <v>840000</v>
      </c>
      <c r="O46" s="139"/>
      <c r="P46" s="139"/>
      <c r="Q46" s="139"/>
      <c r="R46" s="139"/>
      <c r="S46" s="140"/>
      <c r="T46" s="140"/>
      <c r="U46" s="140"/>
      <c r="V46" s="140"/>
      <c r="W46" s="140"/>
      <c r="X46" s="140"/>
      <c r="Y46" s="140">
        <v>1</v>
      </c>
      <c r="Z46" s="140"/>
      <c r="AA46" s="140"/>
      <c r="AB46" s="140"/>
      <c r="AC46" s="140"/>
      <c r="AD46" s="140"/>
      <c r="AE46" s="140"/>
      <c r="AF46" s="140"/>
      <c r="AG46" s="140"/>
      <c r="AH46" s="140"/>
      <c r="AI46" s="140"/>
      <c r="AJ46" s="140"/>
      <c r="AK46" s="140"/>
      <c r="AL46" s="139"/>
      <c r="AM46" s="185">
        <f>(Z46)/1*100</f>
        <v>0</v>
      </c>
      <c r="AN46" s="141"/>
      <c r="AO46" s="142"/>
      <c r="AP46" s="142"/>
      <c r="AQ46" s="142"/>
      <c r="AR46" s="142"/>
      <c r="AS46" s="142"/>
    </row>
    <row r="47" spans="1:45" s="62" customFormat="1" ht="94.5" customHeight="1" x14ac:dyDescent="0.2">
      <c r="A47" s="88" t="s">
        <v>6</v>
      </c>
      <c r="B47" s="89" t="s">
        <v>24</v>
      </c>
      <c r="C47" s="90" t="s">
        <v>105</v>
      </c>
      <c r="D47" s="90"/>
      <c r="E47" s="303" t="s">
        <v>115</v>
      </c>
      <c r="F47" s="303">
        <v>10</v>
      </c>
      <c r="G47" s="296" t="s">
        <v>107</v>
      </c>
      <c r="H47" s="296" t="s">
        <v>61</v>
      </c>
      <c r="I47" s="296" t="s">
        <v>339</v>
      </c>
      <c r="J47" s="296" t="s">
        <v>115</v>
      </c>
      <c r="K47" s="91" t="s">
        <v>245</v>
      </c>
      <c r="L47" s="289">
        <v>30</v>
      </c>
      <c r="M47" s="286">
        <v>70000</v>
      </c>
      <c r="N47" s="286">
        <f>M47*L47</f>
        <v>2100000</v>
      </c>
      <c r="O47" s="1010" t="s">
        <v>248</v>
      </c>
      <c r="P47" s="1011"/>
      <c r="Q47" s="1011"/>
      <c r="R47" s="1011"/>
      <c r="S47" s="1011"/>
      <c r="T47" s="1011"/>
      <c r="U47" s="1011"/>
      <c r="V47" s="1011"/>
      <c r="W47" s="1011"/>
      <c r="X47" s="1011"/>
      <c r="Y47" s="1011"/>
      <c r="Z47" s="1011"/>
      <c r="AA47" s="1011"/>
      <c r="AB47" s="1011"/>
      <c r="AC47" s="1011"/>
      <c r="AD47" s="1011"/>
      <c r="AE47" s="1011"/>
      <c r="AF47" s="1011"/>
      <c r="AG47" s="1011"/>
      <c r="AH47" s="1011"/>
      <c r="AI47" s="1011"/>
      <c r="AJ47" s="1011"/>
      <c r="AK47" s="1011"/>
      <c r="AL47" s="1012"/>
      <c r="AM47" s="285"/>
      <c r="AN47" s="193"/>
      <c r="AO47" s="101"/>
      <c r="AP47" s="101"/>
      <c r="AQ47" s="101"/>
      <c r="AR47" s="101"/>
      <c r="AS47" s="101"/>
    </row>
    <row r="48" spans="1:45" s="62" customFormat="1" ht="69" customHeight="1" thickBot="1" x14ac:dyDescent="0.25">
      <c r="A48" s="277" t="s">
        <v>6</v>
      </c>
      <c r="B48" s="278" t="s">
        <v>24</v>
      </c>
      <c r="C48" s="209" t="s">
        <v>242</v>
      </c>
      <c r="D48" s="209"/>
      <c r="E48" s="210" t="s">
        <v>115</v>
      </c>
      <c r="F48" s="210">
        <v>1</v>
      </c>
      <c r="G48" s="211" t="s">
        <v>240</v>
      </c>
      <c r="H48" s="211" t="s">
        <v>241</v>
      </c>
      <c r="I48" s="211" t="s">
        <v>339</v>
      </c>
      <c r="J48" s="211" t="s">
        <v>243</v>
      </c>
      <c r="K48" s="279" t="s">
        <v>246</v>
      </c>
      <c r="L48" s="280">
        <v>20</v>
      </c>
      <c r="M48" s="281">
        <v>80000</v>
      </c>
      <c r="N48" s="281">
        <f t="shared" ref="N48:N49" si="5">M48*L48</f>
        <v>1600000</v>
      </c>
      <c r="O48" s="282"/>
      <c r="P48" s="282"/>
      <c r="Q48" s="282"/>
      <c r="R48" s="282"/>
      <c r="S48" s="282"/>
      <c r="T48" s="282"/>
      <c r="U48" s="282"/>
      <c r="V48" s="282"/>
      <c r="W48" s="282"/>
      <c r="X48" s="282"/>
      <c r="Y48" s="282"/>
      <c r="Z48" s="282"/>
      <c r="AA48" s="282"/>
      <c r="AB48" s="282"/>
      <c r="AC48" s="282"/>
      <c r="AD48" s="282"/>
      <c r="AE48" s="282"/>
      <c r="AF48" s="282"/>
      <c r="AG48" s="282"/>
      <c r="AH48" s="282"/>
      <c r="AI48" s="282"/>
      <c r="AJ48" s="282"/>
      <c r="AK48" s="282">
        <v>1</v>
      </c>
      <c r="AL48" s="282"/>
      <c r="AM48" s="260">
        <f>(AL48)/1*100</f>
        <v>0</v>
      </c>
      <c r="AN48" s="283"/>
      <c r="AO48" s="101"/>
      <c r="AP48" s="101"/>
      <c r="AQ48" s="101"/>
      <c r="AR48" s="101"/>
      <c r="AS48" s="101"/>
    </row>
    <row r="49" spans="1:51" s="62" customFormat="1" ht="264.75" customHeight="1" x14ac:dyDescent="0.2">
      <c r="A49" s="179" t="s">
        <v>6</v>
      </c>
      <c r="B49" s="180" t="s">
        <v>24</v>
      </c>
      <c r="C49" s="265" t="s">
        <v>338</v>
      </c>
      <c r="D49" s="265"/>
      <c r="E49" s="177" t="s">
        <v>115</v>
      </c>
      <c r="F49" s="177">
        <v>1</v>
      </c>
      <c r="G49" s="178" t="s">
        <v>240</v>
      </c>
      <c r="H49" s="178" t="s">
        <v>241</v>
      </c>
      <c r="I49" s="178" t="s">
        <v>339</v>
      </c>
      <c r="J49" s="178" t="s">
        <v>244</v>
      </c>
      <c r="K49" s="181" t="s">
        <v>247</v>
      </c>
      <c r="L49" s="186">
        <v>20</v>
      </c>
      <c r="M49" s="187">
        <v>80000</v>
      </c>
      <c r="N49" s="187">
        <f t="shared" si="5"/>
        <v>1600000</v>
      </c>
      <c r="O49" s="167"/>
      <c r="P49" s="167"/>
      <c r="Q49" s="167"/>
      <c r="R49" s="167"/>
      <c r="S49" s="167"/>
      <c r="T49" s="167"/>
      <c r="U49" s="167"/>
      <c r="V49" s="167"/>
      <c r="W49" s="167"/>
      <c r="X49" s="167"/>
      <c r="Y49" s="167"/>
      <c r="Z49" s="167"/>
      <c r="AA49" s="167"/>
      <c r="AB49" s="167"/>
      <c r="AC49" s="167"/>
      <c r="AD49" s="167"/>
      <c r="AE49" s="167"/>
      <c r="AF49" s="167"/>
      <c r="AG49" s="167"/>
      <c r="AH49" s="167"/>
      <c r="AI49" s="167"/>
      <c r="AJ49" s="167"/>
      <c r="AK49" s="167">
        <v>1</v>
      </c>
      <c r="AL49" s="167"/>
      <c r="AM49" s="219">
        <f>(AL49)/1*100</f>
        <v>0</v>
      </c>
      <c r="AN49" s="193"/>
      <c r="AO49" s="101"/>
      <c r="AP49" s="101"/>
      <c r="AQ49" s="101"/>
      <c r="AR49" s="101"/>
      <c r="AS49" s="101"/>
    </row>
    <row r="50" spans="1:51" s="62" customFormat="1" ht="57.75" customHeight="1" x14ac:dyDescent="0.2">
      <c r="A50" s="1013" t="s">
        <v>340</v>
      </c>
      <c r="B50" s="1014"/>
      <c r="C50" s="1014"/>
      <c r="D50" s="1014"/>
      <c r="E50" s="1015"/>
      <c r="F50" s="66"/>
      <c r="G50" s="67"/>
      <c r="H50" s="67"/>
      <c r="I50" s="153"/>
      <c r="K50" s="67"/>
      <c r="L50" s="67"/>
      <c r="M50" s="72"/>
      <c r="N50" s="72"/>
      <c r="O50" s="68"/>
      <c r="P50" s="68"/>
      <c r="Q50" s="68"/>
      <c r="R50" s="68"/>
      <c r="S50" s="68"/>
      <c r="T50" s="68"/>
      <c r="U50" s="68"/>
      <c r="V50" s="68"/>
      <c r="W50" s="68"/>
      <c r="X50" s="68"/>
      <c r="Y50" s="68"/>
      <c r="Z50" s="68"/>
      <c r="AA50" s="68"/>
      <c r="AB50" s="68"/>
      <c r="AC50" s="68"/>
      <c r="AD50" s="68"/>
      <c r="AE50" s="68"/>
      <c r="AF50" s="68"/>
      <c r="AG50" s="68"/>
      <c r="AH50" s="68"/>
      <c r="AI50" s="68"/>
      <c r="AJ50" s="68"/>
      <c r="AK50" s="68"/>
      <c r="AL50" s="68"/>
      <c r="AM50" s="173"/>
      <c r="AN50" s="70"/>
    </row>
    <row r="51" spans="1:51" s="62" customFormat="1" ht="57.75" customHeight="1" x14ac:dyDescent="0.2">
      <c r="A51" s="1016" t="s">
        <v>341</v>
      </c>
      <c r="B51" s="1017"/>
      <c r="C51" s="1017"/>
      <c r="D51" s="1017"/>
      <c r="E51" s="1018"/>
      <c r="F51" s="66"/>
      <c r="G51" s="294"/>
      <c r="H51" s="294"/>
      <c r="I51" s="153"/>
      <c r="K51" s="294"/>
      <c r="L51" s="294"/>
      <c r="M51" s="298"/>
      <c r="N51" s="298"/>
      <c r="O51" s="68"/>
      <c r="P51" s="68"/>
      <c r="Q51" s="68"/>
      <c r="R51" s="68"/>
      <c r="S51" s="183"/>
      <c r="T51" s="183"/>
      <c r="U51" s="68"/>
      <c r="V51" s="68"/>
      <c r="W51" s="68"/>
      <c r="X51" s="68"/>
      <c r="Y51" s="68"/>
      <c r="Z51" s="68"/>
      <c r="AA51" s="183"/>
      <c r="AB51" s="183"/>
      <c r="AC51" s="183"/>
      <c r="AD51" s="183"/>
      <c r="AE51" s="68"/>
      <c r="AF51" s="68"/>
      <c r="AG51" s="68"/>
      <c r="AH51" s="68"/>
      <c r="AI51" s="68"/>
      <c r="AJ51" s="68"/>
      <c r="AK51" s="68"/>
      <c r="AL51" s="68"/>
      <c r="AM51" s="227"/>
      <c r="AN51" s="172"/>
    </row>
    <row r="52" spans="1:51" s="62" customFormat="1" ht="48.75" customHeight="1" x14ac:dyDescent="0.2">
      <c r="A52" s="63" t="s">
        <v>6</v>
      </c>
      <c r="B52" s="64" t="s">
        <v>24</v>
      </c>
      <c r="C52" s="225" t="s">
        <v>116</v>
      </c>
      <c r="D52" s="225"/>
      <c r="E52" s="228" t="s">
        <v>117</v>
      </c>
      <c r="F52" s="228">
        <v>1</v>
      </c>
      <c r="G52" s="999" t="s">
        <v>120</v>
      </c>
      <c r="H52" s="999" t="s">
        <v>118</v>
      </c>
      <c r="I52" s="294"/>
      <c r="J52" s="999" t="s">
        <v>121</v>
      </c>
      <c r="K52" s="999" t="s">
        <v>123</v>
      </c>
      <c r="L52" s="974">
        <v>125</v>
      </c>
      <c r="M52" s="976"/>
      <c r="N52" s="976"/>
      <c r="O52" s="78"/>
      <c r="P52" s="78"/>
      <c r="Q52" s="78"/>
      <c r="R52" s="78"/>
      <c r="S52" s="959">
        <v>1</v>
      </c>
      <c r="T52" s="959"/>
      <c r="U52" s="78"/>
      <c r="V52" s="78"/>
      <c r="W52" s="78"/>
      <c r="X52" s="78"/>
      <c r="Y52" s="78"/>
      <c r="Z52" s="78"/>
      <c r="AA52" s="959">
        <v>1</v>
      </c>
      <c r="AB52" s="959"/>
      <c r="AC52" s="959">
        <v>1</v>
      </c>
      <c r="AD52" s="959"/>
      <c r="AE52" s="78"/>
      <c r="AF52" s="78"/>
      <c r="AG52" s="78"/>
      <c r="AH52" s="78"/>
      <c r="AI52" s="78"/>
      <c r="AJ52" s="78"/>
      <c r="AK52" s="78"/>
      <c r="AL52" s="78"/>
      <c r="AM52" s="963">
        <f>(T52+AB52+AD52)/3*100</f>
        <v>0</v>
      </c>
      <c r="AN52" s="990" t="s">
        <v>342</v>
      </c>
    </row>
    <row r="53" spans="1:51" s="62" customFormat="1" ht="36.75" customHeight="1" x14ac:dyDescent="0.2">
      <c r="A53" s="63" t="s">
        <v>6</v>
      </c>
      <c r="B53" s="64" t="s">
        <v>24</v>
      </c>
      <c r="C53" s="225" t="s">
        <v>176</v>
      </c>
      <c r="D53" s="225"/>
      <c r="E53" s="228" t="s">
        <v>117</v>
      </c>
      <c r="F53" s="228">
        <v>1</v>
      </c>
      <c r="G53" s="1000"/>
      <c r="H53" s="1000"/>
      <c r="I53" s="295"/>
      <c r="J53" s="1000"/>
      <c r="K53" s="1001"/>
      <c r="L53" s="1002"/>
      <c r="M53" s="977"/>
      <c r="N53" s="977"/>
      <c r="O53" s="78"/>
      <c r="P53" s="78"/>
      <c r="Q53" s="78"/>
      <c r="R53" s="78"/>
      <c r="S53" s="988"/>
      <c r="T53" s="988"/>
      <c r="U53" s="78"/>
      <c r="V53" s="78"/>
      <c r="W53" s="78"/>
      <c r="X53" s="78"/>
      <c r="Y53" s="78"/>
      <c r="Z53" s="78"/>
      <c r="AA53" s="988"/>
      <c r="AB53" s="988"/>
      <c r="AC53" s="988"/>
      <c r="AD53" s="988"/>
      <c r="AE53" s="78"/>
      <c r="AF53" s="78"/>
      <c r="AG53" s="78"/>
      <c r="AH53" s="78"/>
      <c r="AI53" s="78"/>
      <c r="AJ53" s="78"/>
      <c r="AK53" s="78"/>
      <c r="AL53" s="78"/>
      <c r="AM53" s="989"/>
      <c r="AN53" s="991"/>
    </row>
    <row r="54" spans="1:51" s="62" customFormat="1" ht="64.5" customHeight="1" x14ac:dyDescent="0.2">
      <c r="A54" s="63" t="s">
        <v>6</v>
      </c>
      <c r="B54" s="64" t="s">
        <v>24</v>
      </c>
      <c r="C54" s="225" t="s">
        <v>119</v>
      </c>
      <c r="D54" s="225"/>
      <c r="E54" s="228" t="s">
        <v>117</v>
      </c>
      <c r="F54" s="228">
        <v>1</v>
      </c>
      <c r="G54" s="1000"/>
      <c r="H54" s="1000"/>
      <c r="I54" s="295"/>
      <c r="J54" s="1000"/>
      <c r="K54" s="67" t="s">
        <v>124</v>
      </c>
      <c r="L54" s="1002"/>
      <c r="M54" s="96"/>
      <c r="N54" s="96"/>
      <c r="O54" s="78"/>
      <c r="P54" s="78"/>
      <c r="Q54" s="78"/>
      <c r="R54" s="78"/>
      <c r="S54" s="988"/>
      <c r="T54" s="988"/>
      <c r="U54" s="78"/>
      <c r="V54" s="78"/>
      <c r="W54" s="78"/>
      <c r="X54" s="78"/>
      <c r="Y54" s="78"/>
      <c r="Z54" s="78"/>
      <c r="AA54" s="988"/>
      <c r="AB54" s="988"/>
      <c r="AC54" s="988"/>
      <c r="AD54" s="988"/>
      <c r="AE54" s="78"/>
      <c r="AF54" s="78"/>
      <c r="AG54" s="78"/>
      <c r="AH54" s="78"/>
      <c r="AI54" s="78"/>
      <c r="AJ54" s="78"/>
      <c r="AK54" s="78"/>
      <c r="AL54" s="78"/>
      <c r="AM54" s="989"/>
      <c r="AN54" s="991"/>
    </row>
    <row r="55" spans="1:51" s="62" customFormat="1" ht="69.75" customHeight="1" x14ac:dyDescent="0.2">
      <c r="A55" s="63" t="s">
        <v>6</v>
      </c>
      <c r="B55" s="64" t="s">
        <v>24</v>
      </c>
      <c r="C55" s="225" t="s">
        <v>122</v>
      </c>
      <c r="D55" s="225"/>
      <c r="E55" s="228" t="s">
        <v>117</v>
      </c>
      <c r="F55" s="228">
        <v>1</v>
      </c>
      <c r="G55" s="1001"/>
      <c r="H55" s="1001"/>
      <c r="I55" s="296"/>
      <c r="J55" s="1001"/>
      <c r="K55" s="67" t="s">
        <v>125</v>
      </c>
      <c r="L55" s="975"/>
      <c r="M55" s="96"/>
      <c r="N55" s="96"/>
      <c r="O55" s="78"/>
      <c r="P55" s="78"/>
      <c r="Q55" s="78"/>
      <c r="R55" s="78"/>
      <c r="S55" s="960"/>
      <c r="T55" s="960"/>
      <c r="U55" s="78"/>
      <c r="V55" s="78"/>
      <c r="W55" s="78"/>
      <c r="X55" s="78"/>
      <c r="Y55" s="78"/>
      <c r="Z55" s="78"/>
      <c r="AA55" s="960"/>
      <c r="AB55" s="960"/>
      <c r="AC55" s="960"/>
      <c r="AD55" s="960"/>
      <c r="AE55" s="78"/>
      <c r="AF55" s="78"/>
      <c r="AG55" s="78"/>
      <c r="AH55" s="78"/>
      <c r="AI55" s="78"/>
      <c r="AJ55" s="78"/>
      <c r="AK55" s="78"/>
      <c r="AL55" s="78"/>
      <c r="AM55" s="964"/>
      <c r="AN55" s="992"/>
    </row>
    <row r="56" spans="1:51" s="62" customFormat="1" ht="69.75" customHeight="1" x14ac:dyDescent="0.2">
      <c r="A56" s="63" t="s">
        <v>6</v>
      </c>
      <c r="B56" s="64" t="s">
        <v>24</v>
      </c>
      <c r="C56" s="225" t="s">
        <v>126</v>
      </c>
      <c r="D56" s="225"/>
      <c r="E56" s="228" t="s">
        <v>117</v>
      </c>
      <c r="F56" s="228"/>
      <c r="G56" s="993" t="s">
        <v>127</v>
      </c>
      <c r="H56" s="994"/>
      <c r="I56" s="994"/>
      <c r="J56" s="994"/>
      <c r="K56" s="995"/>
      <c r="L56" s="981" t="s">
        <v>141</v>
      </c>
      <c r="M56" s="982"/>
      <c r="N56" s="982"/>
      <c r="O56" s="982"/>
      <c r="P56" s="982"/>
      <c r="Q56" s="982"/>
      <c r="R56" s="982"/>
      <c r="S56" s="982"/>
      <c r="T56" s="982"/>
      <c r="U56" s="982"/>
      <c r="V56" s="982"/>
      <c r="W56" s="982"/>
      <c r="X56" s="982"/>
      <c r="Y56" s="982"/>
      <c r="Z56" s="982"/>
      <c r="AA56" s="982"/>
      <c r="AB56" s="982"/>
      <c r="AC56" s="982"/>
      <c r="AD56" s="982"/>
      <c r="AE56" s="982"/>
      <c r="AF56" s="982"/>
      <c r="AG56" s="982"/>
      <c r="AH56" s="982"/>
      <c r="AI56" s="982"/>
      <c r="AJ56" s="982"/>
      <c r="AK56" s="982"/>
      <c r="AL56" s="983"/>
      <c r="AM56" s="69"/>
      <c r="AN56" s="138" t="s">
        <v>343</v>
      </c>
    </row>
    <row r="57" spans="1:51" s="62" customFormat="1" ht="69.75" customHeight="1" thickBot="1" x14ac:dyDescent="0.25">
      <c r="A57" s="74" t="s">
        <v>5</v>
      </c>
      <c r="B57" s="75" t="s">
        <v>178</v>
      </c>
      <c r="C57" s="226" t="s">
        <v>177</v>
      </c>
      <c r="D57" s="76"/>
      <c r="E57" s="302"/>
      <c r="F57" s="302"/>
      <c r="G57" s="294"/>
      <c r="H57" s="294"/>
      <c r="I57" s="294"/>
      <c r="J57" s="294"/>
      <c r="K57" s="294"/>
      <c r="L57" s="169"/>
      <c r="M57" s="169"/>
      <c r="N57" s="169"/>
      <c r="O57" s="169"/>
      <c r="P57" s="169"/>
      <c r="Q57" s="169"/>
      <c r="R57" s="169"/>
      <c r="S57" s="169"/>
      <c r="T57" s="169"/>
      <c r="U57" s="169"/>
      <c r="V57" s="169"/>
      <c r="W57" s="170"/>
      <c r="X57" s="169"/>
      <c r="Y57" s="288">
        <v>1</v>
      </c>
      <c r="Z57" s="288">
        <v>1</v>
      </c>
      <c r="AA57" s="169"/>
      <c r="AB57" s="169"/>
      <c r="AC57" s="169"/>
      <c r="AD57" s="169"/>
      <c r="AE57" s="169"/>
      <c r="AF57" s="169"/>
      <c r="AG57" s="169"/>
      <c r="AH57" s="169"/>
      <c r="AI57" s="169"/>
      <c r="AJ57" s="169"/>
      <c r="AK57" s="169"/>
      <c r="AL57" s="169"/>
      <c r="AM57" s="171">
        <f>(Z57)/1*100</f>
        <v>100</v>
      </c>
      <c r="AN57" s="172" t="s">
        <v>222</v>
      </c>
    </row>
    <row r="58" spans="1:51" s="62" customFormat="1" ht="36.75" customHeight="1" x14ac:dyDescent="0.2">
      <c r="A58" s="996" t="s">
        <v>373</v>
      </c>
      <c r="B58" s="997"/>
      <c r="C58" s="997"/>
      <c r="D58" s="997"/>
      <c r="E58" s="998"/>
      <c r="F58" s="57"/>
      <c r="G58" s="58"/>
      <c r="H58" s="58"/>
      <c r="I58" s="58"/>
      <c r="J58" s="58"/>
      <c r="K58" s="58"/>
      <c r="L58" s="58"/>
      <c r="M58" s="59"/>
      <c r="N58" s="59"/>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1"/>
      <c r="AN58" s="175"/>
    </row>
    <row r="59" spans="1:51" s="62" customFormat="1" ht="57" customHeight="1" x14ac:dyDescent="0.2">
      <c r="A59" s="63" t="s">
        <v>6</v>
      </c>
      <c r="B59" s="64" t="s">
        <v>128</v>
      </c>
      <c r="C59" s="65" t="s">
        <v>129</v>
      </c>
      <c r="D59" s="94"/>
      <c r="E59" s="95"/>
      <c r="F59" s="95"/>
      <c r="G59" s="961" t="s">
        <v>223</v>
      </c>
      <c r="H59" s="962"/>
      <c r="I59" s="292"/>
      <c r="J59" s="300" t="s">
        <v>132</v>
      </c>
      <c r="K59" s="300" t="s">
        <v>197</v>
      </c>
      <c r="L59" s="300"/>
      <c r="M59" s="96"/>
      <c r="N59" s="96"/>
      <c r="O59" s="78"/>
      <c r="P59" s="78"/>
      <c r="Q59" s="78"/>
      <c r="R59" s="78"/>
      <c r="S59" s="78">
        <v>1</v>
      </c>
      <c r="T59" s="78">
        <v>1</v>
      </c>
      <c r="U59" s="78"/>
      <c r="V59" s="78"/>
      <c r="W59" s="78"/>
      <c r="X59" s="78"/>
      <c r="Y59" s="78"/>
      <c r="Z59" s="78"/>
      <c r="AA59" s="78"/>
      <c r="AB59" s="78"/>
      <c r="AC59" s="78"/>
      <c r="AD59" s="78"/>
      <c r="AE59" s="78"/>
      <c r="AF59" s="78"/>
      <c r="AG59" s="78"/>
      <c r="AH59" s="78"/>
      <c r="AI59" s="78"/>
      <c r="AJ59" s="78"/>
      <c r="AK59" s="78"/>
      <c r="AL59" s="78"/>
      <c r="AM59" s="69">
        <f>(T59)/1*100</f>
        <v>100</v>
      </c>
      <c r="AN59" s="70" t="s">
        <v>224</v>
      </c>
    </row>
    <row r="60" spans="1:51" s="62" customFormat="1" ht="55.5" customHeight="1" x14ac:dyDescent="0.2">
      <c r="A60" s="63" t="s">
        <v>6</v>
      </c>
      <c r="B60" s="64" t="s">
        <v>128</v>
      </c>
      <c r="C60" s="65" t="s">
        <v>130</v>
      </c>
      <c r="D60" s="94"/>
      <c r="E60" s="95" t="s">
        <v>135</v>
      </c>
      <c r="F60" s="95">
        <v>1</v>
      </c>
      <c r="G60" s="961" t="s">
        <v>139</v>
      </c>
      <c r="H60" s="962"/>
      <c r="I60" s="292"/>
      <c r="J60" s="300" t="s">
        <v>115</v>
      </c>
      <c r="K60" s="300" t="s">
        <v>133</v>
      </c>
      <c r="L60" s="300"/>
      <c r="M60" s="96"/>
      <c r="N60" s="96"/>
      <c r="O60" s="78"/>
      <c r="P60" s="78"/>
      <c r="Q60" s="78"/>
      <c r="R60" s="78"/>
      <c r="S60" s="78"/>
      <c r="T60" s="78"/>
      <c r="U60" s="78"/>
      <c r="V60" s="78"/>
      <c r="W60" s="78"/>
      <c r="X60" s="78"/>
      <c r="Y60" s="78"/>
      <c r="Z60" s="78"/>
      <c r="AA60" s="78">
        <v>1</v>
      </c>
      <c r="AB60" s="78"/>
      <c r="AC60" s="78"/>
      <c r="AD60" s="78"/>
      <c r="AE60" s="78"/>
      <c r="AF60" s="78"/>
      <c r="AG60" s="78"/>
      <c r="AH60" s="78"/>
      <c r="AI60" s="78"/>
      <c r="AJ60" s="78"/>
      <c r="AK60" s="78"/>
      <c r="AL60" s="78"/>
      <c r="AM60" s="69">
        <f>(AB60)/1*100</f>
        <v>0</v>
      </c>
      <c r="AN60" s="70" t="s">
        <v>131</v>
      </c>
    </row>
    <row r="61" spans="1:51" s="62" customFormat="1" ht="55.5" customHeight="1" x14ac:dyDescent="0.25">
      <c r="A61" s="63" t="s">
        <v>6</v>
      </c>
      <c r="B61" s="64" t="s">
        <v>128</v>
      </c>
      <c r="C61" s="65" t="s">
        <v>198</v>
      </c>
      <c r="D61" s="94" t="s">
        <v>199</v>
      </c>
      <c r="E61" s="95" t="s">
        <v>135</v>
      </c>
      <c r="F61" s="95">
        <v>1</v>
      </c>
      <c r="G61" s="961" t="s">
        <v>137</v>
      </c>
      <c r="H61" s="962"/>
      <c r="I61" s="292"/>
      <c r="J61" s="300" t="s">
        <v>115</v>
      </c>
      <c r="K61" s="300" t="s">
        <v>138</v>
      </c>
      <c r="L61" s="300"/>
      <c r="M61" s="96"/>
      <c r="N61" s="96"/>
      <c r="O61" s="78"/>
      <c r="P61" s="78"/>
      <c r="Q61" s="78"/>
      <c r="R61" s="78"/>
      <c r="S61" s="78">
        <v>1</v>
      </c>
      <c r="T61" s="78">
        <v>1</v>
      </c>
      <c r="U61" s="78">
        <v>1</v>
      </c>
      <c r="V61" s="78">
        <v>1</v>
      </c>
      <c r="W61" s="78"/>
      <c r="X61" s="78"/>
      <c r="Y61" s="78"/>
      <c r="Z61" s="78"/>
      <c r="AA61" s="78"/>
      <c r="AB61" s="78"/>
      <c r="AC61" s="78"/>
      <c r="AD61" s="78"/>
      <c r="AE61" s="78"/>
      <c r="AF61" s="78"/>
      <c r="AG61" s="78"/>
      <c r="AH61" s="78"/>
      <c r="AI61" s="78"/>
      <c r="AJ61" s="78"/>
      <c r="AK61" s="78"/>
      <c r="AL61" s="78"/>
      <c r="AM61" s="69">
        <f>(T61+V61)/2*100</f>
        <v>100</v>
      </c>
      <c r="AN61" s="70" t="s">
        <v>200</v>
      </c>
      <c r="AO61" s="101"/>
      <c r="AP61" s="102"/>
      <c r="AQ61" s="987"/>
      <c r="AR61" s="987"/>
      <c r="AS61" s="987"/>
      <c r="AT61" s="987"/>
      <c r="AU61" s="98"/>
      <c r="AV61" s="98"/>
      <c r="AW61" s="98"/>
      <c r="AX61" s="98"/>
      <c r="AY61" s="98"/>
    </row>
    <row r="62" spans="1:51" s="62" customFormat="1" ht="96" customHeight="1" x14ac:dyDescent="0.25">
      <c r="A62" s="63" t="s">
        <v>6</v>
      </c>
      <c r="B62" s="64" t="s">
        <v>128</v>
      </c>
      <c r="C62" s="65" t="s">
        <v>201</v>
      </c>
      <c r="D62" s="94" t="s">
        <v>199</v>
      </c>
      <c r="E62" s="95" t="s">
        <v>135</v>
      </c>
      <c r="F62" s="95">
        <v>1</v>
      </c>
      <c r="G62" s="961" t="s">
        <v>137</v>
      </c>
      <c r="H62" s="962"/>
      <c r="I62" s="292"/>
      <c r="J62" s="300" t="s">
        <v>115</v>
      </c>
      <c r="K62" s="300" t="s">
        <v>202</v>
      </c>
      <c r="L62" s="291"/>
      <c r="M62" s="145"/>
      <c r="N62" s="145"/>
      <c r="O62" s="145"/>
      <c r="P62" s="145"/>
      <c r="Q62" s="145"/>
      <c r="R62" s="145"/>
      <c r="S62" s="145"/>
      <c r="T62" s="145"/>
      <c r="U62" s="145"/>
      <c r="V62" s="145"/>
      <c r="W62" s="145"/>
      <c r="X62" s="145"/>
      <c r="Y62" s="78">
        <v>1</v>
      </c>
      <c r="Z62" s="78"/>
      <c r="AA62" s="78">
        <v>1</v>
      </c>
      <c r="AB62" s="78"/>
      <c r="AC62" s="78">
        <v>1</v>
      </c>
      <c r="AD62" s="145"/>
      <c r="AE62" s="145"/>
      <c r="AF62" s="78"/>
      <c r="AG62" s="78"/>
      <c r="AH62" s="78"/>
      <c r="AI62" s="78"/>
      <c r="AJ62" s="78"/>
      <c r="AK62" s="78"/>
      <c r="AL62" s="78"/>
      <c r="AM62" s="69">
        <f>(Z62+AB62+AD62)/3*100</f>
        <v>0</v>
      </c>
      <c r="AN62" s="70" t="s">
        <v>225</v>
      </c>
      <c r="AP62" s="97"/>
      <c r="AQ62" s="98"/>
      <c r="AR62" s="98"/>
      <c r="AS62" s="98"/>
      <c r="AT62" s="98"/>
      <c r="AU62" s="98"/>
      <c r="AV62" s="98"/>
      <c r="AW62" s="98"/>
      <c r="AX62" s="98"/>
      <c r="AY62" s="98"/>
    </row>
    <row r="63" spans="1:51" s="62" customFormat="1" ht="53.25" hidden="1" customHeight="1" x14ac:dyDescent="0.25">
      <c r="A63" s="63" t="s">
        <v>6</v>
      </c>
      <c r="B63" s="64" t="s">
        <v>128</v>
      </c>
      <c r="C63" s="65" t="s">
        <v>142</v>
      </c>
      <c r="D63" s="94" t="s">
        <v>199</v>
      </c>
      <c r="E63" s="66" t="s">
        <v>136</v>
      </c>
      <c r="F63" s="66">
        <v>1</v>
      </c>
      <c r="G63" s="961" t="s">
        <v>137</v>
      </c>
      <c r="H63" s="962"/>
      <c r="I63" s="292"/>
      <c r="J63" s="300" t="s">
        <v>140</v>
      </c>
      <c r="K63" s="67" t="s">
        <v>145</v>
      </c>
      <c r="L63" s="981" t="s">
        <v>141</v>
      </c>
      <c r="M63" s="982"/>
      <c r="N63" s="982"/>
      <c r="O63" s="982"/>
      <c r="P63" s="982"/>
      <c r="Q63" s="982"/>
      <c r="R63" s="982"/>
      <c r="S63" s="982"/>
      <c r="T63" s="982"/>
      <c r="U63" s="982"/>
      <c r="V63" s="982"/>
      <c r="W63" s="982"/>
      <c r="X63" s="982"/>
      <c r="Y63" s="982"/>
      <c r="Z63" s="982"/>
      <c r="AA63" s="982"/>
      <c r="AB63" s="982"/>
      <c r="AC63" s="982"/>
      <c r="AD63" s="982"/>
      <c r="AE63" s="982"/>
      <c r="AF63" s="982"/>
      <c r="AG63" s="982"/>
      <c r="AH63" s="982"/>
      <c r="AI63" s="982"/>
      <c r="AJ63" s="982"/>
      <c r="AK63" s="982"/>
      <c r="AL63" s="983"/>
      <c r="AM63" s="69"/>
      <c r="AN63" s="99" t="s">
        <v>134</v>
      </c>
      <c r="AP63" s="97"/>
      <c r="AQ63" s="98"/>
      <c r="AR63" s="98"/>
      <c r="AS63" s="98"/>
      <c r="AT63" s="98"/>
      <c r="AU63" s="98"/>
      <c r="AV63" s="98"/>
      <c r="AW63" s="98"/>
      <c r="AX63" s="98"/>
      <c r="AY63" s="98"/>
    </row>
    <row r="64" spans="1:51" s="62" customFormat="1" ht="69" customHeight="1" x14ac:dyDescent="0.25">
      <c r="A64" s="63" t="s">
        <v>6</v>
      </c>
      <c r="B64" s="64" t="s">
        <v>128</v>
      </c>
      <c r="C64" s="65" t="s">
        <v>203</v>
      </c>
      <c r="D64" s="94" t="s">
        <v>199</v>
      </c>
      <c r="E64" s="66" t="s">
        <v>136</v>
      </c>
      <c r="F64" s="66">
        <v>1</v>
      </c>
      <c r="G64" s="961" t="s">
        <v>137</v>
      </c>
      <c r="H64" s="962"/>
      <c r="I64" s="292"/>
      <c r="J64" s="300" t="s">
        <v>140</v>
      </c>
      <c r="K64" s="67" t="s">
        <v>144</v>
      </c>
      <c r="L64" s="300"/>
      <c r="M64" s="96"/>
      <c r="N64" s="96"/>
      <c r="O64" s="978" t="s">
        <v>226</v>
      </c>
      <c r="P64" s="979"/>
      <c r="Q64" s="979"/>
      <c r="R64" s="979"/>
      <c r="S64" s="979"/>
      <c r="T64" s="979"/>
      <c r="U64" s="979"/>
      <c r="V64" s="979"/>
      <c r="W64" s="979"/>
      <c r="X64" s="979"/>
      <c r="Y64" s="979"/>
      <c r="Z64" s="979"/>
      <c r="AA64" s="979"/>
      <c r="AB64" s="979"/>
      <c r="AC64" s="979"/>
      <c r="AD64" s="979"/>
      <c r="AE64" s="979"/>
      <c r="AF64" s="979"/>
      <c r="AG64" s="979"/>
      <c r="AH64" s="979"/>
      <c r="AI64" s="979"/>
      <c r="AJ64" s="979"/>
      <c r="AK64" s="979"/>
      <c r="AL64" s="980"/>
      <c r="AM64" s="69"/>
      <c r="AN64" s="92"/>
      <c r="AP64" s="97"/>
      <c r="AQ64" s="98"/>
      <c r="AR64" s="98"/>
      <c r="AS64" s="98"/>
      <c r="AT64" s="98"/>
      <c r="AU64" s="98"/>
      <c r="AV64" s="98"/>
      <c r="AW64" s="98"/>
      <c r="AX64" s="98"/>
      <c r="AY64" s="98"/>
    </row>
    <row r="65" spans="1:51" s="62" customFormat="1" ht="69" customHeight="1" x14ac:dyDescent="0.25">
      <c r="A65" s="63" t="s">
        <v>6</v>
      </c>
      <c r="B65" s="64" t="s">
        <v>128</v>
      </c>
      <c r="C65" s="65" t="s">
        <v>221</v>
      </c>
      <c r="D65" s="94" t="s">
        <v>199</v>
      </c>
      <c r="E65" s="66" t="s">
        <v>136</v>
      </c>
      <c r="F65" s="66">
        <v>1</v>
      </c>
      <c r="G65" s="961" t="s">
        <v>137</v>
      </c>
      <c r="H65" s="962"/>
      <c r="I65" s="292"/>
      <c r="J65" s="300" t="s">
        <v>143</v>
      </c>
      <c r="K65" s="67" t="s">
        <v>146</v>
      </c>
      <c r="L65" s="981" t="s">
        <v>141</v>
      </c>
      <c r="M65" s="982"/>
      <c r="N65" s="982"/>
      <c r="O65" s="982"/>
      <c r="P65" s="982"/>
      <c r="Q65" s="982"/>
      <c r="R65" s="982"/>
      <c r="S65" s="982"/>
      <c r="T65" s="982"/>
      <c r="U65" s="982"/>
      <c r="V65" s="982"/>
      <c r="W65" s="982"/>
      <c r="X65" s="982"/>
      <c r="Y65" s="982"/>
      <c r="Z65" s="982"/>
      <c r="AA65" s="982"/>
      <c r="AB65" s="982"/>
      <c r="AC65" s="982"/>
      <c r="AD65" s="982"/>
      <c r="AE65" s="982"/>
      <c r="AF65" s="982"/>
      <c r="AG65" s="982"/>
      <c r="AH65" s="982"/>
      <c r="AI65" s="982"/>
      <c r="AJ65" s="982"/>
      <c r="AK65" s="982"/>
      <c r="AL65" s="983"/>
      <c r="AM65" s="69"/>
      <c r="AN65" s="70"/>
      <c r="AP65" s="97"/>
      <c r="AQ65" s="98"/>
      <c r="AR65" s="98"/>
      <c r="AS65" s="98"/>
      <c r="AT65" s="98"/>
      <c r="AU65" s="98"/>
      <c r="AV65" s="98"/>
      <c r="AW65" s="98"/>
      <c r="AX65" s="98"/>
      <c r="AY65" s="98"/>
    </row>
    <row r="66" spans="1:51" s="62" customFormat="1" ht="69" customHeight="1" x14ac:dyDescent="0.25">
      <c r="A66" s="100" t="s">
        <v>6</v>
      </c>
      <c r="B66" s="64" t="s">
        <v>128</v>
      </c>
      <c r="C66" s="65" t="s">
        <v>162</v>
      </c>
      <c r="D66" s="94" t="s">
        <v>233</v>
      </c>
      <c r="E66" s="66" t="s">
        <v>232</v>
      </c>
      <c r="F66" s="66">
        <v>1</v>
      </c>
      <c r="G66" s="984" t="s">
        <v>159</v>
      </c>
      <c r="H66" s="984"/>
      <c r="I66" s="300"/>
      <c r="J66" s="300" t="s">
        <v>143</v>
      </c>
      <c r="K66" s="67" t="s">
        <v>146</v>
      </c>
      <c r="L66" s="93"/>
      <c r="M66" s="93"/>
      <c r="N66" s="93"/>
      <c r="O66" s="93"/>
      <c r="P66" s="93"/>
      <c r="Q66" s="93"/>
      <c r="R66" s="93"/>
      <c r="S66" s="93"/>
      <c r="T66" s="93"/>
      <c r="U66" s="93"/>
      <c r="V66" s="93"/>
      <c r="W66" s="93"/>
      <c r="X66" s="93"/>
      <c r="Y66" s="93"/>
      <c r="Z66" s="93"/>
      <c r="AA66" s="93"/>
      <c r="AB66" s="93"/>
      <c r="AC66" s="78">
        <v>1</v>
      </c>
      <c r="AD66" s="78"/>
      <c r="AE66" s="93"/>
      <c r="AF66" s="93"/>
      <c r="AG66" s="93"/>
      <c r="AH66" s="93"/>
      <c r="AI66" s="93"/>
      <c r="AJ66" s="93"/>
      <c r="AK66" s="93"/>
      <c r="AL66" s="93"/>
      <c r="AM66" s="69">
        <f>(AD66)/1*100</f>
        <v>0</v>
      </c>
      <c r="AN66" s="134" t="s">
        <v>344</v>
      </c>
      <c r="AP66" s="97"/>
      <c r="AQ66" s="33"/>
      <c r="AR66" s="98"/>
      <c r="AS66" s="98"/>
      <c r="AT66" s="98"/>
      <c r="AU66" s="98"/>
      <c r="AV66" s="98"/>
      <c r="AW66" s="98"/>
      <c r="AX66" s="98"/>
      <c r="AY66" s="98"/>
    </row>
    <row r="67" spans="1:51" s="62" customFormat="1" ht="69" customHeight="1" x14ac:dyDescent="0.25">
      <c r="A67" s="100" t="s">
        <v>6</v>
      </c>
      <c r="B67" s="64" t="s">
        <v>128</v>
      </c>
      <c r="C67" s="231" t="s">
        <v>348</v>
      </c>
      <c r="D67" s="232" t="s">
        <v>346</v>
      </c>
      <c r="E67" s="66" t="s">
        <v>232</v>
      </c>
      <c r="F67" s="66">
        <v>2</v>
      </c>
      <c r="G67" s="229"/>
      <c r="H67" s="230"/>
      <c r="I67" s="230" t="s">
        <v>280</v>
      </c>
      <c r="J67" s="288"/>
      <c r="K67" s="202" t="s">
        <v>347</v>
      </c>
      <c r="L67" s="169"/>
      <c r="M67" s="169"/>
      <c r="N67" s="169"/>
      <c r="O67" s="169"/>
      <c r="P67" s="169"/>
      <c r="Q67" s="169"/>
      <c r="R67" s="169"/>
      <c r="S67" s="169"/>
      <c r="T67" s="169"/>
      <c r="U67" s="169"/>
      <c r="V67" s="169"/>
      <c r="W67" s="169"/>
      <c r="X67" s="169"/>
      <c r="Y67" s="169"/>
      <c r="Z67" s="169"/>
      <c r="AA67" s="169"/>
      <c r="AB67" s="169"/>
      <c r="AC67" s="287"/>
      <c r="AD67" s="287"/>
      <c r="AE67" s="169"/>
      <c r="AF67" s="169"/>
      <c r="AG67" s="169"/>
      <c r="AH67" s="169"/>
      <c r="AI67" s="169"/>
      <c r="AJ67" s="169"/>
      <c r="AK67" s="169"/>
      <c r="AL67" s="169"/>
      <c r="AM67" s="171"/>
      <c r="AN67" s="184"/>
      <c r="AP67" s="97"/>
      <c r="AQ67" s="33"/>
      <c r="AR67" s="98"/>
      <c r="AS67" s="98"/>
      <c r="AT67" s="98"/>
      <c r="AU67" s="98"/>
      <c r="AV67" s="98"/>
      <c r="AW67" s="98"/>
      <c r="AX67" s="98"/>
      <c r="AY67" s="98"/>
    </row>
    <row r="68" spans="1:51" s="166" customFormat="1" ht="69" customHeight="1" x14ac:dyDescent="0.25">
      <c r="A68" s="234" t="s">
        <v>6</v>
      </c>
      <c r="B68" s="201" t="s">
        <v>128</v>
      </c>
      <c r="C68" s="231" t="s">
        <v>231</v>
      </c>
      <c r="D68" s="232" t="s">
        <v>235</v>
      </c>
      <c r="E68" s="222" t="s">
        <v>234</v>
      </c>
      <c r="F68" s="222">
        <v>1</v>
      </c>
      <c r="G68" s="985" t="s">
        <v>236</v>
      </c>
      <c r="H68" s="986"/>
      <c r="I68" s="306"/>
      <c r="J68" s="235" t="s">
        <v>237</v>
      </c>
      <c r="K68" s="202" t="s">
        <v>238</v>
      </c>
      <c r="L68" s="235">
        <v>30</v>
      </c>
      <c r="M68" s="236">
        <v>70000</v>
      </c>
      <c r="N68" s="236">
        <f>M68*L68</f>
        <v>2100000</v>
      </c>
      <c r="O68" s="237"/>
      <c r="P68" s="237"/>
      <c r="Q68" s="237"/>
      <c r="R68" s="237"/>
      <c r="S68" s="237"/>
      <c r="T68" s="237"/>
      <c r="U68" s="237"/>
      <c r="V68" s="237"/>
      <c r="W68" s="237"/>
      <c r="X68" s="237"/>
      <c r="Y68" s="237"/>
      <c r="Z68" s="237"/>
      <c r="AA68" s="237"/>
      <c r="AB68" s="237"/>
      <c r="AC68" s="238"/>
      <c r="AD68" s="238"/>
      <c r="AE68" s="237"/>
      <c r="AF68" s="237"/>
      <c r="AG68" s="237"/>
      <c r="AH68" s="237"/>
      <c r="AI68" s="237"/>
      <c r="AJ68" s="237"/>
      <c r="AK68" s="238">
        <v>1</v>
      </c>
      <c r="AL68" s="237"/>
      <c r="AM68" s="239">
        <f>(AL68)/1*100</f>
        <v>0</v>
      </c>
      <c r="AN68" s="184"/>
      <c r="AP68" s="168"/>
      <c r="AQ68" s="38"/>
      <c r="AR68" s="37"/>
      <c r="AS68" s="37"/>
      <c r="AT68" s="37"/>
      <c r="AU68" s="37"/>
      <c r="AV68" s="37"/>
      <c r="AW68" s="37"/>
      <c r="AX68" s="37"/>
      <c r="AY68" s="37"/>
    </row>
    <row r="69" spans="1:51" s="166" customFormat="1" ht="69" customHeight="1" x14ac:dyDescent="0.25">
      <c r="A69" s="234" t="s">
        <v>6</v>
      </c>
      <c r="B69" s="201" t="s">
        <v>353</v>
      </c>
      <c r="C69" s="246" t="s">
        <v>354</v>
      </c>
      <c r="D69" s="240"/>
      <c r="E69" s="161"/>
      <c r="F69" s="222"/>
      <c r="G69" s="305"/>
      <c r="H69" s="306"/>
      <c r="I69" s="306"/>
      <c r="J69" s="235"/>
      <c r="K69" s="202"/>
      <c r="L69" s="235"/>
      <c r="M69" s="236"/>
      <c r="N69" s="236"/>
      <c r="O69" s="237"/>
      <c r="P69" s="237"/>
      <c r="Q69" s="237"/>
      <c r="R69" s="237"/>
      <c r="S69" s="237"/>
      <c r="T69" s="237"/>
      <c r="U69" s="237"/>
      <c r="V69" s="237"/>
      <c r="W69" s="237"/>
      <c r="X69" s="237"/>
      <c r="Y69" s="237"/>
      <c r="Z69" s="237"/>
      <c r="AA69" s="237"/>
      <c r="AB69" s="237"/>
      <c r="AC69" s="238"/>
      <c r="AD69" s="238"/>
      <c r="AE69" s="237"/>
      <c r="AF69" s="237"/>
      <c r="AG69" s="237"/>
      <c r="AH69" s="237"/>
      <c r="AI69" s="237"/>
      <c r="AJ69" s="237"/>
      <c r="AK69" s="238"/>
      <c r="AL69" s="237"/>
      <c r="AM69" s="239"/>
      <c r="AN69" s="184"/>
      <c r="AP69" s="168"/>
      <c r="AQ69" s="38"/>
      <c r="AR69" s="37"/>
      <c r="AS69" s="37"/>
      <c r="AT69" s="37"/>
      <c r="AU69" s="37"/>
      <c r="AV69" s="37"/>
      <c r="AW69" s="37"/>
      <c r="AX69" s="37"/>
      <c r="AY69" s="37"/>
    </row>
    <row r="70" spans="1:51" s="166" customFormat="1" ht="40.5" customHeight="1" x14ac:dyDescent="0.25">
      <c r="A70" s="969" t="s">
        <v>351</v>
      </c>
      <c r="B70" s="970"/>
      <c r="C70" s="970"/>
      <c r="D70" s="970"/>
      <c r="E70" s="971"/>
      <c r="F70" s="222"/>
      <c r="G70" s="305"/>
      <c r="H70" s="306"/>
      <c r="I70" s="306"/>
      <c r="J70" s="235"/>
      <c r="K70" s="202"/>
      <c r="L70" s="235"/>
      <c r="M70" s="236"/>
      <c r="N70" s="236"/>
      <c r="O70" s="237"/>
      <c r="P70" s="237"/>
      <c r="Q70" s="237"/>
      <c r="R70" s="237"/>
      <c r="S70" s="237"/>
      <c r="T70" s="237"/>
      <c r="U70" s="237"/>
      <c r="V70" s="237"/>
      <c r="W70" s="237"/>
      <c r="X70" s="237"/>
      <c r="Y70" s="237"/>
      <c r="Z70" s="237"/>
      <c r="AA70" s="237"/>
      <c r="AB70" s="237"/>
      <c r="AC70" s="238"/>
      <c r="AD70" s="238"/>
      <c r="AE70" s="237"/>
      <c r="AF70" s="237"/>
      <c r="AG70" s="237"/>
      <c r="AH70" s="237"/>
      <c r="AI70" s="237"/>
      <c r="AJ70" s="237"/>
      <c r="AK70" s="238"/>
      <c r="AL70" s="237"/>
      <c r="AM70" s="239"/>
      <c r="AN70" s="184"/>
      <c r="AP70" s="168"/>
      <c r="AQ70" s="38"/>
      <c r="AR70" s="37"/>
      <c r="AS70" s="37"/>
      <c r="AT70" s="37"/>
      <c r="AU70" s="37"/>
      <c r="AV70" s="37"/>
      <c r="AW70" s="37"/>
      <c r="AX70" s="37"/>
      <c r="AY70" s="37"/>
    </row>
    <row r="71" spans="1:51" s="166" customFormat="1" ht="69" customHeight="1" x14ac:dyDescent="0.25">
      <c r="A71" s="158" t="s">
        <v>6</v>
      </c>
      <c r="B71" s="223" t="s">
        <v>350</v>
      </c>
      <c r="C71" s="160"/>
      <c r="D71" s="240"/>
      <c r="E71" s="161"/>
      <c r="F71" s="161"/>
      <c r="G71" s="241"/>
      <c r="H71" s="241"/>
      <c r="I71" s="241"/>
      <c r="J71" s="241"/>
      <c r="K71" s="162"/>
      <c r="L71" s="241"/>
      <c r="M71" s="242"/>
      <c r="N71" s="242"/>
      <c r="O71" s="243"/>
      <c r="P71" s="243"/>
      <c r="Q71" s="243"/>
      <c r="R71" s="243"/>
      <c r="S71" s="243"/>
      <c r="T71" s="243"/>
      <c r="U71" s="243"/>
      <c r="V71" s="243"/>
      <c r="W71" s="243"/>
      <c r="X71" s="243"/>
      <c r="Y71" s="243"/>
      <c r="Z71" s="243"/>
      <c r="AA71" s="243"/>
      <c r="AB71" s="243"/>
      <c r="AC71" s="244"/>
      <c r="AD71" s="244"/>
      <c r="AE71" s="243"/>
      <c r="AF71" s="243"/>
      <c r="AG71" s="243"/>
      <c r="AH71" s="243"/>
      <c r="AI71" s="243"/>
      <c r="AJ71" s="243"/>
      <c r="AK71" s="244"/>
      <c r="AL71" s="243"/>
      <c r="AM71" s="165"/>
      <c r="AN71" s="134"/>
      <c r="AP71" s="168"/>
      <c r="AQ71" s="38"/>
      <c r="AR71" s="37"/>
      <c r="AS71" s="37"/>
      <c r="AT71" s="37"/>
      <c r="AU71" s="37"/>
      <c r="AV71" s="37"/>
      <c r="AW71" s="37"/>
      <c r="AX71" s="37"/>
      <c r="AY71" s="37"/>
    </row>
    <row r="72" spans="1:51" s="166" customFormat="1" ht="69" customHeight="1" x14ac:dyDescent="0.25">
      <c r="A72" s="158" t="s">
        <v>6</v>
      </c>
      <c r="B72" s="223" t="s">
        <v>350</v>
      </c>
      <c r="C72" s="160"/>
      <c r="D72" s="240"/>
      <c r="E72" s="161"/>
      <c r="F72" s="161"/>
      <c r="G72" s="241"/>
      <c r="H72" s="241"/>
      <c r="I72" s="241"/>
      <c r="J72" s="241"/>
      <c r="K72" s="162"/>
      <c r="L72" s="241"/>
      <c r="M72" s="242"/>
      <c r="N72" s="242"/>
      <c r="O72" s="243"/>
      <c r="P72" s="243"/>
      <c r="Q72" s="243"/>
      <c r="R72" s="243"/>
      <c r="S72" s="243"/>
      <c r="T72" s="243"/>
      <c r="U72" s="243"/>
      <c r="V72" s="243"/>
      <c r="W72" s="243"/>
      <c r="X72" s="243"/>
      <c r="Y72" s="243"/>
      <c r="Z72" s="243"/>
      <c r="AA72" s="243"/>
      <c r="AB72" s="243"/>
      <c r="AC72" s="244"/>
      <c r="AD72" s="244"/>
      <c r="AE72" s="243"/>
      <c r="AF72" s="243"/>
      <c r="AG72" s="243"/>
      <c r="AH72" s="243"/>
      <c r="AI72" s="243"/>
      <c r="AJ72" s="243"/>
      <c r="AK72" s="244"/>
      <c r="AL72" s="243"/>
      <c r="AM72" s="165"/>
      <c r="AN72" s="134"/>
      <c r="AP72" s="168"/>
      <c r="AQ72" s="38"/>
      <c r="AR72" s="37"/>
      <c r="AS72" s="37"/>
      <c r="AT72" s="37"/>
      <c r="AU72" s="37"/>
      <c r="AV72" s="37"/>
      <c r="AW72" s="37"/>
      <c r="AX72" s="37"/>
      <c r="AY72" s="37"/>
    </row>
    <row r="73" spans="1:51" s="166" customFormat="1" ht="69" customHeight="1" x14ac:dyDescent="0.25">
      <c r="A73" s="158" t="s">
        <v>6</v>
      </c>
      <c r="B73" s="223" t="s">
        <v>350</v>
      </c>
      <c r="C73" s="160"/>
      <c r="D73" s="240"/>
      <c r="E73" s="161"/>
      <c r="F73" s="161"/>
      <c r="G73" s="241"/>
      <c r="H73" s="241"/>
      <c r="I73" s="241"/>
      <c r="J73" s="241"/>
      <c r="K73" s="162"/>
      <c r="L73" s="241"/>
      <c r="M73" s="242"/>
      <c r="N73" s="242"/>
      <c r="O73" s="243"/>
      <c r="P73" s="243"/>
      <c r="Q73" s="243"/>
      <c r="R73" s="243"/>
      <c r="S73" s="243"/>
      <c r="T73" s="243"/>
      <c r="U73" s="243"/>
      <c r="V73" s="243"/>
      <c r="W73" s="243"/>
      <c r="X73" s="243"/>
      <c r="Y73" s="243"/>
      <c r="Z73" s="243"/>
      <c r="AA73" s="243"/>
      <c r="AB73" s="243"/>
      <c r="AC73" s="244"/>
      <c r="AD73" s="244"/>
      <c r="AE73" s="243"/>
      <c r="AF73" s="243"/>
      <c r="AG73" s="243"/>
      <c r="AH73" s="243"/>
      <c r="AI73" s="243"/>
      <c r="AJ73" s="243"/>
      <c r="AK73" s="244"/>
      <c r="AL73" s="243"/>
      <c r="AM73" s="165"/>
      <c r="AN73" s="134"/>
      <c r="AP73" s="168"/>
      <c r="AQ73" s="38"/>
      <c r="AR73" s="37"/>
      <c r="AS73" s="37"/>
      <c r="AT73" s="37"/>
      <c r="AU73" s="37"/>
      <c r="AV73" s="37"/>
      <c r="AW73" s="37"/>
      <c r="AX73" s="37"/>
      <c r="AY73" s="37"/>
    </row>
    <row r="74" spans="1:51" s="166" customFormat="1" ht="188.25" customHeight="1" x14ac:dyDescent="0.25">
      <c r="A74" s="158" t="s">
        <v>6</v>
      </c>
      <c r="B74" s="223" t="s">
        <v>350</v>
      </c>
      <c r="C74" s="160"/>
      <c r="D74" s="240"/>
      <c r="E74" s="161"/>
      <c r="F74" s="161"/>
      <c r="G74" s="241"/>
      <c r="H74" s="241"/>
      <c r="I74" s="241"/>
      <c r="J74" s="241"/>
      <c r="K74" s="162"/>
      <c r="L74" s="241"/>
      <c r="M74" s="242"/>
      <c r="N74" s="242"/>
      <c r="O74" s="243"/>
      <c r="P74" s="243"/>
      <c r="Q74" s="243"/>
      <c r="R74" s="243"/>
      <c r="S74" s="243"/>
      <c r="T74" s="243"/>
      <c r="U74" s="243"/>
      <c r="V74" s="243"/>
      <c r="W74" s="243"/>
      <c r="X74" s="243"/>
      <c r="Y74" s="243"/>
      <c r="Z74" s="243"/>
      <c r="AA74" s="243"/>
      <c r="AB74" s="243"/>
      <c r="AC74" s="244"/>
      <c r="AD74" s="244"/>
      <c r="AE74" s="243"/>
      <c r="AF74" s="243"/>
      <c r="AG74" s="243"/>
      <c r="AH74" s="243"/>
      <c r="AI74" s="243"/>
      <c r="AJ74" s="243"/>
      <c r="AK74" s="244"/>
      <c r="AL74" s="243"/>
      <c r="AM74" s="165"/>
      <c r="AN74" s="134"/>
      <c r="AP74" s="168"/>
      <c r="AQ74" s="38"/>
      <c r="AR74" s="37"/>
      <c r="AS74" s="37"/>
      <c r="AT74" s="37"/>
      <c r="AU74" s="37"/>
      <c r="AV74" s="37"/>
      <c r="AW74" s="37"/>
      <c r="AX74" s="37"/>
      <c r="AY74" s="37"/>
    </row>
    <row r="75" spans="1:51" s="62" customFormat="1" ht="46.5" customHeight="1" x14ac:dyDescent="0.25">
      <c r="A75" s="972" t="s">
        <v>345</v>
      </c>
      <c r="B75" s="973"/>
      <c r="C75" s="973"/>
      <c r="D75" s="973"/>
      <c r="E75" s="973"/>
      <c r="F75" s="245"/>
      <c r="G75" s="245"/>
      <c r="H75" s="245"/>
      <c r="I75" s="245"/>
      <c r="J75" s="300"/>
      <c r="K75" s="67"/>
      <c r="L75" s="93"/>
      <c r="M75" s="93"/>
      <c r="N75" s="93"/>
      <c r="O75" s="93"/>
      <c r="P75" s="93"/>
      <c r="Q75" s="93"/>
      <c r="R75" s="93"/>
      <c r="S75" s="93"/>
      <c r="T75" s="93"/>
      <c r="U75" s="93"/>
      <c r="V75" s="93"/>
      <c r="W75" s="93"/>
      <c r="X75" s="93"/>
      <c r="Y75" s="93"/>
      <c r="Z75" s="93"/>
      <c r="AA75" s="93"/>
      <c r="AB75" s="93"/>
      <c r="AC75" s="78"/>
      <c r="AD75" s="93"/>
      <c r="AE75" s="93"/>
      <c r="AF75" s="93"/>
      <c r="AG75" s="93"/>
      <c r="AH75" s="93"/>
      <c r="AI75" s="93"/>
      <c r="AJ75" s="93"/>
      <c r="AK75" s="93"/>
      <c r="AL75" s="93"/>
      <c r="AM75" s="69"/>
      <c r="AN75" s="70"/>
      <c r="AP75" s="97">
        <v>5</v>
      </c>
      <c r="AQ75" s="98" t="s">
        <v>158</v>
      </c>
      <c r="AR75" s="98"/>
      <c r="AS75" s="98"/>
      <c r="AT75" s="98"/>
      <c r="AU75" s="98"/>
      <c r="AV75" s="98"/>
      <c r="AW75" s="98"/>
      <c r="AX75" s="98"/>
      <c r="AY75" s="98"/>
    </row>
    <row r="76" spans="1:51" s="62" customFormat="1" ht="46.5" customHeight="1" x14ac:dyDescent="0.25">
      <c r="A76" s="972"/>
      <c r="B76" s="973"/>
      <c r="C76" s="973"/>
      <c r="D76" s="973"/>
      <c r="E76" s="973"/>
      <c r="F76" s="245"/>
      <c r="G76" s="245"/>
      <c r="H76" s="245"/>
      <c r="I76" s="245"/>
      <c r="J76" s="300"/>
      <c r="K76" s="67"/>
      <c r="L76" s="93"/>
      <c r="M76" s="93"/>
      <c r="N76" s="93"/>
      <c r="O76" s="93"/>
      <c r="P76" s="93"/>
      <c r="Q76" s="93"/>
      <c r="R76" s="93"/>
      <c r="S76" s="93"/>
      <c r="T76" s="93"/>
      <c r="U76" s="93"/>
      <c r="V76" s="93"/>
      <c r="W76" s="93"/>
      <c r="X76" s="93"/>
      <c r="Y76" s="93"/>
      <c r="Z76" s="93"/>
      <c r="AA76" s="93"/>
      <c r="AB76" s="93"/>
      <c r="AC76" s="78"/>
      <c r="AD76" s="93"/>
      <c r="AE76" s="93"/>
      <c r="AF76" s="93"/>
      <c r="AG76" s="93"/>
      <c r="AH76" s="93"/>
      <c r="AI76" s="93"/>
      <c r="AJ76" s="93"/>
      <c r="AK76" s="93"/>
      <c r="AL76" s="93"/>
      <c r="AM76" s="69"/>
      <c r="AN76" s="70"/>
      <c r="AP76" s="97"/>
      <c r="AQ76" s="98"/>
      <c r="AR76" s="98"/>
      <c r="AS76" s="98"/>
      <c r="AT76" s="98"/>
      <c r="AU76" s="98"/>
      <c r="AV76" s="98"/>
      <c r="AW76" s="98"/>
      <c r="AX76" s="98"/>
      <c r="AY76" s="98"/>
    </row>
    <row r="77" spans="1:51" s="62" customFormat="1" ht="91.5" customHeight="1" x14ac:dyDescent="0.25">
      <c r="A77" s="63" t="s">
        <v>6</v>
      </c>
      <c r="B77" s="64" t="s">
        <v>147</v>
      </c>
      <c r="C77" s="225" t="s">
        <v>180</v>
      </c>
      <c r="D77" s="94" t="s">
        <v>199</v>
      </c>
      <c r="E77" s="66" t="s">
        <v>204</v>
      </c>
      <c r="F77" s="66">
        <v>1</v>
      </c>
      <c r="G77" s="961" t="s">
        <v>137</v>
      </c>
      <c r="H77" s="962"/>
      <c r="I77" s="292"/>
      <c r="J77" s="300" t="s">
        <v>148</v>
      </c>
      <c r="K77" s="67" t="s">
        <v>149</v>
      </c>
      <c r="L77" s="974">
        <v>200</v>
      </c>
      <c r="M77" s="976">
        <v>70000</v>
      </c>
      <c r="N77" s="976">
        <f>M77*L77</f>
        <v>14000000</v>
      </c>
      <c r="O77" s="959"/>
      <c r="P77" s="959"/>
      <c r="Q77" s="959"/>
      <c r="R77" s="959"/>
      <c r="S77" s="959"/>
      <c r="T77" s="959"/>
      <c r="U77" s="959"/>
      <c r="V77" s="959"/>
      <c r="W77" s="959">
        <v>1</v>
      </c>
      <c r="X77" s="959"/>
      <c r="Y77" s="959"/>
      <c r="Z77" s="959"/>
      <c r="AA77" s="959"/>
      <c r="AB77" s="959"/>
      <c r="AC77" s="959"/>
      <c r="AD77" s="959"/>
      <c r="AE77" s="959"/>
      <c r="AF77" s="959"/>
      <c r="AG77" s="959"/>
      <c r="AH77" s="959"/>
      <c r="AI77" s="959"/>
      <c r="AJ77" s="959"/>
      <c r="AK77" s="959"/>
      <c r="AL77" s="959"/>
      <c r="AM77" s="959">
        <f>(X77)/1*100</f>
        <v>0</v>
      </c>
      <c r="AN77" s="92" t="s">
        <v>179</v>
      </c>
      <c r="AO77" s="101"/>
      <c r="AP77" s="102">
        <v>6</v>
      </c>
      <c r="AQ77" s="98" t="s">
        <v>160</v>
      </c>
      <c r="AR77" s="98"/>
      <c r="AS77" s="98"/>
      <c r="AT77" s="98"/>
      <c r="AU77" s="98"/>
      <c r="AV77" s="98"/>
      <c r="AW77" s="98"/>
      <c r="AX77" s="98"/>
      <c r="AY77" s="98"/>
    </row>
    <row r="78" spans="1:51" s="62" customFormat="1" ht="41.25" customHeight="1" x14ac:dyDescent="0.25">
      <c r="A78" s="63" t="s">
        <v>6</v>
      </c>
      <c r="B78" s="64" t="s">
        <v>147</v>
      </c>
      <c r="C78" s="225" t="s">
        <v>181</v>
      </c>
      <c r="D78" s="94" t="s">
        <v>199</v>
      </c>
      <c r="E78" s="66" t="s">
        <v>204</v>
      </c>
      <c r="F78" s="66">
        <v>1</v>
      </c>
      <c r="G78" s="961" t="s">
        <v>137</v>
      </c>
      <c r="H78" s="962"/>
      <c r="I78" s="292"/>
      <c r="J78" s="300" t="s">
        <v>148</v>
      </c>
      <c r="K78" s="67" t="s">
        <v>183</v>
      </c>
      <c r="L78" s="975"/>
      <c r="M78" s="977"/>
      <c r="N78" s="977"/>
      <c r="O78" s="960"/>
      <c r="P78" s="960"/>
      <c r="Q78" s="960"/>
      <c r="R78" s="960"/>
      <c r="S78" s="960"/>
      <c r="T78" s="960"/>
      <c r="U78" s="960"/>
      <c r="V78" s="960"/>
      <c r="W78" s="960"/>
      <c r="X78" s="960"/>
      <c r="Y78" s="960"/>
      <c r="Z78" s="960"/>
      <c r="AA78" s="960"/>
      <c r="AB78" s="960"/>
      <c r="AC78" s="960"/>
      <c r="AD78" s="960"/>
      <c r="AE78" s="960"/>
      <c r="AF78" s="960"/>
      <c r="AG78" s="960"/>
      <c r="AH78" s="960"/>
      <c r="AI78" s="960"/>
      <c r="AJ78" s="960"/>
      <c r="AK78" s="960"/>
      <c r="AL78" s="960"/>
      <c r="AM78" s="960"/>
      <c r="AN78" s="92"/>
      <c r="AO78" s="101"/>
      <c r="AP78" s="102"/>
      <c r="AQ78" s="103"/>
      <c r="AR78" s="103"/>
      <c r="AS78" s="103"/>
      <c r="AT78" s="103"/>
      <c r="AU78" s="98"/>
      <c r="AV78" s="98"/>
      <c r="AW78" s="98"/>
      <c r="AX78" s="98"/>
      <c r="AY78" s="98"/>
    </row>
    <row r="79" spans="1:51" s="62" customFormat="1" ht="51" customHeight="1" x14ac:dyDescent="0.25">
      <c r="A79" s="63" t="s">
        <v>6</v>
      </c>
      <c r="B79" s="64" t="s">
        <v>147</v>
      </c>
      <c r="C79" s="225" t="s">
        <v>182</v>
      </c>
      <c r="D79" s="94" t="s">
        <v>199</v>
      </c>
      <c r="E79" s="66" t="s">
        <v>204</v>
      </c>
      <c r="F79" s="66">
        <v>1</v>
      </c>
      <c r="G79" s="961" t="s">
        <v>137</v>
      </c>
      <c r="H79" s="962"/>
      <c r="I79" s="292"/>
      <c r="J79" s="300" t="s">
        <v>148</v>
      </c>
      <c r="K79" s="67" t="s">
        <v>149</v>
      </c>
      <c r="L79" s="300">
        <v>10</v>
      </c>
      <c r="M79" s="96"/>
      <c r="N79" s="96"/>
      <c r="O79" s="78"/>
      <c r="P79" s="78"/>
      <c r="Q79" s="78"/>
      <c r="R79" s="78"/>
      <c r="S79" s="78"/>
      <c r="T79" s="78"/>
      <c r="U79" s="78"/>
      <c r="V79" s="78"/>
      <c r="W79" s="78"/>
      <c r="X79" s="78"/>
      <c r="Y79" s="78"/>
      <c r="Z79" s="78"/>
      <c r="AA79" s="959">
        <v>1</v>
      </c>
      <c r="AB79" s="959"/>
      <c r="AC79" s="78"/>
      <c r="AD79" s="78"/>
      <c r="AE79" s="78"/>
      <c r="AF79" s="78"/>
      <c r="AG79" s="78"/>
      <c r="AH79" s="78"/>
      <c r="AI79" s="78"/>
      <c r="AJ79" s="78"/>
      <c r="AK79" s="78"/>
      <c r="AL79" s="78"/>
      <c r="AM79" s="963">
        <f>(AB79)/1*100</f>
        <v>0</v>
      </c>
      <c r="AN79" s="92" t="s">
        <v>222</v>
      </c>
      <c r="AO79" s="101"/>
      <c r="AP79" s="102"/>
      <c r="AQ79" s="103"/>
      <c r="AR79" s="103"/>
      <c r="AS79" s="103"/>
      <c r="AT79" s="103"/>
      <c r="AU79" s="98"/>
      <c r="AV79" s="98"/>
      <c r="AW79" s="98"/>
      <c r="AX79" s="98"/>
      <c r="AY79" s="98"/>
    </row>
    <row r="80" spans="1:51" s="105" customFormat="1" ht="87.75" customHeight="1" x14ac:dyDescent="0.25">
      <c r="A80" s="63" t="s">
        <v>6</v>
      </c>
      <c r="B80" s="64" t="s">
        <v>147</v>
      </c>
      <c r="C80" s="225" t="s">
        <v>150</v>
      </c>
      <c r="D80" s="94" t="s">
        <v>199</v>
      </c>
      <c r="E80" s="66" t="s">
        <v>184</v>
      </c>
      <c r="F80" s="66">
        <v>1</v>
      </c>
      <c r="G80" s="961" t="s">
        <v>137</v>
      </c>
      <c r="H80" s="962"/>
      <c r="I80" s="292"/>
      <c r="J80" s="300" t="s">
        <v>148</v>
      </c>
      <c r="K80" s="67" t="s">
        <v>149</v>
      </c>
      <c r="L80" s="67"/>
      <c r="M80" s="72"/>
      <c r="N80" s="72"/>
      <c r="O80" s="73"/>
      <c r="P80" s="73"/>
      <c r="Q80" s="68"/>
      <c r="R80" s="68"/>
      <c r="S80" s="68"/>
      <c r="T80" s="68"/>
      <c r="U80" s="68"/>
      <c r="V80" s="68"/>
      <c r="W80" s="68"/>
      <c r="X80" s="68"/>
      <c r="Y80" s="68"/>
      <c r="Z80" s="68"/>
      <c r="AA80" s="960"/>
      <c r="AB80" s="960"/>
      <c r="AC80" s="68"/>
      <c r="AD80" s="68"/>
      <c r="AE80" s="68"/>
      <c r="AF80" s="68"/>
      <c r="AG80" s="68"/>
      <c r="AH80" s="68"/>
      <c r="AI80" s="68"/>
      <c r="AJ80" s="68"/>
      <c r="AK80" s="68"/>
      <c r="AL80" s="68"/>
      <c r="AM80" s="964"/>
      <c r="AN80" s="104" t="s">
        <v>185</v>
      </c>
      <c r="AP80" s="97"/>
      <c r="AQ80" s="98"/>
      <c r="AR80" s="98"/>
      <c r="AS80" s="98"/>
      <c r="AT80" s="98"/>
      <c r="AU80" s="98"/>
      <c r="AV80" s="98"/>
      <c r="AW80" s="98"/>
      <c r="AX80" s="98"/>
      <c r="AY80" s="98"/>
    </row>
    <row r="81" spans="1:51" s="105" customFormat="1" ht="21" customHeight="1" x14ac:dyDescent="0.25">
      <c r="A81" s="965" t="s">
        <v>355</v>
      </c>
      <c r="B81" s="966"/>
      <c r="C81" s="966"/>
      <c r="D81" s="966"/>
      <c r="E81" s="966"/>
      <c r="F81" s="247"/>
      <c r="G81" s="152"/>
      <c r="H81" s="152"/>
      <c r="I81" s="152"/>
      <c r="J81" s="152"/>
      <c r="K81" s="153"/>
      <c r="L81" s="153"/>
      <c r="M81" s="154"/>
      <c r="N81" s="154"/>
      <c r="O81" s="205"/>
      <c r="P81" s="205"/>
      <c r="Q81" s="248"/>
      <c r="R81" s="248"/>
      <c r="S81" s="248"/>
      <c r="T81" s="248"/>
      <c r="U81" s="248"/>
      <c r="V81" s="248"/>
      <c r="W81" s="248"/>
      <c r="X81" s="248"/>
      <c r="Y81" s="248"/>
      <c r="Z81" s="248"/>
      <c r="AA81" s="290"/>
      <c r="AB81" s="290"/>
      <c r="AC81" s="248"/>
      <c r="AD81" s="248"/>
      <c r="AE81" s="248"/>
      <c r="AF81" s="248"/>
      <c r="AG81" s="248"/>
      <c r="AH81" s="248"/>
      <c r="AI81" s="248"/>
      <c r="AJ81" s="248"/>
      <c r="AK81" s="248"/>
      <c r="AL81" s="248"/>
      <c r="AM81" s="249"/>
      <c r="AN81" s="157"/>
      <c r="AP81" s="97"/>
      <c r="AQ81" s="98"/>
      <c r="AR81" s="98"/>
      <c r="AS81" s="98"/>
      <c r="AT81" s="98"/>
      <c r="AU81" s="98"/>
      <c r="AV81" s="98"/>
      <c r="AW81" s="98"/>
      <c r="AX81" s="98"/>
      <c r="AY81" s="98"/>
    </row>
    <row r="82" spans="1:51" s="105" customFormat="1" ht="33" customHeight="1" x14ac:dyDescent="0.25">
      <c r="A82" s="158" t="s">
        <v>6</v>
      </c>
      <c r="B82" s="223" t="s">
        <v>37</v>
      </c>
      <c r="C82" s="250" t="s">
        <v>356</v>
      </c>
      <c r="D82" s="251"/>
      <c r="E82" s="161" t="s">
        <v>360</v>
      </c>
      <c r="F82" s="161">
        <v>1</v>
      </c>
      <c r="G82" s="967" t="s">
        <v>361</v>
      </c>
      <c r="H82" s="968"/>
      <c r="I82" s="241" t="s">
        <v>320</v>
      </c>
      <c r="J82" s="241" t="s">
        <v>360</v>
      </c>
      <c r="K82" s="162" t="s">
        <v>362</v>
      </c>
      <c r="L82" s="67"/>
      <c r="M82" s="72"/>
      <c r="N82" s="72"/>
      <c r="O82" s="73"/>
      <c r="P82" s="73"/>
      <c r="Q82" s="68"/>
      <c r="R82" s="68"/>
      <c r="S82" s="68"/>
      <c r="T82" s="68"/>
      <c r="U82" s="68"/>
      <c r="V82" s="68"/>
      <c r="W82" s="164">
        <v>1</v>
      </c>
      <c r="X82" s="68"/>
      <c r="Y82" s="68"/>
      <c r="Z82" s="68"/>
      <c r="AA82" s="78"/>
      <c r="AB82" s="78"/>
      <c r="AC82" s="68"/>
      <c r="AD82" s="68"/>
      <c r="AE82" s="68"/>
      <c r="AF82" s="68"/>
      <c r="AG82" s="68"/>
      <c r="AH82" s="68"/>
      <c r="AI82" s="68"/>
      <c r="AJ82" s="68"/>
      <c r="AK82" s="68"/>
      <c r="AL82" s="68"/>
      <c r="AM82" s="257">
        <f>(X82)/1*100</f>
        <v>0</v>
      </c>
      <c r="AN82" s="104"/>
      <c r="AP82" s="97"/>
      <c r="AQ82" s="98"/>
      <c r="AR82" s="98"/>
      <c r="AS82" s="98"/>
      <c r="AT82" s="98"/>
      <c r="AU82" s="98"/>
      <c r="AV82" s="98"/>
      <c r="AW82" s="98"/>
      <c r="AX82" s="98"/>
      <c r="AY82" s="98"/>
    </row>
    <row r="83" spans="1:51" s="105" customFormat="1" ht="33" customHeight="1" x14ac:dyDescent="0.25">
      <c r="A83" s="158" t="s">
        <v>6</v>
      </c>
      <c r="B83" s="223" t="s">
        <v>37</v>
      </c>
      <c r="C83" s="250" t="s">
        <v>357</v>
      </c>
      <c r="D83" s="251"/>
      <c r="E83" s="161" t="s">
        <v>360</v>
      </c>
      <c r="F83" s="161">
        <v>1</v>
      </c>
      <c r="G83" s="967" t="s">
        <v>361</v>
      </c>
      <c r="H83" s="968"/>
      <c r="I83" s="241" t="s">
        <v>320</v>
      </c>
      <c r="J83" s="241" t="s">
        <v>360</v>
      </c>
      <c r="K83" s="162" t="s">
        <v>362</v>
      </c>
      <c r="L83" s="67"/>
      <c r="M83" s="72"/>
      <c r="N83" s="72"/>
      <c r="O83" s="73"/>
      <c r="P83" s="73"/>
      <c r="Q83" s="68"/>
      <c r="R83" s="68"/>
      <c r="S83" s="68"/>
      <c r="T83" s="68"/>
      <c r="U83" s="68"/>
      <c r="V83" s="68"/>
      <c r="W83" s="164">
        <v>1</v>
      </c>
      <c r="X83" s="68"/>
      <c r="Y83" s="68"/>
      <c r="Z83" s="68"/>
      <c r="AA83" s="78"/>
      <c r="AB83" s="78"/>
      <c r="AC83" s="68"/>
      <c r="AD83" s="68"/>
      <c r="AE83" s="68"/>
      <c r="AF83" s="68"/>
      <c r="AG83" s="68"/>
      <c r="AH83" s="68"/>
      <c r="AI83" s="68"/>
      <c r="AJ83" s="68"/>
      <c r="AK83" s="68"/>
      <c r="AL83" s="68"/>
      <c r="AM83" s="257">
        <f t="shared" ref="AM83:AM86" si="6">(X83)/1*100</f>
        <v>0</v>
      </c>
      <c r="AN83" s="104"/>
      <c r="AP83" s="97"/>
      <c r="AQ83" s="98"/>
      <c r="AR83" s="98"/>
      <c r="AS83" s="98"/>
      <c r="AT83" s="98"/>
      <c r="AU83" s="98"/>
      <c r="AV83" s="98"/>
      <c r="AW83" s="98"/>
      <c r="AX83" s="98"/>
      <c r="AY83" s="98"/>
    </row>
    <row r="84" spans="1:51" s="105" customFormat="1" ht="33" customHeight="1" x14ac:dyDescent="0.25">
      <c r="A84" s="158" t="s">
        <v>6</v>
      </c>
      <c r="B84" s="223" t="s">
        <v>37</v>
      </c>
      <c r="C84" s="252" t="s">
        <v>358</v>
      </c>
      <c r="D84" s="240"/>
      <c r="E84" s="161" t="s">
        <v>360</v>
      </c>
      <c r="F84" s="161">
        <v>1</v>
      </c>
      <c r="G84" s="967" t="s">
        <v>361</v>
      </c>
      <c r="H84" s="968"/>
      <c r="I84" s="241" t="s">
        <v>320</v>
      </c>
      <c r="J84" s="241" t="s">
        <v>360</v>
      </c>
      <c r="K84" s="162" t="s">
        <v>362</v>
      </c>
      <c r="L84" s="67"/>
      <c r="M84" s="72"/>
      <c r="N84" s="72"/>
      <c r="O84" s="73"/>
      <c r="P84" s="73"/>
      <c r="Q84" s="68"/>
      <c r="R84" s="68"/>
      <c r="S84" s="68"/>
      <c r="T84" s="68"/>
      <c r="U84" s="68"/>
      <c r="V84" s="68"/>
      <c r="W84" s="164">
        <v>1</v>
      </c>
      <c r="X84" s="68"/>
      <c r="Y84" s="68"/>
      <c r="Z84" s="68"/>
      <c r="AA84" s="78"/>
      <c r="AB84" s="78"/>
      <c r="AC84" s="68"/>
      <c r="AD84" s="68"/>
      <c r="AE84" s="68"/>
      <c r="AF84" s="68"/>
      <c r="AG84" s="68"/>
      <c r="AH84" s="68"/>
      <c r="AI84" s="68"/>
      <c r="AJ84" s="68"/>
      <c r="AK84" s="68"/>
      <c r="AL84" s="68"/>
      <c r="AM84" s="257">
        <f t="shared" si="6"/>
        <v>0</v>
      </c>
      <c r="AN84" s="104"/>
      <c r="AP84" s="97"/>
      <c r="AQ84" s="98"/>
      <c r="AR84" s="98"/>
      <c r="AS84" s="98"/>
      <c r="AT84" s="98"/>
      <c r="AU84" s="98"/>
      <c r="AV84" s="98"/>
      <c r="AW84" s="98"/>
      <c r="AX84" s="98"/>
      <c r="AY84" s="98"/>
    </row>
    <row r="85" spans="1:51" s="105" customFormat="1" ht="33" customHeight="1" x14ac:dyDescent="0.25">
      <c r="A85" s="253" t="s">
        <v>6</v>
      </c>
      <c r="B85" s="201" t="s">
        <v>37</v>
      </c>
      <c r="C85" s="254" t="s">
        <v>359</v>
      </c>
      <c r="D85" s="232"/>
      <c r="E85" s="161" t="s">
        <v>360</v>
      </c>
      <c r="F85" s="222">
        <v>1</v>
      </c>
      <c r="G85" s="967" t="s">
        <v>361</v>
      </c>
      <c r="H85" s="968"/>
      <c r="I85" s="241" t="s">
        <v>320</v>
      </c>
      <c r="J85" s="241" t="s">
        <v>360</v>
      </c>
      <c r="K85" s="162" t="s">
        <v>362</v>
      </c>
      <c r="L85" s="294"/>
      <c r="M85" s="298"/>
      <c r="N85" s="298"/>
      <c r="O85" s="255"/>
      <c r="P85" s="255"/>
      <c r="Q85" s="183"/>
      <c r="R85" s="248"/>
      <c r="S85" s="248"/>
      <c r="T85" s="248"/>
      <c r="U85" s="248"/>
      <c r="V85" s="248"/>
      <c r="W85" s="256">
        <v>1</v>
      </c>
      <c r="X85" s="248"/>
      <c r="Y85" s="248"/>
      <c r="Z85" s="248"/>
      <c r="AA85" s="290"/>
      <c r="AB85" s="290"/>
      <c r="AC85" s="248"/>
      <c r="AD85" s="248"/>
      <c r="AE85" s="248"/>
      <c r="AF85" s="248"/>
      <c r="AG85" s="248"/>
      <c r="AH85" s="248"/>
      <c r="AI85" s="248"/>
      <c r="AJ85" s="248"/>
      <c r="AK85" s="248"/>
      <c r="AL85" s="248"/>
      <c r="AM85" s="257">
        <f t="shared" si="6"/>
        <v>0</v>
      </c>
      <c r="AN85" s="157"/>
      <c r="AP85" s="97"/>
      <c r="AQ85" s="98"/>
      <c r="AR85" s="98"/>
      <c r="AS85" s="98"/>
      <c r="AT85" s="98"/>
      <c r="AU85" s="98"/>
      <c r="AV85" s="98"/>
      <c r="AW85" s="98"/>
      <c r="AX85" s="98"/>
      <c r="AY85" s="98"/>
    </row>
    <row r="86" spans="1:51" s="105" customFormat="1" ht="33" customHeight="1" x14ac:dyDescent="0.25">
      <c r="A86" s="253" t="s">
        <v>6</v>
      </c>
      <c r="B86" s="201" t="s">
        <v>37</v>
      </c>
      <c r="C86" s="284" t="s">
        <v>366</v>
      </c>
      <c r="D86" s="240"/>
      <c r="E86" s="161" t="s">
        <v>360</v>
      </c>
      <c r="F86" s="161">
        <v>1</v>
      </c>
      <c r="G86" s="967" t="s">
        <v>361</v>
      </c>
      <c r="H86" s="968"/>
      <c r="I86" s="241" t="s">
        <v>320</v>
      </c>
      <c r="J86" s="241" t="s">
        <v>360</v>
      </c>
      <c r="K86" s="162" t="s">
        <v>362</v>
      </c>
      <c r="L86" s="67"/>
      <c r="M86" s="72"/>
      <c r="N86" s="72"/>
      <c r="O86" s="73"/>
      <c r="P86" s="73"/>
      <c r="Q86" s="68"/>
      <c r="R86" s="68"/>
      <c r="S86" s="68"/>
      <c r="T86" s="68"/>
      <c r="U86" s="68"/>
      <c r="V86" s="68"/>
      <c r="W86" s="164">
        <v>1</v>
      </c>
      <c r="X86" s="68"/>
      <c r="Y86" s="68"/>
      <c r="Z86" s="68"/>
      <c r="AA86" s="78"/>
      <c r="AB86" s="78"/>
      <c r="AC86" s="68"/>
      <c r="AD86" s="68"/>
      <c r="AE86" s="68"/>
      <c r="AF86" s="68"/>
      <c r="AG86" s="68"/>
      <c r="AH86" s="68"/>
      <c r="AI86" s="68"/>
      <c r="AJ86" s="68"/>
      <c r="AK86" s="68"/>
      <c r="AL86" s="68"/>
      <c r="AM86" s="258">
        <f t="shared" si="6"/>
        <v>0</v>
      </c>
      <c r="AN86" s="104"/>
      <c r="AP86" s="97"/>
      <c r="AQ86" s="98"/>
      <c r="AR86" s="98"/>
      <c r="AS86" s="98"/>
      <c r="AT86" s="98"/>
      <c r="AU86" s="98"/>
      <c r="AV86" s="98"/>
      <c r="AW86" s="98"/>
      <c r="AX86" s="98"/>
      <c r="AY86" s="98"/>
    </row>
    <row r="87" spans="1:51" s="105" customFormat="1" ht="28.5" customHeight="1" x14ac:dyDescent="0.2">
      <c r="A87" s="951" t="s">
        <v>19</v>
      </c>
      <c r="B87" s="952"/>
      <c r="C87" s="952"/>
      <c r="D87" s="952"/>
      <c r="E87" s="952"/>
      <c r="F87" s="952"/>
      <c r="G87" s="952"/>
      <c r="H87" s="952"/>
      <c r="I87" s="106"/>
      <c r="J87" s="106"/>
      <c r="K87" s="106"/>
      <c r="L87" s="106"/>
      <c r="M87" s="106"/>
      <c r="N87" s="953">
        <f>SUM(N11:N80)</f>
        <v>76560000</v>
      </c>
      <c r="O87" s="107">
        <f t="shared" ref="O87:AL87" si="7">SUM(O11:O84)</f>
        <v>0</v>
      </c>
      <c r="P87" s="107">
        <f t="shared" si="7"/>
        <v>0</v>
      </c>
      <c r="Q87" s="107">
        <f t="shared" si="7"/>
        <v>2</v>
      </c>
      <c r="R87" s="107">
        <f t="shared" si="7"/>
        <v>0</v>
      </c>
      <c r="S87" s="107">
        <f t="shared" si="7"/>
        <v>9</v>
      </c>
      <c r="T87" s="107">
        <f t="shared" si="7"/>
        <v>2</v>
      </c>
      <c r="U87" s="107">
        <f t="shared" si="7"/>
        <v>12</v>
      </c>
      <c r="V87" s="107">
        <f t="shared" si="7"/>
        <v>1</v>
      </c>
      <c r="W87" s="107">
        <f t="shared" si="7"/>
        <v>17</v>
      </c>
      <c r="X87" s="107">
        <f t="shared" si="7"/>
        <v>0</v>
      </c>
      <c r="Y87" s="107">
        <f t="shared" si="7"/>
        <v>14</v>
      </c>
      <c r="Z87" s="107">
        <f t="shared" si="7"/>
        <v>1</v>
      </c>
      <c r="AA87" s="107">
        <f t="shared" si="7"/>
        <v>10</v>
      </c>
      <c r="AB87" s="107">
        <f t="shared" si="7"/>
        <v>1</v>
      </c>
      <c r="AC87" s="107">
        <f t="shared" si="7"/>
        <v>7</v>
      </c>
      <c r="AD87" s="107">
        <f t="shared" si="7"/>
        <v>1</v>
      </c>
      <c r="AE87" s="107">
        <f t="shared" si="7"/>
        <v>3</v>
      </c>
      <c r="AF87" s="107">
        <f t="shared" si="7"/>
        <v>0</v>
      </c>
      <c r="AG87" s="107">
        <f t="shared" si="7"/>
        <v>4</v>
      </c>
      <c r="AH87" s="107">
        <f t="shared" si="7"/>
        <v>0</v>
      </c>
      <c r="AI87" s="107">
        <f t="shared" si="7"/>
        <v>3</v>
      </c>
      <c r="AJ87" s="107">
        <f t="shared" si="7"/>
        <v>0</v>
      </c>
      <c r="AK87" s="107">
        <f t="shared" si="7"/>
        <v>5</v>
      </c>
      <c r="AL87" s="107">
        <f t="shared" si="7"/>
        <v>0</v>
      </c>
      <c r="AM87" s="108"/>
      <c r="AN87" s="955"/>
    </row>
    <row r="88" spans="1:51" s="105" customFormat="1" ht="17.100000000000001" customHeight="1" thickBot="1" x14ac:dyDescent="0.25">
      <c r="A88" s="957" t="s">
        <v>3</v>
      </c>
      <c r="B88" s="958"/>
      <c r="C88" s="958"/>
      <c r="D88" s="958"/>
      <c r="E88" s="958"/>
      <c r="F88" s="958"/>
      <c r="G88" s="958"/>
      <c r="H88" s="958"/>
      <c r="I88" s="109"/>
      <c r="J88" s="109"/>
      <c r="K88" s="109"/>
      <c r="L88" s="109"/>
      <c r="M88" s="109"/>
      <c r="N88" s="954"/>
      <c r="O88" s="949" t="e">
        <f t="shared" ref="O88" si="8">P87/O87*100</f>
        <v>#DIV/0!</v>
      </c>
      <c r="P88" s="950"/>
      <c r="Q88" s="949">
        <f t="shared" ref="Q88" si="9">R87/Q87*100</f>
        <v>0</v>
      </c>
      <c r="R88" s="950"/>
      <c r="S88" s="949">
        <f t="shared" ref="S88" si="10">T87/S87*100</f>
        <v>22.222222222222221</v>
      </c>
      <c r="T88" s="950"/>
      <c r="U88" s="949">
        <f t="shared" ref="U88" si="11">V87/U87*100</f>
        <v>8.3333333333333321</v>
      </c>
      <c r="V88" s="950"/>
      <c r="W88" s="949">
        <f t="shared" ref="W88" si="12">X87/W87*100</f>
        <v>0</v>
      </c>
      <c r="X88" s="950"/>
      <c r="Y88" s="949">
        <f t="shared" ref="Y88" si="13">Z87/Y87*100</f>
        <v>7.1428571428571423</v>
      </c>
      <c r="Z88" s="950"/>
      <c r="AA88" s="949">
        <f t="shared" ref="AA88" si="14">AB87/AA87*100</f>
        <v>10</v>
      </c>
      <c r="AB88" s="950"/>
      <c r="AC88" s="949">
        <f t="shared" ref="AC88" si="15">AD87/AC87*100</f>
        <v>14.285714285714285</v>
      </c>
      <c r="AD88" s="950"/>
      <c r="AE88" s="949">
        <f t="shared" ref="AE88" si="16">AF87/AE87*100</f>
        <v>0</v>
      </c>
      <c r="AF88" s="950"/>
      <c r="AG88" s="949">
        <f t="shared" ref="AG88" si="17">AH87/AG87*100</f>
        <v>0</v>
      </c>
      <c r="AH88" s="950"/>
      <c r="AI88" s="949">
        <f t="shared" ref="AI88" si="18">AJ87/AI87*100</f>
        <v>0</v>
      </c>
      <c r="AJ88" s="950"/>
      <c r="AK88" s="949">
        <f t="shared" ref="AK88" si="19">AL87/AK87*100</f>
        <v>0</v>
      </c>
      <c r="AL88" s="950"/>
      <c r="AM88" s="146"/>
      <c r="AN88" s="956"/>
    </row>
    <row r="89" spans="1:51" s="47" customFormat="1" ht="11.1" customHeight="1" x14ac:dyDescent="0.2">
      <c r="A89" s="120"/>
      <c r="B89" s="110"/>
      <c r="C89" s="110"/>
      <c r="D89" s="110"/>
      <c r="E89" s="110"/>
      <c r="F89" s="110"/>
      <c r="G89" s="110"/>
      <c r="H89" s="110"/>
      <c r="I89" s="110"/>
      <c r="J89" s="110"/>
      <c r="K89" s="110"/>
      <c r="L89" s="110"/>
      <c r="M89" s="110"/>
      <c r="N89" s="111"/>
      <c r="O89" s="112"/>
      <c r="P89" s="112"/>
      <c r="Q89" s="112"/>
      <c r="R89" s="112"/>
      <c r="S89" s="112"/>
      <c r="T89" s="112"/>
      <c r="U89" s="112"/>
      <c r="V89" s="112"/>
      <c r="W89" s="112"/>
      <c r="X89" s="112"/>
      <c r="Y89" s="112"/>
      <c r="Z89" s="112"/>
      <c r="AA89" s="112"/>
      <c r="AB89" s="112"/>
      <c r="AC89" s="112"/>
      <c r="AD89" s="112"/>
      <c r="AE89" s="112"/>
      <c r="AF89" s="112"/>
      <c r="AG89" s="112"/>
      <c r="AH89" s="112"/>
      <c r="AI89" s="112"/>
      <c r="AJ89" s="112"/>
      <c r="AK89" s="112"/>
      <c r="AL89" s="112"/>
      <c r="AM89" s="113"/>
      <c r="AN89" s="121"/>
    </row>
    <row r="90" spans="1:51" ht="39" customHeight="1" thickBot="1" x14ac:dyDescent="0.25">
      <c r="A90" s="118"/>
      <c r="B90" s="119"/>
      <c r="C90" s="105"/>
      <c r="D90" s="105" t="s">
        <v>374</v>
      </c>
      <c r="E90" s="105"/>
      <c r="F90" s="105"/>
      <c r="G90" s="105"/>
      <c r="H90" s="105"/>
      <c r="I90" s="105"/>
      <c r="J90" s="105"/>
      <c r="K90" s="105"/>
      <c r="L90" s="105"/>
      <c r="M90" s="105"/>
      <c r="N90" s="105"/>
      <c r="O90" s="105"/>
      <c r="P90" s="105"/>
      <c r="Q90" s="105"/>
      <c r="R90" s="105"/>
      <c r="S90" s="105"/>
      <c r="T90" s="105"/>
      <c r="U90" s="105"/>
      <c r="V90" s="105"/>
      <c r="W90" s="105"/>
      <c r="X90" s="105"/>
      <c r="Y90" s="105"/>
      <c r="Z90" s="105"/>
      <c r="AA90" s="105"/>
      <c r="AB90" s="105"/>
      <c r="AC90" s="105"/>
      <c r="AD90" s="105"/>
      <c r="AE90" s="105"/>
      <c r="AF90" s="105"/>
      <c r="AG90" s="105"/>
      <c r="AH90" s="105"/>
      <c r="AI90" s="105"/>
      <c r="AJ90" s="105"/>
      <c r="AK90" s="105"/>
      <c r="AL90" s="105"/>
      <c r="AM90" s="105"/>
      <c r="AN90" s="117"/>
    </row>
    <row r="91" spans="1:51" ht="26.25" customHeight="1" thickBot="1" x14ac:dyDescent="0.25">
      <c r="A91" s="150"/>
      <c r="B91" s="301"/>
      <c r="C91" s="151"/>
      <c r="D91" s="151"/>
      <c r="E91" s="151"/>
      <c r="F91" s="151"/>
      <c r="G91" s="151"/>
      <c r="H91" s="151"/>
      <c r="I91" s="151"/>
      <c r="J91" s="151"/>
      <c r="K91" s="151"/>
      <c r="L91" s="151"/>
      <c r="M91" s="151"/>
      <c r="N91" s="151"/>
      <c r="O91" s="934" t="s">
        <v>352</v>
      </c>
      <c r="P91" s="935"/>
      <c r="Q91" s="935"/>
      <c r="R91" s="935"/>
      <c r="S91" s="935"/>
      <c r="T91" s="935"/>
      <c r="U91" s="935"/>
      <c r="V91" s="935"/>
      <c r="W91" s="935"/>
      <c r="X91" s="935"/>
      <c r="Y91" s="935"/>
      <c r="Z91" s="935"/>
      <c r="AA91" s="935"/>
      <c r="AB91" s="935"/>
      <c r="AC91" s="935"/>
      <c r="AD91" s="935"/>
      <c r="AE91" s="935"/>
      <c r="AF91" s="935"/>
      <c r="AG91" s="935"/>
      <c r="AH91" s="935"/>
      <c r="AI91" s="935"/>
      <c r="AJ91" s="935"/>
      <c r="AK91" s="935"/>
      <c r="AL91" s="935"/>
      <c r="AM91" s="935"/>
      <c r="AN91" s="936"/>
    </row>
    <row r="92" spans="1:51" hidden="1" x14ac:dyDescent="0.2"/>
    <row r="93" spans="1:51" ht="15" hidden="1" x14ac:dyDescent="0.2">
      <c r="D93" s="937" t="s">
        <v>250</v>
      </c>
      <c r="E93" s="938"/>
      <c r="F93" s="938"/>
      <c r="G93" s="938"/>
      <c r="H93" s="938"/>
      <c r="I93" s="938"/>
      <c r="J93" s="939"/>
    </row>
    <row r="94" spans="1:51" ht="15" hidden="1" x14ac:dyDescent="0.2">
      <c r="D94" s="188"/>
      <c r="E94" s="189"/>
      <c r="F94" s="190"/>
      <c r="G94" s="189"/>
      <c r="H94" s="189"/>
      <c r="I94" s="189"/>
      <c r="J94" s="191"/>
    </row>
    <row r="95" spans="1:51" ht="15" hidden="1" x14ac:dyDescent="0.2">
      <c r="D95" s="188"/>
      <c r="E95" s="189"/>
      <c r="F95" s="192"/>
      <c r="G95" s="189"/>
      <c r="H95" s="189"/>
      <c r="I95" s="189"/>
      <c r="J95" s="191"/>
    </row>
    <row r="96" spans="1:51" ht="15" hidden="1" x14ac:dyDescent="0.2">
      <c r="D96" s="188"/>
      <c r="E96" s="189"/>
      <c r="F96" s="192"/>
      <c r="G96" s="189"/>
      <c r="H96" s="189"/>
      <c r="I96" s="189"/>
      <c r="J96" s="191"/>
    </row>
    <row r="97" spans="4:10" hidden="1" x14ac:dyDescent="0.2">
      <c r="D97" s="940" t="s">
        <v>251</v>
      </c>
      <c r="E97" s="941"/>
      <c r="F97" s="941"/>
      <c r="G97" s="941"/>
      <c r="H97" s="941"/>
      <c r="I97" s="941"/>
      <c r="J97" s="942"/>
    </row>
    <row r="98" spans="4:10" hidden="1" x14ac:dyDescent="0.2">
      <c r="D98" s="943" t="s">
        <v>252</v>
      </c>
      <c r="E98" s="944"/>
      <c r="F98" s="944"/>
      <c r="G98" s="944"/>
      <c r="H98" s="944"/>
      <c r="I98" s="944"/>
      <c r="J98" s="945"/>
    </row>
    <row r="99" spans="4:10" ht="15" hidden="1" thickBot="1" x14ac:dyDescent="0.25">
      <c r="D99" s="946" t="s">
        <v>253</v>
      </c>
      <c r="E99" s="947"/>
      <c r="F99" s="947"/>
      <c r="G99" s="947"/>
      <c r="H99" s="947"/>
      <c r="I99" s="947"/>
      <c r="J99" s="948"/>
    </row>
  </sheetData>
  <autoFilter ref="A9:AY9" xr:uid="{00000000-0009-0000-0000-000002000000}"/>
  <mergeCells count="136">
    <mergeCell ref="A1:B3"/>
    <mergeCell ref="C1:L3"/>
    <mergeCell ref="M1:N1"/>
    <mergeCell ref="O1:R3"/>
    <mergeCell ref="M2:N2"/>
    <mergeCell ref="M3:N3"/>
    <mergeCell ref="AG8:AH8"/>
    <mergeCell ref="AI8:AJ8"/>
    <mergeCell ref="AK8:AL8"/>
    <mergeCell ref="A5:C5"/>
    <mergeCell ref="A7:H8"/>
    <mergeCell ref="O7:AL7"/>
    <mergeCell ref="L8:N8"/>
    <mergeCell ref="O8:P8"/>
    <mergeCell ref="Q8:R8"/>
    <mergeCell ref="S8:T8"/>
    <mergeCell ref="U8:V8"/>
    <mergeCell ref="W8:X8"/>
    <mergeCell ref="Y8:Z8"/>
    <mergeCell ref="A10:N10"/>
    <mergeCell ref="A17:E17"/>
    <mergeCell ref="G19:H19"/>
    <mergeCell ref="G20:H20"/>
    <mergeCell ref="G21:H21"/>
    <mergeCell ref="G22:H22"/>
    <mergeCell ref="AA8:AB8"/>
    <mergeCell ref="AC8:AD8"/>
    <mergeCell ref="AE8:AF8"/>
    <mergeCell ref="J32:J33"/>
    <mergeCell ref="A37:E37"/>
    <mergeCell ref="G39:H39"/>
    <mergeCell ref="O47:AL47"/>
    <mergeCell ref="A50:E50"/>
    <mergeCell ref="A51:E51"/>
    <mergeCell ref="G23:H23"/>
    <mergeCell ref="G24:H24"/>
    <mergeCell ref="G25:H25"/>
    <mergeCell ref="G26:H26"/>
    <mergeCell ref="A29:E29"/>
    <mergeCell ref="E32:E33"/>
    <mergeCell ref="A58:E58"/>
    <mergeCell ref="N52:N53"/>
    <mergeCell ref="S52:S55"/>
    <mergeCell ref="T52:T55"/>
    <mergeCell ref="AA52:AA55"/>
    <mergeCell ref="AB52:AB55"/>
    <mergeCell ref="AC52:AC55"/>
    <mergeCell ref="G52:G55"/>
    <mergeCell ref="H52:H55"/>
    <mergeCell ref="J52:J55"/>
    <mergeCell ref="K52:K53"/>
    <mergeCell ref="L52:L55"/>
    <mergeCell ref="M52:M53"/>
    <mergeCell ref="G59:H59"/>
    <mergeCell ref="G60:H60"/>
    <mergeCell ref="G61:H61"/>
    <mergeCell ref="AQ61:AT61"/>
    <mergeCell ref="G62:H62"/>
    <mergeCell ref="G63:H63"/>
    <mergeCell ref="L63:AL63"/>
    <mergeCell ref="AD52:AD55"/>
    <mergeCell ref="AM52:AM55"/>
    <mergeCell ref="AN52:AN55"/>
    <mergeCell ref="G56:K56"/>
    <mergeCell ref="L56:AL56"/>
    <mergeCell ref="G64:H64"/>
    <mergeCell ref="O64:AL64"/>
    <mergeCell ref="G65:H65"/>
    <mergeCell ref="L65:AL65"/>
    <mergeCell ref="G66:H66"/>
    <mergeCell ref="G68:H68"/>
    <mergeCell ref="AD77:AD78"/>
    <mergeCell ref="AE77:AE78"/>
    <mergeCell ref="T77:T78"/>
    <mergeCell ref="U77:U78"/>
    <mergeCell ref="V77:V78"/>
    <mergeCell ref="W77:W78"/>
    <mergeCell ref="X77:X78"/>
    <mergeCell ref="Y77:Y78"/>
    <mergeCell ref="N77:N78"/>
    <mergeCell ref="O77:O78"/>
    <mergeCell ref="P77:P78"/>
    <mergeCell ref="Q77:Q78"/>
    <mergeCell ref="A81:E81"/>
    <mergeCell ref="G82:H82"/>
    <mergeCell ref="G83:H83"/>
    <mergeCell ref="G84:H84"/>
    <mergeCell ref="G85:H85"/>
    <mergeCell ref="G86:H86"/>
    <mergeCell ref="AL77:AL78"/>
    <mergeCell ref="A70:E70"/>
    <mergeCell ref="A75:E75"/>
    <mergeCell ref="A76:E76"/>
    <mergeCell ref="G77:H77"/>
    <mergeCell ref="L77:L78"/>
    <mergeCell ref="M77:M78"/>
    <mergeCell ref="AM77:AM78"/>
    <mergeCell ref="G78:H78"/>
    <mergeCell ref="G79:H79"/>
    <mergeCell ref="AA79:AA80"/>
    <mergeCell ref="AB79:AB80"/>
    <mergeCell ref="AM79:AM80"/>
    <mergeCell ref="G80:H80"/>
    <mergeCell ref="AF77:AF78"/>
    <mergeCell ref="AG77:AG78"/>
    <mergeCell ref="AH77:AH78"/>
    <mergeCell ref="AI77:AI78"/>
    <mergeCell ref="AJ77:AJ78"/>
    <mergeCell ref="AK77:AK78"/>
    <mergeCell ref="Z77:Z78"/>
    <mergeCell ref="AA77:AA78"/>
    <mergeCell ref="AB77:AB78"/>
    <mergeCell ref="AC77:AC78"/>
    <mergeCell ref="R77:R78"/>
    <mergeCell ref="S77:S78"/>
    <mergeCell ref="A87:H87"/>
    <mergeCell ref="N87:N88"/>
    <mergeCell ref="AN87:AN88"/>
    <mergeCell ref="A88:H88"/>
    <mergeCell ref="O88:P88"/>
    <mergeCell ref="Q88:R88"/>
    <mergeCell ref="S88:T88"/>
    <mergeCell ref="U88:V88"/>
    <mergeCell ref="W88:X88"/>
    <mergeCell ref="Y88:Z88"/>
    <mergeCell ref="O91:AN91"/>
    <mergeCell ref="D93:J93"/>
    <mergeCell ref="D97:J97"/>
    <mergeCell ref="D98:J98"/>
    <mergeCell ref="D99:J99"/>
    <mergeCell ref="AA88:AB88"/>
    <mergeCell ref="AC88:AD88"/>
    <mergeCell ref="AE88:AF88"/>
    <mergeCell ref="AG88:AH88"/>
    <mergeCell ref="AI88:AJ88"/>
    <mergeCell ref="AK88:AL88"/>
  </mergeCells>
  <printOptions horizontalCentered="1" verticalCentered="1"/>
  <pageMargins left="0.70866141732283472" right="0.70866141732283472" top="0.74803149606299213" bottom="0.74803149606299213" header="0.31496062992125984" footer="0.31496062992125984"/>
  <pageSetup paperSize="5" scale="30" orientation="landscape" r:id="rId1"/>
  <headerFooter>
    <oddFooter>&amp;CPágina &amp;P de &amp;F</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AZ123"/>
  <sheetViews>
    <sheetView showGridLines="0" topLeftCell="B1" zoomScale="78" zoomScaleNormal="78" zoomScalePageLayoutView="97" workbookViewId="0">
      <pane ySplit="8" topLeftCell="A9" activePane="bottomLeft" state="frozen"/>
      <selection pane="bottomLeft" activeCell="D1" sqref="D1:J3"/>
    </sheetView>
  </sheetViews>
  <sheetFormatPr baseColWidth="10" defaultRowHeight="14.25" x14ac:dyDescent="0.2"/>
  <cols>
    <col min="1" max="1" width="5.28515625" style="392" customWidth="1"/>
    <col min="2" max="2" width="12.28515625" style="440" customWidth="1"/>
    <col min="3" max="3" width="18.5703125" style="440" customWidth="1"/>
    <col min="4" max="4" width="49.42578125" style="392" customWidth="1"/>
    <col min="5" max="5" width="30.140625" style="392" customWidth="1"/>
    <col min="6" max="6" width="12.5703125" style="392" customWidth="1"/>
    <col min="7" max="7" width="16" style="392" customWidth="1"/>
    <col min="8" max="8" width="19.140625" style="392" customWidth="1"/>
    <col min="9" max="9" width="24.85546875" style="392" customWidth="1"/>
    <col min="10" max="10" width="31.7109375" style="392" customWidth="1"/>
    <col min="11" max="11" width="14.7109375" style="392" customWidth="1"/>
    <col min="12" max="12" width="15.5703125" style="392" customWidth="1"/>
    <col min="13" max="13" width="17" style="392" customWidth="1"/>
    <col min="14" max="14" width="5.85546875" style="392" bestFit="1" customWidth="1"/>
    <col min="15" max="15" width="5.28515625" style="392" bestFit="1" customWidth="1"/>
    <col min="16" max="16" width="5.85546875" style="392" bestFit="1" customWidth="1"/>
    <col min="17" max="17" width="5.28515625" style="392" bestFit="1" customWidth="1"/>
    <col min="18" max="18" width="5.85546875" style="392" bestFit="1" customWidth="1"/>
    <col min="19" max="19" width="5.28515625" style="392" bestFit="1" customWidth="1"/>
    <col min="20" max="20" width="5.85546875" style="392" bestFit="1" customWidth="1"/>
    <col min="21" max="21" width="5.28515625" style="392" bestFit="1" customWidth="1"/>
    <col min="22" max="22" width="5.85546875" style="392" bestFit="1" customWidth="1"/>
    <col min="23" max="23" width="5.28515625" style="392" bestFit="1" customWidth="1"/>
    <col min="24" max="24" width="5.85546875" style="392" bestFit="1" customWidth="1"/>
    <col min="25" max="25" width="5.28515625" style="392" bestFit="1" customWidth="1"/>
    <col min="26" max="26" width="5.85546875" style="392" bestFit="1" customWidth="1"/>
    <col min="27" max="27" width="5.28515625" style="392" bestFit="1" customWidth="1"/>
    <col min="28" max="28" width="5.85546875" style="392" bestFit="1" customWidth="1"/>
    <col min="29" max="29" width="5.28515625" style="392" bestFit="1" customWidth="1"/>
    <col min="30" max="30" width="5.85546875" style="392" bestFit="1" customWidth="1"/>
    <col min="31" max="31" width="5.28515625" style="392" bestFit="1" customWidth="1"/>
    <col min="32" max="32" width="5.85546875" style="392" bestFit="1" customWidth="1"/>
    <col min="33" max="33" width="5.28515625" style="392" bestFit="1" customWidth="1"/>
    <col min="34" max="34" width="5.85546875" style="392" bestFit="1" customWidth="1"/>
    <col min="35" max="35" width="5.28515625" style="392" bestFit="1" customWidth="1"/>
    <col min="36" max="36" width="5.85546875" style="392" bestFit="1" customWidth="1"/>
    <col min="37" max="37" width="5.28515625" style="392" bestFit="1" customWidth="1"/>
    <col min="38" max="38" width="16.28515625" style="392" customWidth="1"/>
    <col min="39" max="39" width="48.140625" style="392" customWidth="1"/>
    <col min="40" max="52" width="11.42578125" style="595"/>
    <col min="53" max="16384" width="11.42578125" style="392"/>
  </cols>
  <sheetData>
    <row r="1" spans="1:52" s="39" customFormat="1" ht="31.5" customHeight="1" x14ac:dyDescent="0.2">
      <c r="B1" s="1035"/>
      <c r="C1" s="1036"/>
      <c r="D1" s="1041" t="s">
        <v>925</v>
      </c>
      <c r="E1" s="1042"/>
      <c r="F1" s="1042"/>
      <c r="G1" s="1042"/>
      <c r="H1" s="1042"/>
      <c r="I1" s="1042"/>
      <c r="J1" s="1042"/>
      <c r="K1" s="573"/>
      <c r="L1" s="573"/>
      <c r="M1" s="573"/>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580" t="s">
        <v>632</v>
      </c>
      <c r="AN1" s="142"/>
      <c r="AO1" s="142"/>
      <c r="AP1" s="142"/>
      <c r="AQ1" s="142"/>
      <c r="AR1" s="142"/>
      <c r="AS1" s="142"/>
      <c r="AT1" s="142"/>
      <c r="AU1" s="142"/>
      <c r="AV1" s="142"/>
      <c r="AW1" s="142"/>
      <c r="AX1" s="142"/>
      <c r="AY1" s="142"/>
      <c r="AZ1" s="142"/>
    </row>
    <row r="2" spans="1:52" s="39" customFormat="1" ht="18" x14ac:dyDescent="0.2">
      <c r="B2" s="1037"/>
      <c r="C2" s="1038"/>
      <c r="D2" s="1043"/>
      <c r="E2" s="1044"/>
      <c r="F2" s="1044"/>
      <c r="G2" s="1044"/>
      <c r="H2" s="1044"/>
      <c r="I2" s="1044"/>
      <c r="J2" s="1044"/>
      <c r="K2" s="574"/>
      <c r="L2" s="746"/>
      <c r="M2" s="574"/>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581" t="s">
        <v>633</v>
      </c>
      <c r="AN2" s="142"/>
      <c r="AO2" s="142"/>
      <c r="AP2" s="142"/>
      <c r="AQ2" s="142"/>
      <c r="AR2" s="142"/>
      <c r="AS2" s="142"/>
      <c r="AT2" s="142"/>
      <c r="AU2" s="142"/>
      <c r="AV2" s="142"/>
      <c r="AW2" s="142"/>
      <c r="AX2" s="142"/>
      <c r="AY2" s="142"/>
      <c r="AZ2" s="142"/>
    </row>
    <row r="3" spans="1:52" s="39" customFormat="1" ht="41.25" customHeight="1" thickBot="1" x14ac:dyDescent="0.25">
      <c r="B3" s="1039"/>
      <c r="C3" s="1040"/>
      <c r="D3" s="1045"/>
      <c r="E3" s="1046"/>
      <c r="F3" s="1046"/>
      <c r="G3" s="1046"/>
      <c r="H3" s="1046"/>
      <c r="I3" s="1046"/>
      <c r="J3" s="1046"/>
      <c r="K3" s="575"/>
      <c r="L3" s="575"/>
      <c r="M3" s="575"/>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582" t="s">
        <v>634</v>
      </c>
      <c r="AN3" s="142"/>
      <c r="AO3" s="142"/>
      <c r="AP3" s="142"/>
      <c r="AQ3" s="142"/>
      <c r="AR3" s="142"/>
      <c r="AS3" s="142"/>
      <c r="AT3" s="142"/>
      <c r="AU3" s="142"/>
      <c r="AV3" s="142"/>
      <c r="AW3" s="142"/>
      <c r="AX3" s="142"/>
      <c r="AY3" s="142"/>
      <c r="AZ3" s="142"/>
    </row>
    <row r="4" spans="1:52" hidden="1" x14ac:dyDescent="0.2">
      <c r="B4" s="395"/>
      <c r="C4" s="396"/>
      <c r="D4" s="393"/>
      <c r="E4" s="393"/>
      <c r="F4" s="393"/>
      <c r="G4" s="393"/>
      <c r="H4" s="393"/>
      <c r="I4" s="393"/>
      <c r="J4" s="393"/>
      <c r="K4" s="393"/>
      <c r="L4" s="393"/>
      <c r="M4" s="393"/>
      <c r="N4" s="393"/>
      <c r="O4" s="393"/>
      <c r="P4" s="393"/>
      <c r="Q4" s="393"/>
      <c r="R4" s="393"/>
      <c r="S4" s="393"/>
      <c r="T4" s="393"/>
      <c r="U4" s="393"/>
      <c r="V4" s="393"/>
      <c r="W4" s="393"/>
      <c r="X4" s="393"/>
      <c r="Y4" s="393"/>
      <c r="Z4" s="393"/>
      <c r="AA4" s="393"/>
      <c r="AB4" s="393"/>
      <c r="AC4" s="393"/>
      <c r="AD4" s="393"/>
      <c r="AE4" s="393"/>
      <c r="AF4" s="393"/>
      <c r="AG4" s="393"/>
      <c r="AH4" s="393"/>
      <c r="AI4" s="393"/>
      <c r="AJ4" s="393"/>
      <c r="AK4" s="393"/>
      <c r="AL4" s="393"/>
      <c r="AM4" s="394"/>
    </row>
    <row r="5" spans="1:52" ht="15" hidden="1" thickBot="1" x14ac:dyDescent="0.25">
      <c r="B5" s="395"/>
      <c r="C5" s="396"/>
      <c r="D5" s="393"/>
      <c r="E5" s="393"/>
      <c r="F5" s="393"/>
      <c r="G5" s="393"/>
      <c r="H5" s="393"/>
      <c r="I5" s="393"/>
      <c r="J5" s="393"/>
      <c r="K5" s="393"/>
      <c r="L5" s="393"/>
      <c r="M5" s="393"/>
      <c r="N5" s="393"/>
      <c r="O5" s="393"/>
      <c r="P5" s="393"/>
      <c r="Q5" s="393"/>
      <c r="R5" s="393"/>
      <c r="S5" s="393"/>
      <c r="T5" s="393"/>
      <c r="U5" s="393"/>
      <c r="V5" s="393"/>
      <c r="W5" s="393"/>
      <c r="X5" s="393"/>
      <c r="Y5" s="393"/>
      <c r="Z5" s="393"/>
      <c r="AA5" s="393"/>
      <c r="AB5" s="393"/>
      <c r="AC5" s="393"/>
      <c r="AD5" s="393"/>
      <c r="AE5" s="393"/>
      <c r="AF5" s="393"/>
      <c r="AG5" s="393"/>
      <c r="AH5" s="393"/>
      <c r="AI5" s="393"/>
      <c r="AJ5" s="393"/>
      <c r="AK5" s="393"/>
      <c r="AL5" s="393"/>
      <c r="AM5" s="394"/>
    </row>
    <row r="6" spans="1:52" ht="15.75" hidden="1" thickBot="1" x14ac:dyDescent="0.3">
      <c r="B6" s="1180" t="s">
        <v>699</v>
      </c>
      <c r="C6" s="1181"/>
      <c r="D6" s="1182"/>
      <c r="E6" s="628" t="s">
        <v>721</v>
      </c>
      <c r="F6" s="397"/>
      <c r="G6" s="397"/>
      <c r="H6" s="393"/>
      <c r="I6" s="393"/>
      <c r="J6" s="393"/>
      <c r="K6" s="393"/>
      <c r="L6" s="393"/>
      <c r="M6" s="393"/>
      <c r="N6" s="393"/>
      <c r="O6" s="393"/>
      <c r="P6" s="393"/>
      <c r="Q6" s="393"/>
      <c r="R6" s="393"/>
      <c r="S6" s="393"/>
      <c r="T6" s="393"/>
      <c r="U6" s="393"/>
      <c r="V6" s="393"/>
      <c r="W6" s="393"/>
      <c r="X6" s="393"/>
      <c r="Y6" s="393"/>
      <c r="Z6" s="393"/>
      <c r="AA6" s="393"/>
      <c r="AB6" s="393"/>
      <c r="AC6" s="393"/>
      <c r="AD6" s="393"/>
      <c r="AE6" s="393"/>
      <c r="AF6" s="393"/>
      <c r="AG6" s="393"/>
      <c r="AH6" s="393"/>
      <c r="AI6" s="393"/>
      <c r="AJ6" s="393"/>
      <c r="AK6" s="393"/>
      <c r="AL6" s="393"/>
      <c r="AM6" s="394"/>
    </row>
    <row r="7" spans="1:52" ht="15" hidden="1" thickBot="1" x14ac:dyDescent="0.25">
      <c r="B7" s="1183"/>
      <c r="C7" s="1184"/>
      <c r="D7" s="1184"/>
      <c r="E7" s="1184"/>
      <c r="F7" s="1184"/>
      <c r="G7" s="1184"/>
      <c r="H7" s="1184"/>
      <c r="I7" s="579"/>
      <c r="J7" s="579"/>
      <c r="K7" s="579"/>
      <c r="L7" s="579"/>
      <c r="M7" s="579"/>
      <c r="N7" s="1185" t="s">
        <v>7</v>
      </c>
      <c r="O7" s="1185"/>
      <c r="P7" s="1185" t="s">
        <v>8</v>
      </c>
      <c r="Q7" s="1185"/>
      <c r="R7" s="1185" t="s">
        <v>9</v>
      </c>
      <c r="S7" s="1185"/>
      <c r="T7" s="1185" t="s">
        <v>10</v>
      </c>
      <c r="U7" s="1185"/>
      <c r="V7" s="1185" t="s">
        <v>11</v>
      </c>
      <c r="W7" s="1185"/>
      <c r="X7" s="1185" t="s">
        <v>12</v>
      </c>
      <c r="Y7" s="1185"/>
      <c r="Z7" s="1185" t="s">
        <v>13</v>
      </c>
      <c r="AA7" s="1185"/>
      <c r="AB7" s="1185" t="s">
        <v>14</v>
      </c>
      <c r="AC7" s="1185"/>
      <c r="AD7" s="1186" t="s">
        <v>15</v>
      </c>
      <c r="AE7" s="1186"/>
      <c r="AF7" s="1186" t="s">
        <v>16</v>
      </c>
      <c r="AG7" s="1186"/>
      <c r="AH7" s="1186" t="s">
        <v>17</v>
      </c>
      <c r="AI7" s="1186"/>
      <c r="AJ7" s="1186" t="s">
        <v>18</v>
      </c>
      <c r="AK7" s="1186"/>
      <c r="AL7" s="393"/>
      <c r="AM7" s="394"/>
    </row>
    <row r="8" spans="1:52" s="398" customFormat="1" ht="70.5" customHeight="1" thickBot="1" x14ac:dyDescent="0.25">
      <c r="A8" s="392"/>
      <c r="B8" s="583" t="s">
        <v>4</v>
      </c>
      <c r="C8" s="584" t="s">
        <v>635</v>
      </c>
      <c r="D8" s="585" t="s">
        <v>0</v>
      </c>
      <c r="E8" s="584" t="s">
        <v>69</v>
      </c>
      <c r="F8" s="584" t="s">
        <v>53</v>
      </c>
      <c r="G8" s="584" t="s">
        <v>27</v>
      </c>
      <c r="H8" s="585" t="s">
        <v>1</v>
      </c>
      <c r="I8" s="585" t="s">
        <v>56</v>
      </c>
      <c r="J8" s="584" t="s">
        <v>63</v>
      </c>
      <c r="K8" s="767" t="s">
        <v>34</v>
      </c>
      <c r="L8" s="768" t="s">
        <v>638</v>
      </c>
      <c r="M8" s="769" t="s">
        <v>28</v>
      </c>
      <c r="N8" s="760" t="s">
        <v>21</v>
      </c>
      <c r="O8" s="591" t="s">
        <v>22</v>
      </c>
      <c r="P8" s="592" t="s">
        <v>21</v>
      </c>
      <c r="Q8" s="592" t="s">
        <v>22</v>
      </c>
      <c r="R8" s="593" t="s">
        <v>21</v>
      </c>
      <c r="S8" s="593" t="s">
        <v>22</v>
      </c>
      <c r="T8" s="594" t="s">
        <v>21</v>
      </c>
      <c r="U8" s="594" t="s">
        <v>22</v>
      </c>
      <c r="V8" s="591" t="s">
        <v>21</v>
      </c>
      <c r="W8" s="591" t="s">
        <v>22</v>
      </c>
      <c r="X8" s="592" t="s">
        <v>21</v>
      </c>
      <c r="Y8" s="592" t="s">
        <v>22</v>
      </c>
      <c r="Z8" s="593" t="s">
        <v>21</v>
      </c>
      <c r="AA8" s="593" t="s">
        <v>22</v>
      </c>
      <c r="AB8" s="594" t="s">
        <v>21</v>
      </c>
      <c r="AC8" s="594" t="s">
        <v>22</v>
      </c>
      <c r="AD8" s="591" t="s">
        <v>21</v>
      </c>
      <c r="AE8" s="591" t="s">
        <v>22</v>
      </c>
      <c r="AF8" s="592" t="s">
        <v>21</v>
      </c>
      <c r="AG8" s="592" t="s">
        <v>22</v>
      </c>
      <c r="AH8" s="593" t="s">
        <v>21</v>
      </c>
      <c r="AI8" s="593" t="s">
        <v>22</v>
      </c>
      <c r="AJ8" s="594" t="s">
        <v>21</v>
      </c>
      <c r="AK8" s="594" t="s">
        <v>22</v>
      </c>
      <c r="AL8" s="1159" t="s">
        <v>33</v>
      </c>
      <c r="AM8" s="1078" t="s">
        <v>64</v>
      </c>
      <c r="AN8" s="423"/>
      <c r="AO8" s="423"/>
      <c r="AP8" s="423"/>
      <c r="AQ8" s="423"/>
      <c r="AR8" s="423"/>
      <c r="AS8" s="423"/>
      <c r="AT8" s="423"/>
      <c r="AU8" s="423"/>
      <c r="AV8" s="423"/>
      <c r="AW8" s="423"/>
      <c r="AX8" s="423"/>
      <c r="AY8" s="423"/>
      <c r="AZ8" s="423"/>
    </row>
    <row r="9" spans="1:52" s="398" customFormat="1" ht="31.5" customHeight="1" thickBot="1" x14ac:dyDescent="0.25">
      <c r="A9" s="392"/>
      <c r="B9" s="1116" t="s">
        <v>636</v>
      </c>
      <c r="C9" s="1117"/>
      <c r="D9" s="1117"/>
      <c r="E9" s="1117"/>
      <c r="F9" s="1117"/>
      <c r="G9" s="1117"/>
      <c r="H9" s="1117"/>
      <c r="I9" s="1117"/>
      <c r="J9" s="1117"/>
      <c r="K9" s="770"/>
      <c r="L9" s="770"/>
      <c r="M9" s="770"/>
      <c r="N9" s="764"/>
      <c r="O9" s="630"/>
      <c r="P9" s="630"/>
      <c r="Q9" s="630"/>
      <c r="R9" s="630"/>
      <c r="S9" s="630"/>
      <c r="T9" s="630"/>
      <c r="U9" s="630"/>
      <c r="V9" s="630"/>
      <c r="W9" s="630"/>
      <c r="X9" s="630"/>
      <c r="Y9" s="630"/>
      <c r="Z9" s="630"/>
      <c r="AA9" s="630"/>
      <c r="AB9" s="630"/>
      <c r="AC9" s="630"/>
      <c r="AD9" s="630"/>
      <c r="AE9" s="630"/>
      <c r="AF9" s="630"/>
      <c r="AG9" s="630"/>
      <c r="AH9" s="630"/>
      <c r="AI9" s="630"/>
      <c r="AJ9" s="630"/>
      <c r="AK9" s="630"/>
      <c r="AL9" s="1160"/>
      <c r="AM9" s="1079"/>
      <c r="AN9" s="423"/>
      <c r="AO9" s="423"/>
      <c r="AP9" s="423"/>
      <c r="AQ9" s="423"/>
      <c r="AR9" s="423"/>
      <c r="AS9" s="423"/>
      <c r="AT9" s="423"/>
      <c r="AU9" s="423"/>
      <c r="AV9" s="423"/>
      <c r="AW9" s="423"/>
      <c r="AX9" s="423"/>
      <c r="AY9" s="423"/>
      <c r="AZ9" s="423"/>
    </row>
    <row r="10" spans="1:52" s="401" customFormat="1" ht="138.75" customHeight="1" thickBot="1" x14ac:dyDescent="0.25">
      <c r="A10" s="392"/>
      <c r="B10" s="527" t="s">
        <v>5</v>
      </c>
      <c r="C10" s="531" t="s">
        <v>35</v>
      </c>
      <c r="D10" s="730" t="s">
        <v>849</v>
      </c>
      <c r="E10" s="525" t="s">
        <v>766</v>
      </c>
      <c r="F10" s="757" t="s">
        <v>708</v>
      </c>
      <c r="G10" s="757">
        <v>1</v>
      </c>
      <c r="H10" s="523" t="s">
        <v>767</v>
      </c>
      <c r="I10" s="523" t="s">
        <v>818</v>
      </c>
      <c r="J10" s="523" t="s">
        <v>768</v>
      </c>
      <c r="K10" s="1070" t="s">
        <v>828</v>
      </c>
      <c r="L10" s="1071"/>
      <c r="M10" s="1072"/>
      <c r="N10" s="404"/>
      <c r="O10" s="404"/>
      <c r="P10" s="709">
        <v>1</v>
      </c>
      <c r="Q10" s="420"/>
      <c r="R10" s="404"/>
      <c r="S10" s="404"/>
      <c r="T10" s="404"/>
      <c r="U10" s="404"/>
      <c r="V10" s="404"/>
      <c r="W10" s="404"/>
      <c r="X10" s="404"/>
      <c r="Y10" s="404"/>
      <c r="Z10" s="404"/>
      <c r="AA10" s="404"/>
      <c r="AB10" s="404"/>
      <c r="AC10" s="404"/>
      <c r="AD10" s="404"/>
      <c r="AE10" s="404"/>
      <c r="AF10" s="404"/>
      <c r="AG10" s="404"/>
      <c r="AH10" s="404"/>
      <c r="AI10" s="404"/>
      <c r="AJ10" s="404"/>
      <c r="AK10" s="404"/>
      <c r="AL10" s="405"/>
      <c r="AM10" s="721"/>
      <c r="AN10" s="423"/>
      <c r="AO10" s="423"/>
      <c r="AP10" s="423"/>
      <c r="AQ10" s="423"/>
      <c r="AR10" s="423"/>
      <c r="AS10" s="423"/>
      <c r="AT10" s="423"/>
      <c r="AU10" s="423"/>
      <c r="AV10" s="423"/>
      <c r="AW10" s="423"/>
      <c r="AX10" s="423"/>
      <c r="AY10" s="423"/>
      <c r="AZ10" s="423"/>
    </row>
    <row r="11" spans="1:52" s="401" customFormat="1" ht="138.75" customHeight="1" thickBot="1" x14ac:dyDescent="0.25">
      <c r="A11" s="392"/>
      <c r="B11" s="527" t="s">
        <v>5</v>
      </c>
      <c r="C11" s="531" t="s">
        <v>35</v>
      </c>
      <c r="D11" s="730" t="s">
        <v>850</v>
      </c>
      <c r="E11" s="525" t="s">
        <v>769</v>
      </c>
      <c r="F11" s="757" t="s">
        <v>712</v>
      </c>
      <c r="G11" s="757">
        <v>1</v>
      </c>
      <c r="H11" s="523" t="s">
        <v>770</v>
      </c>
      <c r="I11" s="402" t="s">
        <v>730</v>
      </c>
      <c r="J11" s="761" t="s">
        <v>771</v>
      </c>
      <c r="K11" s="1070" t="s">
        <v>828</v>
      </c>
      <c r="L11" s="1071"/>
      <c r="M11" s="1072"/>
      <c r="N11" s="713"/>
      <c r="O11" s="713"/>
      <c r="P11" s="762">
        <v>1</v>
      </c>
      <c r="R11" s="713"/>
      <c r="S11" s="713"/>
      <c r="T11" s="713"/>
      <c r="U11" s="713"/>
      <c r="V11" s="713"/>
      <c r="W11" s="713"/>
      <c r="X11" s="713"/>
      <c r="Y11" s="713"/>
      <c r="Z11" s="713"/>
      <c r="AA11" s="713"/>
      <c r="AB11" s="713"/>
      <c r="AC11" s="713"/>
      <c r="AD11" s="713"/>
      <c r="AE11" s="713"/>
      <c r="AF11" s="713"/>
      <c r="AG11" s="713"/>
      <c r="AH11" s="713"/>
      <c r="AI11" s="713"/>
      <c r="AJ11" s="713"/>
      <c r="AK11" s="713"/>
      <c r="AL11" s="427"/>
      <c r="AM11" s="763"/>
      <c r="AN11" s="423"/>
      <c r="AO11" s="423"/>
      <c r="AP11" s="423"/>
      <c r="AQ11" s="423"/>
      <c r="AR11" s="423"/>
      <c r="AS11" s="423"/>
      <c r="AT11" s="423"/>
      <c r="AU11" s="423"/>
      <c r="AV11" s="423"/>
      <c r="AW11" s="423"/>
      <c r="AX11" s="423"/>
      <c r="AY11" s="423"/>
      <c r="AZ11" s="423"/>
    </row>
    <row r="12" spans="1:52" s="401" customFormat="1" ht="138.75" customHeight="1" thickBot="1" x14ac:dyDescent="0.25">
      <c r="A12" s="392"/>
      <c r="B12" s="527" t="s">
        <v>5</v>
      </c>
      <c r="C12" s="531" t="s">
        <v>35</v>
      </c>
      <c r="D12" s="730" t="s">
        <v>799</v>
      </c>
      <c r="E12" s="525" t="s">
        <v>801</v>
      </c>
      <c r="F12" s="757" t="s">
        <v>726</v>
      </c>
      <c r="G12" s="757">
        <v>1</v>
      </c>
      <c r="H12" s="523" t="s">
        <v>683</v>
      </c>
      <c r="I12" s="402" t="s">
        <v>730</v>
      </c>
      <c r="J12" s="523" t="s">
        <v>800</v>
      </c>
      <c r="K12" s="1070" t="s">
        <v>828</v>
      </c>
      <c r="L12" s="1071"/>
      <c r="M12" s="1072"/>
      <c r="N12" s="404">
        <v>1</v>
      </c>
      <c r="O12" s="404"/>
      <c r="P12" s="709"/>
      <c r="Q12" s="420"/>
      <c r="R12" s="404"/>
      <c r="S12" s="404"/>
      <c r="T12" s="404"/>
      <c r="U12" s="404"/>
      <c r="V12" s="404"/>
      <c r="W12" s="404"/>
      <c r="X12" s="404"/>
      <c r="Y12" s="404"/>
      <c r="Z12" s="404"/>
      <c r="AA12" s="404"/>
      <c r="AB12" s="404"/>
      <c r="AC12" s="404"/>
      <c r="AD12" s="404"/>
      <c r="AE12" s="404"/>
      <c r="AF12" s="404"/>
      <c r="AG12" s="404"/>
      <c r="AH12" s="404"/>
      <c r="AI12" s="404"/>
      <c r="AJ12" s="404"/>
      <c r="AK12" s="404"/>
      <c r="AL12" s="405"/>
      <c r="AM12" s="721"/>
      <c r="AN12" s="423"/>
      <c r="AO12" s="423"/>
      <c r="AP12" s="423"/>
      <c r="AQ12" s="423"/>
      <c r="AR12" s="423"/>
      <c r="AS12" s="423"/>
      <c r="AT12" s="423"/>
      <c r="AU12" s="423"/>
      <c r="AV12" s="423"/>
      <c r="AW12" s="423"/>
      <c r="AX12" s="423"/>
      <c r="AY12" s="423"/>
      <c r="AZ12" s="423"/>
    </row>
    <row r="13" spans="1:52" s="401" customFormat="1" ht="138.75" customHeight="1" thickBot="1" x14ac:dyDescent="0.25">
      <c r="A13" s="392"/>
      <c r="B13" s="527" t="s">
        <v>5</v>
      </c>
      <c r="C13" s="531" t="s">
        <v>35</v>
      </c>
      <c r="D13" s="730" t="s">
        <v>796</v>
      </c>
      <c r="E13" s="722" t="s">
        <v>797</v>
      </c>
      <c r="F13" s="757" t="s">
        <v>726</v>
      </c>
      <c r="G13" s="757" t="s">
        <v>628</v>
      </c>
      <c r="H13" s="523" t="s">
        <v>683</v>
      </c>
      <c r="I13" s="403" t="s">
        <v>730</v>
      </c>
      <c r="J13" s="523" t="s">
        <v>798</v>
      </c>
      <c r="K13" s="1118" t="s">
        <v>828</v>
      </c>
      <c r="L13" s="1118"/>
      <c r="M13" s="1118"/>
      <c r="N13" s="404"/>
      <c r="O13" s="404"/>
      <c r="P13" s="709">
        <v>1</v>
      </c>
      <c r="Q13" s="420"/>
      <c r="R13" s="404"/>
      <c r="S13" s="404"/>
      <c r="T13" s="404"/>
      <c r="U13" s="404"/>
      <c r="V13" s="404"/>
      <c r="W13" s="404"/>
      <c r="X13" s="404"/>
      <c r="Y13" s="404"/>
      <c r="Z13" s="404"/>
      <c r="AA13" s="404"/>
      <c r="AB13" s="404"/>
      <c r="AC13" s="404"/>
      <c r="AD13" s="404"/>
      <c r="AE13" s="404"/>
      <c r="AF13" s="404"/>
      <c r="AG13" s="404"/>
      <c r="AH13" s="404"/>
      <c r="AI13" s="404"/>
      <c r="AJ13" s="404"/>
      <c r="AK13" s="404"/>
      <c r="AL13" s="405"/>
      <c r="AM13" s="721"/>
      <c r="AN13" s="423"/>
      <c r="AO13" s="423"/>
      <c r="AP13" s="423"/>
      <c r="AQ13" s="423"/>
      <c r="AR13" s="423"/>
      <c r="AS13" s="423"/>
      <c r="AT13" s="423"/>
      <c r="AU13" s="423"/>
      <c r="AV13" s="423"/>
      <c r="AW13" s="423"/>
      <c r="AX13" s="423"/>
      <c r="AY13" s="423"/>
      <c r="AZ13" s="423"/>
    </row>
    <row r="14" spans="1:52" s="401" customFormat="1" ht="138.75" customHeight="1" thickBot="1" x14ac:dyDescent="0.25">
      <c r="A14" s="392"/>
      <c r="B14" s="527" t="s">
        <v>5</v>
      </c>
      <c r="C14" s="531" t="s">
        <v>35</v>
      </c>
      <c r="D14" s="730" t="s">
        <v>820</v>
      </c>
      <c r="E14" s="525" t="s">
        <v>595</v>
      </c>
      <c r="F14" s="519" t="s">
        <v>726</v>
      </c>
      <c r="G14" s="519" t="s">
        <v>628</v>
      </c>
      <c r="H14" s="563" t="s">
        <v>683</v>
      </c>
      <c r="I14" s="563" t="s">
        <v>731</v>
      </c>
      <c r="J14" s="563" t="s">
        <v>664</v>
      </c>
      <c r="K14" s="563" t="s">
        <v>927</v>
      </c>
      <c r="L14" s="1090" t="s">
        <v>819</v>
      </c>
      <c r="M14" s="1092"/>
      <c r="N14" s="713"/>
      <c r="O14" s="713"/>
      <c r="P14" s="714">
        <v>1</v>
      </c>
      <c r="R14" s="713"/>
      <c r="S14" s="713"/>
      <c r="T14" s="713"/>
      <c r="U14" s="713"/>
      <c r="V14" s="713"/>
      <c r="W14" s="713"/>
      <c r="X14" s="713"/>
      <c r="Y14" s="713"/>
      <c r="Z14" s="713"/>
      <c r="AA14" s="713"/>
      <c r="AB14" s="713"/>
      <c r="AC14" s="713"/>
      <c r="AD14" s="713"/>
      <c r="AE14" s="713"/>
      <c r="AF14" s="713"/>
      <c r="AG14" s="713"/>
      <c r="AH14" s="713"/>
      <c r="AI14" s="713"/>
      <c r="AJ14" s="713"/>
      <c r="AK14" s="713"/>
      <c r="AL14" s="427">
        <f>(U14+W14)/2 *100</f>
        <v>0</v>
      </c>
      <c r="AM14" s="763"/>
      <c r="AN14" s="423"/>
      <c r="AO14" s="423"/>
      <c r="AP14" s="423"/>
      <c r="AQ14" s="423"/>
      <c r="AR14" s="423"/>
      <c r="AS14" s="423"/>
      <c r="AT14" s="423"/>
      <c r="AU14" s="423"/>
      <c r="AV14" s="423"/>
      <c r="AW14" s="423"/>
      <c r="AX14" s="423"/>
      <c r="AY14" s="423"/>
      <c r="AZ14" s="423"/>
    </row>
    <row r="15" spans="1:52" s="401" customFormat="1" ht="138.75" customHeight="1" x14ac:dyDescent="0.2">
      <c r="A15" s="392"/>
      <c r="B15" s="527" t="s">
        <v>5</v>
      </c>
      <c r="C15" s="531" t="s">
        <v>35</v>
      </c>
      <c r="D15" s="731" t="s">
        <v>1060</v>
      </c>
      <c r="E15" s="525" t="s">
        <v>792</v>
      </c>
      <c r="F15" s="757" t="s">
        <v>701</v>
      </c>
      <c r="G15" s="757">
        <v>1</v>
      </c>
      <c r="H15" s="563" t="s">
        <v>788</v>
      </c>
      <c r="I15" s="563" t="s">
        <v>789</v>
      </c>
      <c r="J15" s="563" t="s">
        <v>790</v>
      </c>
      <c r="K15" s="1070" t="s">
        <v>863</v>
      </c>
      <c r="L15" s="1071"/>
      <c r="M15" s="1072"/>
      <c r="N15" s="404"/>
      <c r="O15" s="404"/>
      <c r="P15" s="709">
        <v>1</v>
      </c>
      <c r="Q15" s="420"/>
      <c r="R15" s="404"/>
      <c r="S15" s="404"/>
      <c r="T15" s="404"/>
      <c r="U15" s="404"/>
      <c r="V15" s="404"/>
      <c r="W15" s="404"/>
      <c r="X15" s="404"/>
      <c r="Y15" s="404"/>
      <c r="Z15" s="404"/>
      <c r="AA15" s="404"/>
      <c r="AB15" s="404"/>
      <c r="AC15" s="404"/>
      <c r="AD15" s="404"/>
      <c r="AE15" s="404"/>
      <c r="AF15" s="404"/>
      <c r="AG15" s="404"/>
      <c r="AH15" s="404"/>
      <c r="AI15" s="404"/>
      <c r="AJ15" s="404"/>
      <c r="AK15" s="404"/>
      <c r="AL15" s="405"/>
      <c r="AM15" s="721"/>
      <c r="AN15" s="423"/>
      <c r="AO15" s="423"/>
      <c r="AP15" s="423"/>
      <c r="AQ15" s="423"/>
      <c r="AR15" s="423"/>
      <c r="AS15" s="423"/>
      <c r="AT15" s="423"/>
      <c r="AU15" s="423"/>
      <c r="AV15" s="423"/>
      <c r="AW15" s="423"/>
      <c r="AX15" s="423"/>
      <c r="AY15" s="423"/>
      <c r="AZ15" s="423"/>
    </row>
    <row r="16" spans="1:52" s="401" customFormat="1" ht="138.75" customHeight="1" thickBot="1" x14ac:dyDescent="0.25">
      <c r="A16" s="392"/>
      <c r="B16" s="544" t="s">
        <v>5</v>
      </c>
      <c r="C16" s="531" t="s">
        <v>35</v>
      </c>
      <c r="D16" s="731" t="s">
        <v>848</v>
      </c>
      <c r="E16" s="525" t="s">
        <v>793</v>
      </c>
      <c r="F16" s="520" t="s">
        <v>708</v>
      </c>
      <c r="G16" s="520">
        <v>1</v>
      </c>
      <c r="H16" s="403" t="s">
        <v>729</v>
      </c>
      <c r="I16" s="402" t="s">
        <v>730</v>
      </c>
      <c r="J16" s="563" t="s">
        <v>791</v>
      </c>
      <c r="K16" s="1070" t="s">
        <v>828</v>
      </c>
      <c r="L16" s="1071"/>
      <c r="M16" s="1072"/>
      <c r="N16" s="713"/>
      <c r="O16" s="713"/>
      <c r="P16" s="714"/>
      <c r="R16" s="713"/>
      <c r="S16" s="713"/>
      <c r="T16" s="713"/>
      <c r="U16" s="713"/>
      <c r="V16" s="713">
        <v>1</v>
      </c>
      <c r="W16" s="713"/>
      <c r="X16" s="713"/>
      <c r="Y16" s="713"/>
      <c r="Z16" s="713"/>
      <c r="AA16" s="713"/>
      <c r="AB16" s="713"/>
      <c r="AC16" s="713"/>
      <c r="AD16" s="713"/>
      <c r="AE16" s="713"/>
      <c r="AF16" s="713"/>
      <c r="AG16" s="713"/>
      <c r="AH16" s="713"/>
      <c r="AI16" s="713"/>
      <c r="AJ16" s="713"/>
      <c r="AK16" s="713"/>
      <c r="AL16" s="415"/>
      <c r="AM16" s="708"/>
      <c r="AN16" s="423"/>
      <c r="AO16" s="423"/>
      <c r="AP16" s="423"/>
      <c r="AQ16" s="423"/>
      <c r="AR16" s="423"/>
      <c r="AS16" s="423"/>
      <c r="AT16" s="423"/>
      <c r="AU16" s="423"/>
      <c r="AV16" s="423"/>
      <c r="AW16" s="423"/>
      <c r="AX16" s="423"/>
      <c r="AY16" s="423"/>
      <c r="AZ16" s="423"/>
    </row>
    <row r="17" spans="1:52" s="401" customFormat="1" ht="138.75" customHeight="1" x14ac:dyDescent="0.2">
      <c r="A17" s="392"/>
      <c r="B17" s="544" t="s">
        <v>5</v>
      </c>
      <c r="C17" s="531" t="s">
        <v>35</v>
      </c>
      <c r="D17" s="731" t="s">
        <v>864</v>
      </c>
      <c r="E17" s="525" t="s">
        <v>595</v>
      </c>
      <c r="F17" s="519" t="s">
        <v>736</v>
      </c>
      <c r="G17" s="758">
        <v>1</v>
      </c>
      <c r="H17" s="759" t="s">
        <v>729</v>
      </c>
      <c r="I17" s="588" t="s">
        <v>730</v>
      </c>
      <c r="J17" s="403" t="s">
        <v>59</v>
      </c>
      <c r="K17" s="1070" t="s">
        <v>863</v>
      </c>
      <c r="L17" s="1071"/>
      <c r="M17" s="1072"/>
      <c r="N17" s="404">
        <v>1</v>
      </c>
      <c r="O17" s="404"/>
      <c r="P17" s="420"/>
      <c r="Q17" s="420"/>
      <c r="R17" s="404"/>
      <c r="S17" s="404"/>
      <c r="T17" s="404"/>
      <c r="U17" s="404"/>
      <c r="V17" s="404"/>
      <c r="W17" s="404"/>
      <c r="X17" s="404"/>
      <c r="Y17" s="404"/>
      <c r="Z17" s="404"/>
      <c r="AA17" s="404"/>
      <c r="AB17" s="404"/>
      <c r="AC17" s="404"/>
      <c r="AD17" s="404"/>
      <c r="AE17" s="404"/>
      <c r="AF17" s="404"/>
      <c r="AG17" s="404"/>
      <c r="AH17" s="404"/>
      <c r="AI17" s="404"/>
      <c r="AJ17" s="404"/>
      <c r="AK17" s="404"/>
      <c r="AL17" s="415"/>
      <c r="AM17" s="708"/>
      <c r="AN17" s="423"/>
      <c r="AO17" s="423"/>
      <c r="AP17" s="423"/>
      <c r="AQ17" s="423"/>
      <c r="AR17" s="423"/>
      <c r="AS17" s="423"/>
      <c r="AT17" s="423"/>
      <c r="AU17" s="423"/>
      <c r="AV17" s="423"/>
      <c r="AW17" s="423"/>
      <c r="AX17" s="423"/>
      <c r="AY17" s="423"/>
      <c r="AZ17" s="423"/>
    </row>
    <row r="18" spans="1:52" s="401" customFormat="1" ht="138.75" customHeight="1" x14ac:dyDescent="0.2">
      <c r="A18" s="392"/>
      <c r="B18" s="544" t="s">
        <v>5</v>
      </c>
      <c r="C18" s="531" t="s">
        <v>35</v>
      </c>
      <c r="D18" s="731" t="s">
        <v>865</v>
      </c>
      <c r="E18" s="724" t="s">
        <v>928</v>
      </c>
      <c r="F18" s="757" t="s">
        <v>736</v>
      </c>
      <c r="G18" s="757">
        <v>1</v>
      </c>
      <c r="H18" s="523" t="s">
        <v>788</v>
      </c>
      <c r="I18" s="523" t="s">
        <v>737</v>
      </c>
      <c r="J18" s="403" t="s">
        <v>822</v>
      </c>
      <c r="K18" s="1070" t="s">
        <v>828</v>
      </c>
      <c r="L18" s="1071"/>
      <c r="M18" s="1072"/>
      <c r="N18" s="404"/>
      <c r="O18" s="404"/>
      <c r="P18" s="420"/>
      <c r="Q18" s="420"/>
      <c r="R18" s="404">
        <v>1</v>
      </c>
      <c r="S18" s="404"/>
      <c r="T18" s="404"/>
      <c r="U18" s="404"/>
      <c r="V18" s="404"/>
      <c r="W18" s="404"/>
      <c r="X18" s="404"/>
      <c r="Y18" s="404"/>
      <c r="Z18" s="404"/>
      <c r="AA18" s="404"/>
      <c r="AB18" s="404"/>
      <c r="AC18" s="404"/>
      <c r="AD18" s="404"/>
      <c r="AE18" s="404"/>
      <c r="AF18" s="404"/>
      <c r="AG18" s="404"/>
      <c r="AH18" s="404"/>
      <c r="AI18" s="404"/>
      <c r="AJ18" s="404"/>
      <c r="AK18" s="404"/>
      <c r="AL18" s="415"/>
      <c r="AM18" s="708"/>
      <c r="AN18" s="423"/>
      <c r="AO18" s="423"/>
      <c r="AP18" s="423"/>
      <c r="AQ18" s="423"/>
      <c r="AR18" s="423"/>
      <c r="AS18" s="423"/>
      <c r="AT18" s="423"/>
      <c r="AU18" s="423"/>
      <c r="AV18" s="423"/>
      <c r="AW18" s="423"/>
      <c r="AX18" s="423"/>
      <c r="AY18" s="423"/>
      <c r="AZ18" s="423"/>
    </row>
    <row r="19" spans="1:52" s="401" customFormat="1" ht="68.25" customHeight="1" thickBot="1" x14ac:dyDescent="0.25">
      <c r="B19" s="528" t="s">
        <v>5</v>
      </c>
      <c r="C19" s="529" t="s">
        <v>31</v>
      </c>
      <c r="D19" s="730" t="s">
        <v>761</v>
      </c>
      <c r="E19" s="525" t="s">
        <v>596</v>
      </c>
      <c r="F19" s="520" t="s">
        <v>598</v>
      </c>
      <c r="G19" s="520" t="s">
        <v>628</v>
      </c>
      <c r="H19" s="563" t="s">
        <v>683</v>
      </c>
      <c r="I19" s="563" t="s">
        <v>663</v>
      </c>
      <c r="J19" s="523" t="s">
        <v>714</v>
      </c>
      <c r="K19" s="1070" t="s">
        <v>828</v>
      </c>
      <c r="L19" s="1071"/>
      <c r="M19" s="1072"/>
      <c r="N19" s="404"/>
      <c r="O19" s="404"/>
      <c r="P19" s="404">
        <v>1</v>
      </c>
      <c r="Q19" s="404"/>
      <c r="R19" s="404"/>
      <c r="S19" s="404"/>
      <c r="T19" s="404"/>
      <c r="U19" s="404"/>
      <c r="V19" s="404"/>
      <c r="W19" s="404"/>
      <c r="X19" s="404"/>
      <c r="Y19" s="404"/>
      <c r="Z19" s="404"/>
      <c r="AA19" s="404"/>
      <c r="AB19" s="404"/>
      <c r="AC19" s="404"/>
      <c r="AD19" s="404"/>
      <c r="AE19" s="404"/>
      <c r="AF19" s="404"/>
      <c r="AG19" s="404"/>
      <c r="AH19" s="404"/>
      <c r="AI19" s="404"/>
      <c r="AJ19" s="404"/>
      <c r="AK19" s="404"/>
      <c r="AL19" s="405">
        <f>(W19)/1 *100</f>
        <v>0</v>
      </c>
      <c r="AM19" s="406"/>
      <c r="AN19" s="423"/>
      <c r="AO19" s="423"/>
      <c r="AP19" s="423"/>
      <c r="AQ19" s="423"/>
      <c r="AR19" s="423"/>
      <c r="AS19" s="423"/>
      <c r="AT19" s="423"/>
      <c r="AU19" s="423"/>
      <c r="AV19" s="423"/>
      <c r="AW19" s="423"/>
      <c r="AX19" s="423"/>
      <c r="AY19" s="423"/>
      <c r="AZ19" s="423"/>
    </row>
    <row r="20" spans="1:52" s="401" customFormat="1" ht="25.5" customHeight="1" thickBot="1" x14ac:dyDescent="0.25">
      <c r="B20" s="1111" t="s">
        <v>637</v>
      </c>
      <c r="C20" s="1112"/>
      <c r="D20" s="1112"/>
      <c r="E20" s="1112"/>
      <c r="F20" s="1112"/>
      <c r="G20" s="1114"/>
      <c r="H20" s="1114"/>
      <c r="I20" s="1114"/>
      <c r="J20" s="1115"/>
      <c r="K20" s="765"/>
      <c r="L20" s="766"/>
      <c r="M20" s="765"/>
      <c r="N20" s="631"/>
      <c r="O20" s="631"/>
      <c r="P20" s="631"/>
      <c r="Q20" s="631"/>
      <c r="R20" s="631"/>
      <c r="S20" s="631"/>
      <c r="T20" s="631"/>
      <c r="U20" s="631"/>
      <c r="V20" s="631"/>
      <c r="W20" s="631"/>
      <c r="X20" s="631"/>
      <c r="Y20" s="631"/>
      <c r="Z20" s="631"/>
      <c r="AA20" s="631"/>
      <c r="AB20" s="631"/>
      <c r="AC20" s="631"/>
      <c r="AD20" s="631"/>
      <c r="AE20" s="631"/>
      <c r="AF20" s="632"/>
      <c r="AG20" s="631"/>
      <c r="AH20" s="631"/>
      <c r="AI20" s="631"/>
      <c r="AJ20" s="631"/>
      <c r="AK20" s="631"/>
      <c r="AL20" s="415"/>
      <c r="AM20" s="416"/>
      <c r="AN20" s="423"/>
      <c r="AO20" s="423"/>
      <c r="AP20" s="423"/>
      <c r="AQ20" s="423"/>
      <c r="AR20" s="423"/>
      <c r="AS20" s="423"/>
      <c r="AT20" s="423"/>
      <c r="AU20" s="423"/>
      <c r="AV20" s="423"/>
      <c r="AW20" s="423"/>
      <c r="AX20" s="423"/>
      <c r="AY20" s="423"/>
      <c r="AZ20" s="423"/>
    </row>
    <row r="21" spans="1:52" s="401" customFormat="1" ht="72" customHeight="1" thickBot="1" x14ac:dyDescent="0.25">
      <c r="B21" s="528" t="s">
        <v>759</v>
      </c>
      <c r="C21" s="531" t="s">
        <v>40</v>
      </c>
      <c r="D21" s="732" t="s">
        <v>807</v>
      </c>
      <c r="E21" s="555" t="s">
        <v>795</v>
      </c>
      <c r="F21" s="520" t="s">
        <v>736</v>
      </c>
      <c r="G21" s="757" t="s">
        <v>808</v>
      </c>
      <c r="H21" s="523" t="s">
        <v>809</v>
      </c>
      <c r="I21" s="523" t="s">
        <v>737</v>
      </c>
      <c r="J21" s="523" t="s">
        <v>810</v>
      </c>
      <c r="K21" s="1070" t="s">
        <v>844</v>
      </c>
      <c r="L21" s="1071"/>
      <c r="M21" s="1072"/>
      <c r="N21" s="1080" t="s">
        <v>811</v>
      </c>
      <c r="O21" s="1081"/>
      <c r="P21" s="1081"/>
      <c r="Q21" s="1081"/>
      <c r="R21" s="1081"/>
      <c r="S21" s="1081"/>
      <c r="T21" s="1081"/>
      <c r="U21" s="1081"/>
      <c r="V21" s="1081"/>
      <c r="W21" s="1081"/>
      <c r="X21" s="1081"/>
      <c r="Y21" s="1081"/>
      <c r="Z21" s="1081"/>
      <c r="AA21" s="1081"/>
      <c r="AB21" s="1081"/>
      <c r="AC21" s="1081"/>
      <c r="AD21" s="1081"/>
      <c r="AE21" s="1081"/>
      <c r="AF21" s="1081"/>
      <c r="AG21" s="1081"/>
      <c r="AH21" s="1081"/>
      <c r="AI21" s="1081"/>
      <c r="AJ21" s="1081"/>
      <c r="AK21" s="1082"/>
      <c r="AL21" s="405"/>
      <c r="AM21" s="407"/>
      <c r="AN21" s="423"/>
      <c r="AO21" s="423"/>
      <c r="AP21" s="423"/>
      <c r="AQ21" s="423"/>
      <c r="AR21" s="423"/>
      <c r="AS21" s="423"/>
      <c r="AT21" s="423"/>
      <c r="AU21" s="423"/>
      <c r="AV21" s="423"/>
      <c r="AW21" s="423"/>
      <c r="AX21" s="423"/>
      <c r="AY21" s="423"/>
      <c r="AZ21" s="423"/>
    </row>
    <row r="22" spans="1:52" s="401" customFormat="1" ht="72" customHeight="1" thickBot="1" x14ac:dyDescent="0.25">
      <c r="B22" s="528" t="s">
        <v>6</v>
      </c>
      <c r="C22" s="531" t="s">
        <v>40</v>
      </c>
      <c r="D22" s="733" t="s">
        <v>764</v>
      </c>
      <c r="E22" s="525" t="s">
        <v>794</v>
      </c>
      <c r="F22" s="520" t="s">
        <v>736</v>
      </c>
      <c r="G22" s="757">
        <v>1</v>
      </c>
      <c r="H22" s="523" t="s">
        <v>683</v>
      </c>
      <c r="I22" s="523" t="s">
        <v>737</v>
      </c>
      <c r="J22" s="523" t="s">
        <v>738</v>
      </c>
      <c r="K22" s="1070" t="s">
        <v>844</v>
      </c>
      <c r="L22" s="1071"/>
      <c r="M22" s="1072"/>
      <c r="N22" s="703">
        <v>1</v>
      </c>
      <c r="O22" s="703"/>
      <c r="P22" s="703"/>
      <c r="Q22" s="703"/>
      <c r="R22" s="703"/>
      <c r="S22" s="703"/>
      <c r="T22" s="703"/>
      <c r="U22" s="703"/>
      <c r="V22" s="703"/>
      <c r="W22" s="703"/>
      <c r="X22" s="703"/>
      <c r="Y22" s="703"/>
      <c r="Z22" s="703"/>
      <c r="AA22" s="703"/>
      <c r="AB22" s="703"/>
      <c r="AC22" s="703"/>
      <c r="AD22" s="703"/>
      <c r="AE22" s="703"/>
      <c r="AF22" s="703"/>
      <c r="AG22" s="703"/>
      <c r="AH22" s="703"/>
      <c r="AI22" s="703"/>
      <c r="AJ22" s="703"/>
      <c r="AK22" s="703"/>
      <c r="AL22" s="405"/>
      <c r="AM22" s="407"/>
      <c r="AN22" s="423"/>
      <c r="AO22" s="423"/>
      <c r="AP22" s="423"/>
      <c r="AQ22" s="423"/>
      <c r="AR22" s="423"/>
      <c r="AS22" s="423"/>
      <c r="AT22" s="423"/>
      <c r="AU22" s="423"/>
      <c r="AV22" s="423"/>
      <c r="AW22" s="423"/>
      <c r="AX22" s="423"/>
      <c r="AY22" s="423"/>
      <c r="AZ22" s="423"/>
    </row>
    <row r="23" spans="1:52" s="401" customFormat="1" ht="72" customHeight="1" x14ac:dyDescent="0.2">
      <c r="B23" s="528" t="s">
        <v>6</v>
      </c>
      <c r="C23" s="531" t="s">
        <v>40</v>
      </c>
      <c r="D23" s="734" t="s">
        <v>821</v>
      </c>
      <c r="E23" s="735" t="s">
        <v>866</v>
      </c>
      <c r="F23" s="520" t="s">
        <v>726</v>
      </c>
      <c r="G23" s="757">
        <v>1</v>
      </c>
      <c r="H23" s="523" t="s">
        <v>788</v>
      </c>
      <c r="I23" s="523" t="s">
        <v>79</v>
      </c>
      <c r="J23" s="523" t="s">
        <v>802</v>
      </c>
      <c r="K23" s="1070" t="s">
        <v>844</v>
      </c>
      <c r="L23" s="1071"/>
      <c r="M23" s="1072"/>
      <c r="N23" s="703"/>
      <c r="O23" s="703"/>
      <c r="P23" s="703">
        <v>1</v>
      </c>
      <c r="Q23" s="703"/>
      <c r="R23" s="703"/>
      <c r="S23" s="703"/>
      <c r="T23" s="703"/>
      <c r="U23" s="703"/>
      <c r="V23" s="703"/>
      <c r="W23" s="703"/>
      <c r="X23" s="703"/>
      <c r="Y23" s="703"/>
      <c r="Z23" s="703"/>
      <c r="AA23" s="703"/>
      <c r="AB23" s="703"/>
      <c r="AC23" s="703"/>
      <c r="AD23" s="703"/>
      <c r="AE23" s="703"/>
      <c r="AF23" s="703"/>
      <c r="AG23" s="703"/>
      <c r="AH23" s="703"/>
      <c r="AI23" s="703"/>
      <c r="AJ23" s="703"/>
      <c r="AK23" s="703"/>
      <c r="AL23" s="405"/>
      <c r="AM23" s="407"/>
      <c r="AN23" s="423"/>
      <c r="AO23" s="423"/>
      <c r="AP23" s="423"/>
      <c r="AQ23" s="423"/>
      <c r="AR23" s="423"/>
      <c r="AS23" s="423"/>
      <c r="AT23" s="423"/>
      <c r="AU23" s="423"/>
      <c r="AV23" s="423"/>
      <c r="AW23" s="423"/>
      <c r="AX23" s="423"/>
      <c r="AY23" s="423"/>
      <c r="AZ23" s="423"/>
    </row>
    <row r="24" spans="1:52" s="401" customFormat="1" ht="127.5" customHeight="1" x14ac:dyDescent="0.2">
      <c r="B24" s="528" t="s">
        <v>6</v>
      </c>
      <c r="C24" s="531" t="s">
        <v>40</v>
      </c>
      <c r="D24" s="736" t="s">
        <v>847</v>
      </c>
      <c r="E24" s="525" t="s">
        <v>595</v>
      </c>
      <c r="F24" s="520" t="s">
        <v>598</v>
      </c>
      <c r="G24" s="757" t="s">
        <v>628</v>
      </c>
      <c r="H24" s="523" t="s">
        <v>788</v>
      </c>
      <c r="I24" s="523" t="s">
        <v>79</v>
      </c>
      <c r="J24" s="523" t="s">
        <v>684</v>
      </c>
      <c r="K24" s="523">
        <v>250</v>
      </c>
      <c r="L24" s="704">
        <v>63442</v>
      </c>
      <c r="M24" s="523">
        <f>(K24*L24)</f>
        <v>15860500</v>
      </c>
      <c r="N24" s="1080" t="s">
        <v>744</v>
      </c>
      <c r="O24" s="1081"/>
      <c r="P24" s="1081"/>
      <c r="Q24" s="1081"/>
      <c r="R24" s="1081"/>
      <c r="S24" s="1081"/>
      <c r="T24" s="1081"/>
      <c r="U24" s="1081"/>
      <c r="V24" s="1081"/>
      <c r="W24" s="1081"/>
      <c r="X24" s="1081"/>
      <c r="Y24" s="1081"/>
      <c r="Z24" s="1081"/>
      <c r="AA24" s="1081"/>
      <c r="AB24" s="1081"/>
      <c r="AC24" s="1081"/>
      <c r="AD24" s="1081"/>
      <c r="AE24" s="1081"/>
      <c r="AF24" s="1081"/>
      <c r="AG24" s="1081"/>
      <c r="AH24" s="1081"/>
      <c r="AI24" s="1081"/>
      <c r="AJ24" s="1081"/>
      <c r="AK24" s="1082"/>
      <c r="AL24" s="405"/>
      <c r="AM24" s="407"/>
      <c r="AN24" s="423"/>
      <c r="AO24" s="423"/>
      <c r="AP24" s="423"/>
      <c r="AQ24" s="423"/>
      <c r="AR24" s="423"/>
      <c r="AS24" s="423"/>
      <c r="AT24" s="423"/>
      <c r="AU24" s="423"/>
      <c r="AV24" s="423"/>
      <c r="AW24" s="423"/>
      <c r="AX24" s="423"/>
      <c r="AY24" s="423"/>
      <c r="AZ24" s="423"/>
    </row>
    <row r="25" spans="1:52" s="401" customFormat="1" ht="127.5" customHeight="1" thickBot="1" x14ac:dyDescent="0.25">
      <c r="B25" s="528" t="s">
        <v>6</v>
      </c>
      <c r="C25" s="531" t="s">
        <v>832</v>
      </c>
      <c r="D25" s="730" t="s">
        <v>846</v>
      </c>
      <c r="E25" s="727" t="s">
        <v>833</v>
      </c>
      <c r="F25" s="520" t="s">
        <v>701</v>
      </c>
      <c r="G25" s="520">
        <v>1</v>
      </c>
      <c r="H25" s="563" t="s">
        <v>788</v>
      </c>
      <c r="I25" s="563" t="s">
        <v>79</v>
      </c>
      <c r="J25" s="523" t="s">
        <v>834</v>
      </c>
      <c r="K25" s="1191" t="s">
        <v>828</v>
      </c>
      <c r="L25" s="1192"/>
      <c r="M25" s="1193"/>
      <c r="N25" s="703"/>
      <c r="O25" s="703"/>
      <c r="P25" s="703"/>
      <c r="Q25" s="703"/>
      <c r="R25" s="703"/>
      <c r="S25" s="703"/>
      <c r="T25" s="703"/>
      <c r="U25" s="703"/>
      <c r="V25" s="703"/>
      <c r="W25" s="703"/>
      <c r="X25" s="703"/>
      <c r="Y25" s="703"/>
      <c r="Z25" s="703">
        <v>1</v>
      </c>
      <c r="AA25" s="703"/>
      <c r="AB25" s="703"/>
      <c r="AC25" s="703"/>
      <c r="AD25" s="703"/>
      <c r="AE25" s="703"/>
      <c r="AF25" s="703"/>
      <c r="AG25" s="703"/>
      <c r="AH25" s="703"/>
      <c r="AI25" s="703"/>
      <c r="AJ25" s="703"/>
      <c r="AK25" s="703"/>
      <c r="AL25" s="405"/>
      <c r="AM25" s="407"/>
      <c r="AN25" s="423"/>
      <c r="AO25" s="423"/>
      <c r="AP25" s="423"/>
      <c r="AQ25" s="423"/>
      <c r="AR25" s="423"/>
      <c r="AS25" s="423"/>
      <c r="AT25" s="423"/>
      <c r="AU25" s="423"/>
      <c r="AV25" s="423"/>
      <c r="AW25" s="423"/>
      <c r="AX25" s="423"/>
      <c r="AY25" s="423"/>
      <c r="AZ25" s="423"/>
    </row>
    <row r="26" spans="1:52" s="401" customFormat="1" ht="24.75" customHeight="1" thickBot="1" x14ac:dyDescent="0.25">
      <c r="B26" s="1111" t="s">
        <v>755</v>
      </c>
      <c r="C26" s="1112"/>
      <c r="D26" s="1113"/>
      <c r="E26" s="1112"/>
      <c r="F26" s="1112"/>
      <c r="G26" s="1112"/>
      <c r="H26" s="1112"/>
      <c r="I26" s="1112"/>
      <c r="J26" s="1112"/>
      <c r="K26" s="771"/>
      <c r="L26" s="771"/>
      <c r="M26" s="771"/>
      <c r="N26" s="701"/>
      <c r="O26" s="701"/>
      <c r="P26" s="701"/>
      <c r="Q26" s="701"/>
      <c r="R26" s="701"/>
      <c r="S26" s="701"/>
      <c r="T26" s="701"/>
      <c r="U26" s="701"/>
      <c r="V26" s="701"/>
      <c r="W26" s="701"/>
      <c r="X26" s="701"/>
      <c r="Y26" s="701"/>
      <c r="Z26" s="701"/>
      <c r="AA26" s="701"/>
      <c r="AB26" s="701"/>
      <c r="AC26" s="701"/>
      <c r="AD26" s="701"/>
      <c r="AE26" s="701"/>
      <c r="AF26" s="701"/>
      <c r="AG26" s="701"/>
      <c r="AH26" s="701"/>
      <c r="AI26" s="701"/>
      <c r="AJ26" s="701"/>
      <c r="AK26" s="702"/>
      <c r="AL26" s="418"/>
      <c r="AM26" s="419"/>
      <c r="AN26" s="423"/>
      <c r="AO26" s="423"/>
      <c r="AP26" s="423"/>
      <c r="AQ26" s="423"/>
      <c r="AR26" s="423"/>
      <c r="AS26" s="423"/>
      <c r="AT26" s="423"/>
      <c r="AU26" s="423"/>
      <c r="AV26" s="423"/>
      <c r="AW26" s="423"/>
      <c r="AX26" s="423"/>
      <c r="AY26" s="423"/>
      <c r="AZ26" s="423"/>
    </row>
    <row r="27" spans="1:52" s="401" customFormat="1" ht="98.25" customHeight="1" x14ac:dyDescent="0.2">
      <c r="B27" s="544" t="s">
        <v>5</v>
      </c>
      <c r="C27" s="531" t="s">
        <v>616</v>
      </c>
      <c r="D27" s="663" t="s">
        <v>735</v>
      </c>
      <c r="E27" s="650" t="s">
        <v>278</v>
      </c>
      <c r="F27" s="651" t="s">
        <v>598</v>
      </c>
      <c r="G27" s="651">
        <v>1</v>
      </c>
      <c r="H27" s="652" t="s">
        <v>70</v>
      </c>
      <c r="I27" s="652" t="s">
        <v>72</v>
      </c>
      <c r="J27" s="652" t="s">
        <v>705</v>
      </c>
      <c r="K27" s="1090" t="s">
        <v>828</v>
      </c>
      <c r="L27" s="1091"/>
      <c r="M27" s="1092"/>
      <c r="N27" s="1106" t="s">
        <v>706</v>
      </c>
      <c r="O27" s="1107"/>
      <c r="P27" s="1107"/>
      <c r="Q27" s="1107"/>
      <c r="R27" s="1107"/>
      <c r="S27" s="1107"/>
      <c r="T27" s="1107"/>
      <c r="U27" s="1107"/>
      <c r="V27" s="1107"/>
      <c r="W27" s="1107"/>
      <c r="X27" s="1107"/>
      <c r="Y27" s="1107"/>
      <c r="Z27" s="1107"/>
      <c r="AA27" s="1107"/>
      <c r="AB27" s="1107"/>
      <c r="AC27" s="1107"/>
      <c r="AD27" s="1107"/>
      <c r="AE27" s="1107"/>
      <c r="AF27" s="1107"/>
      <c r="AG27" s="1107"/>
      <c r="AH27" s="1107"/>
      <c r="AI27" s="1107"/>
      <c r="AJ27" s="1107"/>
      <c r="AK27" s="1108"/>
      <c r="AL27" s="405">
        <f>(AE27+AG27)/2*100</f>
        <v>0</v>
      </c>
      <c r="AM27" s="407"/>
      <c r="AN27" s="423"/>
      <c r="AO27" s="423"/>
      <c r="AP27" s="423"/>
      <c r="AQ27" s="423"/>
      <c r="AR27" s="423"/>
      <c r="AS27" s="423"/>
      <c r="AT27" s="423"/>
      <c r="AU27" s="423"/>
      <c r="AV27" s="423"/>
      <c r="AW27" s="423"/>
      <c r="AX27" s="423"/>
      <c r="AY27" s="423"/>
      <c r="AZ27" s="423"/>
    </row>
    <row r="28" spans="1:52" s="401" customFormat="1" ht="98.25" customHeight="1" x14ac:dyDescent="0.2">
      <c r="B28" s="544" t="s">
        <v>6</v>
      </c>
      <c r="C28" s="531" t="s">
        <v>616</v>
      </c>
      <c r="D28" s="663" t="s">
        <v>732</v>
      </c>
      <c r="E28" s="650" t="s">
        <v>278</v>
      </c>
      <c r="F28" s="651" t="s">
        <v>708</v>
      </c>
      <c r="G28" s="651">
        <v>1</v>
      </c>
      <c r="H28" s="652" t="s">
        <v>733</v>
      </c>
      <c r="I28" s="652" t="s">
        <v>867</v>
      </c>
      <c r="J28" s="652" t="s">
        <v>734</v>
      </c>
      <c r="K28" s="1070" t="s">
        <v>828</v>
      </c>
      <c r="L28" s="1071"/>
      <c r="M28" s="1072"/>
      <c r="N28" s="709"/>
      <c r="O28" s="709"/>
      <c r="P28" s="709"/>
      <c r="Q28" s="709"/>
      <c r="R28" s="709"/>
      <c r="S28" s="709"/>
      <c r="T28" s="709"/>
      <c r="U28" s="709"/>
      <c r="V28" s="709"/>
      <c r="W28" s="709"/>
      <c r="X28" s="709"/>
      <c r="Y28" s="709"/>
      <c r="Z28" s="709"/>
      <c r="AA28" s="709"/>
      <c r="AB28" s="709"/>
      <c r="AC28" s="709"/>
      <c r="AD28" s="709"/>
      <c r="AE28" s="709"/>
      <c r="AF28" s="709"/>
      <c r="AG28" s="709"/>
      <c r="AH28" s="709">
        <v>1</v>
      </c>
      <c r="AI28" s="709"/>
      <c r="AJ28" s="709"/>
      <c r="AK28" s="709"/>
      <c r="AL28" s="405"/>
      <c r="AM28" s="407"/>
      <c r="AN28" s="423"/>
      <c r="AO28" s="423"/>
      <c r="AP28" s="423"/>
      <c r="AQ28" s="423"/>
      <c r="AR28" s="423"/>
      <c r="AS28" s="423"/>
      <c r="AT28" s="423"/>
      <c r="AU28" s="423"/>
      <c r="AV28" s="423"/>
      <c r="AW28" s="423"/>
      <c r="AX28" s="423"/>
      <c r="AY28" s="423"/>
      <c r="AZ28" s="423"/>
    </row>
    <row r="29" spans="1:52" s="401" customFormat="1" ht="98.25" customHeight="1" x14ac:dyDescent="0.2">
      <c r="B29" s="528" t="s">
        <v>6</v>
      </c>
      <c r="C29" s="531" t="s">
        <v>616</v>
      </c>
      <c r="D29" s="663" t="s">
        <v>772</v>
      </c>
      <c r="E29" s="650" t="s">
        <v>773</v>
      </c>
      <c r="F29" s="660" t="s">
        <v>700</v>
      </c>
      <c r="G29" s="651">
        <v>12</v>
      </c>
      <c r="H29" s="652" t="s">
        <v>774</v>
      </c>
      <c r="I29" s="652" t="s">
        <v>868</v>
      </c>
      <c r="J29" s="652" t="s">
        <v>775</v>
      </c>
      <c r="K29" s="1070" t="s">
        <v>828</v>
      </c>
      <c r="L29" s="1071"/>
      <c r="M29" s="1072"/>
      <c r="N29" s="715">
        <v>1</v>
      </c>
      <c r="O29" s="709"/>
      <c r="P29" s="709">
        <v>1</v>
      </c>
      <c r="Q29" s="709"/>
      <c r="R29" s="709">
        <v>1</v>
      </c>
      <c r="S29" s="709"/>
      <c r="T29" s="709">
        <v>1</v>
      </c>
      <c r="U29" s="709"/>
      <c r="V29" s="709">
        <v>1</v>
      </c>
      <c r="W29" s="709"/>
      <c r="X29" s="709">
        <v>1</v>
      </c>
      <c r="Y29" s="709"/>
      <c r="Z29" s="709">
        <v>1</v>
      </c>
      <c r="AA29" s="709"/>
      <c r="AB29" s="709">
        <v>1</v>
      </c>
      <c r="AC29" s="709"/>
      <c r="AD29" s="709">
        <v>1</v>
      </c>
      <c r="AE29" s="709"/>
      <c r="AF29" s="709">
        <v>1</v>
      </c>
      <c r="AG29" s="709"/>
      <c r="AH29" s="709">
        <v>1</v>
      </c>
      <c r="AI29" s="709"/>
      <c r="AJ29" s="709">
        <v>1</v>
      </c>
      <c r="AK29" s="709"/>
      <c r="AL29" s="405"/>
      <c r="AM29" s="407"/>
      <c r="AN29" s="423"/>
      <c r="AO29" s="423"/>
      <c r="AP29" s="423"/>
      <c r="AQ29" s="423"/>
      <c r="AR29" s="423"/>
      <c r="AS29" s="423"/>
      <c r="AT29" s="423"/>
      <c r="AU29" s="423"/>
      <c r="AV29" s="423"/>
      <c r="AW29" s="423"/>
      <c r="AX29" s="423"/>
      <c r="AY29" s="423"/>
      <c r="AZ29" s="423"/>
    </row>
    <row r="30" spans="1:52" s="401" customFormat="1" ht="98.25" customHeight="1" x14ac:dyDescent="0.2">
      <c r="B30" s="528" t="s">
        <v>6</v>
      </c>
      <c r="C30" s="531" t="s">
        <v>616</v>
      </c>
      <c r="D30" s="663" t="s">
        <v>765</v>
      </c>
      <c r="E30" s="717" t="s">
        <v>777</v>
      </c>
      <c r="F30" s="660" t="s">
        <v>700</v>
      </c>
      <c r="G30" s="651">
        <v>1</v>
      </c>
      <c r="H30" s="661" t="s">
        <v>869</v>
      </c>
      <c r="I30" s="652" t="s">
        <v>774</v>
      </c>
      <c r="J30" s="652" t="s">
        <v>776</v>
      </c>
      <c r="K30" s="523">
        <v>27</v>
      </c>
      <c r="L30" s="704">
        <v>63442</v>
      </c>
      <c r="M30" s="716">
        <f>K30*L30</f>
        <v>1712934</v>
      </c>
      <c r="N30" s="715"/>
      <c r="O30" s="709"/>
      <c r="P30" s="709">
        <v>1</v>
      </c>
      <c r="Q30" s="709"/>
      <c r="R30" s="709"/>
      <c r="S30" s="709"/>
      <c r="T30" s="709"/>
      <c r="U30" s="709"/>
      <c r="V30" s="709"/>
      <c r="W30" s="709"/>
      <c r="X30" s="709"/>
      <c r="Y30" s="709"/>
      <c r="Z30" s="709"/>
      <c r="AA30" s="709"/>
      <c r="AB30" s="709"/>
      <c r="AC30" s="709"/>
      <c r="AD30" s="709"/>
      <c r="AE30" s="709"/>
      <c r="AF30" s="709"/>
      <c r="AG30" s="709"/>
      <c r="AH30" s="709"/>
      <c r="AI30" s="709"/>
      <c r="AJ30" s="709"/>
      <c r="AK30" s="709"/>
      <c r="AL30" s="405"/>
      <c r="AM30" s="407"/>
      <c r="AN30" s="423"/>
      <c r="AO30" s="423"/>
      <c r="AP30" s="423"/>
      <c r="AQ30" s="423"/>
      <c r="AR30" s="423"/>
      <c r="AS30" s="423"/>
      <c r="AT30" s="423"/>
      <c r="AU30" s="423"/>
      <c r="AV30" s="423"/>
      <c r="AW30" s="423"/>
      <c r="AX30" s="423"/>
      <c r="AY30" s="423"/>
      <c r="AZ30" s="423"/>
    </row>
    <row r="31" spans="1:52" s="401" customFormat="1" ht="98.25" customHeight="1" x14ac:dyDescent="0.2">
      <c r="B31" s="528" t="s">
        <v>6</v>
      </c>
      <c r="C31" s="531" t="s">
        <v>616</v>
      </c>
      <c r="D31" s="663" t="s">
        <v>998</v>
      </c>
      <c r="E31" s="718" t="s">
        <v>777</v>
      </c>
      <c r="F31" s="660" t="s">
        <v>700</v>
      </c>
      <c r="G31" s="651">
        <v>1</v>
      </c>
      <c r="H31" s="661" t="s">
        <v>869</v>
      </c>
      <c r="I31" s="652" t="s">
        <v>774</v>
      </c>
      <c r="J31" s="652" t="s">
        <v>716</v>
      </c>
      <c r="K31" s="523">
        <v>27</v>
      </c>
      <c r="L31" s="704">
        <v>63442</v>
      </c>
      <c r="M31" s="716">
        <f>K31*L31</f>
        <v>1712934</v>
      </c>
      <c r="N31" s="715"/>
      <c r="O31" s="709"/>
      <c r="P31" s="709"/>
      <c r="Q31" s="709"/>
      <c r="R31" s="709">
        <v>1</v>
      </c>
      <c r="S31" s="709"/>
      <c r="T31" s="709"/>
      <c r="U31" s="709"/>
      <c r="V31" s="709"/>
      <c r="W31" s="709"/>
      <c r="X31" s="709"/>
      <c r="Y31" s="709"/>
      <c r="Z31" s="709"/>
      <c r="AA31" s="709"/>
      <c r="AB31" s="709"/>
      <c r="AC31" s="709"/>
      <c r="AD31" s="709"/>
      <c r="AE31" s="709"/>
      <c r="AF31" s="709"/>
      <c r="AG31" s="709"/>
      <c r="AH31" s="709"/>
      <c r="AI31" s="709"/>
      <c r="AJ31" s="709"/>
      <c r="AK31" s="709"/>
      <c r="AL31" s="405"/>
      <c r="AM31" s="407"/>
      <c r="AN31" s="423"/>
      <c r="AO31" s="423"/>
      <c r="AP31" s="423"/>
      <c r="AQ31" s="423"/>
      <c r="AR31" s="423"/>
      <c r="AS31" s="423"/>
      <c r="AT31" s="423"/>
      <c r="AU31" s="423"/>
      <c r="AV31" s="423"/>
      <c r="AW31" s="423"/>
      <c r="AX31" s="423"/>
      <c r="AY31" s="423"/>
      <c r="AZ31" s="423"/>
    </row>
    <row r="32" spans="1:52" s="401" customFormat="1" ht="90" customHeight="1" x14ac:dyDescent="0.2">
      <c r="B32" s="775" t="s">
        <v>6</v>
      </c>
      <c r="C32" s="776" t="s">
        <v>616</v>
      </c>
      <c r="D32" s="670" t="s">
        <v>615</v>
      </c>
      <c r="E32" s="659" t="s">
        <v>618</v>
      </c>
      <c r="F32" s="660" t="s">
        <v>700</v>
      </c>
      <c r="G32" s="660">
        <v>1</v>
      </c>
      <c r="H32" s="661" t="s">
        <v>869</v>
      </c>
      <c r="I32" s="661" t="s">
        <v>619</v>
      </c>
      <c r="J32" s="661" t="s">
        <v>506</v>
      </c>
      <c r="K32" s="565">
        <v>27</v>
      </c>
      <c r="L32" s="777">
        <v>63442</v>
      </c>
      <c r="M32" s="558">
        <f>(K32*L32)</f>
        <v>1712934</v>
      </c>
      <c r="N32" s="417"/>
      <c r="O32" s="404"/>
      <c r="P32" s="404"/>
      <c r="Q32" s="404"/>
      <c r="R32" s="404"/>
      <c r="S32" s="404"/>
      <c r="T32" s="404">
        <v>1</v>
      </c>
      <c r="U32" s="404"/>
      <c r="V32" s="404"/>
      <c r="W32" s="404"/>
      <c r="X32" s="404"/>
      <c r="Y32" s="164"/>
      <c r="Z32" s="404"/>
      <c r="AA32" s="164"/>
      <c r="AB32" s="164"/>
      <c r="AC32" s="164"/>
      <c r="AD32" s="164"/>
      <c r="AE32" s="164"/>
      <c r="AF32" s="164"/>
      <c r="AG32" s="164"/>
      <c r="AH32" s="164"/>
      <c r="AI32" s="164"/>
      <c r="AJ32" s="164"/>
      <c r="AK32" s="164"/>
      <c r="AL32" s="165">
        <f>(AE32)/1*100</f>
        <v>0</v>
      </c>
      <c r="AM32" s="407"/>
      <c r="AN32" s="423"/>
      <c r="AO32" s="423"/>
      <c r="AP32" s="423"/>
      <c r="AQ32" s="423"/>
      <c r="AR32" s="423"/>
      <c r="AS32" s="423"/>
      <c r="AT32" s="423"/>
      <c r="AU32" s="423"/>
      <c r="AV32" s="423"/>
      <c r="AW32" s="423"/>
      <c r="AX32" s="423"/>
      <c r="AY32" s="423"/>
      <c r="AZ32" s="423"/>
    </row>
    <row r="33" spans="1:52" s="401" customFormat="1" ht="86.25" customHeight="1" x14ac:dyDescent="0.2">
      <c r="B33" s="778" t="s">
        <v>6</v>
      </c>
      <c r="C33" s="779" t="s">
        <v>616</v>
      </c>
      <c r="D33" s="681" t="s">
        <v>762</v>
      </c>
      <c r="E33" s="650" t="s">
        <v>617</v>
      </c>
      <c r="F33" s="651" t="s">
        <v>707</v>
      </c>
      <c r="G33" s="651">
        <v>1</v>
      </c>
      <c r="H33" s="661" t="s">
        <v>869</v>
      </c>
      <c r="I33" s="652" t="s">
        <v>619</v>
      </c>
      <c r="J33" s="652" t="s">
        <v>506</v>
      </c>
      <c r="K33" s="564">
        <v>27</v>
      </c>
      <c r="L33" s="777">
        <v>63442</v>
      </c>
      <c r="M33" s="564">
        <f>(K33*L33)</f>
        <v>1712934</v>
      </c>
      <c r="N33" s="414"/>
      <c r="O33" s="414"/>
      <c r="P33" s="414"/>
      <c r="Q33" s="414"/>
      <c r="R33" s="414"/>
      <c r="S33" s="414"/>
      <c r="T33" s="414"/>
      <c r="U33" s="414"/>
      <c r="V33" s="414">
        <v>1</v>
      </c>
      <c r="W33" s="414"/>
      <c r="X33" s="414"/>
      <c r="Y33" s="414"/>
      <c r="Z33" s="414"/>
      <c r="AA33" s="218"/>
      <c r="AB33" s="218"/>
      <c r="AC33" s="218"/>
      <c r="AD33" s="218"/>
      <c r="AE33" s="218"/>
      <c r="AF33" s="218"/>
      <c r="AG33" s="218"/>
      <c r="AH33" s="218"/>
      <c r="AI33" s="218"/>
      <c r="AJ33" s="218"/>
      <c r="AK33" s="218"/>
      <c r="AL33" s="165">
        <f>(AE33)/1*100</f>
        <v>0</v>
      </c>
      <c r="AM33" s="407"/>
      <c r="AN33" s="423"/>
      <c r="AO33" s="423"/>
      <c r="AP33" s="423"/>
      <c r="AQ33" s="423"/>
      <c r="AR33" s="423"/>
      <c r="AS33" s="423"/>
      <c r="AT33" s="423"/>
      <c r="AU33" s="423"/>
      <c r="AV33" s="423"/>
      <c r="AW33" s="423"/>
      <c r="AX33" s="423"/>
      <c r="AY33" s="423"/>
      <c r="AZ33" s="423"/>
    </row>
    <row r="34" spans="1:52" s="401" customFormat="1" ht="86.25" customHeight="1" x14ac:dyDescent="0.2">
      <c r="B34" s="778" t="s">
        <v>6</v>
      </c>
      <c r="C34" s="779" t="s">
        <v>763</v>
      </c>
      <c r="D34" s="681" t="s">
        <v>778</v>
      </c>
      <c r="E34" s="650" t="s">
        <v>779</v>
      </c>
      <c r="F34" s="651" t="s">
        <v>780</v>
      </c>
      <c r="G34" s="651">
        <v>1</v>
      </c>
      <c r="H34" s="652" t="s">
        <v>781</v>
      </c>
      <c r="I34" s="652" t="s">
        <v>757</v>
      </c>
      <c r="J34" s="652" t="s">
        <v>782</v>
      </c>
      <c r="K34" s="1070" t="s">
        <v>828</v>
      </c>
      <c r="L34" s="1071"/>
      <c r="M34" s="1072"/>
      <c r="N34" s="417"/>
      <c r="O34" s="417"/>
      <c r="P34" s="417"/>
      <c r="Q34" s="417"/>
      <c r="R34" s="417">
        <v>1</v>
      </c>
      <c r="S34" s="417"/>
      <c r="T34" s="417"/>
      <c r="U34" s="417"/>
      <c r="V34" s="417"/>
      <c r="W34" s="417"/>
      <c r="X34" s="417"/>
      <c r="Y34" s="417"/>
      <c r="Z34" s="417"/>
      <c r="AA34" s="719"/>
      <c r="AB34" s="719"/>
      <c r="AC34" s="719"/>
      <c r="AD34" s="719"/>
      <c r="AE34" s="719"/>
      <c r="AF34" s="719"/>
      <c r="AG34" s="719"/>
      <c r="AH34" s="719"/>
      <c r="AI34" s="719"/>
      <c r="AJ34" s="719"/>
      <c r="AK34" s="256"/>
      <c r="AL34" s="165"/>
      <c r="AM34" s="403"/>
      <c r="AN34" s="423"/>
      <c r="AO34" s="423"/>
      <c r="AP34" s="423"/>
      <c r="AQ34" s="423"/>
      <c r="AR34" s="423"/>
      <c r="AS34" s="423"/>
      <c r="AT34" s="423"/>
      <c r="AU34" s="423"/>
      <c r="AV34" s="423"/>
      <c r="AW34" s="423"/>
      <c r="AX34" s="423"/>
      <c r="AY34" s="423"/>
      <c r="AZ34" s="423"/>
    </row>
    <row r="35" spans="1:52" s="401" customFormat="1" ht="86.25" customHeight="1" x14ac:dyDescent="0.2">
      <c r="B35" s="778" t="s">
        <v>6</v>
      </c>
      <c r="C35" s="779" t="s">
        <v>763</v>
      </c>
      <c r="D35" s="681" t="s">
        <v>787</v>
      </c>
      <c r="E35" s="790" t="s">
        <v>783</v>
      </c>
      <c r="F35" s="651" t="s">
        <v>784</v>
      </c>
      <c r="G35" s="651">
        <v>5</v>
      </c>
      <c r="H35" s="652" t="s">
        <v>785</v>
      </c>
      <c r="I35" s="652" t="s">
        <v>757</v>
      </c>
      <c r="J35" s="652" t="s">
        <v>786</v>
      </c>
      <c r="K35" s="1070" t="s">
        <v>828</v>
      </c>
      <c r="L35" s="1071"/>
      <c r="M35" s="1072"/>
      <c r="N35" s="404"/>
      <c r="O35" s="404"/>
      <c r="P35" s="404"/>
      <c r="Q35" s="404"/>
      <c r="R35" s="404">
        <v>1</v>
      </c>
      <c r="S35" s="404"/>
      <c r="T35" s="404"/>
      <c r="U35" s="404"/>
      <c r="V35" s="404"/>
      <c r="W35" s="404"/>
      <c r="X35" s="404">
        <v>1</v>
      </c>
      <c r="Y35" s="404"/>
      <c r="Z35" s="404"/>
      <c r="AA35" s="164"/>
      <c r="AB35" s="164"/>
      <c r="AC35" s="164"/>
      <c r="AD35" s="164">
        <v>1</v>
      </c>
      <c r="AE35" s="164"/>
      <c r="AF35" s="164"/>
      <c r="AG35" s="164"/>
      <c r="AH35" s="164"/>
      <c r="AI35" s="164"/>
      <c r="AJ35" s="164">
        <v>2</v>
      </c>
      <c r="AK35" s="164"/>
      <c r="AL35" s="165"/>
      <c r="AM35" s="403"/>
      <c r="AN35" s="423"/>
      <c r="AO35" s="423"/>
      <c r="AP35" s="423"/>
      <c r="AQ35" s="423"/>
      <c r="AR35" s="423"/>
      <c r="AS35" s="423"/>
      <c r="AT35" s="423"/>
      <c r="AU35" s="423"/>
      <c r="AV35" s="423"/>
      <c r="AW35" s="423"/>
      <c r="AX35" s="423"/>
      <c r="AY35" s="423"/>
      <c r="AZ35" s="423"/>
    </row>
    <row r="36" spans="1:52" s="401" customFormat="1" ht="90" customHeight="1" x14ac:dyDescent="0.25">
      <c r="A36" s="712"/>
      <c r="B36" s="779" t="s">
        <v>759</v>
      </c>
      <c r="C36" s="780" t="s">
        <v>763</v>
      </c>
      <c r="D36" s="522" t="s">
        <v>756</v>
      </c>
      <c r="E36" s="522" t="s">
        <v>939</v>
      </c>
      <c r="F36" s="651" t="s">
        <v>935</v>
      </c>
      <c r="G36" s="470">
        <v>2</v>
      </c>
      <c r="H36" s="563" t="s">
        <v>936</v>
      </c>
      <c r="I36" s="577" t="s">
        <v>757</v>
      </c>
      <c r="J36" s="652" t="s">
        <v>506</v>
      </c>
      <c r="K36" s="577">
        <v>4</v>
      </c>
      <c r="L36" s="777">
        <v>63442</v>
      </c>
      <c r="M36" s="781">
        <f>K36*L36</f>
        <v>253768</v>
      </c>
      <c r="N36" s="923" t="s">
        <v>758</v>
      </c>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1088"/>
      <c r="AL36" s="720"/>
      <c r="AM36" s="430"/>
      <c r="AN36" s="710"/>
      <c r="AO36" s="711"/>
      <c r="AP36" s="711"/>
      <c r="AQ36" s="711"/>
      <c r="AR36" s="711"/>
      <c r="AS36" s="711"/>
      <c r="AT36" s="711"/>
      <c r="AU36" s="711"/>
      <c r="AV36" s="711"/>
      <c r="AW36" s="711"/>
    </row>
    <row r="37" spans="1:52" s="401" customFormat="1" ht="24.75" customHeight="1" thickBot="1" x14ac:dyDescent="0.25">
      <c r="B37" s="1119" t="s">
        <v>739</v>
      </c>
      <c r="C37" s="1120"/>
      <c r="D37" s="1120"/>
      <c r="E37" s="1120"/>
      <c r="F37" s="1120"/>
      <c r="G37" s="1120"/>
      <c r="H37" s="1120"/>
      <c r="I37" s="1120"/>
      <c r="J37" s="1120"/>
      <c r="K37" s="807"/>
      <c r="L37" s="807"/>
      <c r="M37" s="808"/>
      <c r="N37" s="773"/>
      <c r="O37" s="633"/>
      <c r="P37" s="634"/>
      <c r="Q37" s="634"/>
      <c r="R37" s="634"/>
      <c r="S37" s="634"/>
      <c r="T37" s="634"/>
      <c r="U37" s="634"/>
      <c r="V37" s="634"/>
      <c r="W37" s="634"/>
      <c r="X37" s="634"/>
      <c r="Y37" s="634"/>
      <c r="Z37" s="634"/>
      <c r="AA37" s="634"/>
      <c r="AB37" s="634"/>
      <c r="AC37" s="634"/>
      <c r="AD37" s="634"/>
      <c r="AE37" s="634"/>
      <c r="AF37" s="634"/>
      <c r="AG37" s="635"/>
      <c r="AH37" s="634"/>
      <c r="AI37" s="636"/>
      <c r="AJ37" s="637"/>
      <c r="AK37" s="635"/>
      <c r="AL37" s="427"/>
      <c r="AM37" s="450"/>
      <c r="AN37" s="423"/>
      <c r="AO37" s="423"/>
      <c r="AP37" s="423"/>
      <c r="AQ37" s="423"/>
      <c r="AR37" s="423"/>
      <c r="AS37" s="423"/>
      <c r="AT37" s="423"/>
      <c r="AU37" s="423"/>
      <c r="AV37" s="423"/>
      <c r="AW37" s="423"/>
      <c r="AX37" s="423"/>
      <c r="AY37" s="423"/>
      <c r="AZ37" s="423"/>
    </row>
    <row r="38" spans="1:52" s="401" customFormat="1" ht="84" customHeight="1" thickBot="1" x14ac:dyDescent="0.25">
      <c r="B38" s="782" t="s">
        <v>6</v>
      </c>
      <c r="C38" s="783" t="s">
        <v>24</v>
      </c>
      <c r="D38" s="784" t="s">
        <v>940</v>
      </c>
      <c r="E38" s="772" t="s">
        <v>941</v>
      </c>
      <c r="F38" s="785" t="s">
        <v>876</v>
      </c>
      <c r="G38" s="786">
        <v>1</v>
      </c>
      <c r="H38" s="787" t="s">
        <v>929</v>
      </c>
      <c r="I38" s="788" t="s">
        <v>788</v>
      </c>
      <c r="J38" s="788" t="s">
        <v>877</v>
      </c>
      <c r="K38" s="1073" t="s">
        <v>878</v>
      </c>
      <c r="L38" s="1084"/>
      <c r="M38" s="1074"/>
      <c r="N38" s="1190" t="s">
        <v>937</v>
      </c>
      <c r="O38" s="1130"/>
      <c r="P38" s="1130"/>
      <c r="Q38" s="1130"/>
      <c r="R38" s="1130"/>
      <c r="S38" s="1130"/>
      <c r="T38" s="1130"/>
      <c r="U38" s="1130"/>
      <c r="V38" s="1130"/>
      <c r="W38" s="1130"/>
      <c r="X38" s="1130"/>
      <c r="Y38" s="1130"/>
      <c r="Z38" s="1130"/>
      <c r="AA38" s="1130"/>
      <c r="AB38" s="1130"/>
      <c r="AC38" s="1130"/>
      <c r="AD38" s="1130"/>
      <c r="AE38" s="1130"/>
      <c r="AF38" s="1130"/>
      <c r="AG38" s="1130"/>
      <c r="AH38" s="1130"/>
      <c r="AI38" s="1130"/>
      <c r="AJ38" s="1130"/>
      <c r="AK38" s="1131"/>
      <c r="AL38" s="400">
        <f>(Q38+S38+U38)/3*100</f>
        <v>0</v>
      </c>
      <c r="AM38" s="488"/>
      <c r="AN38" s="423"/>
      <c r="AO38" s="423"/>
      <c r="AP38" s="423"/>
      <c r="AQ38" s="423"/>
      <c r="AR38" s="423"/>
      <c r="AS38" s="423"/>
      <c r="AT38" s="423"/>
      <c r="AU38" s="423"/>
      <c r="AV38" s="423"/>
      <c r="AW38" s="423"/>
      <c r="AX38" s="423"/>
      <c r="AY38" s="423"/>
      <c r="AZ38" s="423"/>
    </row>
    <row r="39" spans="1:52" s="401" customFormat="1" ht="74.25" customHeight="1" thickBot="1" x14ac:dyDescent="0.25">
      <c r="B39" s="775" t="s">
        <v>6</v>
      </c>
      <c r="C39" s="783" t="s">
        <v>24</v>
      </c>
      <c r="D39" s="670" t="s">
        <v>879</v>
      </c>
      <c r="E39" s="725" t="s">
        <v>500</v>
      </c>
      <c r="F39" s="662" t="s">
        <v>880</v>
      </c>
      <c r="G39" s="566" t="s">
        <v>881</v>
      </c>
      <c r="H39" s="523" t="s">
        <v>929</v>
      </c>
      <c r="I39" s="577" t="s">
        <v>938</v>
      </c>
      <c r="J39" s="577" t="s">
        <v>882</v>
      </c>
      <c r="K39" s="577">
        <v>0</v>
      </c>
      <c r="L39" s="577">
        <v>0</v>
      </c>
      <c r="M39" s="577">
        <v>38000000</v>
      </c>
      <c r="N39" s="421"/>
      <c r="O39" s="421"/>
      <c r="P39" s="421">
        <v>1</v>
      </c>
      <c r="Q39" s="421"/>
      <c r="R39" s="421">
        <v>1</v>
      </c>
      <c r="S39" s="421"/>
      <c r="T39" s="421">
        <v>1</v>
      </c>
      <c r="U39" s="421"/>
      <c r="V39" s="421">
        <v>1</v>
      </c>
      <c r="W39" s="421"/>
      <c r="X39" s="421"/>
      <c r="Y39" s="421"/>
      <c r="Z39" s="421"/>
      <c r="AA39" s="421"/>
      <c r="AB39" s="421"/>
      <c r="AC39" s="421"/>
      <c r="AD39" s="421"/>
      <c r="AE39" s="421"/>
      <c r="AF39" s="421"/>
      <c r="AG39" s="421"/>
      <c r="AH39" s="421"/>
      <c r="AI39" s="421"/>
      <c r="AJ39" s="421"/>
      <c r="AK39" s="421"/>
      <c r="AL39" s="405">
        <f>(Y39+AA39)/2*100</f>
        <v>0</v>
      </c>
      <c r="AM39" s="422"/>
      <c r="AN39" s="423"/>
      <c r="AO39" s="423"/>
      <c r="AP39" s="423"/>
      <c r="AQ39" s="423"/>
      <c r="AR39" s="423"/>
      <c r="AS39" s="423"/>
      <c r="AT39" s="423"/>
      <c r="AU39" s="423"/>
      <c r="AV39" s="423"/>
      <c r="AW39" s="423"/>
      <c r="AX39" s="423"/>
      <c r="AY39" s="423"/>
      <c r="AZ39" s="423"/>
    </row>
    <row r="40" spans="1:52" s="401" customFormat="1" ht="74.25" customHeight="1" thickBot="1" x14ac:dyDescent="0.25">
      <c r="B40" s="775" t="s">
        <v>6</v>
      </c>
      <c r="C40" s="783" t="s">
        <v>24</v>
      </c>
      <c r="D40" s="791" t="s">
        <v>883</v>
      </c>
      <c r="E40" s="725" t="s">
        <v>500</v>
      </c>
      <c r="F40" s="662" t="s">
        <v>880</v>
      </c>
      <c r="G40" s="566">
        <v>5</v>
      </c>
      <c r="H40" s="523" t="s">
        <v>929</v>
      </c>
      <c r="I40" s="577" t="s">
        <v>884</v>
      </c>
      <c r="J40" s="578" t="s">
        <v>506</v>
      </c>
      <c r="K40" s="577"/>
      <c r="L40" s="577"/>
      <c r="M40" s="577">
        <v>17000000</v>
      </c>
      <c r="N40" s="433"/>
      <c r="O40" s="433"/>
      <c r="P40" s="433"/>
      <c r="Q40" s="433"/>
      <c r="R40" s="433">
        <v>1</v>
      </c>
      <c r="S40" s="433"/>
      <c r="T40" s="433">
        <v>1</v>
      </c>
      <c r="U40" s="433"/>
      <c r="V40" s="433">
        <v>1</v>
      </c>
      <c r="W40" s="433"/>
      <c r="X40" s="433">
        <v>1</v>
      </c>
      <c r="Y40" s="433"/>
      <c r="Z40" s="433">
        <v>1</v>
      </c>
      <c r="AA40" s="433"/>
      <c r="AB40" s="433"/>
      <c r="AC40" s="433"/>
      <c r="AD40" s="433"/>
      <c r="AE40" s="433"/>
      <c r="AF40" s="433"/>
      <c r="AG40" s="433"/>
      <c r="AH40" s="433"/>
      <c r="AI40" s="433"/>
      <c r="AJ40" s="433"/>
      <c r="AK40" s="433"/>
      <c r="AL40" s="418"/>
      <c r="AM40" s="749"/>
      <c r="AN40" s="423"/>
      <c r="AO40" s="423"/>
      <c r="AP40" s="423"/>
      <c r="AQ40" s="423"/>
      <c r="AR40" s="423"/>
      <c r="AS40" s="423"/>
      <c r="AT40" s="423"/>
      <c r="AU40" s="423"/>
      <c r="AV40" s="423"/>
      <c r="AW40" s="423"/>
      <c r="AX40" s="423"/>
      <c r="AY40" s="423"/>
      <c r="AZ40" s="423"/>
    </row>
    <row r="41" spans="1:52" s="401" customFormat="1" ht="88.5" customHeight="1" thickBot="1" x14ac:dyDescent="0.25">
      <c r="B41" s="778" t="s">
        <v>6</v>
      </c>
      <c r="C41" s="783" t="s">
        <v>24</v>
      </c>
      <c r="D41" s="791" t="s">
        <v>885</v>
      </c>
      <c r="E41" s="670" t="s">
        <v>886</v>
      </c>
      <c r="F41" s="662" t="s">
        <v>880</v>
      </c>
      <c r="G41" s="566" t="s">
        <v>881</v>
      </c>
      <c r="H41" s="563" t="s">
        <v>929</v>
      </c>
      <c r="I41" s="577" t="s">
        <v>938</v>
      </c>
      <c r="J41" s="682" t="s">
        <v>887</v>
      </c>
      <c r="K41" s="1073" t="s">
        <v>878</v>
      </c>
      <c r="L41" s="1084"/>
      <c r="M41" s="1074"/>
      <c r="N41" s="428"/>
      <c r="O41" s="428"/>
      <c r="P41" s="793">
        <v>1</v>
      </c>
      <c r="Q41" s="793"/>
      <c r="R41" s="793">
        <v>1</v>
      </c>
      <c r="S41" s="793"/>
      <c r="T41" s="793">
        <v>1</v>
      </c>
      <c r="U41" s="793"/>
      <c r="V41" s="793">
        <v>1</v>
      </c>
      <c r="W41" s="793"/>
      <c r="X41" s="793"/>
      <c r="Y41" s="793"/>
      <c r="Z41" s="793"/>
      <c r="AA41" s="793"/>
      <c r="AB41" s="433"/>
      <c r="AC41" s="433"/>
      <c r="AD41" s="433">
        <v>1</v>
      </c>
      <c r="AE41" s="793"/>
      <c r="AF41" s="793"/>
      <c r="AG41" s="793"/>
      <c r="AH41" s="428"/>
      <c r="AI41" s="428"/>
      <c r="AJ41" s="433"/>
      <c r="AK41" s="428"/>
      <c r="AL41" s="418">
        <f>(AE41)/1*100</f>
        <v>0</v>
      </c>
      <c r="AM41" s="419"/>
      <c r="AN41" s="423"/>
      <c r="AO41" s="423"/>
      <c r="AP41" s="423"/>
      <c r="AQ41" s="423"/>
      <c r="AR41" s="423"/>
      <c r="AS41" s="423"/>
      <c r="AT41" s="423"/>
      <c r="AU41" s="423"/>
      <c r="AV41" s="423"/>
      <c r="AW41" s="423"/>
      <c r="AX41" s="423"/>
      <c r="AY41" s="423"/>
      <c r="AZ41" s="423"/>
    </row>
    <row r="42" spans="1:52" s="401" customFormat="1" ht="119.25" customHeight="1" thickBot="1" x14ac:dyDescent="0.25">
      <c r="B42" s="775" t="s">
        <v>6</v>
      </c>
      <c r="C42" s="779" t="s">
        <v>24</v>
      </c>
      <c r="D42" s="670" t="s">
        <v>888</v>
      </c>
      <c r="E42" s="670" t="s">
        <v>889</v>
      </c>
      <c r="F42" s="662" t="s">
        <v>880</v>
      </c>
      <c r="G42" s="566" t="s">
        <v>890</v>
      </c>
      <c r="H42" s="672" t="s">
        <v>930</v>
      </c>
      <c r="I42" s="672" t="s">
        <v>599</v>
      </c>
      <c r="J42" s="672" t="s">
        <v>891</v>
      </c>
      <c r="K42" s="1073" t="s">
        <v>878</v>
      </c>
      <c r="L42" s="1084"/>
      <c r="M42" s="1074"/>
      <c r="N42" s="421"/>
      <c r="O42" s="421"/>
      <c r="P42" s="421"/>
      <c r="Q42" s="421"/>
      <c r="R42" s="421"/>
      <c r="S42" s="421"/>
      <c r="T42" s="421"/>
      <c r="U42" s="421"/>
      <c r="V42" s="421"/>
      <c r="W42" s="421"/>
      <c r="X42" s="421">
        <v>1</v>
      </c>
      <c r="Y42" s="421"/>
      <c r="Z42" s="421"/>
      <c r="AA42" s="421"/>
      <c r="AB42" s="421"/>
      <c r="AC42" s="421"/>
      <c r="AD42" s="421"/>
      <c r="AE42" s="421"/>
      <c r="AF42" s="421"/>
      <c r="AG42" s="421"/>
      <c r="AH42" s="421"/>
      <c r="AI42" s="421"/>
      <c r="AJ42" s="421">
        <v>1</v>
      </c>
      <c r="AK42" s="421"/>
      <c r="AL42" s="437">
        <f>(AK42)/1*100</f>
        <v>0</v>
      </c>
      <c r="AM42" s="425"/>
      <c r="AN42" s="423"/>
      <c r="AO42" s="423"/>
      <c r="AP42" s="423"/>
      <c r="AQ42" s="423"/>
      <c r="AR42" s="423"/>
      <c r="AS42" s="423"/>
      <c r="AT42" s="423"/>
      <c r="AU42" s="423"/>
      <c r="AV42" s="423"/>
      <c r="AW42" s="423"/>
      <c r="AX42" s="423"/>
      <c r="AY42" s="423"/>
      <c r="AZ42" s="423"/>
    </row>
    <row r="43" spans="1:52" s="401" customFormat="1" ht="93.75" customHeight="1" thickBot="1" x14ac:dyDescent="0.25">
      <c r="B43" s="778" t="s">
        <v>6</v>
      </c>
      <c r="C43" s="789" t="s">
        <v>24</v>
      </c>
      <c r="D43" s="794" t="s">
        <v>662</v>
      </c>
      <c r="E43" s="794" t="s">
        <v>327</v>
      </c>
      <c r="F43" s="662" t="s">
        <v>880</v>
      </c>
      <c r="G43" s="785">
        <v>1</v>
      </c>
      <c r="H43" s="577" t="s">
        <v>930</v>
      </c>
      <c r="I43" s="577" t="s">
        <v>938</v>
      </c>
      <c r="J43" s="578" t="s">
        <v>502</v>
      </c>
      <c r="K43" s="1073" t="s">
        <v>878</v>
      </c>
      <c r="L43" s="1084"/>
      <c r="M43" s="1074"/>
      <c r="N43" s="426"/>
      <c r="O43" s="426"/>
      <c r="P43" s="426"/>
      <c r="Q43" s="426"/>
      <c r="R43" s="426"/>
      <c r="S43" s="426"/>
      <c r="T43" s="426"/>
      <c r="U43" s="426"/>
      <c r="V43" s="426"/>
      <c r="W43" s="426"/>
      <c r="X43" s="426"/>
      <c r="Y43" s="426"/>
      <c r="Z43" s="426">
        <v>1</v>
      </c>
      <c r="AA43" s="426"/>
      <c r="AB43" s="426"/>
      <c r="AC43" s="426"/>
      <c r="AD43" s="426"/>
      <c r="AE43" s="426"/>
      <c r="AF43" s="426"/>
      <c r="AG43" s="426"/>
      <c r="AH43" s="426"/>
      <c r="AI43" s="426"/>
      <c r="AJ43" s="426"/>
      <c r="AK43" s="426"/>
      <c r="AL43" s="795">
        <f>(AA43+AC43)/2*100</f>
        <v>0</v>
      </c>
      <c r="AM43" s="537" t="s">
        <v>501</v>
      </c>
      <c r="AN43" s="423"/>
      <c r="AO43" s="423"/>
      <c r="AP43" s="423"/>
      <c r="AQ43" s="423"/>
      <c r="AR43" s="423"/>
      <c r="AS43" s="423"/>
      <c r="AT43" s="423"/>
      <c r="AU43" s="423"/>
      <c r="AV43" s="423"/>
      <c r="AW43" s="423"/>
      <c r="AX43" s="423"/>
      <c r="AY43" s="423"/>
      <c r="AZ43" s="423"/>
    </row>
    <row r="44" spans="1:52" s="401" customFormat="1" ht="91.5" customHeight="1" thickBot="1" x14ac:dyDescent="0.25">
      <c r="B44" s="544" t="s">
        <v>6</v>
      </c>
      <c r="C44" s="541" t="s">
        <v>24</v>
      </c>
      <c r="D44" s="663" t="s">
        <v>942</v>
      </c>
      <c r="E44" s="681" t="s">
        <v>896</v>
      </c>
      <c r="F44" s="664" t="s">
        <v>894</v>
      </c>
      <c r="G44" s="774">
        <v>12</v>
      </c>
      <c r="H44" s="672" t="s">
        <v>604</v>
      </c>
      <c r="I44" s="682" t="s">
        <v>943</v>
      </c>
      <c r="J44" s="682" t="s">
        <v>897</v>
      </c>
      <c r="K44" s="1073" t="s">
        <v>878</v>
      </c>
      <c r="L44" s="1084"/>
      <c r="M44" s="1074"/>
      <c r="N44" s="796">
        <v>1</v>
      </c>
      <c r="O44" s="796"/>
      <c r="P44" s="796">
        <v>1</v>
      </c>
      <c r="Q44" s="796"/>
      <c r="R44" s="796">
        <v>1</v>
      </c>
      <c r="S44" s="796"/>
      <c r="T44" s="796">
        <v>1</v>
      </c>
      <c r="U44" s="796"/>
      <c r="V44" s="796">
        <v>1</v>
      </c>
      <c r="W44" s="796"/>
      <c r="X44" s="421">
        <v>1</v>
      </c>
      <c r="Y44" s="421"/>
      <c r="Z44" s="421">
        <v>1</v>
      </c>
      <c r="AA44" s="421"/>
      <c r="AB44" s="421">
        <v>1</v>
      </c>
      <c r="AC44" s="421"/>
      <c r="AD44" s="421">
        <v>1</v>
      </c>
      <c r="AE44" s="421"/>
      <c r="AF44" s="421">
        <v>1</v>
      </c>
      <c r="AG44" s="421"/>
      <c r="AH44" s="421">
        <v>1</v>
      </c>
      <c r="AI44" s="421"/>
      <c r="AJ44" s="421">
        <v>1</v>
      </c>
      <c r="AK44" s="421"/>
      <c r="AL44" s="405">
        <f>(Y44+AE44+AK44)/3*100</f>
        <v>0</v>
      </c>
      <c r="AM44" s="424"/>
      <c r="AN44" s="423"/>
      <c r="AO44" s="423"/>
      <c r="AP44" s="423"/>
      <c r="AQ44" s="423"/>
      <c r="AR44" s="423"/>
      <c r="AS44" s="423"/>
      <c r="AT44" s="423"/>
      <c r="AU44" s="423"/>
      <c r="AV44" s="423"/>
      <c r="AW44" s="423"/>
      <c r="AX44" s="423"/>
      <c r="AY44" s="423"/>
      <c r="AZ44" s="423"/>
    </row>
    <row r="45" spans="1:52" s="401" customFormat="1" ht="71.25" customHeight="1" thickBot="1" x14ac:dyDescent="0.25">
      <c r="B45" s="544" t="s">
        <v>6</v>
      </c>
      <c r="C45" s="541" t="s">
        <v>24</v>
      </c>
      <c r="D45" s="658" t="s">
        <v>898</v>
      </c>
      <c r="E45" s="681" t="s">
        <v>899</v>
      </c>
      <c r="F45" s="664" t="s">
        <v>598</v>
      </c>
      <c r="G45" s="662">
        <v>4</v>
      </c>
      <c r="H45" s="672" t="s">
        <v>931</v>
      </c>
      <c r="I45" s="682" t="s">
        <v>943</v>
      </c>
      <c r="J45" s="682" t="s">
        <v>900</v>
      </c>
      <c r="K45" s="1073" t="s">
        <v>878</v>
      </c>
      <c r="L45" s="1084"/>
      <c r="M45" s="1074"/>
      <c r="N45" s="426"/>
      <c r="O45" s="426"/>
      <c r="P45" s="426"/>
      <c r="Q45" s="426"/>
      <c r="R45" s="426">
        <v>1</v>
      </c>
      <c r="S45" s="426"/>
      <c r="T45" s="426"/>
      <c r="U45" s="426"/>
      <c r="V45" s="426"/>
      <c r="W45" s="426"/>
      <c r="X45" s="426">
        <v>1</v>
      </c>
      <c r="Y45" s="426"/>
      <c r="Z45" s="426"/>
      <c r="AA45" s="426"/>
      <c r="AB45" s="167"/>
      <c r="AC45" s="167"/>
      <c r="AD45" s="167">
        <v>1</v>
      </c>
      <c r="AE45" s="167"/>
      <c r="AF45" s="167"/>
      <c r="AG45" s="167"/>
      <c r="AH45" s="167"/>
      <c r="AI45" s="167"/>
      <c r="AJ45" s="167">
        <v>1</v>
      </c>
      <c r="AK45" s="167"/>
      <c r="AL45" s="165">
        <f>(AC45)/1*100</f>
        <v>0</v>
      </c>
      <c r="AM45" s="424"/>
      <c r="AN45" s="423"/>
      <c r="AO45" s="423"/>
      <c r="AP45" s="423"/>
      <c r="AQ45" s="423"/>
      <c r="AR45" s="423"/>
      <c r="AS45" s="423"/>
      <c r="AT45" s="423"/>
      <c r="AU45" s="423"/>
      <c r="AV45" s="423"/>
      <c r="AW45" s="423"/>
      <c r="AX45" s="423"/>
      <c r="AY45" s="423"/>
      <c r="AZ45" s="423"/>
    </row>
    <row r="46" spans="1:52" ht="102.75" customHeight="1" thickBot="1" x14ac:dyDescent="0.25">
      <c r="B46" s="544" t="s">
        <v>6</v>
      </c>
      <c r="C46" s="561" t="s">
        <v>24</v>
      </c>
      <c r="D46" s="658" t="s">
        <v>685</v>
      </c>
      <c r="E46" s="681" t="s">
        <v>904</v>
      </c>
      <c r="F46" s="664" t="s">
        <v>894</v>
      </c>
      <c r="G46" s="662">
        <v>1</v>
      </c>
      <c r="H46" s="672" t="s">
        <v>931</v>
      </c>
      <c r="I46" s="682" t="s">
        <v>601</v>
      </c>
      <c r="J46" s="682" t="s">
        <v>686</v>
      </c>
      <c r="K46" s="1073" t="s">
        <v>944</v>
      </c>
      <c r="L46" s="1084"/>
      <c r="M46" s="1074"/>
      <c r="N46" s="798"/>
      <c r="O46" s="798"/>
      <c r="P46" s="798"/>
      <c r="Q46" s="798"/>
      <c r="R46" s="798"/>
      <c r="S46" s="798"/>
      <c r="T46" s="798"/>
      <c r="U46" s="798"/>
      <c r="V46" s="798"/>
      <c r="W46" s="798"/>
      <c r="X46" s="798"/>
      <c r="Y46" s="798"/>
      <c r="Z46" s="426"/>
      <c r="AA46" s="798"/>
      <c r="AB46" s="167">
        <v>1</v>
      </c>
      <c r="AC46" s="798"/>
      <c r="AD46" s="430"/>
      <c r="AE46" s="430"/>
      <c r="AF46" s="430"/>
      <c r="AG46" s="430"/>
      <c r="AH46" s="430"/>
      <c r="AI46" s="430"/>
      <c r="AJ46" s="430"/>
      <c r="AK46" s="430"/>
      <c r="AL46" s="415">
        <f>(AC46)/1*100</f>
        <v>0</v>
      </c>
      <c r="AM46" s="464"/>
    </row>
    <row r="47" spans="1:52" s="401" customFormat="1" ht="57.75" customHeight="1" thickBot="1" x14ac:dyDescent="0.25">
      <c r="B47" s="544" t="s">
        <v>6</v>
      </c>
      <c r="C47" s="754" t="s">
        <v>24</v>
      </c>
      <c r="D47" s="658" t="s">
        <v>905</v>
      </c>
      <c r="E47" s="681" t="s">
        <v>906</v>
      </c>
      <c r="F47" s="664" t="s">
        <v>907</v>
      </c>
      <c r="G47" s="664">
        <v>1</v>
      </c>
      <c r="H47" s="672" t="s">
        <v>932</v>
      </c>
      <c r="I47" s="672" t="s">
        <v>908</v>
      </c>
      <c r="J47" s="672" t="s">
        <v>877</v>
      </c>
      <c r="K47" s="1073" t="s">
        <v>944</v>
      </c>
      <c r="L47" s="1084"/>
      <c r="M47" s="1074"/>
      <c r="N47" s="421"/>
      <c r="O47" s="421"/>
      <c r="P47" s="421"/>
      <c r="Q47" s="421"/>
      <c r="R47" s="421"/>
      <c r="S47" s="421"/>
      <c r="T47" s="421"/>
      <c r="U47" s="421"/>
      <c r="V47" s="421">
        <v>1</v>
      </c>
      <c r="W47" s="421"/>
      <c r="X47" s="421"/>
      <c r="Y47" s="421"/>
      <c r="Z47" s="421"/>
      <c r="AA47" s="421"/>
      <c r="AB47" s="167"/>
      <c r="AC47" s="430"/>
      <c r="AD47" s="244"/>
      <c r="AE47" s="421"/>
      <c r="AF47" s="421"/>
      <c r="AG47" s="421"/>
      <c r="AH47" s="421"/>
      <c r="AI47" s="421"/>
      <c r="AJ47" s="421"/>
      <c r="AK47" s="421"/>
      <c r="AL47" s="795">
        <f t="shared" ref="AL47" si="0">(AC47)/1*100</f>
        <v>0</v>
      </c>
      <c r="AM47" s="425"/>
      <c r="AN47" s="423"/>
      <c r="AO47" s="423"/>
      <c r="AP47" s="423"/>
      <c r="AQ47" s="423"/>
      <c r="AR47" s="423"/>
      <c r="AS47" s="423"/>
      <c r="AT47" s="423"/>
      <c r="AU47" s="423"/>
      <c r="AV47" s="423"/>
      <c r="AW47" s="423"/>
      <c r="AX47" s="423"/>
      <c r="AY47" s="423"/>
      <c r="AZ47" s="423"/>
    </row>
    <row r="48" spans="1:52" s="401" customFormat="1" ht="57.75" customHeight="1" x14ac:dyDescent="0.2">
      <c r="B48" s="544" t="s">
        <v>6</v>
      </c>
      <c r="C48" s="541" t="s">
        <v>24</v>
      </c>
      <c r="D48" s="658" t="s">
        <v>901</v>
      </c>
      <c r="E48" s="681" t="s">
        <v>902</v>
      </c>
      <c r="F48" s="664" t="s">
        <v>598</v>
      </c>
      <c r="G48" s="662">
        <v>2</v>
      </c>
      <c r="H48" s="672" t="s">
        <v>930</v>
      </c>
      <c r="I48" s="682" t="s">
        <v>943</v>
      </c>
      <c r="J48" s="682" t="s">
        <v>903</v>
      </c>
      <c r="K48" s="1097" t="s">
        <v>944</v>
      </c>
      <c r="L48" s="1098"/>
      <c r="M48" s="1099"/>
      <c r="N48" s="426"/>
      <c r="O48" s="426"/>
      <c r="P48" s="426"/>
      <c r="Q48" s="426"/>
      <c r="R48" s="426"/>
      <c r="S48" s="426"/>
      <c r="T48" s="426">
        <v>1</v>
      </c>
      <c r="U48" s="426"/>
      <c r="V48" s="426"/>
      <c r="W48" s="426"/>
      <c r="X48" s="426"/>
      <c r="Y48" s="426"/>
      <c r="Z48" s="426"/>
      <c r="AA48" s="426"/>
      <c r="AB48" s="167"/>
      <c r="AC48" s="167"/>
      <c r="AD48" s="167"/>
      <c r="AE48" s="167"/>
      <c r="AF48" s="167">
        <v>1</v>
      </c>
      <c r="AG48" s="167"/>
      <c r="AH48" s="167"/>
      <c r="AI48" s="167"/>
      <c r="AJ48" s="167"/>
      <c r="AK48" s="167"/>
      <c r="AL48" s="258">
        <f>(AC48)/1*100</f>
        <v>0</v>
      </c>
      <c r="AM48" s="424"/>
      <c r="AN48" s="423"/>
      <c r="AO48" s="423"/>
      <c r="AP48" s="423"/>
      <c r="AQ48" s="423"/>
      <c r="AR48" s="423"/>
      <c r="AS48" s="423"/>
      <c r="AT48" s="423"/>
      <c r="AU48" s="423"/>
      <c r="AV48" s="423"/>
      <c r="AW48" s="423"/>
      <c r="AX48" s="423"/>
      <c r="AY48" s="423"/>
      <c r="AZ48" s="423"/>
    </row>
    <row r="49" spans="2:52" s="401" customFormat="1" ht="57.75" customHeight="1" x14ac:dyDescent="0.2">
      <c r="B49" s="544" t="s">
        <v>6</v>
      </c>
      <c r="C49" s="541" t="s">
        <v>24</v>
      </c>
      <c r="D49" s="658" t="s">
        <v>1048</v>
      </c>
      <c r="E49" s="681" t="s">
        <v>904</v>
      </c>
      <c r="F49" s="664" t="s">
        <v>708</v>
      </c>
      <c r="G49" s="662">
        <v>1</v>
      </c>
      <c r="H49" s="672" t="s">
        <v>968</v>
      </c>
      <c r="I49" s="682" t="s">
        <v>718</v>
      </c>
      <c r="J49" s="682" t="s">
        <v>1045</v>
      </c>
      <c r="K49" s="803">
        <v>40</v>
      </c>
      <c r="L49" s="803">
        <v>0</v>
      </c>
      <c r="M49" s="803" t="s">
        <v>1046</v>
      </c>
      <c r="N49" s="426"/>
      <c r="O49" s="426"/>
      <c r="P49" s="426"/>
      <c r="Q49" s="426"/>
      <c r="R49" s="426"/>
      <c r="S49" s="426"/>
      <c r="T49" s="426">
        <v>1</v>
      </c>
      <c r="U49" s="426"/>
      <c r="V49" s="426"/>
      <c r="W49" s="426"/>
      <c r="X49" s="426"/>
      <c r="Y49" s="426"/>
      <c r="Z49" s="426"/>
      <c r="AA49" s="426"/>
      <c r="AB49" s="167"/>
      <c r="AC49" s="167"/>
      <c r="AD49" s="167"/>
      <c r="AE49" s="167"/>
      <c r="AF49" s="167"/>
      <c r="AG49" s="167"/>
      <c r="AH49" s="167"/>
      <c r="AI49" s="167"/>
      <c r="AJ49" s="167"/>
      <c r="AK49" s="167"/>
      <c r="AL49" s="258"/>
      <c r="AM49" s="424"/>
      <c r="AN49" s="423"/>
      <c r="AO49" s="423"/>
      <c r="AP49" s="423"/>
      <c r="AQ49" s="423"/>
      <c r="AR49" s="423"/>
      <c r="AS49" s="423"/>
      <c r="AT49" s="423"/>
      <c r="AU49" s="423"/>
      <c r="AV49" s="423"/>
      <c r="AW49" s="423"/>
      <c r="AX49" s="423"/>
      <c r="AY49" s="423"/>
      <c r="AZ49" s="423"/>
    </row>
    <row r="50" spans="2:52" s="401" customFormat="1" ht="71.25" customHeight="1" thickBot="1" x14ac:dyDescent="0.25">
      <c r="B50" s="544" t="s">
        <v>6</v>
      </c>
      <c r="C50" s="541" t="s">
        <v>24</v>
      </c>
      <c r="D50" s="658" t="s">
        <v>967</v>
      </c>
      <c r="E50" s="828" t="s">
        <v>970</v>
      </c>
      <c r="F50" s="664" t="s">
        <v>708</v>
      </c>
      <c r="G50" s="662">
        <v>1</v>
      </c>
      <c r="H50" s="672" t="s">
        <v>968</v>
      </c>
      <c r="I50" s="682" t="s">
        <v>969</v>
      </c>
      <c r="J50" s="682" t="s">
        <v>903</v>
      </c>
      <c r="K50" s="829">
        <v>0</v>
      </c>
      <c r="L50" s="829">
        <v>0</v>
      </c>
      <c r="M50" s="829">
        <v>800000</v>
      </c>
      <c r="N50" s="426"/>
      <c r="O50" s="426"/>
      <c r="P50" s="426"/>
      <c r="Q50" s="426"/>
      <c r="R50" s="426"/>
      <c r="S50" s="426"/>
      <c r="T50" s="426"/>
      <c r="U50" s="426"/>
      <c r="V50" s="426"/>
      <c r="W50" s="426"/>
      <c r="X50" s="426"/>
      <c r="Y50" s="426"/>
      <c r="Z50" s="426">
        <v>1</v>
      </c>
      <c r="AA50" s="426"/>
      <c r="AB50" s="167"/>
      <c r="AC50" s="167"/>
      <c r="AD50" s="167"/>
      <c r="AE50" s="167"/>
      <c r="AF50" s="167">
        <v>1</v>
      </c>
      <c r="AG50" s="167"/>
      <c r="AH50" s="167"/>
      <c r="AI50" s="167"/>
      <c r="AJ50" s="167"/>
      <c r="AK50" s="167"/>
      <c r="AL50" s="258">
        <f>(AC50)/1*100</f>
        <v>0</v>
      </c>
      <c r="AM50" s="424"/>
      <c r="AN50" s="423"/>
      <c r="AO50" s="423"/>
      <c r="AP50" s="423"/>
      <c r="AQ50" s="423"/>
      <c r="AR50" s="423"/>
      <c r="AS50" s="423"/>
      <c r="AT50" s="423"/>
      <c r="AU50" s="423"/>
      <c r="AV50" s="423"/>
      <c r="AW50" s="423"/>
      <c r="AX50" s="423"/>
      <c r="AY50" s="423"/>
      <c r="AZ50" s="423"/>
    </row>
    <row r="51" spans="2:52" s="401" customFormat="1" ht="30" customHeight="1" thickBot="1" x14ac:dyDescent="0.25">
      <c r="B51" s="1103" t="s">
        <v>740</v>
      </c>
      <c r="C51" s="1104"/>
      <c r="D51" s="1105"/>
      <c r="E51" s="1105"/>
      <c r="F51" s="1104"/>
      <c r="G51" s="1105"/>
      <c r="H51" s="1104"/>
      <c r="I51" s="1105"/>
      <c r="J51" s="1105"/>
      <c r="K51" s="806"/>
      <c r="L51" s="806"/>
      <c r="M51" s="806"/>
      <c r="N51" s="638"/>
      <c r="O51" s="638"/>
      <c r="P51" s="638"/>
      <c r="Q51" s="638"/>
      <c r="R51" s="639"/>
      <c r="S51" s="639"/>
      <c r="T51" s="638"/>
      <c r="U51" s="638"/>
      <c r="V51" s="638"/>
      <c r="W51" s="638"/>
      <c r="X51" s="638"/>
      <c r="Y51" s="638"/>
      <c r="Z51" s="638"/>
      <c r="AA51" s="638"/>
      <c r="AB51" s="638"/>
      <c r="AC51" s="638"/>
      <c r="AD51" s="638"/>
      <c r="AE51" s="638"/>
      <c r="AF51" s="638"/>
      <c r="AG51" s="638"/>
      <c r="AH51" s="638"/>
      <c r="AI51" s="638"/>
      <c r="AJ51" s="638"/>
      <c r="AK51" s="638"/>
      <c r="AL51" s="517"/>
      <c r="AM51" s="488"/>
      <c r="AN51" s="423"/>
      <c r="AO51" s="423"/>
      <c r="AP51" s="423"/>
      <c r="AQ51" s="423"/>
      <c r="AR51" s="423"/>
      <c r="AS51" s="423"/>
      <c r="AT51" s="423"/>
      <c r="AU51" s="423"/>
      <c r="AV51" s="423"/>
      <c r="AW51" s="423"/>
      <c r="AX51" s="423"/>
      <c r="AY51" s="423"/>
      <c r="AZ51" s="423"/>
    </row>
    <row r="52" spans="2:52" s="401" customFormat="1" ht="80.25" customHeight="1" thickBot="1" x14ac:dyDescent="0.25">
      <c r="B52" s="530" t="s">
        <v>6</v>
      </c>
      <c r="C52" s="667" t="s">
        <v>24</v>
      </c>
      <c r="D52" s="799" t="s">
        <v>722</v>
      </c>
      <c r="E52" s="659" t="s">
        <v>509</v>
      </c>
      <c r="F52" s="665" t="s">
        <v>708</v>
      </c>
      <c r="G52" s="660">
        <v>1</v>
      </c>
      <c r="H52" s="666" t="s">
        <v>933</v>
      </c>
      <c r="I52" s="661" t="s">
        <v>977</v>
      </c>
      <c r="J52" s="661" t="s">
        <v>510</v>
      </c>
      <c r="K52" s="745">
        <v>16</v>
      </c>
      <c r="L52" s="1073" t="s">
        <v>978</v>
      </c>
      <c r="M52" s="1074"/>
      <c r="N52" s="421"/>
      <c r="O52" s="421"/>
      <c r="P52" s="421"/>
      <c r="Q52" s="421"/>
      <c r="R52" s="455"/>
      <c r="S52" s="455"/>
      <c r="T52" s="421"/>
      <c r="U52" s="421"/>
      <c r="V52" s="421"/>
      <c r="W52" s="421"/>
      <c r="X52" s="421"/>
      <c r="Y52" s="421"/>
      <c r="Z52" s="421"/>
      <c r="AA52" s="421"/>
      <c r="AB52" s="421">
        <v>1</v>
      </c>
      <c r="AC52" s="421"/>
      <c r="AD52" s="421">
        <v>1</v>
      </c>
      <c r="AE52" s="421"/>
      <c r="AF52" s="421"/>
      <c r="AG52" s="421"/>
      <c r="AH52" s="421"/>
      <c r="AI52" s="421"/>
      <c r="AJ52" s="421"/>
      <c r="AK52" s="421"/>
      <c r="AL52" s="437">
        <f>(AC52+AE52)/2*100</f>
        <v>0</v>
      </c>
      <c r="AM52" s="422"/>
      <c r="AN52" s="423"/>
      <c r="AO52" s="423"/>
      <c r="AP52" s="423"/>
      <c r="AQ52" s="423"/>
      <c r="AR52" s="423"/>
      <c r="AS52" s="423"/>
      <c r="AT52" s="423"/>
      <c r="AU52" s="423"/>
      <c r="AV52" s="423"/>
      <c r="AW52" s="423"/>
      <c r="AX52" s="423"/>
      <c r="AY52" s="423"/>
      <c r="AZ52" s="423"/>
    </row>
    <row r="53" spans="2:52" s="401" customFormat="1" ht="94.5" customHeight="1" x14ac:dyDescent="0.2">
      <c r="B53" s="530" t="s">
        <v>6</v>
      </c>
      <c r="C53" s="667" t="s">
        <v>24</v>
      </c>
      <c r="D53" s="799" t="s">
        <v>626</v>
      </c>
      <c r="E53" s="659" t="s">
        <v>509</v>
      </c>
      <c r="F53" s="665" t="s">
        <v>726</v>
      </c>
      <c r="G53" s="660">
        <v>1</v>
      </c>
      <c r="H53" s="666" t="s">
        <v>934</v>
      </c>
      <c r="I53" s="661" t="s">
        <v>612</v>
      </c>
      <c r="J53" s="661" t="s">
        <v>613</v>
      </c>
      <c r="K53" s="797">
        <v>78</v>
      </c>
      <c r="L53" s="1073" t="s">
        <v>978</v>
      </c>
      <c r="M53" s="1074"/>
      <c r="N53" s="1089" t="s">
        <v>959</v>
      </c>
      <c r="O53" s="1076"/>
      <c r="P53" s="1076"/>
      <c r="Q53" s="1076"/>
      <c r="R53" s="1076"/>
      <c r="S53" s="1076"/>
      <c r="T53" s="1076"/>
      <c r="U53" s="1076"/>
      <c r="V53" s="1076"/>
      <c r="W53" s="1076"/>
      <c r="X53" s="1076"/>
      <c r="Y53" s="1076"/>
      <c r="Z53" s="1076"/>
      <c r="AA53" s="1076"/>
      <c r="AB53" s="1076"/>
      <c r="AC53" s="1076"/>
      <c r="AD53" s="1076"/>
      <c r="AE53" s="1076"/>
      <c r="AF53" s="1076"/>
      <c r="AG53" s="1076"/>
      <c r="AH53" s="1076"/>
      <c r="AI53" s="1076"/>
      <c r="AJ53" s="1076"/>
      <c r="AK53" s="1077"/>
      <c r="AL53" s="437">
        <f>(AA53)/1*100</f>
        <v>0</v>
      </c>
      <c r="AM53" s="422"/>
      <c r="AN53" s="423"/>
      <c r="AO53" s="423"/>
      <c r="AP53" s="423"/>
      <c r="AQ53" s="423"/>
      <c r="AR53" s="423"/>
      <c r="AS53" s="423"/>
      <c r="AT53" s="423"/>
      <c r="AU53" s="423"/>
      <c r="AV53" s="423"/>
      <c r="AW53" s="423"/>
      <c r="AX53" s="423"/>
      <c r="AY53" s="423"/>
      <c r="AZ53" s="423"/>
    </row>
    <row r="54" spans="2:52" s="401" customFormat="1" ht="96.75" customHeight="1" thickBot="1" x14ac:dyDescent="0.25">
      <c r="B54" s="530" t="s">
        <v>6</v>
      </c>
      <c r="C54" s="667" t="s">
        <v>24</v>
      </c>
      <c r="D54" s="799" t="s">
        <v>909</v>
      </c>
      <c r="E54" s="670" t="s">
        <v>509</v>
      </c>
      <c r="F54" s="800" t="s">
        <v>945</v>
      </c>
      <c r="G54" s="664">
        <v>11</v>
      </c>
      <c r="H54" s="801" t="s">
        <v>933</v>
      </c>
      <c r="I54" s="672" t="s">
        <v>946</v>
      </c>
      <c r="J54" s="672" t="s">
        <v>504</v>
      </c>
      <c r="K54" s="1093" t="s">
        <v>857</v>
      </c>
      <c r="L54" s="1094"/>
      <c r="M54" s="1095"/>
      <c r="N54" s="755"/>
      <c r="O54" s="755"/>
      <c r="P54" s="755">
        <v>1</v>
      </c>
      <c r="Q54" s="755"/>
      <c r="R54" s="755">
        <v>1</v>
      </c>
      <c r="S54" s="755"/>
      <c r="T54" s="755">
        <v>1</v>
      </c>
      <c r="U54" s="755"/>
      <c r="V54" s="755">
        <v>1</v>
      </c>
      <c r="W54" s="755"/>
      <c r="X54" s="755">
        <v>1</v>
      </c>
      <c r="Y54" s="755"/>
      <c r="Z54" s="755">
        <v>1</v>
      </c>
      <c r="AA54" s="755"/>
      <c r="AB54" s="755">
        <v>1</v>
      </c>
      <c r="AC54" s="755"/>
      <c r="AD54" s="433">
        <v>1</v>
      </c>
      <c r="AE54" s="755"/>
      <c r="AF54" s="755">
        <v>1</v>
      </c>
      <c r="AG54" s="755"/>
      <c r="AH54" s="755">
        <v>1</v>
      </c>
      <c r="AI54" s="755"/>
      <c r="AJ54" s="755">
        <v>1</v>
      </c>
      <c r="AK54" s="755"/>
      <c r="AL54" s="418">
        <f>(AE54)/1*100</f>
        <v>0</v>
      </c>
      <c r="AM54" s="749"/>
      <c r="AN54" s="423"/>
      <c r="AO54" s="423"/>
      <c r="AP54" s="423"/>
      <c r="AQ54" s="423"/>
      <c r="AR54" s="423"/>
      <c r="AS54" s="423"/>
      <c r="AT54" s="423"/>
      <c r="AU54" s="423"/>
      <c r="AV54" s="423"/>
      <c r="AW54" s="423"/>
      <c r="AX54" s="423"/>
      <c r="AY54" s="423"/>
      <c r="AZ54" s="423"/>
    </row>
    <row r="55" spans="2:52" s="401" customFormat="1" ht="96.75" customHeight="1" thickBot="1" x14ac:dyDescent="0.25">
      <c r="B55" s="530" t="s">
        <v>6</v>
      </c>
      <c r="C55" s="667" t="s">
        <v>24</v>
      </c>
      <c r="D55" s="799" t="s">
        <v>979</v>
      </c>
      <c r="E55" s="659" t="s">
        <v>509</v>
      </c>
      <c r="F55" s="665" t="s">
        <v>726</v>
      </c>
      <c r="G55" s="664">
        <v>26</v>
      </c>
      <c r="H55" s="801" t="s">
        <v>981</v>
      </c>
      <c r="I55" s="672" t="s">
        <v>718</v>
      </c>
      <c r="J55" s="672" t="s">
        <v>980</v>
      </c>
      <c r="K55" s="577">
        <v>92</v>
      </c>
      <c r="L55" s="1073" t="s">
        <v>978</v>
      </c>
      <c r="M55" s="1074"/>
      <c r="N55" s="1075" t="s">
        <v>982</v>
      </c>
      <c r="O55" s="1076"/>
      <c r="P55" s="1076"/>
      <c r="Q55" s="1076"/>
      <c r="R55" s="1076"/>
      <c r="S55" s="1076"/>
      <c r="T55" s="1076"/>
      <c r="U55" s="1076"/>
      <c r="V55" s="1076"/>
      <c r="W55" s="1076"/>
      <c r="X55" s="1076"/>
      <c r="Y55" s="1076"/>
      <c r="Z55" s="1076"/>
      <c r="AA55" s="1076"/>
      <c r="AB55" s="1076"/>
      <c r="AC55" s="1076"/>
      <c r="AD55" s="1076"/>
      <c r="AE55" s="1076"/>
      <c r="AF55" s="1076"/>
      <c r="AG55" s="1076"/>
      <c r="AH55" s="1076"/>
      <c r="AI55" s="1076"/>
      <c r="AJ55" s="1076"/>
      <c r="AK55" s="1077"/>
      <c r="AL55" s="418"/>
      <c r="AM55" s="805"/>
      <c r="AN55" s="423"/>
      <c r="AO55" s="423"/>
      <c r="AP55" s="423"/>
      <c r="AQ55" s="423"/>
      <c r="AR55" s="423"/>
      <c r="AS55" s="423"/>
      <c r="AT55" s="423"/>
      <c r="AU55" s="423"/>
      <c r="AV55" s="423"/>
      <c r="AW55" s="423"/>
      <c r="AX55" s="423"/>
      <c r="AY55" s="423"/>
      <c r="AZ55" s="423"/>
    </row>
    <row r="56" spans="2:52" s="401" customFormat="1" ht="96.75" customHeight="1" thickBot="1" x14ac:dyDescent="0.25">
      <c r="B56" s="530" t="s">
        <v>6</v>
      </c>
      <c r="C56" s="667" t="s">
        <v>24</v>
      </c>
      <c r="D56" s="799" t="s">
        <v>983</v>
      </c>
      <c r="E56" s="659" t="s">
        <v>509</v>
      </c>
      <c r="F56" s="665" t="s">
        <v>708</v>
      </c>
      <c r="G56" s="664">
        <v>1</v>
      </c>
      <c r="H56" s="801" t="s">
        <v>981</v>
      </c>
      <c r="I56" s="672" t="s">
        <v>955</v>
      </c>
      <c r="J56" s="672" t="s">
        <v>716</v>
      </c>
      <c r="K56" s="577">
        <v>4</v>
      </c>
      <c r="L56" s="1073" t="s">
        <v>978</v>
      </c>
      <c r="M56" s="1074"/>
      <c r="N56" s="1075" t="s">
        <v>982</v>
      </c>
      <c r="O56" s="1076"/>
      <c r="P56" s="1076"/>
      <c r="Q56" s="1076"/>
      <c r="R56" s="1076"/>
      <c r="S56" s="1076"/>
      <c r="T56" s="1076"/>
      <c r="U56" s="1076"/>
      <c r="V56" s="1076"/>
      <c r="W56" s="1076"/>
      <c r="X56" s="1076"/>
      <c r="Y56" s="1076"/>
      <c r="Z56" s="1076"/>
      <c r="AA56" s="1076"/>
      <c r="AB56" s="1076"/>
      <c r="AC56" s="1076"/>
      <c r="AD56" s="1076"/>
      <c r="AE56" s="1076"/>
      <c r="AF56" s="1076"/>
      <c r="AG56" s="1076"/>
      <c r="AH56" s="1076"/>
      <c r="AI56" s="1076"/>
      <c r="AJ56" s="1076"/>
      <c r="AK56" s="1077"/>
      <c r="AL56" s="418"/>
      <c r="AM56" s="805"/>
      <c r="AN56" s="423"/>
      <c r="AO56" s="423"/>
      <c r="AP56" s="423"/>
      <c r="AQ56" s="423"/>
      <c r="AR56" s="423"/>
      <c r="AS56" s="423"/>
      <c r="AT56" s="423"/>
      <c r="AU56" s="423"/>
      <c r="AV56" s="423"/>
      <c r="AW56" s="423"/>
      <c r="AX56" s="423"/>
      <c r="AY56" s="423"/>
      <c r="AZ56" s="423"/>
    </row>
    <row r="57" spans="2:52" s="401" customFormat="1" ht="96.75" customHeight="1" x14ac:dyDescent="0.2">
      <c r="B57" s="530" t="s">
        <v>6</v>
      </c>
      <c r="C57" s="667" t="s">
        <v>24</v>
      </c>
      <c r="D57" s="833" t="s">
        <v>984</v>
      </c>
      <c r="E57" s="659" t="s">
        <v>509</v>
      </c>
      <c r="F57" s="665" t="s">
        <v>726</v>
      </c>
      <c r="G57" s="664">
        <v>1</v>
      </c>
      <c r="H57" s="801" t="s">
        <v>985</v>
      </c>
      <c r="I57" s="672" t="s">
        <v>718</v>
      </c>
      <c r="J57" s="672" t="s">
        <v>986</v>
      </c>
      <c r="K57" s="803">
        <v>9</v>
      </c>
      <c r="L57" s="1073" t="s">
        <v>978</v>
      </c>
      <c r="M57" s="1074"/>
      <c r="N57" s="834"/>
      <c r="O57" s="834"/>
      <c r="P57" s="834"/>
      <c r="Q57" s="834"/>
      <c r="R57" s="834"/>
      <c r="S57" s="834"/>
      <c r="T57" s="834"/>
      <c r="U57" s="834"/>
      <c r="V57" s="834"/>
      <c r="W57" s="834"/>
      <c r="X57" s="834"/>
      <c r="Y57" s="834"/>
      <c r="Z57" s="835">
        <v>1</v>
      </c>
      <c r="AA57" s="834"/>
      <c r="AB57" s="834"/>
      <c r="AC57" s="834"/>
      <c r="AD57" s="834"/>
      <c r="AE57" s="834"/>
      <c r="AF57" s="834"/>
      <c r="AG57" s="834"/>
      <c r="AH57" s="834"/>
      <c r="AI57" s="834"/>
      <c r="AJ57" s="834"/>
      <c r="AK57" s="834"/>
      <c r="AL57" s="418"/>
      <c r="AM57" s="805"/>
      <c r="AN57" s="423"/>
      <c r="AO57" s="423"/>
      <c r="AP57" s="423"/>
      <c r="AQ57" s="423"/>
      <c r="AR57" s="423"/>
      <c r="AS57" s="423"/>
      <c r="AT57" s="423"/>
      <c r="AU57" s="423"/>
      <c r="AV57" s="423"/>
      <c r="AW57" s="423"/>
      <c r="AX57" s="423"/>
      <c r="AY57" s="423"/>
      <c r="AZ57" s="423"/>
    </row>
    <row r="58" spans="2:52" s="401" customFormat="1" ht="57.75" customHeight="1" thickBot="1" x14ac:dyDescent="0.25">
      <c r="B58" s="530" t="s">
        <v>6</v>
      </c>
      <c r="C58" s="667" t="s">
        <v>24</v>
      </c>
      <c r="D58" s="799" t="s">
        <v>627</v>
      </c>
      <c r="E58" s="659" t="s">
        <v>509</v>
      </c>
      <c r="F58" s="665" t="s">
        <v>947</v>
      </c>
      <c r="G58" s="660">
        <v>1</v>
      </c>
      <c r="H58" s="666" t="s">
        <v>934</v>
      </c>
      <c r="I58" s="661" t="s">
        <v>614</v>
      </c>
      <c r="J58" s="661" t="s">
        <v>504</v>
      </c>
      <c r="K58" s="1096" t="s">
        <v>857</v>
      </c>
      <c r="L58" s="1096"/>
      <c r="M58" s="1096"/>
      <c r="N58" s="804"/>
      <c r="O58" s="804"/>
      <c r="P58" s="804"/>
      <c r="Q58" s="804"/>
      <c r="R58" s="804"/>
      <c r="S58" s="804"/>
      <c r="T58" s="804"/>
      <c r="U58" s="804"/>
      <c r="V58" s="804"/>
      <c r="W58" s="804"/>
      <c r="X58" s="804"/>
      <c r="Y58" s="804"/>
      <c r="Z58" s="804"/>
      <c r="AA58" s="804"/>
      <c r="AB58" s="804"/>
      <c r="AC58" s="804"/>
      <c r="AD58" s="421"/>
      <c r="AE58" s="804"/>
      <c r="AF58" s="804"/>
      <c r="AG58" s="804"/>
      <c r="AH58" s="804"/>
      <c r="AI58" s="804"/>
      <c r="AJ58" s="804"/>
      <c r="AK58" s="804"/>
      <c r="AL58" s="405">
        <f>(AE58)/1*100</f>
        <v>0</v>
      </c>
      <c r="AM58" s="805"/>
      <c r="AN58" s="423"/>
      <c r="AO58" s="423"/>
      <c r="AP58" s="423"/>
      <c r="AQ58" s="423"/>
      <c r="AR58" s="423"/>
      <c r="AS58" s="423"/>
      <c r="AT58" s="423"/>
      <c r="AU58" s="423"/>
      <c r="AV58" s="423"/>
      <c r="AW58" s="423"/>
      <c r="AX58" s="423"/>
      <c r="AY58" s="423"/>
      <c r="AZ58" s="423"/>
    </row>
    <row r="59" spans="2:52" s="401" customFormat="1" ht="18.75" customHeight="1" thickBot="1" x14ac:dyDescent="0.25">
      <c r="B59" s="1103" t="s">
        <v>639</v>
      </c>
      <c r="C59" s="1104"/>
      <c r="D59" s="1168"/>
      <c r="E59" s="1168"/>
      <c r="F59" s="1104"/>
      <c r="G59" s="1168"/>
      <c r="H59" s="1104"/>
      <c r="I59" s="1168"/>
      <c r="J59" s="1168"/>
      <c r="K59" s="806"/>
      <c r="L59" s="806"/>
      <c r="M59" s="806"/>
      <c r="N59" s="640"/>
      <c r="O59" s="641"/>
      <c r="P59" s="632"/>
      <c r="Q59" s="632"/>
      <c r="R59" s="632"/>
      <c r="S59" s="632"/>
      <c r="T59" s="632"/>
      <c r="U59" s="632"/>
      <c r="V59" s="632"/>
      <c r="W59" s="632"/>
      <c r="X59" s="632"/>
      <c r="Y59" s="632"/>
      <c r="Z59" s="632"/>
      <c r="AA59" s="632"/>
      <c r="AB59" s="632"/>
      <c r="AC59" s="632"/>
      <c r="AD59" s="632"/>
      <c r="AE59" s="632"/>
      <c r="AF59" s="632"/>
      <c r="AG59" s="632"/>
      <c r="AH59" s="632"/>
      <c r="AI59" s="632"/>
      <c r="AJ59" s="632"/>
      <c r="AK59" s="632"/>
      <c r="AL59" s="415"/>
      <c r="AM59" s="416"/>
      <c r="AN59" s="423"/>
      <c r="AO59" s="423"/>
      <c r="AP59" s="423"/>
      <c r="AQ59" s="423"/>
      <c r="AR59" s="423"/>
      <c r="AS59" s="423"/>
      <c r="AT59" s="423"/>
      <c r="AU59" s="423"/>
      <c r="AV59" s="423"/>
      <c r="AW59" s="423"/>
      <c r="AX59" s="423"/>
      <c r="AY59" s="423"/>
      <c r="AZ59" s="423"/>
    </row>
    <row r="60" spans="2:52" s="401" customFormat="1" ht="33.75" customHeight="1" thickBot="1" x14ac:dyDescent="0.25">
      <c r="B60" s="1165" t="s">
        <v>965</v>
      </c>
      <c r="C60" s="1166"/>
      <c r="D60" s="1166"/>
      <c r="E60" s="1166"/>
      <c r="F60" s="1166"/>
      <c r="G60" s="1166"/>
      <c r="H60" s="1166"/>
      <c r="I60" s="1166"/>
      <c r="J60" s="1167"/>
      <c r="K60" s="535"/>
      <c r="L60" s="535"/>
      <c r="M60" s="535"/>
      <c r="N60" s="421"/>
      <c r="O60" s="486"/>
      <c r="P60" s="414"/>
      <c r="Q60" s="414"/>
      <c r="R60" s="414"/>
      <c r="S60" s="414"/>
      <c r="T60" s="414"/>
      <c r="U60" s="414"/>
      <c r="V60" s="414"/>
      <c r="W60" s="414"/>
      <c r="X60" s="414"/>
      <c r="Y60" s="414"/>
      <c r="Z60" s="414"/>
      <c r="AA60" s="414"/>
      <c r="AB60" s="414"/>
      <c r="AC60" s="414"/>
      <c r="AD60" s="414"/>
      <c r="AE60" s="414"/>
      <c r="AF60" s="414"/>
      <c r="AG60" s="414"/>
      <c r="AH60" s="414"/>
      <c r="AI60" s="414"/>
      <c r="AJ60" s="414"/>
      <c r="AK60" s="414"/>
      <c r="AL60" s="415"/>
      <c r="AM60" s="416"/>
      <c r="AN60" s="423"/>
      <c r="AO60" s="423"/>
      <c r="AP60" s="423"/>
      <c r="AQ60" s="423"/>
      <c r="AR60" s="423"/>
      <c r="AS60" s="423"/>
      <c r="AT60" s="423"/>
      <c r="AU60" s="423"/>
      <c r="AV60" s="423"/>
      <c r="AW60" s="423"/>
      <c r="AX60" s="423"/>
      <c r="AY60" s="423"/>
      <c r="AZ60" s="423"/>
    </row>
    <row r="61" spans="2:52" s="401" customFormat="1" ht="57" customHeight="1" thickBot="1" x14ac:dyDescent="0.25">
      <c r="B61" s="545" t="s">
        <v>6</v>
      </c>
      <c r="C61" s="542" t="s">
        <v>128</v>
      </c>
      <c r="D61" s="736" t="s">
        <v>859</v>
      </c>
      <c r="E61" s="555" t="s">
        <v>503</v>
      </c>
      <c r="F61" s="519" t="s">
        <v>598</v>
      </c>
      <c r="G61" s="519">
        <v>1</v>
      </c>
      <c r="H61" s="563" t="s">
        <v>788</v>
      </c>
      <c r="I61" s="524" t="s">
        <v>517</v>
      </c>
      <c r="J61" s="524" t="s">
        <v>518</v>
      </c>
      <c r="K61" s="577">
        <v>0</v>
      </c>
      <c r="L61" s="577">
        <v>0</v>
      </c>
      <c r="M61" s="577">
        <v>60000000</v>
      </c>
      <c r="N61" s="1083"/>
      <c r="O61" s="1076"/>
      <c r="P61" s="1076"/>
      <c r="Q61" s="1076"/>
      <c r="R61" s="1076"/>
      <c r="S61" s="1076"/>
      <c r="T61" s="1076"/>
      <c r="U61" s="1076"/>
      <c r="V61" s="1076"/>
      <c r="W61" s="1076"/>
      <c r="X61" s="1076"/>
      <c r="Y61" s="1076"/>
      <c r="Z61" s="1076"/>
      <c r="AA61" s="1076"/>
      <c r="AB61" s="1076"/>
      <c r="AC61" s="1076"/>
      <c r="AD61" s="1076"/>
      <c r="AE61" s="1076"/>
      <c r="AF61" s="1076"/>
      <c r="AG61" s="1076"/>
      <c r="AH61" s="1076"/>
      <c r="AI61" s="1076"/>
      <c r="AJ61" s="1076"/>
      <c r="AK61" s="1077"/>
      <c r="AL61" s="418">
        <f>(AE61)/1*100</f>
        <v>0</v>
      </c>
      <c r="AM61" s="419"/>
      <c r="AN61" s="423"/>
      <c r="AO61" s="423"/>
      <c r="AP61" s="423"/>
      <c r="AQ61" s="423"/>
      <c r="AR61" s="423"/>
      <c r="AS61" s="423"/>
      <c r="AT61" s="423"/>
      <c r="AU61" s="423"/>
      <c r="AV61" s="423"/>
      <c r="AW61" s="423"/>
      <c r="AX61" s="423"/>
      <c r="AY61" s="423"/>
      <c r="AZ61" s="423"/>
    </row>
    <row r="62" spans="2:52" s="401" customFormat="1" ht="18.75" customHeight="1" thickBot="1" x14ac:dyDescent="0.25">
      <c r="B62" s="1100" t="s">
        <v>841</v>
      </c>
      <c r="C62" s="1101"/>
      <c r="D62" s="1101"/>
      <c r="E62" s="1101"/>
      <c r="F62" s="1101"/>
      <c r="G62" s="1101"/>
      <c r="H62" s="1101"/>
      <c r="I62" s="1101"/>
      <c r="J62" s="1102"/>
      <c r="K62" s="809"/>
      <c r="L62" s="809"/>
      <c r="M62" s="809"/>
      <c r="N62" s="421"/>
      <c r="O62" s="404"/>
      <c r="P62" s="404"/>
      <c r="Q62" s="404"/>
      <c r="R62" s="404"/>
      <c r="S62" s="404"/>
      <c r="T62" s="404"/>
      <c r="U62" s="404"/>
      <c r="V62" s="404"/>
      <c r="W62" s="404"/>
      <c r="X62" s="404"/>
      <c r="Y62" s="404"/>
      <c r="Z62" s="404"/>
      <c r="AA62" s="404"/>
      <c r="AB62" s="404"/>
      <c r="AC62" s="404"/>
      <c r="AD62" s="404"/>
      <c r="AE62" s="404"/>
      <c r="AF62" s="404"/>
      <c r="AG62" s="404"/>
      <c r="AH62" s="404"/>
      <c r="AI62" s="404"/>
      <c r="AJ62" s="404"/>
      <c r="AK62" s="404"/>
      <c r="AL62" s="405"/>
      <c r="AM62" s="403"/>
      <c r="AN62" s="423"/>
      <c r="AO62" s="423"/>
      <c r="AP62" s="423"/>
      <c r="AQ62" s="423"/>
      <c r="AR62" s="423"/>
      <c r="AS62" s="423"/>
      <c r="AT62" s="423"/>
      <c r="AU62" s="423"/>
      <c r="AV62" s="423"/>
      <c r="AW62" s="423"/>
      <c r="AX62" s="423"/>
      <c r="AY62" s="423"/>
      <c r="AZ62" s="423"/>
    </row>
    <row r="63" spans="2:52" s="401" customFormat="1" ht="72" customHeight="1" x14ac:dyDescent="0.2">
      <c r="B63" s="528" t="s">
        <v>6</v>
      </c>
      <c r="C63" s="531" t="s">
        <v>40</v>
      </c>
      <c r="D63" s="730" t="s">
        <v>840</v>
      </c>
      <c r="E63" s="727" t="s">
        <v>839</v>
      </c>
      <c r="F63" s="520" t="s">
        <v>736</v>
      </c>
      <c r="G63" s="559">
        <v>1</v>
      </c>
      <c r="H63" s="563" t="s">
        <v>788</v>
      </c>
      <c r="I63" s="523" t="s">
        <v>79</v>
      </c>
      <c r="J63" s="523" t="s">
        <v>838</v>
      </c>
      <c r="K63" s="1070" t="s">
        <v>828</v>
      </c>
      <c r="L63" s="1071"/>
      <c r="M63" s="1072"/>
      <c r="N63" s="703"/>
      <c r="O63" s="703"/>
      <c r="P63" s="703"/>
      <c r="Q63" s="703"/>
      <c r="R63" s="703">
        <v>1</v>
      </c>
      <c r="S63" s="703"/>
      <c r="T63" s="703"/>
      <c r="U63" s="703"/>
      <c r="V63" s="703"/>
      <c r="W63" s="703"/>
      <c r="X63" s="703"/>
      <c r="Y63" s="703"/>
      <c r="Z63" s="703"/>
      <c r="AA63" s="703"/>
      <c r="AB63" s="703"/>
      <c r="AC63" s="703"/>
      <c r="AD63" s="703"/>
      <c r="AE63" s="703"/>
      <c r="AF63" s="703"/>
      <c r="AG63" s="703"/>
      <c r="AH63" s="703"/>
      <c r="AI63" s="703"/>
      <c r="AJ63" s="703"/>
      <c r="AK63" s="703"/>
      <c r="AL63" s="405"/>
      <c r="AM63" s="407"/>
      <c r="AN63" s="423"/>
      <c r="AO63" s="423"/>
      <c r="AP63" s="423"/>
      <c r="AQ63" s="423"/>
      <c r="AR63" s="423"/>
      <c r="AS63" s="423"/>
      <c r="AT63" s="423"/>
      <c r="AU63" s="423"/>
      <c r="AV63" s="423"/>
      <c r="AW63" s="423"/>
      <c r="AX63" s="423"/>
      <c r="AY63" s="423"/>
      <c r="AZ63" s="423"/>
    </row>
    <row r="64" spans="2:52" s="401" customFormat="1" ht="91.5" customHeight="1" thickBot="1" x14ac:dyDescent="0.25">
      <c r="B64" s="544" t="s">
        <v>6</v>
      </c>
      <c r="C64" s="541" t="s">
        <v>24</v>
      </c>
      <c r="D64" s="663" t="s">
        <v>892</v>
      </c>
      <c r="E64" s="681" t="s">
        <v>893</v>
      </c>
      <c r="F64" s="664" t="s">
        <v>894</v>
      </c>
      <c r="G64" s="774">
        <v>12</v>
      </c>
      <c r="H64" s="672" t="s">
        <v>931</v>
      </c>
      <c r="I64" s="682" t="s">
        <v>115</v>
      </c>
      <c r="J64" s="682" t="s">
        <v>895</v>
      </c>
      <c r="K64" s="1070" t="s">
        <v>828</v>
      </c>
      <c r="L64" s="1071"/>
      <c r="M64" s="1072"/>
      <c r="N64" s="796">
        <v>1</v>
      </c>
      <c r="O64" s="796"/>
      <c r="P64" s="796">
        <v>1</v>
      </c>
      <c r="Q64" s="796"/>
      <c r="R64" s="796">
        <v>1</v>
      </c>
      <c r="S64" s="796"/>
      <c r="T64" s="796">
        <v>1</v>
      </c>
      <c r="U64" s="796"/>
      <c r="V64" s="796">
        <v>1</v>
      </c>
      <c r="W64" s="796"/>
      <c r="X64" s="421">
        <v>1</v>
      </c>
      <c r="Y64" s="421"/>
      <c r="Z64" s="421">
        <v>1</v>
      </c>
      <c r="AA64" s="421"/>
      <c r="AB64" s="421">
        <v>1</v>
      </c>
      <c r="AC64" s="421"/>
      <c r="AD64" s="421">
        <v>1</v>
      </c>
      <c r="AE64" s="421"/>
      <c r="AF64" s="421">
        <v>1</v>
      </c>
      <c r="AG64" s="421"/>
      <c r="AH64" s="421">
        <v>1</v>
      </c>
      <c r="AI64" s="421"/>
      <c r="AJ64" s="421">
        <v>1</v>
      </c>
      <c r="AK64" s="421"/>
      <c r="AL64" s="405">
        <f>(Y64+AE64+AK64)/3*100</f>
        <v>0</v>
      </c>
      <c r="AM64" s="424"/>
      <c r="AN64" s="423"/>
      <c r="AO64" s="423"/>
      <c r="AP64" s="423"/>
      <c r="AQ64" s="423"/>
      <c r="AR64" s="423"/>
      <c r="AS64" s="423"/>
      <c r="AT64" s="423"/>
      <c r="AU64" s="423"/>
      <c r="AV64" s="423"/>
      <c r="AW64" s="423"/>
      <c r="AX64" s="423"/>
      <c r="AY64" s="423"/>
      <c r="AZ64" s="423"/>
    </row>
    <row r="65" spans="2:52" s="401" customFormat="1" ht="72" customHeight="1" thickBot="1" x14ac:dyDescent="0.25">
      <c r="B65" s="528" t="s">
        <v>6</v>
      </c>
      <c r="C65" s="531" t="s">
        <v>40</v>
      </c>
      <c r="D65" s="736" t="s">
        <v>835</v>
      </c>
      <c r="E65" s="727" t="s">
        <v>836</v>
      </c>
      <c r="F65" s="520" t="s">
        <v>736</v>
      </c>
      <c r="G65" s="559">
        <v>1</v>
      </c>
      <c r="H65" s="563" t="s">
        <v>788</v>
      </c>
      <c r="I65" s="523" t="s">
        <v>79</v>
      </c>
      <c r="J65" s="523" t="s">
        <v>837</v>
      </c>
      <c r="K65" s="1070" t="s">
        <v>828</v>
      </c>
      <c r="L65" s="1071"/>
      <c r="M65" s="1072"/>
      <c r="N65" s="703"/>
      <c r="O65" s="703"/>
      <c r="P65" s="703"/>
      <c r="Q65" s="703"/>
      <c r="R65" s="703"/>
      <c r="S65" s="703"/>
      <c r="T65" s="703"/>
      <c r="U65" s="703"/>
      <c r="V65" s="703"/>
      <c r="W65" s="703"/>
      <c r="X65" s="703">
        <v>1</v>
      </c>
      <c r="Y65" s="703"/>
      <c r="Z65" s="703"/>
      <c r="AA65" s="703"/>
      <c r="AB65" s="703"/>
      <c r="AC65" s="703"/>
      <c r="AD65" s="703"/>
      <c r="AE65" s="703"/>
      <c r="AF65" s="703"/>
      <c r="AG65" s="703"/>
      <c r="AH65" s="703"/>
      <c r="AI65" s="703"/>
      <c r="AJ65" s="703"/>
      <c r="AK65" s="703"/>
      <c r="AL65" s="405"/>
      <c r="AM65" s="407"/>
      <c r="AN65" s="423"/>
      <c r="AO65" s="423"/>
      <c r="AP65" s="423"/>
      <c r="AQ65" s="423"/>
      <c r="AR65" s="423"/>
      <c r="AS65" s="423"/>
      <c r="AT65" s="423"/>
      <c r="AU65" s="423"/>
      <c r="AV65" s="423"/>
      <c r="AW65" s="423"/>
      <c r="AX65" s="423"/>
      <c r="AY65" s="423"/>
      <c r="AZ65" s="423"/>
    </row>
    <row r="66" spans="2:52" s="401" customFormat="1" ht="18.75" thickBot="1" x14ac:dyDescent="0.25">
      <c r="B66" s="1100" t="s">
        <v>964</v>
      </c>
      <c r="C66" s="1101"/>
      <c r="D66" s="1101"/>
      <c r="E66" s="1101"/>
      <c r="F66" s="1101"/>
      <c r="G66" s="1101"/>
      <c r="H66" s="1101"/>
      <c r="I66" s="1101"/>
      <c r="J66" s="1102"/>
      <c r="K66" s="809"/>
      <c r="L66" s="809"/>
      <c r="M66" s="809"/>
      <c r="N66" s="645"/>
      <c r="O66" s="638"/>
      <c r="P66" s="638"/>
      <c r="Q66" s="638"/>
      <c r="R66" s="638"/>
      <c r="S66" s="638"/>
      <c r="T66" s="638"/>
      <c r="U66" s="638"/>
      <c r="V66" s="638"/>
      <c r="W66" s="638"/>
      <c r="X66" s="638"/>
      <c r="Y66" s="638"/>
      <c r="Z66" s="638"/>
      <c r="AA66" s="638"/>
      <c r="AB66" s="638"/>
      <c r="AC66" s="638"/>
      <c r="AD66" s="638"/>
      <c r="AE66" s="638"/>
      <c r="AF66" s="638"/>
      <c r="AG66" s="638"/>
      <c r="AH66" s="638"/>
      <c r="AI66" s="638"/>
      <c r="AJ66" s="638"/>
      <c r="AK66" s="638"/>
      <c r="AL66" s="400"/>
      <c r="AM66" s="429"/>
      <c r="AN66" s="423"/>
      <c r="AO66" s="423"/>
      <c r="AP66" s="423"/>
      <c r="AQ66" s="423"/>
      <c r="AR66" s="423"/>
      <c r="AS66" s="423"/>
      <c r="AT66" s="423"/>
      <c r="AU66" s="423"/>
      <c r="AV66" s="423"/>
      <c r="AW66" s="423"/>
      <c r="AX66" s="423"/>
      <c r="AY66" s="423"/>
      <c r="AZ66" s="423"/>
    </row>
    <row r="67" spans="2:52" s="401" customFormat="1" ht="88.5" customHeight="1" x14ac:dyDescent="0.2">
      <c r="B67" s="528" t="s">
        <v>6</v>
      </c>
      <c r="C67" s="531" t="s">
        <v>519</v>
      </c>
      <c r="D67" s="730" t="s">
        <v>760</v>
      </c>
      <c r="E67" s="522" t="s">
        <v>521</v>
      </c>
      <c r="F67" s="566" t="s">
        <v>598</v>
      </c>
      <c r="G67" s="566">
        <v>1</v>
      </c>
      <c r="H67" s="563" t="s">
        <v>788</v>
      </c>
      <c r="I67" s="577" t="s">
        <v>508</v>
      </c>
      <c r="J67" s="577" t="s">
        <v>594</v>
      </c>
      <c r="K67" s="577">
        <v>200</v>
      </c>
      <c r="L67" s="577">
        <v>63442</v>
      </c>
      <c r="M67" s="700">
        <f>K67*L67</f>
        <v>12688400</v>
      </c>
      <c r="N67" s="421">
        <v>1</v>
      </c>
      <c r="O67" s="421"/>
      <c r="P67" s="421"/>
      <c r="Q67" s="421"/>
      <c r="R67" s="421"/>
      <c r="S67" s="421"/>
      <c r="T67" s="421"/>
      <c r="U67" s="421"/>
      <c r="V67" s="421"/>
      <c r="W67" s="421"/>
      <c r="X67" s="421"/>
      <c r="Y67" s="421"/>
      <c r="Z67" s="421">
        <v>1</v>
      </c>
      <c r="AA67" s="421"/>
      <c r="AB67" s="421"/>
      <c r="AC67" s="421"/>
      <c r="AD67" s="421"/>
      <c r="AE67" s="421"/>
      <c r="AF67" s="421"/>
      <c r="AG67" s="421"/>
      <c r="AH67" s="421"/>
      <c r="AI67" s="421"/>
      <c r="AJ67" s="421"/>
      <c r="AK67" s="421"/>
      <c r="AL67" s="405">
        <f>(AA67)/1*100</f>
        <v>0</v>
      </c>
      <c r="AM67" s="407"/>
      <c r="AN67" s="423"/>
      <c r="AO67" s="423"/>
      <c r="AP67" s="423"/>
      <c r="AQ67" s="423"/>
      <c r="AR67" s="423"/>
      <c r="AS67" s="423"/>
      <c r="AT67" s="423"/>
      <c r="AU67" s="423"/>
      <c r="AV67" s="423"/>
      <c r="AW67" s="423"/>
      <c r="AX67" s="423"/>
      <c r="AY67" s="423"/>
      <c r="AZ67" s="423"/>
    </row>
    <row r="68" spans="2:52" s="401" customFormat="1" ht="78" customHeight="1" x14ac:dyDescent="0.2">
      <c r="B68" s="528" t="s">
        <v>6</v>
      </c>
      <c r="C68" s="531" t="s">
        <v>520</v>
      </c>
      <c r="D68" s="730" t="s">
        <v>741</v>
      </c>
      <c r="E68" s="522" t="s">
        <v>861</v>
      </c>
      <c r="F68" s="566" t="s">
        <v>700</v>
      </c>
      <c r="G68" s="566">
        <v>1</v>
      </c>
      <c r="H68" s="563" t="s">
        <v>788</v>
      </c>
      <c r="I68" s="577" t="s">
        <v>523</v>
      </c>
      <c r="J68" s="577" t="s">
        <v>506</v>
      </c>
      <c r="K68" s="1070" t="s">
        <v>870</v>
      </c>
      <c r="L68" s="1071"/>
      <c r="M68" s="1072"/>
      <c r="N68" s="421">
        <v>1</v>
      </c>
      <c r="O68" s="421"/>
      <c r="P68" s="421"/>
      <c r="Q68" s="421"/>
      <c r="R68" s="421"/>
      <c r="S68" s="421"/>
      <c r="T68" s="421"/>
      <c r="U68" s="421"/>
      <c r="V68" s="421"/>
      <c r="W68" s="421"/>
      <c r="X68" s="421"/>
      <c r="Y68" s="421"/>
      <c r="Z68" s="421"/>
      <c r="AA68" s="421"/>
      <c r="AB68" s="421"/>
      <c r="AC68" s="421"/>
      <c r="AD68" s="421"/>
      <c r="AE68" s="421"/>
      <c r="AF68" s="421"/>
      <c r="AG68" s="421"/>
      <c r="AH68" s="421"/>
      <c r="AI68" s="421"/>
      <c r="AJ68" s="421"/>
      <c r="AK68" s="421"/>
      <c r="AL68" s="405">
        <f>(AC68)/1*100</f>
        <v>0</v>
      </c>
      <c r="AM68" s="407"/>
      <c r="AN68" s="423"/>
      <c r="AO68" s="423"/>
      <c r="AP68" s="423"/>
      <c r="AQ68" s="423"/>
      <c r="AR68" s="423"/>
      <c r="AS68" s="423"/>
      <c r="AT68" s="423"/>
      <c r="AU68" s="423"/>
      <c r="AV68" s="423"/>
      <c r="AW68" s="423"/>
      <c r="AX68" s="423"/>
      <c r="AY68" s="423"/>
      <c r="AZ68" s="423"/>
    </row>
    <row r="69" spans="2:52" s="401" customFormat="1" ht="78" customHeight="1" x14ac:dyDescent="0.2">
      <c r="B69" s="528" t="s">
        <v>6</v>
      </c>
      <c r="C69" s="531" t="s">
        <v>519</v>
      </c>
      <c r="D69" s="730" t="s">
        <v>860</v>
      </c>
      <c r="E69" s="522" t="s">
        <v>861</v>
      </c>
      <c r="F69" s="566" t="s">
        <v>700</v>
      </c>
      <c r="G69" s="566">
        <v>1</v>
      </c>
      <c r="H69" s="563" t="s">
        <v>788</v>
      </c>
      <c r="I69" s="577" t="s">
        <v>704</v>
      </c>
      <c r="J69" s="577" t="s">
        <v>506</v>
      </c>
      <c r="K69" s="1070" t="s">
        <v>862</v>
      </c>
      <c r="L69" s="1071"/>
      <c r="M69" s="1072"/>
      <c r="N69" s="421"/>
      <c r="O69" s="421"/>
      <c r="P69" s="421"/>
      <c r="Q69" s="421"/>
      <c r="R69" s="421">
        <v>1</v>
      </c>
      <c r="S69" s="421"/>
      <c r="T69" s="421"/>
      <c r="U69" s="421"/>
      <c r="V69" s="421"/>
      <c r="W69" s="421"/>
      <c r="X69" s="421"/>
      <c r="Y69" s="421"/>
      <c r="Z69" s="421"/>
      <c r="AA69" s="421"/>
      <c r="AB69" s="421"/>
      <c r="AC69" s="421"/>
      <c r="AD69" s="421"/>
      <c r="AE69" s="421"/>
      <c r="AF69" s="421"/>
      <c r="AG69" s="421"/>
      <c r="AH69" s="421"/>
      <c r="AI69" s="421"/>
      <c r="AJ69" s="421"/>
      <c r="AK69" s="421"/>
      <c r="AL69" s="405"/>
      <c r="AM69" s="407"/>
      <c r="AN69" s="423"/>
      <c r="AO69" s="423"/>
      <c r="AP69" s="423"/>
      <c r="AQ69" s="423"/>
      <c r="AR69" s="423"/>
      <c r="AS69" s="423"/>
      <c r="AT69" s="423"/>
      <c r="AU69" s="423"/>
      <c r="AV69" s="423"/>
      <c r="AW69" s="423"/>
      <c r="AX69" s="423"/>
      <c r="AY69" s="423"/>
      <c r="AZ69" s="423"/>
    </row>
    <row r="70" spans="2:52" s="401" customFormat="1" ht="75.75" customHeight="1" x14ac:dyDescent="0.2">
      <c r="B70" s="528" t="s">
        <v>6</v>
      </c>
      <c r="C70" s="531" t="s">
        <v>519</v>
      </c>
      <c r="D70" s="658" t="s">
        <v>709</v>
      </c>
      <c r="E70" s="522" t="s">
        <v>861</v>
      </c>
      <c r="F70" s="566" t="s">
        <v>701</v>
      </c>
      <c r="G70" s="566">
        <v>1</v>
      </c>
      <c r="H70" s="563" t="s">
        <v>788</v>
      </c>
      <c r="I70" s="577" t="s">
        <v>718</v>
      </c>
      <c r="J70" s="577" t="s">
        <v>702</v>
      </c>
      <c r="K70" s="1070" t="s">
        <v>871</v>
      </c>
      <c r="L70" s="1071"/>
      <c r="M70" s="1072"/>
      <c r="N70" s="421"/>
      <c r="O70" s="421"/>
      <c r="P70" s="421"/>
      <c r="Q70" s="421"/>
      <c r="R70" s="421"/>
      <c r="S70" s="421"/>
      <c r="T70" s="421"/>
      <c r="U70" s="421"/>
      <c r="V70" s="421"/>
      <c r="W70" s="421"/>
      <c r="X70" s="421"/>
      <c r="Y70" s="421"/>
      <c r="Z70" s="421"/>
      <c r="AA70" s="421"/>
      <c r="AB70" s="421"/>
      <c r="AC70" s="421"/>
      <c r="AD70" s="421"/>
      <c r="AE70" s="421"/>
      <c r="AF70" s="421">
        <v>1</v>
      </c>
      <c r="AG70" s="421"/>
      <c r="AH70" s="421"/>
      <c r="AI70" s="421"/>
      <c r="AJ70" s="421"/>
      <c r="AK70" s="421"/>
      <c r="AL70" s="405">
        <f>(AG70)/1*100</f>
        <v>0</v>
      </c>
      <c r="AM70" s="407"/>
      <c r="AN70" s="423"/>
      <c r="AO70" s="423"/>
      <c r="AP70" s="423"/>
      <c r="AQ70" s="423"/>
      <c r="AR70" s="423"/>
      <c r="AS70" s="423"/>
      <c r="AT70" s="423"/>
      <c r="AU70" s="423"/>
      <c r="AV70" s="423"/>
      <c r="AW70" s="423"/>
      <c r="AX70" s="423"/>
      <c r="AY70" s="423"/>
      <c r="AZ70" s="423"/>
    </row>
    <row r="71" spans="2:52" s="401" customFormat="1" ht="76.5" x14ac:dyDescent="0.2">
      <c r="B71" s="528" t="s">
        <v>6</v>
      </c>
      <c r="C71" s="531" t="s">
        <v>519</v>
      </c>
      <c r="D71" s="730" t="s">
        <v>858</v>
      </c>
      <c r="E71" s="522" t="s">
        <v>521</v>
      </c>
      <c r="F71" s="566" t="s">
        <v>742</v>
      </c>
      <c r="G71" s="566">
        <v>4</v>
      </c>
      <c r="H71" s="576" t="s">
        <v>723</v>
      </c>
      <c r="I71" s="577" t="s">
        <v>522</v>
      </c>
      <c r="J71" s="577" t="s">
        <v>525</v>
      </c>
      <c r="K71" s="1070" t="s">
        <v>872</v>
      </c>
      <c r="L71" s="1071"/>
      <c r="M71" s="1072"/>
      <c r="N71" s="1085" t="s">
        <v>524</v>
      </c>
      <c r="O71" s="1086"/>
      <c r="P71" s="1086"/>
      <c r="Q71" s="1086"/>
      <c r="R71" s="1086"/>
      <c r="S71" s="1086"/>
      <c r="T71" s="1086"/>
      <c r="U71" s="1086"/>
      <c r="V71" s="1086"/>
      <c r="W71" s="1086"/>
      <c r="X71" s="1086"/>
      <c r="Y71" s="1086"/>
      <c r="Z71" s="1086"/>
      <c r="AA71" s="1086"/>
      <c r="AB71" s="1086"/>
      <c r="AC71" s="1086"/>
      <c r="AD71" s="1086"/>
      <c r="AE71" s="1086"/>
      <c r="AF71" s="1086"/>
      <c r="AG71" s="1086"/>
      <c r="AH71" s="1086"/>
      <c r="AI71" s="1086"/>
      <c r="AJ71" s="1086"/>
      <c r="AK71" s="1087"/>
      <c r="AL71" s="405"/>
      <c r="AM71" s="407"/>
      <c r="AN71" s="423"/>
      <c r="AO71" s="423"/>
      <c r="AP71" s="423"/>
      <c r="AQ71" s="423"/>
      <c r="AR71" s="423"/>
      <c r="AS71" s="423"/>
      <c r="AT71" s="423"/>
      <c r="AU71" s="423"/>
      <c r="AV71" s="423"/>
      <c r="AW71" s="423"/>
      <c r="AX71" s="423"/>
      <c r="AY71" s="423"/>
      <c r="AZ71" s="423"/>
    </row>
    <row r="72" spans="2:52" s="401" customFormat="1" ht="72.75" customHeight="1" x14ac:dyDescent="0.2">
      <c r="B72" s="668" t="s">
        <v>6</v>
      </c>
      <c r="C72" s="669" t="s">
        <v>519</v>
      </c>
      <c r="D72" s="658" t="s">
        <v>621</v>
      </c>
      <c r="E72" s="670" t="s">
        <v>521</v>
      </c>
      <c r="F72" s="664" t="s">
        <v>700</v>
      </c>
      <c r="G72" s="664">
        <v>2</v>
      </c>
      <c r="H72" s="671" t="s">
        <v>743</v>
      </c>
      <c r="I72" s="672" t="s">
        <v>704</v>
      </c>
      <c r="J72" s="672" t="s">
        <v>506</v>
      </c>
      <c r="K72" s="470">
        <v>104</v>
      </c>
      <c r="L72" s="470">
        <v>63.442</v>
      </c>
      <c r="M72" s="470">
        <f>(K72*L72)</f>
        <v>6597.9679999999998</v>
      </c>
      <c r="N72" s="1085" t="s">
        <v>948</v>
      </c>
      <c r="O72" s="1086"/>
      <c r="P72" s="1086"/>
      <c r="Q72" s="1086"/>
      <c r="R72" s="1086"/>
      <c r="S72" s="1086"/>
      <c r="T72" s="1086"/>
      <c r="U72" s="1086"/>
      <c r="V72" s="1086"/>
      <c r="W72" s="1086"/>
      <c r="X72" s="1086"/>
      <c r="Y72" s="1086"/>
      <c r="Z72" s="1086"/>
      <c r="AA72" s="1086"/>
      <c r="AB72" s="1086"/>
      <c r="AC72" s="1086"/>
      <c r="AD72" s="1086"/>
      <c r="AE72" s="1086"/>
      <c r="AF72" s="1086"/>
      <c r="AG72" s="1086"/>
      <c r="AH72" s="1086"/>
      <c r="AI72" s="1086"/>
      <c r="AJ72" s="1086"/>
      <c r="AK72" s="1087"/>
      <c r="AL72" s="165">
        <f>(AG72)/1*100</f>
        <v>0</v>
      </c>
      <c r="AM72" s="407"/>
      <c r="AN72" s="423"/>
      <c r="AO72" s="423"/>
      <c r="AP72" s="423"/>
      <c r="AQ72" s="423"/>
      <c r="AR72" s="423"/>
      <c r="AS72" s="423"/>
      <c r="AT72" s="423"/>
      <c r="AU72" s="423"/>
      <c r="AV72" s="423"/>
      <c r="AW72" s="423"/>
      <c r="AX72" s="423"/>
      <c r="AY72" s="423"/>
      <c r="AZ72" s="423"/>
    </row>
    <row r="73" spans="2:52" s="401" customFormat="1" ht="77.25" thickBot="1" x14ac:dyDescent="0.25">
      <c r="B73" s="673" t="s">
        <v>6</v>
      </c>
      <c r="C73" s="674" t="s">
        <v>519</v>
      </c>
      <c r="D73" s="658" t="s">
        <v>703</v>
      </c>
      <c r="E73" s="675" t="s">
        <v>521</v>
      </c>
      <c r="F73" s="676" t="s">
        <v>700</v>
      </c>
      <c r="G73" s="676">
        <v>1</v>
      </c>
      <c r="H73" s="677" t="s">
        <v>743</v>
      </c>
      <c r="I73" s="678" t="s">
        <v>704</v>
      </c>
      <c r="J73" s="678" t="s">
        <v>506</v>
      </c>
      <c r="K73" s="535">
        <v>64</v>
      </c>
      <c r="L73" s="535">
        <v>203656</v>
      </c>
      <c r="M73" s="535">
        <f>(K73*L73)</f>
        <v>13033984</v>
      </c>
      <c r="N73" s="556"/>
      <c r="O73" s="556"/>
      <c r="P73" s="556"/>
      <c r="Q73" s="556"/>
      <c r="R73" s="556"/>
      <c r="S73" s="556"/>
      <c r="T73" s="802">
        <v>1</v>
      </c>
      <c r="U73" s="556"/>
      <c r="V73" s="556"/>
      <c r="W73" s="556"/>
      <c r="X73" s="556"/>
      <c r="Y73" s="556"/>
      <c r="Z73" s="556"/>
      <c r="AA73" s="556"/>
      <c r="AB73" s="556"/>
      <c r="AC73" s="556"/>
      <c r="AD73" s="556"/>
      <c r="AE73" s="557"/>
      <c r="AF73" s="490"/>
      <c r="AG73" s="557"/>
      <c r="AH73" s="557"/>
      <c r="AI73" s="557"/>
      <c r="AJ73" s="557"/>
      <c r="AK73" s="557"/>
      <c r="AL73" s="260">
        <f>(AG73)/1*100</f>
        <v>0</v>
      </c>
      <c r="AM73" s="463"/>
      <c r="AN73" s="423"/>
      <c r="AO73" s="423"/>
      <c r="AP73" s="423"/>
      <c r="AQ73" s="423"/>
      <c r="AR73" s="423"/>
      <c r="AS73" s="423"/>
      <c r="AT73" s="423"/>
      <c r="AU73" s="423"/>
      <c r="AV73" s="423"/>
      <c r="AW73" s="423"/>
      <c r="AX73" s="423"/>
      <c r="AY73" s="423"/>
      <c r="AZ73" s="423"/>
    </row>
    <row r="74" spans="2:52" s="401" customFormat="1" ht="18.75" thickBot="1" x14ac:dyDescent="0.25">
      <c r="B74" s="1100" t="s">
        <v>963</v>
      </c>
      <c r="C74" s="1101"/>
      <c r="D74" s="1101"/>
      <c r="E74" s="1101"/>
      <c r="F74" s="1101"/>
      <c r="G74" s="1101"/>
      <c r="H74" s="1101"/>
      <c r="I74" s="1101"/>
      <c r="J74" s="1102"/>
      <c r="K74" s="809"/>
      <c r="L74" s="809"/>
      <c r="M74" s="809"/>
      <c r="N74" s="642"/>
      <c r="O74" s="643"/>
      <c r="P74" s="643"/>
      <c r="Q74" s="643"/>
      <c r="R74" s="643"/>
      <c r="S74" s="643"/>
      <c r="T74" s="643"/>
      <c r="U74" s="643"/>
      <c r="V74" s="643"/>
      <c r="W74" s="643"/>
      <c r="X74" s="643"/>
      <c r="Y74" s="643"/>
      <c r="Z74" s="643"/>
      <c r="AA74" s="643"/>
      <c r="AB74" s="643"/>
      <c r="AC74" s="643"/>
      <c r="AD74" s="643"/>
      <c r="AE74" s="643"/>
      <c r="AF74" s="643"/>
      <c r="AG74" s="643"/>
      <c r="AH74" s="643"/>
      <c r="AI74" s="643"/>
      <c r="AJ74" s="643"/>
      <c r="AK74" s="644"/>
      <c r="AL74" s="517"/>
      <c r="AM74" s="488"/>
      <c r="AN74" s="423"/>
      <c r="AO74" s="423"/>
      <c r="AP74" s="423"/>
      <c r="AQ74" s="423"/>
      <c r="AR74" s="423"/>
      <c r="AS74" s="423"/>
      <c r="AT74" s="423"/>
      <c r="AU74" s="423"/>
      <c r="AV74" s="423"/>
      <c r="AW74" s="423"/>
      <c r="AX74" s="423"/>
      <c r="AY74" s="423"/>
      <c r="AZ74" s="423"/>
    </row>
    <row r="75" spans="2:52" s="401" customFormat="1" ht="91.5" customHeight="1" x14ac:dyDescent="0.2">
      <c r="B75" s="679" t="s">
        <v>6</v>
      </c>
      <c r="C75" s="680" t="s">
        <v>128</v>
      </c>
      <c r="D75" s="663" t="s">
        <v>687</v>
      </c>
      <c r="E75" s="681" t="s">
        <v>688</v>
      </c>
      <c r="F75" s="662" t="s">
        <v>598</v>
      </c>
      <c r="G75" s="662">
        <v>1</v>
      </c>
      <c r="H75" s="563" t="s">
        <v>788</v>
      </c>
      <c r="I75" s="682" t="s">
        <v>724</v>
      </c>
      <c r="J75" s="682" t="s">
        <v>602</v>
      </c>
      <c r="K75" s="578">
        <v>200</v>
      </c>
      <c r="L75" s="578">
        <v>63442</v>
      </c>
      <c r="M75" s="578">
        <f>(K75*L75)</f>
        <v>12688400</v>
      </c>
      <c r="N75" s="1172" t="s">
        <v>744</v>
      </c>
      <c r="O75" s="1173"/>
      <c r="P75" s="1173"/>
      <c r="Q75" s="1173"/>
      <c r="R75" s="1173"/>
      <c r="S75" s="1173"/>
      <c r="T75" s="1173"/>
      <c r="U75" s="1173"/>
      <c r="V75" s="1173"/>
      <c r="W75" s="1173"/>
      <c r="X75" s="1173"/>
      <c r="Y75" s="1173"/>
      <c r="Z75" s="1173"/>
      <c r="AA75" s="1173"/>
      <c r="AB75" s="1173"/>
      <c r="AC75" s="1173"/>
      <c r="AD75" s="1173"/>
      <c r="AE75" s="1173"/>
      <c r="AF75" s="1173"/>
      <c r="AG75" s="1173"/>
      <c r="AH75" s="1173"/>
      <c r="AI75" s="1173"/>
      <c r="AJ75" s="1173"/>
      <c r="AK75" s="1174"/>
      <c r="AL75" s="400">
        <f>(S75+U75)/2*100</f>
        <v>0</v>
      </c>
      <c r="AM75" s="429"/>
      <c r="AN75" s="423"/>
      <c r="AO75" s="423"/>
      <c r="AP75" s="423"/>
      <c r="AQ75" s="423"/>
      <c r="AR75" s="423"/>
      <c r="AS75" s="423"/>
      <c r="AT75" s="423"/>
      <c r="AU75" s="423"/>
      <c r="AV75" s="423"/>
      <c r="AW75" s="423"/>
      <c r="AX75" s="423"/>
      <c r="AY75" s="423"/>
      <c r="AZ75" s="423"/>
    </row>
    <row r="76" spans="2:52" s="401" customFormat="1" ht="53.25" hidden="1" customHeight="1" x14ac:dyDescent="0.2">
      <c r="B76" s="668" t="s">
        <v>6</v>
      </c>
      <c r="C76" s="683" t="s">
        <v>128</v>
      </c>
      <c r="D76" s="657" t="s">
        <v>142</v>
      </c>
      <c r="E76" s="670" t="s">
        <v>688</v>
      </c>
      <c r="F76" s="664" t="s">
        <v>598</v>
      </c>
      <c r="G76" s="660">
        <v>1</v>
      </c>
      <c r="H76" s="671"/>
      <c r="I76" s="672" t="s">
        <v>140</v>
      </c>
      <c r="J76" s="661" t="s">
        <v>145</v>
      </c>
      <c r="K76" s="587"/>
      <c r="L76" s="587"/>
      <c r="M76" s="587"/>
      <c r="N76" s="1109"/>
      <c r="O76" s="1109"/>
      <c r="P76" s="1109"/>
      <c r="Q76" s="1109"/>
      <c r="R76" s="1109"/>
      <c r="S76" s="1109"/>
      <c r="T76" s="1109"/>
      <c r="U76" s="1109"/>
      <c r="V76" s="1109"/>
      <c r="W76" s="1109"/>
      <c r="X76" s="1109"/>
      <c r="Y76" s="1109"/>
      <c r="Z76" s="1109"/>
      <c r="AA76" s="1109"/>
      <c r="AB76" s="1109"/>
      <c r="AC76" s="1109"/>
      <c r="AD76" s="1109"/>
      <c r="AE76" s="1109"/>
      <c r="AF76" s="1109"/>
      <c r="AG76" s="1109"/>
      <c r="AH76" s="1109"/>
      <c r="AI76" s="1109"/>
      <c r="AJ76" s="1109"/>
      <c r="AK76" s="1110"/>
      <c r="AL76" s="405"/>
      <c r="AM76" s="431"/>
      <c r="AN76" s="423"/>
      <c r="AO76" s="423"/>
      <c r="AP76" s="423"/>
      <c r="AQ76" s="423"/>
      <c r="AR76" s="423"/>
      <c r="AS76" s="423"/>
      <c r="AT76" s="423"/>
      <c r="AU76" s="423"/>
      <c r="AV76" s="423"/>
      <c r="AW76" s="423"/>
      <c r="AX76" s="423"/>
      <c r="AY76" s="423"/>
      <c r="AZ76" s="423"/>
    </row>
    <row r="77" spans="2:52" s="401" customFormat="1" ht="53.25" customHeight="1" x14ac:dyDescent="0.2">
      <c r="B77" s="679" t="s">
        <v>6</v>
      </c>
      <c r="C77" s="680" t="s">
        <v>128</v>
      </c>
      <c r="D77" s="658" t="s">
        <v>842</v>
      </c>
      <c r="E77" s="729" t="s">
        <v>843</v>
      </c>
      <c r="F77" s="664" t="s">
        <v>700</v>
      </c>
      <c r="G77" s="660">
        <v>1</v>
      </c>
      <c r="H77" s="563" t="s">
        <v>788</v>
      </c>
      <c r="I77" s="577" t="s">
        <v>718</v>
      </c>
      <c r="J77" s="728" t="s">
        <v>845</v>
      </c>
      <c r="K77" s="1070" t="s">
        <v>844</v>
      </c>
      <c r="L77" s="1071"/>
      <c r="M77" s="1072"/>
      <c r="N77" s="432"/>
      <c r="O77" s="432"/>
      <c r="P77" s="432"/>
      <c r="Q77" s="432"/>
      <c r="R77" s="432">
        <v>1</v>
      </c>
      <c r="S77" s="432"/>
      <c r="T77" s="432"/>
      <c r="U77" s="432"/>
      <c r="V77" s="432"/>
      <c r="W77" s="432"/>
      <c r="X77" s="432"/>
      <c r="Y77" s="432"/>
      <c r="Z77" s="432"/>
      <c r="AA77" s="432"/>
      <c r="AB77" s="432"/>
      <c r="AC77" s="432"/>
      <c r="AD77" s="432"/>
      <c r="AE77" s="432"/>
      <c r="AF77" s="432"/>
      <c r="AG77" s="432"/>
      <c r="AH77" s="432"/>
      <c r="AI77" s="432"/>
      <c r="AJ77" s="432"/>
      <c r="AK77" s="432"/>
      <c r="AL77" s="405"/>
      <c r="AM77" s="431"/>
      <c r="AN77" s="423"/>
      <c r="AO77" s="423"/>
      <c r="AP77" s="423"/>
      <c r="AQ77" s="423"/>
      <c r="AR77" s="423"/>
      <c r="AS77" s="423"/>
      <c r="AT77" s="423"/>
      <c r="AU77" s="423"/>
      <c r="AV77" s="423"/>
      <c r="AW77" s="423"/>
      <c r="AX77" s="423"/>
      <c r="AY77" s="423"/>
      <c r="AZ77" s="423"/>
    </row>
    <row r="78" spans="2:52" s="401" customFormat="1" ht="69" customHeight="1" x14ac:dyDescent="0.2">
      <c r="B78" s="668" t="s">
        <v>6</v>
      </c>
      <c r="C78" s="683" t="s">
        <v>128</v>
      </c>
      <c r="D78" s="658" t="s">
        <v>829</v>
      </c>
      <c r="E78" s="725" t="s">
        <v>830</v>
      </c>
      <c r="F78" s="664" t="s">
        <v>825</v>
      </c>
      <c r="G78" s="660">
        <v>1</v>
      </c>
      <c r="H78" s="563" t="s">
        <v>826</v>
      </c>
      <c r="I78" s="577" t="s">
        <v>718</v>
      </c>
      <c r="J78" s="586" t="s">
        <v>831</v>
      </c>
      <c r="K78" s="1070" t="s">
        <v>828</v>
      </c>
      <c r="L78" s="1071"/>
      <c r="M78" s="1072"/>
      <c r="N78" s="726"/>
      <c r="O78" s="726"/>
      <c r="P78" s="726"/>
      <c r="Q78" s="726"/>
      <c r="R78" s="726"/>
      <c r="S78" s="726"/>
      <c r="T78" s="726"/>
      <c r="U78" s="726"/>
      <c r="V78" s="726">
        <v>1</v>
      </c>
      <c r="W78" s="726"/>
      <c r="X78" s="726"/>
      <c r="Y78" s="726"/>
      <c r="Z78" s="726"/>
      <c r="AA78" s="726"/>
      <c r="AB78" s="726"/>
      <c r="AC78" s="726"/>
      <c r="AD78" s="726"/>
      <c r="AE78" s="726"/>
      <c r="AF78" s="726"/>
      <c r="AG78" s="726"/>
      <c r="AH78" s="726"/>
      <c r="AI78" s="726"/>
      <c r="AJ78" s="726"/>
      <c r="AK78" s="726"/>
      <c r="AL78" s="405"/>
      <c r="AM78" s="425"/>
      <c r="AN78" s="423"/>
      <c r="AO78" s="423"/>
      <c r="AP78" s="423"/>
      <c r="AQ78" s="423"/>
      <c r="AR78" s="423"/>
      <c r="AS78" s="423"/>
      <c r="AT78" s="423"/>
      <c r="AU78" s="423"/>
      <c r="AV78" s="423"/>
      <c r="AW78" s="423"/>
      <c r="AX78" s="423"/>
      <c r="AY78" s="423"/>
      <c r="AZ78" s="423"/>
    </row>
    <row r="79" spans="2:52" s="401" customFormat="1" ht="69" customHeight="1" x14ac:dyDescent="0.2">
      <c r="B79" s="668" t="s">
        <v>6</v>
      </c>
      <c r="C79" s="683" t="s">
        <v>128</v>
      </c>
      <c r="D79" s="658" t="s">
        <v>823</v>
      </c>
      <c r="E79" s="725" t="s">
        <v>824</v>
      </c>
      <c r="F79" s="664" t="s">
        <v>825</v>
      </c>
      <c r="G79" s="660">
        <v>1</v>
      </c>
      <c r="H79" s="563" t="s">
        <v>826</v>
      </c>
      <c r="I79" s="577" t="s">
        <v>718</v>
      </c>
      <c r="J79" s="661" t="s">
        <v>827</v>
      </c>
      <c r="K79" s="1070" t="s">
        <v>828</v>
      </c>
      <c r="L79" s="1071"/>
      <c r="M79" s="1072"/>
      <c r="N79" s="726"/>
      <c r="O79" s="726"/>
      <c r="P79" s="726"/>
      <c r="Q79" s="726"/>
      <c r="R79" s="726"/>
      <c r="S79" s="726"/>
      <c r="T79" s="726">
        <v>1</v>
      </c>
      <c r="U79" s="726"/>
      <c r="V79" s="726"/>
      <c r="W79" s="726"/>
      <c r="X79" s="726"/>
      <c r="Y79" s="726"/>
      <c r="Z79" s="726"/>
      <c r="AA79" s="726"/>
      <c r="AB79" s="726"/>
      <c r="AC79" s="726"/>
      <c r="AD79" s="726"/>
      <c r="AE79" s="726"/>
      <c r="AF79" s="726"/>
      <c r="AG79" s="726"/>
      <c r="AH79" s="726"/>
      <c r="AI79" s="726"/>
      <c r="AJ79" s="726"/>
      <c r="AK79" s="726"/>
      <c r="AL79" s="405"/>
      <c r="AM79" s="425"/>
      <c r="AN79" s="423"/>
      <c r="AO79" s="423"/>
      <c r="AP79" s="423"/>
      <c r="AQ79" s="423"/>
      <c r="AR79" s="423"/>
      <c r="AS79" s="423"/>
      <c r="AT79" s="423"/>
      <c r="AU79" s="423"/>
      <c r="AV79" s="423"/>
      <c r="AW79" s="423"/>
      <c r="AX79" s="423"/>
      <c r="AY79" s="423"/>
      <c r="AZ79" s="423"/>
    </row>
    <row r="80" spans="2:52" s="401" customFormat="1" ht="69" customHeight="1" x14ac:dyDescent="0.2">
      <c r="B80" s="668" t="s">
        <v>6</v>
      </c>
      <c r="C80" s="683" t="s">
        <v>128</v>
      </c>
      <c r="D80" s="658" t="s">
        <v>603</v>
      </c>
      <c r="E80" s="670" t="s">
        <v>688</v>
      </c>
      <c r="F80" s="664" t="s">
        <v>598</v>
      </c>
      <c r="G80" s="660">
        <v>1</v>
      </c>
      <c r="H80" s="563" t="s">
        <v>788</v>
      </c>
      <c r="I80" s="672" t="s">
        <v>143</v>
      </c>
      <c r="J80" s="661" t="s">
        <v>146</v>
      </c>
      <c r="K80" s="1070" t="s">
        <v>828</v>
      </c>
      <c r="L80" s="1071"/>
      <c r="M80" s="1072"/>
      <c r="N80" s="707"/>
      <c r="O80" s="707"/>
      <c r="P80" s="707"/>
      <c r="Q80" s="707"/>
      <c r="R80" s="707"/>
      <c r="S80" s="707"/>
      <c r="T80" s="707"/>
      <c r="U80" s="707"/>
      <c r="V80" s="707"/>
      <c r="W80" s="707"/>
      <c r="X80" s="707"/>
      <c r="Y80" s="707"/>
      <c r="Z80" s="707"/>
      <c r="AA80" s="707"/>
      <c r="AB80" s="707"/>
      <c r="AC80" s="707"/>
      <c r="AD80" s="707"/>
      <c r="AE80" s="707"/>
      <c r="AF80" s="707"/>
      <c r="AG80" s="707"/>
      <c r="AH80" s="707"/>
      <c r="AI80" s="707"/>
      <c r="AJ80" s="707"/>
      <c r="AK80" s="707"/>
      <c r="AL80" s="405"/>
      <c r="AM80" s="407"/>
      <c r="AN80" s="423"/>
      <c r="AO80" s="423"/>
      <c r="AP80" s="423"/>
      <c r="AQ80" s="423"/>
      <c r="AR80" s="423"/>
      <c r="AS80" s="423"/>
      <c r="AT80" s="423"/>
      <c r="AU80" s="423"/>
      <c r="AV80" s="423"/>
      <c r="AW80" s="423"/>
      <c r="AX80" s="423"/>
      <c r="AY80" s="423"/>
      <c r="AZ80" s="423"/>
    </row>
    <row r="81" spans="2:52" s="401" customFormat="1" ht="46.5" customHeight="1" x14ac:dyDescent="0.2">
      <c r="B81" s="530" t="s">
        <v>6</v>
      </c>
      <c r="C81" s="562" t="s">
        <v>507</v>
      </c>
      <c r="D81" s="737" t="s">
        <v>710</v>
      </c>
      <c r="E81" s="654" t="s">
        <v>503</v>
      </c>
      <c r="F81" s="665" t="s">
        <v>598</v>
      </c>
      <c r="G81" s="655">
        <v>1</v>
      </c>
      <c r="H81" s="563" t="s">
        <v>874</v>
      </c>
      <c r="I81" s="577" t="s">
        <v>873</v>
      </c>
      <c r="J81" s="656" t="s">
        <v>504</v>
      </c>
      <c r="K81" s="558">
        <v>5</v>
      </c>
      <c r="L81" s="558">
        <v>464920</v>
      </c>
      <c r="M81" s="558">
        <f>(K81*L81)</f>
        <v>2324600</v>
      </c>
      <c r="N81" s="487"/>
      <c r="O81" s="487"/>
      <c r="P81" s="487"/>
      <c r="Q81" s="487"/>
      <c r="R81" s="487"/>
      <c r="S81" s="487"/>
      <c r="T81" s="487"/>
      <c r="U81" s="487"/>
      <c r="V81" s="487"/>
      <c r="W81" s="434"/>
      <c r="X81" s="434"/>
      <c r="Y81" s="434"/>
      <c r="Z81" s="434"/>
      <c r="AA81" s="434"/>
      <c r="AB81" s="256">
        <v>1</v>
      </c>
      <c r="AC81" s="434"/>
      <c r="AD81" s="434"/>
      <c r="AE81" s="434"/>
      <c r="AF81" s="434"/>
      <c r="AG81" s="434"/>
      <c r="AH81" s="434"/>
      <c r="AI81" s="434"/>
      <c r="AJ81" s="434"/>
      <c r="AK81" s="434"/>
      <c r="AL81" s="427">
        <f t="shared" ref="AL81" si="1">(AC81)/1*100</f>
        <v>0</v>
      </c>
      <c r="AM81" s="536"/>
      <c r="AN81" s="423"/>
      <c r="AO81" s="423"/>
      <c r="AP81" s="423"/>
      <c r="AQ81" s="423"/>
      <c r="AR81" s="423"/>
      <c r="AS81" s="423"/>
      <c r="AT81" s="423"/>
      <c r="AU81" s="423"/>
      <c r="AV81" s="423"/>
      <c r="AW81" s="423"/>
      <c r="AX81" s="423"/>
      <c r="AY81" s="423"/>
      <c r="AZ81" s="423"/>
    </row>
    <row r="82" spans="2:52" s="401" customFormat="1" ht="50.25" customHeight="1" thickBot="1" x14ac:dyDescent="0.25">
      <c r="B82" s="685" t="s">
        <v>6</v>
      </c>
      <c r="C82" s="683" t="s">
        <v>851</v>
      </c>
      <c r="D82" s="658" t="s">
        <v>852</v>
      </c>
      <c r="E82" s="670" t="s">
        <v>949</v>
      </c>
      <c r="F82" s="664" t="s">
        <v>853</v>
      </c>
      <c r="G82" s="660">
        <v>1</v>
      </c>
      <c r="H82" s="563" t="s">
        <v>854</v>
      </c>
      <c r="I82" s="688" t="s">
        <v>855</v>
      </c>
      <c r="J82" s="661" t="s">
        <v>856</v>
      </c>
      <c r="K82" s="1070" t="s">
        <v>857</v>
      </c>
      <c r="L82" s="1071"/>
      <c r="M82" s="1072"/>
      <c r="N82" s="432"/>
      <c r="O82" s="432"/>
      <c r="P82" s="432"/>
      <c r="Q82" s="432"/>
      <c r="R82" s="432"/>
      <c r="S82" s="432"/>
      <c r="T82" s="432"/>
      <c r="U82" s="432"/>
      <c r="V82" s="432"/>
      <c r="W82" s="432"/>
      <c r="X82" s="432"/>
      <c r="Y82" s="432"/>
      <c r="Z82" s="432"/>
      <c r="AA82" s="432"/>
      <c r="AB82" s="421">
        <v>1</v>
      </c>
      <c r="AC82" s="421"/>
      <c r="AD82" s="421"/>
      <c r="AE82" s="432"/>
      <c r="AF82" s="432"/>
      <c r="AG82" s="432"/>
      <c r="AH82" s="432"/>
      <c r="AI82" s="432"/>
      <c r="AJ82" s="432"/>
      <c r="AK82" s="432"/>
      <c r="AL82" s="405"/>
      <c r="AM82" s="403"/>
      <c r="AN82" s="423"/>
      <c r="AO82" s="423"/>
      <c r="AP82" s="423"/>
      <c r="AQ82" s="423"/>
      <c r="AR82" s="423"/>
      <c r="AS82" s="423"/>
      <c r="AT82" s="423"/>
      <c r="AU82" s="423"/>
      <c r="AV82" s="423"/>
      <c r="AW82" s="423"/>
      <c r="AX82" s="423"/>
      <c r="AY82" s="423"/>
      <c r="AZ82" s="423"/>
    </row>
    <row r="83" spans="2:52" s="401" customFormat="1" ht="55.5" customHeight="1" thickBot="1" x14ac:dyDescent="0.25">
      <c r="B83" s="685" t="s">
        <v>6</v>
      </c>
      <c r="C83" s="683" t="s">
        <v>605</v>
      </c>
      <c r="D83" s="738" t="s">
        <v>950</v>
      </c>
      <c r="E83" s="686" t="s">
        <v>318</v>
      </c>
      <c r="F83" s="664" t="s">
        <v>726</v>
      </c>
      <c r="G83" s="687">
        <v>1</v>
      </c>
      <c r="H83" s="563" t="s">
        <v>874</v>
      </c>
      <c r="I83" s="688" t="s">
        <v>725</v>
      </c>
      <c r="J83" s="688" t="s">
        <v>745</v>
      </c>
      <c r="K83" s="1070" t="s">
        <v>828</v>
      </c>
      <c r="L83" s="1071"/>
      <c r="M83" s="1072"/>
      <c r="N83" s="553"/>
      <c r="O83" s="408"/>
      <c r="P83" s="410"/>
      <c r="Q83" s="410"/>
      <c r="R83" s="411"/>
      <c r="S83" s="411"/>
      <c r="T83" s="411"/>
      <c r="U83" s="411"/>
      <c r="V83" s="411"/>
      <c r="W83" s="411"/>
      <c r="X83" s="411"/>
      <c r="Y83" s="411"/>
      <c r="Z83" s="411"/>
      <c r="AA83" s="411"/>
      <c r="AB83" s="411"/>
      <c r="AC83" s="411"/>
      <c r="AD83" s="411"/>
      <c r="AE83" s="411"/>
      <c r="AF83" s="526">
        <v>1</v>
      </c>
      <c r="AG83" s="411"/>
      <c r="AH83" s="411"/>
      <c r="AI83" s="411"/>
      <c r="AJ83" s="411"/>
      <c r="AK83" s="411"/>
      <c r="AL83" s="500">
        <f>(AG83)/1*100</f>
        <v>0</v>
      </c>
      <c r="AM83" s="554"/>
      <c r="AN83" s="423"/>
      <c r="AO83" s="423"/>
      <c r="AP83" s="423"/>
      <c r="AQ83" s="423"/>
      <c r="AR83" s="423"/>
      <c r="AS83" s="423"/>
      <c r="AT83" s="423"/>
      <c r="AU83" s="423"/>
      <c r="AV83" s="423"/>
      <c r="AW83" s="423"/>
      <c r="AX83" s="423"/>
      <c r="AY83" s="423"/>
      <c r="AZ83" s="423"/>
    </row>
    <row r="84" spans="2:52" s="401" customFormat="1" ht="24" customHeight="1" thickBot="1" x14ac:dyDescent="0.25">
      <c r="B84" s="1125" t="s">
        <v>962</v>
      </c>
      <c r="C84" s="1126"/>
      <c r="D84" s="1127"/>
      <c r="E84" s="1127"/>
      <c r="F84" s="1127"/>
      <c r="G84" s="1127"/>
      <c r="H84" s="1127"/>
      <c r="I84" s="1127"/>
      <c r="J84" s="1128"/>
      <c r="K84" s="809"/>
      <c r="L84" s="809"/>
      <c r="M84" s="809"/>
      <c r="N84" s="810"/>
      <c r="O84" s="811"/>
      <c r="P84" s="812"/>
      <c r="Q84" s="812"/>
      <c r="R84" s="639"/>
      <c r="S84" s="639"/>
      <c r="T84" s="639"/>
      <c r="U84" s="639"/>
      <c r="V84" s="639"/>
      <c r="W84" s="639"/>
      <c r="X84" s="639"/>
      <c r="Y84" s="639"/>
      <c r="Z84" s="639"/>
      <c r="AA84" s="639"/>
      <c r="AB84" s="639"/>
      <c r="AC84" s="639"/>
      <c r="AD84" s="639"/>
      <c r="AE84" s="639"/>
      <c r="AF84" s="813"/>
      <c r="AG84" s="639"/>
      <c r="AH84" s="639"/>
      <c r="AI84" s="639"/>
      <c r="AJ84" s="639"/>
      <c r="AK84" s="639"/>
      <c r="AL84" s="814"/>
      <c r="AM84" s="815"/>
      <c r="AN84" s="423"/>
      <c r="AO84" s="423"/>
      <c r="AP84" s="423"/>
      <c r="AQ84" s="423"/>
      <c r="AR84" s="423"/>
      <c r="AS84" s="423"/>
      <c r="AT84" s="423"/>
      <c r="AU84" s="423"/>
      <c r="AV84" s="423"/>
      <c r="AW84" s="423"/>
      <c r="AX84" s="423"/>
      <c r="AY84" s="423"/>
      <c r="AZ84" s="423"/>
    </row>
    <row r="85" spans="2:52" s="401" customFormat="1" ht="69" hidden="1" customHeight="1" thickBot="1" x14ac:dyDescent="0.25">
      <c r="B85" s="689" t="s">
        <v>6</v>
      </c>
      <c r="C85" s="680" t="s">
        <v>128</v>
      </c>
      <c r="D85" s="653" t="s">
        <v>689</v>
      </c>
      <c r="E85" s="681" t="s">
        <v>690</v>
      </c>
      <c r="F85" s="662" t="s">
        <v>598</v>
      </c>
      <c r="G85" s="651">
        <v>1</v>
      </c>
      <c r="H85" s="682"/>
      <c r="I85" s="682" t="s">
        <v>608</v>
      </c>
      <c r="J85" s="652" t="s">
        <v>146</v>
      </c>
      <c r="K85" s="563"/>
      <c r="L85" s="563"/>
      <c r="M85" s="563"/>
      <c r="N85" s="567"/>
      <c r="O85" s="567"/>
      <c r="P85" s="567"/>
      <c r="Q85" s="567"/>
      <c r="R85" s="567"/>
      <c r="S85" s="567"/>
      <c r="T85" s="567"/>
      <c r="U85" s="567"/>
      <c r="V85" s="567"/>
      <c r="W85" s="567"/>
      <c r="X85" s="567"/>
      <c r="Y85" s="567"/>
      <c r="Z85" s="567"/>
      <c r="AA85" s="567"/>
      <c r="AB85" s="568">
        <v>1</v>
      </c>
      <c r="AC85" s="568"/>
      <c r="AD85" s="567"/>
      <c r="AE85" s="567"/>
      <c r="AF85" s="567"/>
      <c r="AG85" s="567"/>
      <c r="AH85" s="567"/>
      <c r="AI85" s="567"/>
      <c r="AJ85" s="567"/>
      <c r="AK85" s="567"/>
      <c r="AL85" s="405">
        <f>(AC85)/1*100</f>
        <v>0</v>
      </c>
      <c r="AM85" s="407"/>
      <c r="AN85" s="423"/>
      <c r="AO85" s="423"/>
      <c r="AP85" s="423"/>
      <c r="AQ85" s="423"/>
      <c r="AR85" s="423"/>
      <c r="AS85" s="423"/>
      <c r="AT85" s="423"/>
      <c r="AU85" s="423"/>
      <c r="AV85" s="423"/>
      <c r="AW85" s="423"/>
      <c r="AX85" s="423"/>
      <c r="AY85" s="423"/>
      <c r="AZ85" s="423"/>
    </row>
    <row r="86" spans="2:52" s="401" customFormat="1" ht="84.75" customHeight="1" x14ac:dyDescent="0.2">
      <c r="B86" s="684" t="s">
        <v>6</v>
      </c>
      <c r="C86" s="669" t="s">
        <v>128</v>
      </c>
      <c r="D86" s="739" t="s">
        <v>606</v>
      </c>
      <c r="E86" s="670" t="s">
        <v>691</v>
      </c>
      <c r="F86" s="664" t="s">
        <v>726</v>
      </c>
      <c r="G86" s="660" t="s">
        <v>384</v>
      </c>
      <c r="H86" s="563" t="s">
        <v>874</v>
      </c>
      <c r="I86" s="672" t="s">
        <v>608</v>
      </c>
      <c r="J86" s="661" t="s">
        <v>609</v>
      </c>
      <c r="K86" s="1070" t="s">
        <v>828</v>
      </c>
      <c r="L86" s="1071"/>
      <c r="M86" s="1072"/>
      <c r="N86" s="1129" t="s">
        <v>610</v>
      </c>
      <c r="O86" s="1130"/>
      <c r="P86" s="1130"/>
      <c r="Q86" s="1130"/>
      <c r="R86" s="1130"/>
      <c r="S86" s="1130"/>
      <c r="T86" s="1130"/>
      <c r="U86" s="1130"/>
      <c r="V86" s="1130"/>
      <c r="W86" s="1130"/>
      <c r="X86" s="1130"/>
      <c r="Y86" s="1130"/>
      <c r="Z86" s="1130"/>
      <c r="AA86" s="1130"/>
      <c r="AB86" s="1130"/>
      <c r="AC86" s="1130"/>
      <c r="AD86" s="1130"/>
      <c r="AE86" s="1130"/>
      <c r="AF86" s="1130"/>
      <c r="AG86" s="1130"/>
      <c r="AH86" s="1130"/>
      <c r="AI86" s="1130"/>
      <c r="AJ86" s="1130"/>
      <c r="AK86" s="1131"/>
      <c r="AL86" s="405"/>
      <c r="AM86" s="407"/>
      <c r="AN86" s="423"/>
      <c r="AO86" s="423"/>
      <c r="AP86" s="423"/>
      <c r="AQ86" s="423"/>
      <c r="AR86" s="423"/>
      <c r="AS86" s="423"/>
      <c r="AT86" s="423"/>
      <c r="AU86" s="423"/>
      <c r="AV86" s="423"/>
      <c r="AW86" s="423"/>
      <c r="AX86" s="423"/>
      <c r="AY86" s="423"/>
      <c r="AZ86" s="423"/>
    </row>
    <row r="87" spans="2:52" s="401" customFormat="1" ht="99.75" customHeight="1" thickBot="1" x14ac:dyDescent="0.25">
      <c r="B87" s="690" t="s">
        <v>6</v>
      </c>
      <c r="C87" s="674" t="s">
        <v>128</v>
      </c>
      <c r="D87" s="740" t="s">
        <v>607</v>
      </c>
      <c r="E87" s="675" t="s">
        <v>692</v>
      </c>
      <c r="F87" s="676" t="s">
        <v>598</v>
      </c>
      <c r="G87" s="691" t="s">
        <v>384</v>
      </c>
      <c r="H87" s="563" t="s">
        <v>874</v>
      </c>
      <c r="I87" s="678" t="s">
        <v>608</v>
      </c>
      <c r="J87" s="692" t="s">
        <v>609</v>
      </c>
      <c r="K87" s="1070" t="s">
        <v>828</v>
      </c>
      <c r="L87" s="1071"/>
      <c r="M87" s="1072"/>
      <c r="N87" s="1132" t="s">
        <v>610</v>
      </c>
      <c r="O87" s="1133"/>
      <c r="P87" s="1133"/>
      <c r="Q87" s="1133"/>
      <c r="R87" s="1133"/>
      <c r="S87" s="1133"/>
      <c r="T87" s="1133"/>
      <c r="U87" s="1133"/>
      <c r="V87" s="1133"/>
      <c r="W87" s="1133"/>
      <c r="X87" s="1133"/>
      <c r="Y87" s="1133"/>
      <c r="Z87" s="1133"/>
      <c r="AA87" s="1133"/>
      <c r="AB87" s="1133"/>
      <c r="AC87" s="1133"/>
      <c r="AD87" s="1133"/>
      <c r="AE87" s="1133"/>
      <c r="AF87" s="1133"/>
      <c r="AG87" s="1133"/>
      <c r="AH87" s="1133"/>
      <c r="AI87" s="1133"/>
      <c r="AJ87" s="1133"/>
      <c r="AK87" s="1134"/>
      <c r="AL87" s="412"/>
      <c r="AM87" s="552"/>
      <c r="AN87" s="423"/>
      <c r="AO87" s="423"/>
      <c r="AP87" s="423"/>
      <c r="AQ87" s="423"/>
      <c r="AR87" s="423"/>
      <c r="AS87" s="423"/>
      <c r="AT87" s="423"/>
      <c r="AU87" s="423"/>
      <c r="AV87" s="423"/>
      <c r="AW87" s="423"/>
      <c r="AX87" s="423"/>
      <c r="AY87" s="423"/>
      <c r="AZ87" s="423"/>
    </row>
    <row r="88" spans="2:52" s="401" customFormat="1" ht="27" customHeight="1" thickBot="1" x14ac:dyDescent="0.25">
      <c r="B88" s="1100" t="s">
        <v>961</v>
      </c>
      <c r="C88" s="1101"/>
      <c r="D88" s="1101"/>
      <c r="E88" s="1101"/>
      <c r="F88" s="1101"/>
      <c r="G88" s="1101"/>
      <c r="H88" s="1135"/>
      <c r="I88" s="1101"/>
      <c r="J88" s="1102"/>
      <c r="K88" s="832"/>
      <c r="L88" s="832"/>
      <c r="M88" s="832"/>
      <c r="N88" s="646"/>
      <c r="O88" s="646"/>
      <c r="P88" s="646"/>
      <c r="Q88" s="646"/>
      <c r="R88" s="646"/>
      <c r="S88" s="646"/>
      <c r="T88" s="646"/>
      <c r="U88" s="646"/>
      <c r="V88" s="646"/>
      <c r="W88" s="646"/>
      <c r="X88" s="646"/>
      <c r="Y88" s="646"/>
      <c r="Z88" s="646"/>
      <c r="AA88" s="646"/>
      <c r="AB88" s="639"/>
      <c r="AC88" s="639"/>
      <c r="AD88" s="646"/>
      <c r="AE88" s="646"/>
      <c r="AF88" s="646"/>
      <c r="AG88" s="646"/>
      <c r="AH88" s="646"/>
      <c r="AI88" s="646"/>
      <c r="AJ88" s="639"/>
      <c r="AK88" s="646"/>
      <c r="AL88" s="517"/>
      <c r="AM88" s="488"/>
      <c r="AN88" s="423"/>
      <c r="AO88" s="423"/>
      <c r="AP88" s="423"/>
      <c r="AQ88" s="423"/>
      <c r="AR88" s="423"/>
      <c r="AS88" s="423"/>
      <c r="AT88" s="423"/>
      <c r="AU88" s="423"/>
      <c r="AV88" s="423"/>
      <c r="AW88" s="423"/>
      <c r="AX88" s="423"/>
      <c r="AY88" s="423"/>
      <c r="AZ88" s="423"/>
    </row>
    <row r="89" spans="2:52" s="401" customFormat="1" ht="48" customHeight="1" x14ac:dyDescent="0.2">
      <c r="B89" s="544" t="s">
        <v>6</v>
      </c>
      <c r="C89" s="541" t="s">
        <v>128</v>
      </c>
      <c r="D89" s="742" t="s">
        <v>620</v>
      </c>
      <c r="E89" s="693" t="s">
        <v>346</v>
      </c>
      <c r="F89" s="664" t="s">
        <v>598</v>
      </c>
      <c r="G89" s="662">
        <v>1</v>
      </c>
      <c r="H89" s="672" t="s">
        <v>910</v>
      </c>
      <c r="I89" s="682" t="s">
        <v>911</v>
      </c>
      <c r="J89" s="682" t="s">
        <v>526</v>
      </c>
      <c r="K89" s="1070" t="s">
        <v>828</v>
      </c>
      <c r="L89" s="1071"/>
      <c r="M89" s="1072"/>
      <c r="N89" s="1140" t="s">
        <v>912</v>
      </c>
      <c r="O89" s="1141"/>
      <c r="P89" s="1141"/>
      <c r="Q89" s="1141"/>
      <c r="R89" s="1141"/>
      <c r="S89" s="1141"/>
      <c r="T89" s="1141"/>
      <c r="U89" s="1141"/>
      <c r="V89" s="1141"/>
      <c r="W89" s="1141"/>
      <c r="X89" s="1141"/>
      <c r="Y89" s="1141"/>
      <c r="Z89" s="1141"/>
      <c r="AA89" s="1141"/>
      <c r="AB89" s="1141"/>
      <c r="AC89" s="1141"/>
      <c r="AD89" s="1141"/>
      <c r="AE89" s="1141"/>
      <c r="AF89" s="1141"/>
      <c r="AG89" s="1141"/>
      <c r="AH89" s="1141"/>
      <c r="AI89" s="1141"/>
      <c r="AJ89" s="1141"/>
      <c r="AK89" s="1142"/>
      <c r="AL89" s="418">
        <f>(AC89)/1*100</f>
        <v>0</v>
      </c>
      <c r="AM89" s="419"/>
      <c r="AN89" s="423"/>
      <c r="AO89" s="423"/>
      <c r="AP89" s="423"/>
      <c r="AQ89" s="423"/>
      <c r="AR89" s="423"/>
      <c r="AS89" s="423"/>
      <c r="AT89" s="423"/>
      <c r="AU89" s="423"/>
      <c r="AV89" s="423"/>
      <c r="AW89" s="423"/>
      <c r="AX89" s="423"/>
      <c r="AY89" s="423"/>
      <c r="AZ89" s="423"/>
    </row>
    <row r="90" spans="2:52" s="401" customFormat="1" ht="77.25" customHeight="1" x14ac:dyDescent="0.2">
      <c r="B90" s="544" t="s">
        <v>6</v>
      </c>
      <c r="C90" s="541" t="s">
        <v>128</v>
      </c>
      <c r="D90" s="743" t="s">
        <v>918</v>
      </c>
      <c r="E90" s="670" t="s">
        <v>914</v>
      </c>
      <c r="F90" s="664" t="s">
        <v>915</v>
      </c>
      <c r="G90" s="664">
        <v>1</v>
      </c>
      <c r="H90" s="672" t="s">
        <v>910</v>
      </c>
      <c r="I90" s="682" t="s">
        <v>916</v>
      </c>
      <c r="J90" s="682" t="s">
        <v>919</v>
      </c>
      <c r="K90" s="1070" t="s">
        <v>828</v>
      </c>
      <c r="L90" s="1071"/>
      <c r="M90" s="1072"/>
      <c r="N90" s="750"/>
      <c r="O90" s="750"/>
      <c r="P90" s="750"/>
      <c r="Q90" s="750"/>
      <c r="R90" s="750"/>
      <c r="S90" s="750"/>
      <c r="T90" s="750"/>
      <c r="U90" s="750"/>
      <c r="V90" s="750"/>
      <c r="W90" s="750"/>
      <c r="X90" s="750"/>
      <c r="Y90" s="750"/>
      <c r="Z90" s="750"/>
      <c r="AA90" s="750"/>
      <c r="AB90" s="748"/>
      <c r="AC90" s="748"/>
      <c r="AD90" s="748">
        <v>1</v>
      </c>
      <c r="AE90" s="750"/>
      <c r="AF90" s="750"/>
      <c r="AG90" s="750"/>
      <c r="AH90" s="750"/>
      <c r="AI90" s="750"/>
      <c r="AJ90" s="748"/>
      <c r="AK90" s="750"/>
      <c r="AL90" s="418">
        <f>(AE90)/1*100</f>
        <v>0</v>
      </c>
      <c r="AM90" s="419"/>
      <c r="AN90" s="423"/>
      <c r="AO90" s="423"/>
      <c r="AP90" s="423"/>
      <c r="AQ90" s="423"/>
      <c r="AR90" s="423"/>
      <c r="AS90" s="423"/>
      <c r="AT90" s="423"/>
      <c r="AU90" s="423"/>
      <c r="AV90" s="423"/>
      <c r="AW90" s="423"/>
      <c r="AX90" s="423"/>
      <c r="AY90" s="423"/>
      <c r="AZ90" s="423"/>
    </row>
    <row r="91" spans="2:52" s="401" customFormat="1" ht="66.75" customHeight="1" x14ac:dyDescent="0.2">
      <c r="B91" s="530" t="s">
        <v>6</v>
      </c>
      <c r="C91" s="825" t="s">
        <v>128</v>
      </c>
      <c r="D91" s="743" t="s">
        <v>913</v>
      </c>
      <c r="E91" s="693" t="s">
        <v>914</v>
      </c>
      <c r="F91" s="800" t="s">
        <v>915</v>
      </c>
      <c r="G91" s="800">
        <v>1</v>
      </c>
      <c r="H91" s="801" t="s">
        <v>910</v>
      </c>
      <c r="I91" s="694" t="s">
        <v>916</v>
      </c>
      <c r="J91" s="694" t="s">
        <v>917</v>
      </c>
      <c r="K91" s="1070" t="s">
        <v>828</v>
      </c>
      <c r="L91" s="1071"/>
      <c r="M91" s="1072"/>
      <c r="N91" s="756"/>
      <c r="O91" s="756"/>
      <c r="P91" s="756"/>
      <c r="Q91" s="756"/>
      <c r="R91" s="756"/>
      <c r="S91" s="756"/>
      <c r="T91" s="756"/>
      <c r="U91" s="756"/>
      <c r="V91" s="756"/>
      <c r="W91" s="756"/>
      <c r="X91" s="756"/>
      <c r="Y91" s="756"/>
      <c r="Z91" s="756"/>
      <c r="AA91" s="756"/>
      <c r="AB91" s="747"/>
      <c r="AC91" s="747"/>
      <c r="AD91" s="747">
        <v>1</v>
      </c>
      <c r="AE91" s="756"/>
      <c r="AF91" s="756"/>
      <c r="AG91" s="756"/>
      <c r="AH91" s="756"/>
      <c r="AI91" s="756"/>
      <c r="AJ91" s="747"/>
      <c r="AK91" s="756"/>
      <c r="AL91" s="405">
        <f>(AE91)/1*100</f>
        <v>0</v>
      </c>
      <c r="AM91" s="407"/>
      <c r="AN91" s="423"/>
      <c r="AO91" s="423"/>
      <c r="AP91" s="423"/>
      <c r="AQ91" s="423"/>
      <c r="AR91" s="423"/>
      <c r="AS91" s="423"/>
      <c r="AT91" s="423"/>
      <c r="AU91" s="423"/>
      <c r="AV91" s="423"/>
      <c r="AW91" s="423"/>
      <c r="AX91" s="423"/>
      <c r="AY91" s="423"/>
      <c r="AZ91" s="423"/>
    </row>
    <row r="92" spans="2:52" s="401" customFormat="1" ht="38.25" customHeight="1" thickBot="1" x14ac:dyDescent="0.25">
      <c r="B92" s="1136" t="s">
        <v>960</v>
      </c>
      <c r="C92" s="1136"/>
      <c r="D92" s="1136"/>
      <c r="E92" s="1136"/>
      <c r="F92" s="1136"/>
      <c r="G92" s="1136"/>
      <c r="H92" s="1136"/>
      <c r="I92" s="1136"/>
      <c r="J92" s="1136"/>
      <c r="K92" s="824"/>
      <c r="L92" s="809"/>
      <c r="M92" s="809"/>
      <c r="N92" s="647"/>
      <c r="O92" s="647"/>
      <c r="P92" s="647"/>
      <c r="Q92" s="647"/>
      <c r="R92" s="647"/>
      <c r="S92" s="647"/>
      <c r="T92" s="647"/>
      <c r="U92" s="647"/>
      <c r="V92" s="647"/>
      <c r="W92" s="647"/>
      <c r="X92" s="647"/>
      <c r="Y92" s="647"/>
      <c r="Z92" s="647"/>
      <c r="AA92" s="647"/>
      <c r="AB92" s="635"/>
      <c r="AC92" s="635"/>
      <c r="AD92" s="647"/>
      <c r="AE92" s="647"/>
      <c r="AF92" s="647"/>
      <c r="AG92" s="647"/>
      <c r="AH92" s="647"/>
      <c r="AI92" s="647"/>
      <c r="AJ92" s="635"/>
      <c r="AK92" s="647"/>
      <c r="AL92" s="427"/>
      <c r="AM92" s="450"/>
      <c r="AN92" s="423"/>
      <c r="AO92" s="423"/>
      <c r="AP92" s="423"/>
      <c r="AQ92" s="423"/>
      <c r="AR92" s="423"/>
      <c r="AS92" s="423"/>
      <c r="AT92" s="423"/>
      <c r="AU92" s="423"/>
      <c r="AV92" s="423"/>
      <c r="AW92" s="423"/>
      <c r="AX92" s="423"/>
      <c r="AY92" s="423"/>
      <c r="AZ92" s="423"/>
    </row>
    <row r="93" spans="2:52" s="401" customFormat="1" ht="36" x14ac:dyDescent="0.2">
      <c r="B93" s="544" t="s">
        <v>6</v>
      </c>
      <c r="C93" s="541" t="s">
        <v>350</v>
      </c>
      <c r="D93" s="742" t="s">
        <v>622</v>
      </c>
      <c r="E93" s="681" t="s">
        <v>514</v>
      </c>
      <c r="F93" s="660" t="s">
        <v>747</v>
      </c>
      <c r="G93" s="651">
        <v>1</v>
      </c>
      <c r="H93" s="563" t="s">
        <v>874</v>
      </c>
      <c r="I93" s="682" t="s">
        <v>522</v>
      </c>
      <c r="J93" s="652" t="s">
        <v>506</v>
      </c>
      <c r="K93" s="1070" t="s">
        <v>828</v>
      </c>
      <c r="L93" s="1071"/>
      <c r="M93" s="1072"/>
      <c r="N93" s="432"/>
      <c r="O93" s="432"/>
      <c r="P93" s="432"/>
      <c r="Q93" s="432"/>
      <c r="R93" s="432"/>
      <c r="S93" s="432"/>
      <c r="T93" s="521"/>
      <c r="U93" s="521"/>
      <c r="V93" s="521"/>
      <c r="W93" s="521"/>
      <c r="X93" s="521"/>
      <c r="Y93" s="521"/>
      <c r="Z93" s="521">
        <v>1</v>
      </c>
      <c r="AA93" s="432"/>
      <c r="AB93" s="421"/>
      <c r="AC93" s="421"/>
      <c r="AD93" s="243"/>
      <c r="AE93" s="243"/>
      <c r="AF93" s="476">
        <v>1</v>
      </c>
      <c r="AG93" s="243"/>
      <c r="AH93" s="243"/>
      <c r="AI93" s="243"/>
      <c r="AJ93" s="244"/>
      <c r="AK93" s="243"/>
      <c r="AL93" s="239">
        <f t="shared" ref="AL93:AL99" si="2">(AG93)/1*100</f>
        <v>0</v>
      </c>
      <c r="AM93" s="407"/>
      <c r="AN93" s="423"/>
      <c r="AO93" s="423"/>
      <c r="AP93" s="423"/>
      <c r="AQ93" s="423"/>
      <c r="AR93" s="423"/>
      <c r="AS93" s="423"/>
      <c r="AT93" s="423"/>
      <c r="AU93" s="423"/>
      <c r="AV93" s="423"/>
      <c r="AW93" s="423"/>
      <c r="AX93" s="423"/>
      <c r="AY93" s="423"/>
      <c r="AZ93" s="423"/>
    </row>
    <row r="94" spans="2:52" s="401" customFormat="1" ht="45.75" customHeight="1" x14ac:dyDescent="0.2">
      <c r="B94" s="528" t="s">
        <v>6</v>
      </c>
      <c r="C94" s="531" t="s">
        <v>350</v>
      </c>
      <c r="D94" s="743" t="s">
        <v>623</v>
      </c>
      <c r="E94" s="670" t="s">
        <v>514</v>
      </c>
      <c r="F94" s="660" t="s">
        <v>747</v>
      </c>
      <c r="G94" s="660">
        <v>1</v>
      </c>
      <c r="H94" s="563" t="s">
        <v>875</v>
      </c>
      <c r="I94" s="672" t="s">
        <v>600</v>
      </c>
      <c r="J94" s="661" t="s">
        <v>506</v>
      </c>
      <c r="K94" s="704">
        <v>4</v>
      </c>
      <c r="L94" s="704">
        <v>63442</v>
      </c>
      <c r="M94" s="523">
        <f>(K94*L94)</f>
        <v>253768</v>
      </c>
      <c r="N94" s="432"/>
      <c r="O94" s="432"/>
      <c r="P94" s="432"/>
      <c r="Q94" s="432"/>
      <c r="R94" s="432"/>
      <c r="S94" s="432"/>
      <c r="T94" s="521"/>
      <c r="U94" s="521"/>
      <c r="V94" s="521"/>
      <c r="W94" s="521"/>
      <c r="X94" s="521"/>
      <c r="Y94" s="521"/>
      <c r="Z94" s="521"/>
      <c r="AA94" s="432"/>
      <c r="AB94" s="421"/>
      <c r="AC94" s="421"/>
      <c r="AD94" s="243"/>
      <c r="AE94" s="243"/>
      <c r="AF94" s="476">
        <v>1</v>
      </c>
      <c r="AG94" s="243"/>
      <c r="AH94" s="243"/>
      <c r="AI94" s="243"/>
      <c r="AJ94" s="244"/>
      <c r="AK94" s="243"/>
      <c r="AL94" s="239">
        <f t="shared" si="2"/>
        <v>0</v>
      </c>
      <c r="AM94" s="407"/>
      <c r="AN94" s="423"/>
      <c r="AO94" s="423"/>
      <c r="AP94" s="423"/>
      <c r="AQ94" s="423"/>
      <c r="AR94" s="423"/>
      <c r="AS94" s="423"/>
      <c r="AT94" s="423"/>
      <c r="AU94" s="423"/>
      <c r="AV94" s="423"/>
      <c r="AW94" s="423"/>
      <c r="AX94" s="423"/>
      <c r="AY94" s="423"/>
      <c r="AZ94" s="423"/>
    </row>
    <row r="95" spans="2:52" s="401" customFormat="1" ht="40.5" customHeight="1" x14ac:dyDescent="0.2">
      <c r="B95" s="528" t="s">
        <v>6</v>
      </c>
      <c r="C95" s="531" t="s">
        <v>350</v>
      </c>
      <c r="D95" s="741" t="s">
        <v>693</v>
      </c>
      <c r="E95" s="670" t="s">
        <v>514</v>
      </c>
      <c r="F95" s="660" t="s">
        <v>747</v>
      </c>
      <c r="G95" s="660">
        <v>1</v>
      </c>
      <c r="H95" s="563" t="s">
        <v>875</v>
      </c>
      <c r="I95" s="672" t="s">
        <v>515</v>
      </c>
      <c r="J95" s="661" t="s">
        <v>506</v>
      </c>
      <c r="K95" s="1070" t="s">
        <v>974</v>
      </c>
      <c r="L95" s="1071"/>
      <c r="M95" s="1072"/>
      <c r="N95" s="432"/>
      <c r="O95" s="432"/>
      <c r="P95" s="432"/>
      <c r="Q95" s="432"/>
      <c r="R95" s="432"/>
      <c r="S95" s="432"/>
      <c r="T95" s="521"/>
      <c r="U95" s="521"/>
      <c r="V95" s="521"/>
      <c r="W95" s="521"/>
      <c r="X95" s="521"/>
      <c r="Y95" s="521"/>
      <c r="Z95" s="521"/>
      <c r="AA95" s="432"/>
      <c r="AB95" s="421"/>
      <c r="AC95" s="421"/>
      <c r="AD95" s="470">
        <v>1</v>
      </c>
      <c r="AE95" s="243"/>
      <c r="AF95" s="476">
        <v>1</v>
      </c>
      <c r="AG95" s="243"/>
      <c r="AH95" s="243"/>
      <c r="AI95" s="243"/>
      <c r="AJ95" s="244"/>
      <c r="AK95" s="243"/>
      <c r="AL95" s="239">
        <f t="shared" si="2"/>
        <v>0</v>
      </c>
      <c r="AM95" s="407"/>
      <c r="AN95" s="423"/>
      <c r="AO95" s="423"/>
      <c r="AP95" s="423"/>
      <c r="AQ95" s="423"/>
      <c r="AR95" s="423"/>
      <c r="AS95" s="423"/>
      <c r="AT95" s="423"/>
      <c r="AU95" s="423"/>
      <c r="AV95" s="423"/>
      <c r="AW95" s="423"/>
      <c r="AX95" s="423"/>
      <c r="AY95" s="423"/>
      <c r="AZ95" s="423"/>
    </row>
    <row r="96" spans="2:52" s="166" customFormat="1" ht="45.75" customHeight="1" x14ac:dyDescent="0.2">
      <c r="B96" s="668" t="s">
        <v>6</v>
      </c>
      <c r="C96" s="683" t="s">
        <v>350</v>
      </c>
      <c r="D96" s="741" t="s">
        <v>727</v>
      </c>
      <c r="E96" s="670" t="s">
        <v>514</v>
      </c>
      <c r="F96" s="660" t="s">
        <v>747</v>
      </c>
      <c r="G96" s="660">
        <v>1</v>
      </c>
      <c r="H96" s="563" t="s">
        <v>875</v>
      </c>
      <c r="I96" s="672" t="s">
        <v>1059</v>
      </c>
      <c r="J96" s="661" t="s">
        <v>506</v>
      </c>
      <c r="K96" s="565">
        <v>4</v>
      </c>
      <c r="L96" s="704">
        <v>63442</v>
      </c>
      <c r="M96" s="565">
        <f>(K96*L96)</f>
        <v>253768</v>
      </c>
      <c r="N96" s="243"/>
      <c r="O96" s="243"/>
      <c r="P96" s="243"/>
      <c r="Q96" s="243"/>
      <c r="R96" s="243"/>
      <c r="S96" s="243"/>
      <c r="T96" s="476"/>
      <c r="U96" s="476"/>
      <c r="V96" s="476"/>
      <c r="W96" s="476"/>
      <c r="X96" s="476"/>
      <c r="Y96" s="476"/>
      <c r="Z96" s="476"/>
      <c r="AA96" s="243"/>
      <c r="AB96" s="244"/>
      <c r="AC96" s="244"/>
      <c r="AD96" s="243"/>
      <c r="AE96" s="243"/>
      <c r="AF96" s="476">
        <v>1</v>
      </c>
      <c r="AG96" s="243"/>
      <c r="AH96" s="243"/>
      <c r="AI96" s="243"/>
      <c r="AJ96" s="244"/>
      <c r="AK96" s="243"/>
      <c r="AL96" s="165">
        <f t="shared" si="2"/>
        <v>0</v>
      </c>
      <c r="AM96" s="134"/>
      <c r="AN96" s="596"/>
      <c r="AO96" s="596"/>
      <c r="AP96" s="596"/>
      <c r="AQ96" s="596"/>
      <c r="AR96" s="596"/>
      <c r="AS96" s="596"/>
      <c r="AT96" s="596"/>
      <c r="AU96" s="596"/>
      <c r="AV96" s="596"/>
      <c r="AW96" s="596"/>
      <c r="AX96" s="596"/>
      <c r="AY96" s="596"/>
      <c r="AZ96" s="596"/>
    </row>
    <row r="97" spans="2:52" s="401" customFormat="1" ht="77.25" customHeight="1" x14ac:dyDescent="0.2">
      <c r="B97" s="544" t="s">
        <v>6</v>
      </c>
      <c r="C97" s="541" t="s">
        <v>350</v>
      </c>
      <c r="D97" s="743" t="s">
        <v>920</v>
      </c>
      <c r="E97" s="670" t="s">
        <v>921</v>
      </c>
      <c r="F97" s="662" t="s">
        <v>915</v>
      </c>
      <c r="G97" s="664">
        <v>1</v>
      </c>
      <c r="H97" s="672" t="s">
        <v>951</v>
      </c>
      <c r="I97" s="682" t="s">
        <v>916</v>
      </c>
      <c r="J97" s="682" t="s">
        <v>922</v>
      </c>
      <c r="K97" s="1070" t="s">
        <v>828</v>
      </c>
      <c r="L97" s="1071"/>
      <c r="M97" s="1072"/>
      <c r="N97" s="432"/>
      <c r="O97" s="432"/>
      <c r="P97" s="432"/>
      <c r="Q97" s="432"/>
      <c r="R97" s="432"/>
      <c r="S97" s="432"/>
      <c r="T97" s="432"/>
      <c r="U97" s="432"/>
      <c r="V97" s="432"/>
      <c r="W97" s="432"/>
      <c r="X97" s="432"/>
      <c r="Y97" s="432"/>
      <c r="Z97" s="432"/>
      <c r="AA97" s="432"/>
      <c r="AB97" s="421"/>
      <c r="AC97" s="421"/>
      <c r="AD97" s="421">
        <v>1</v>
      </c>
      <c r="AE97" s="432"/>
      <c r="AF97" s="432"/>
      <c r="AG97" s="432"/>
      <c r="AH97" s="432"/>
      <c r="AI97" s="432"/>
      <c r="AJ97" s="421"/>
      <c r="AK97" s="432"/>
      <c r="AL97" s="418">
        <f>(AE97)/1*100</f>
        <v>0</v>
      </c>
      <c r="AM97" s="419"/>
      <c r="AN97" s="423"/>
      <c r="AO97" s="423"/>
      <c r="AP97" s="423"/>
      <c r="AQ97" s="423"/>
      <c r="AR97" s="423"/>
      <c r="AS97" s="423"/>
      <c r="AT97" s="423"/>
      <c r="AU97" s="423"/>
      <c r="AV97" s="423"/>
      <c r="AW97" s="423"/>
      <c r="AX97" s="423"/>
      <c r="AY97" s="423"/>
      <c r="AZ97" s="423"/>
    </row>
    <row r="98" spans="2:52" s="401" customFormat="1" ht="71.25" customHeight="1" x14ac:dyDescent="0.2">
      <c r="B98" s="544" t="s">
        <v>6</v>
      </c>
      <c r="C98" s="541" t="s">
        <v>350</v>
      </c>
      <c r="D98" s="658" t="s">
        <v>973</v>
      </c>
      <c r="E98" s="681" t="s">
        <v>902</v>
      </c>
      <c r="F98" s="664" t="s">
        <v>708</v>
      </c>
      <c r="G98" s="662">
        <v>2</v>
      </c>
      <c r="H98" s="672" t="s">
        <v>954</v>
      </c>
      <c r="I98" s="682" t="s">
        <v>955</v>
      </c>
      <c r="J98" s="682" t="s">
        <v>923</v>
      </c>
      <c r="K98" s="1143" t="s">
        <v>924</v>
      </c>
      <c r="L98" s="1144"/>
      <c r="M98" s="1145"/>
      <c r="N98" s="1089" t="s">
        <v>956</v>
      </c>
      <c r="O98" s="1151"/>
      <c r="P98" s="1151"/>
      <c r="Q98" s="1151"/>
      <c r="R98" s="1151"/>
      <c r="S98" s="1151"/>
      <c r="T98" s="1151"/>
      <c r="U98" s="1151"/>
      <c r="V98" s="1151"/>
      <c r="W98" s="1151"/>
      <c r="X98" s="1151"/>
      <c r="Y98" s="1151"/>
      <c r="Z98" s="1151"/>
      <c r="AA98" s="1151"/>
      <c r="AB98" s="1151"/>
      <c r="AC98" s="1151"/>
      <c r="AD98" s="1151"/>
      <c r="AE98" s="1151"/>
      <c r="AF98" s="1151"/>
      <c r="AG98" s="1151"/>
      <c r="AH98" s="1151"/>
      <c r="AI98" s="1151"/>
      <c r="AJ98" s="1151"/>
      <c r="AK98" s="1152"/>
      <c r="AL98" s="165">
        <f>(AC98)/1*100</f>
        <v>0</v>
      </c>
      <c r="AM98" s="424"/>
      <c r="AN98" s="423"/>
      <c r="AO98" s="423"/>
      <c r="AP98" s="423"/>
      <c r="AQ98" s="423"/>
      <c r="AR98" s="423"/>
      <c r="AS98" s="423"/>
      <c r="AT98" s="423"/>
      <c r="AU98" s="423"/>
      <c r="AV98" s="423"/>
      <c r="AW98" s="423"/>
      <c r="AX98" s="423"/>
      <c r="AY98" s="423"/>
      <c r="AZ98" s="423"/>
    </row>
    <row r="99" spans="2:52" s="401" customFormat="1" ht="110.25" customHeight="1" thickBot="1" x14ac:dyDescent="0.25">
      <c r="B99" s="550" t="s">
        <v>6</v>
      </c>
      <c r="C99" s="551" t="s">
        <v>350</v>
      </c>
      <c r="D99" s="744" t="s">
        <v>746</v>
      </c>
      <c r="E99" s="695" t="s">
        <v>514</v>
      </c>
      <c r="F99" s="687" t="s">
        <v>747</v>
      </c>
      <c r="G99" s="687">
        <v>1</v>
      </c>
      <c r="H99" s="563" t="s">
        <v>875</v>
      </c>
      <c r="I99" s="696" t="s">
        <v>600</v>
      </c>
      <c r="J99" s="688" t="s">
        <v>506</v>
      </c>
      <c r="K99" s="1137" t="s">
        <v>857</v>
      </c>
      <c r="L99" s="1138"/>
      <c r="M99" s="1139"/>
      <c r="N99" s="498"/>
      <c r="O99" s="498"/>
      <c r="P99" s="498"/>
      <c r="Q99" s="498"/>
      <c r="R99" s="498"/>
      <c r="S99" s="498"/>
      <c r="T99" s="569"/>
      <c r="U99" s="569"/>
      <c r="V99" s="569"/>
      <c r="W99" s="569"/>
      <c r="X99" s="569"/>
      <c r="Y99" s="569"/>
      <c r="Z99" s="569"/>
      <c r="AA99" s="498"/>
      <c r="AB99" s="497"/>
      <c r="AC99" s="497"/>
      <c r="AD99" s="499"/>
      <c r="AE99" s="499"/>
      <c r="AF99" s="570">
        <v>1</v>
      </c>
      <c r="AG99" s="499"/>
      <c r="AH99" s="499"/>
      <c r="AI99" s="499"/>
      <c r="AJ99" s="282"/>
      <c r="AK99" s="499"/>
      <c r="AL99" s="534">
        <f t="shared" si="2"/>
        <v>0</v>
      </c>
      <c r="AM99" s="413"/>
      <c r="AN99" s="423"/>
      <c r="AO99" s="423"/>
      <c r="AP99" s="423"/>
      <c r="AQ99" s="423"/>
      <c r="AR99" s="423"/>
      <c r="AS99" s="423"/>
      <c r="AT99" s="423"/>
      <c r="AU99" s="423"/>
      <c r="AV99" s="423"/>
      <c r="AW99" s="423"/>
      <c r="AX99" s="423"/>
      <c r="AY99" s="423"/>
      <c r="AZ99" s="423"/>
    </row>
    <row r="100" spans="2:52" s="401" customFormat="1" ht="32.25" customHeight="1" thickBot="1" x14ac:dyDescent="0.25">
      <c r="B100" s="1103" t="s">
        <v>640</v>
      </c>
      <c r="C100" s="1104"/>
      <c r="D100" s="1104"/>
      <c r="E100" s="1104"/>
      <c r="F100" s="1104"/>
      <c r="G100" s="1104"/>
      <c r="H100" s="1104"/>
      <c r="I100" s="1104"/>
      <c r="J100" s="1156"/>
      <c r="K100" s="809"/>
      <c r="L100" s="809"/>
      <c r="M100" s="809"/>
      <c r="N100" s="648"/>
      <c r="O100" s="646"/>
      <c r="P100" s="646"/>
      <c r="Q100" s="646"/>
      <c r="R100" s="646"/>
      <c r="S100" s="646"/>
      <c r="T100" s="646"/>
      <c r="U100" s="646"/>
      <c r="V100" s="646"/>
      <c r="W100" s="646"/>
      <c r="X100" s="646"/>
      <c r="Y100" s="646"/>
      <c r="Z100" s="646"/>
      <c r="AA100" s="646"/>
      <c r="AB100" s="639"/>
      <c r="AC100" s="646"/>
      <c r="AD100" s="646"/>
      <c r="AE100" s="646"/>
      <c r="AF100" s="646"/>
      <c r="AG100" s="646"/>
      <c r="AH100" s="646"/>
      <c r="AI100" s="646"/>
      <c r="AJ100" s="646"/>
      <c r="AK100" s="646"/>
      <c r="AL100" s="517"/>
      <c r="AM100" s="488"/>
      <c r="AN100" s="423"/>
      <c r="AO100" s="423"/>
      <c r="AP100" s="423"/>
      <c r="AQ100" s="423"/>
      <c r="AR100" s="423"/>
      <c r="AS100" s="423"/>
      <c r="AT100" s="423"/>
      <c r="AU100" s="423"/>
      <c r="AV100" s="423"/>
      <c r="AW100" s="423"/>
      <c r="AX100" s="423"/>
      <c r="AY100" s="423"/>
      <c r="AZ100" s="423"/>
    </row>
    <row r="101" spans="2:52" s="401" customFormat="1" ht="92.25" customHeight="1" x14ac:dyDescent="0.2">
      <c r="B101" s="544" t="s">
        <v>6</v>
      </c>
      <c r="C101" s="541" t="s">
        <v>147</v>
      </c>
      <c r="D101" s="822" t="s">
        <v>1053</v>
      </c>
      <c r="E101" s="681" t="s">
        <v>694</v>
      </c>
      <c r="F101" s="651" t="s">
        <v>708</v>
      </c>
      <c r="G101" s="682">
        <v>5</v>
      </c>
      <c r="H101" s="578" t="s">
        <v>624</v>
      </c>
      <c r="I101" s="578" t="s">
        <v>711</v>
      </c>
      <c r="J101" s="563" t="s">
        <v>625</v>
      </c>
      <c r="K101" s="563">
        <v>30</v>
      </c>
      <c r="L101" s="563">
        <v>63442</v>
      </c>
      <c r="M101" s="563">
        <f>(K101*L101)</f>
        <v>1903260</v>
      </c>
      <c r="N101" s="547"/>
      <c r="O101" s="547"/>
      <c r="P101" s="547"/>
      <c r="Q101" s="547"/>
      <c r="R101" s="547"/>
      <c r="S101" s="547"/>
      <c r="T101" s="547"/>
      <c r="U101" s="547"/>
      <c r="V101" s="547"/>
      <c r="W101" s="547"/>
      <c r="X101" s="547"/>
      <c r="Y101" s="547"/>
      <c r="Z101" s="547"/>
      <c r="AA101" s="547"/>
      <c r="AB101" s="841">
        <v>1</v>
      </c>
      <c r="AC101" s="841"/>
      <c r="AD101" s="476">
        <v>1</v>
      </c>
      <c r="AE101" s="841"/>
      <c r="AF101" s="841">
        <v>1</v>
      </c>
      <c r="AG101" s="841"/>
      <c r="AH101" s="841">
        <v>1</v>
      </c>
      <c r="AI101" s="841"/>
      <c r="AJ101" s="841">
        <v>1</v>
      </c>
      <c r="AK101" s="547"/>
      <c r="AL101" s="239">
        <f>(AE101)/1*100</f>
        <v>0</v>
      </c>
      <c r="AM101" s="407"/>
      <c r="AN101" s="423"/>
      <c r="AO101" s="423"/>
      <c r="AP101" s="423"/>
      <c r="AQ101" s="423"/>
      <c r="AR101" s="423"/>
      <c r="AS101" s="423"/>
      <c r="AT101" s="423"/>
      <c r="AU101" s="423"/>
      <c r="AV101" s="423"/>
      <c r="AW101" s="423"/>
      <c r="AX101" s="423"/>
      <c r="AY101" s="423"/>
      <c r="AZ101" s="423"/>
    </row>
    <row r="102" spans="2:52" s="401" customFormat="1" ht="92.25" customHeight="1" thickBot="1" x14ac:dyDescent="0.25">
      <c r="B102" s="545" t="s">
        <v>6</v>
      </c>
      <c r="C102" s="533" t="s">
        <v>147</v>
      </c>
      <c r="D102" s="826" t="s">
        <v>715</v>
      </c>
      <c r="E102" s="681" t="s">
        <v>694</v>
      </c>
      <c r="F102" s="660" t="s">
        <v>945</v>
      </c>
      <c r="G102" s="694">
        <v>1</v>
      </c>
      <c r="H102" s="578" t="s">
        <v>624</v>
      </c>
      <c r="I102" s="792" t="s">
        <v>717</v>
      </c>
      <c r="J102" s="523" t="s">
        <v>716</v>
      </c>
      <c r="K102" s="761">
        <v>20</v>
      </c>
      <c r="L102" s="821">
        <v>63442</v>
      </c>
      <c r="M102" s="523">
        <f>(K102*L102)</f>
        <v>1268840</v>
      </c>
      <c r="N102" s="705"/>
      <c r="O102" s="705"/>
      <c r="P102" s="705"/>
      <c r="Q102" s="705"/>
      <c r="R102" s="705"/>
      <c r="S102" s="705"/>
      <c r="T102" s="705"/>
      <c r="U102" s="705"/>
      <c r="V102" s="705"/>
      <c r="W102" s="705"/>
      <c r="X102" s="705"/>
      <c r="Y102" s="705"/>
      <c r="Z102" s="705"/>
      <c r="AA102" s="705"/>
      <c r="AB102" s="827">
        <v>1</v>
      </c>
      <c r="AC102" s="705"/>
      <c r="AD102" s="706"/>
      <c r="AE102" s="705"/>
      <c r="AF102" s="705"/>
      <c r="AG102" s="705"/>
      <c r="AH102" s="705"/>
      <c r="AI102" s="705"/>
      <c r="AJ102" s="705"/>
      <c r="AK102" s="705"/>
      <c r="AL102" s="239"/>
      <c r="AM102" s="419"/>
      <c r="AN102" s="423"/>
      <c r="AO102" s="423"/>
      <c r="AP102" s="423"/>
      <c r="AQ102" s="423"/>
      <c r="AR102" s="423"/>
      <c r="AS102" s="423"/>
      <c r="AT102" s="423"/>
      <c r="AU102" s="423"/>
      <c r="AV102" s="423"/>
      <c r="AW102" s="423"/>
      <c r="AX102" s="423"/>
      <c r="AY102" s="423"/>
      <c r="AZ102" s="423"/>
    </row>
    <row r="103" spans="2:52" s="401" customFormat="1" ht="92.25" customHeight="1" thickBot="1" x14ac:dyDescent="0.25">
      <c r="B103" s="545" t="s">
        <v>6</v>
      </c>
      <c r="C103" s="816" t="s">
        <v>147</v>
      </c>
      <c r="D103" s="739" t="s">
        <v>1004</v>
      </c>
      <c r="E103" s="681" t="s">
        <v>694</v>
      </c>
      <c r="F103" s="660" t="s">
        <v>945</v>
      </c>
      <c r="G103" s="745">
        <v>2</v>
      </c>
      <c r="H103" s="578" t="s">
        <v>624</v>
      </c>
      <c r="I103" s="577" t="s">
        <v>966</v>
      </c>
      <c r="J103" s="523" t="s">
        <v>716</v>
      </c>
      <c r="K103" s="1147" t="s">
        <v>1005</v>
      </c>
      <c r="L103" s="1148"/>
      <c r="M103" s="1149"/>
      <c r="N103" s="705"/>
      <c r="O103" s="705"/>
      <c r="P103" s="705"/>
      <c r="Q103" s="705"/>
      <c r="R103" s="705"/>
      <c r="S103" s="705"/>
      <c r="T103" s="705"/>
      <c r="U103" s="705"/>
      <c r="V103" s="705"/>
      <c r="W103" s="705"/>
      <c r="X103" s="840">
        <v>1</v>
      </c>
      <c r="Y103" s="840"/>
      <c r="Z103" s="840"/>
      <c r="AA103" s="840"/>
      <c r="AB103" s="840"/>
      <c r="AC103" s="840"/>
      <c r="AD103" s="706"/>
      <c r="AE103" s="840"/>
      <c r="AF103" s="840"/>
      <c r="AG103" s="840"/>
      <c r="AH103" s="840"/>
      <c r="AI103" s="840"/>
      <c r="AJ103" s="840">
        <v>1</v>
      </c>
      <c r="AK103" s="705"/>
      <c r="AL103" s="239"/>
      <c r="AM103" s="419"/>
      <c r="AN103" s="423"/>
      <c r="AO103" s="423"/>
      <c r="AP103" s="423"/>
      <c r="AQ103" s="423"/>
      <c r="AR103" s="423"/>
      <c r="AS103" s="423"/>
      <c r="AT103" s="423"/>
      <c r="AU103" s="423"/>
      <c r="AV103" s="423"/>
      <c r="AW103" s="423"/>
      <c r="AX103" s="423"/>
      <c r="AY103" s="423"/>
      <c r="AZ103" s="423"/>
    </row>
    <row r="104" spans="2:52" s="401" customFormat="1" ht="92.25" customHeight="1" thickBot="1" x14ac:dyDescent="0.25">
      <c r="B104" s="532" t="s">
        <v>6</v>
      </c>
      <c r="C104" s="533" t="s">
        <v>147</v>
      </c>
      <c r="D104" s="739" t="s">
        <v>999</v>
      </c>
      <c r="E104" s="675" t="s">
        <v>694</v>
      </c>
      <c r="F104" s="660" t="s">
        <v>708</v>
      </c>
      <c r="G104" s="751">
        <v>10</v>
      </c>
      <c r="H104" s="820" t="s">
        <v>1000</v>
      </c>
      <c r="I104" s="837" t="s">
        <v>1001</v>
      </c>
      <c r="J104" s="409" t="s">
        <v>506</v>
      </c>
      <c r="K104" s="842"/>
      <c r="L104" s="842"/>
      <c r="M104" s="842"/>
      <c r="N104" s="1146" t="s">
        <v>1002</v>
      </c>
      <c r="O104" s="1109"/>
      <c r="P104" s="1109"/>
      <c r="Q104" s="1109"/>
      <c r="R104" s="1109"/>
      <c r="S104" s="1109"/>
      <c r="T104" s="1109"/>
      <c r="U104" s="1109"/>
      <c r="V104" s="1109"/>
      <c r="W104" s="1109"/>
      <c r="X104" s="1109"/>
      <c r="Y104" s="1109"/>
      <c r="Z104" s="1109"/>
      <c r="AA104" s="1109"/>
      <c r="AB104" s="1109"/>
      <c r="AC104" s="1109"/>
      <c r="AD104" s="1109"/>
      <c r="AE104" s="1109"/>
      <c r="AF104" s="1109"/>
      <c r="AG104" s="1109"/>
      <c r="AH104" s="1109"/>
      <c r="AI104" s="1109"/>
      <c r="AJ104" s="1109"/>
      <c r="AK104" s="1110"/>
      <c r="AL104" s="239"/>
      <c r="AM104" s="419"/>
      <c r="AN104" s="423"/>
      <c r="AO104" s="423"/>
      <c r="AP104" s="423"/>
      <c r="AQ104" s="423"/>
      <c r="AR104" s="423"/>
      <c r="AS104" s="423"/>
      <c r="AT104" s="423"/>
      <c r="AU104" s="423"/>
      <c r="AV104" s="423"/>
      <c r="AW104" s="423"/>
      <c r="AX104" s="423"/>
      <c r="AY104" s="423"/>
      <c r="AZ104" s="423"/>
    </row>
    <row r="105" spans="2:52" s="401" customFormat="1" ht="96" customHeight="1" thickBot="1" x14ac:dyDescent="0.25">
      <c r="B105" s="532" t="s">
        <v>6</v>
      </c>
      <c r="C105" s="533" t="s">
        <v>147</v>
      </c>
      <c r="D105" s="830" t="s">
        <v>713</v>
      </c>
      <c r="E105" s="675" t="s">
        <v>694</v>
      </c>
      <c r="F105" s="687" t="s">
        <v>712</v>
      </c>
      <c r="G105" s="143">
        <v>1</v>
      </c>
      <c r="H105" s="820" t="s">
        <v>975</v>
      </c>
      <c r="I105" s="489" t="s">
        <v>976</v>
      </c>
      <c r="J105" s="409" t="s">
        <v>506</v>
      </c>
      <c r="K105" s="408">
        <v>360</v>
      </c>
      <c r="L105" s="408">
        <v>63442</v>
      </c>
      <c r="M105" s="408">
        <f>(K105*L105)</f>
        <v>22839120</v>
      </c>
      <c r="N105" s="549"/>
      <c r="O105" s="549"/>
      <c r="P105" s="549"/>
      <c r="Q105" s="549"/>
      <c r="R105" s="549"/>
      <c r="S105" s="549"/>
      <c r="T105" s="549"/>
      <c r="U105" s="549"/>
      <c r="V105" s="549"/>
      <c r="W105" s="549"/>
      <c r="X105" s="549"/>
      <c r="Y105" s="549"/>
      <c r="Z105" s="549"/>
      <c r="AA105" s="549"/>
      <c r="AB105" s="831">
        <v>1</v>
      </c>
      <c r="AC105" s="831"/>
      <c r="AD105" s="535">
        <v>1</v>
      </c>
      <c r="AE105" s="549"/>
      <c r="AF105" s="549"/>
      <c r="AG105" s="549"/>
      <c r="AH105" s="549"/>
      <c r="AI105" s="549"/>
      <c r="AJ105" s="549"/>
      <c r="AK105" s="549"/>
      <c r="AL105" s="260">
        <f>(AE105)/1*100</f>
        <v>0</v>
      </c>
      <c r="AM105" s="463"/>
      <c r="AN105" s="423"/>
      <c r="AO105" s="423"/>
      <c r="AP105" s="423"/>
      <c r="AQ105" s="423"/>
      <c r="AR105" s="423"/>
      <c r="AS105" s="423"/>
      <c r="AT105" s="423"/>
      <c r="AU105" s="423"/>
      <c r="AV105" s="423"/>
      <c r="AW105" s="423"/>
      <c r="AX105" s="423"/>
      <c r="AY105" s="423"/>
      <c r="AZ105" s="423"/>
    </row>
    <row r="106" spans="2:52" s="393" customFormat="1" ht="21" customHeight="1" thickBot="1" x14ac:dyDescent="0.25">
      <c r="B106" s="1169" t="s">
        <v>748</v>
      </c>
      <c r="C106" s="1170"/>
      <c r="D106" s="1170"/>
      <c r="E106" s="1170"/>
      <c r="F106" s="1170"/>
      <c r="G106" s="1170"/>
      <c r="H106" s="1170"/>
      <c r="I106" s="1170"/>
      <c r="J106" s="1171"/>
      <c r="K106" s="809"/>
      <c r="L106" s="809"/>
      <c r="M106" s="809"/>
      <c r="N106" s="649"/>
      <c r="O106" s="649"/>
      <c r="P106" s="635"/>
      <c r="Q106" s="635"/>
      <c r="R106" s="635"/>
      <c r="S106" s="635"/>
      <c r="T106" s="635"/>
      <c r="U106" s="635"/>
      <c r="V106" s="635"/>
      <c r="W106" s="635"/>
      <c r="X106" s="635"/>
      <c r="Y106" s="635"/>
      <c r="Z106" s="635"/>
      <c r="AA106" s="635"/>
      <c r="AB106" s="635"/>
      <c r="AC106" s="635"/>
      <c r="AD106" s="635"/>
      <c r="AE106" s="635"/>
      <c r="AF106" s="635"/>
      <c r="AG106" s="635"/>
      <c r="AH106" s="635"/>
      <c r="AI106" s="635"/>
      <c r="AJ106" s="635"/>
      <c r="AK106" s="635"/>
      <c r="AL106" s="435"/>
      <c r="AM106" s="436"/>
      <c r="AN106" s="423"/>
      <c r="AO106" s="423"/>
      <c r="AP106" s="423"/>
      <c r="AQ106" s="423"/>
      <c r="AR106" s="423"/>
      <c r="AS106" s="423"/>
      <c r="AT106" s="423"/>
      <c r="AU106" s="423"/>
      <c r="AV106" s="423"/>
      <c r="AW106" s="423"/>
      <c r="AX106" s="423"/>
      <c r="AY106" s="423"/>
      <c r="AZ106" s="423"/>
    </row>
    <row r="107" spans="2:52" s="393" customFormat="1" ht="65.25" customHeight="1" thickBot="1" x14ac:dyDescent="0.25">
      <c r="B107" s="399" t="s">
        <v>6</v>
      </c>
      <c r="C107" s="496" t="s">
        <v>37</v>
      </c>
      <c r="D107" s="823" t="s">
        <v>952</v>
      </c>
      <c r="E107" s="681" t="s">
        <v>630</v>
      </c>
      <c r="F107" s="817" t="s">
        <v>631</v>
      </c>
      <c r="G107" s="817">
        <v>26</v>
      </c>
      <c r="H107" s="818" t="s">
        <v>781</v>
      </c>
      <c r="I107" s="788" t="s">
        <v>360</v>
      </c>
      <c r="J107" s="819" t="s">
        <v>362</v>
      </c>
      <c r="K107" s="1153" t="s">
        <v>957</v>
      </c>
      <c r="L107" s="1154"/>
      <c r="M107" s="1155"/>
      <c r="N107" s="571"/>
      <c r="O107" s="572"/>
      <c r="P107" s="572">
        <v>2</v>
      </c>
      <c r="Q107" s="572"/>
      <c r="R107" s="572">
        <v>2</v>
      </c>
      <c r="S107" s="572"/>
      <c r="T107" s="572">
        <v>2</v>
      </c>
      <c r="U107" s="572"/>
      <c r="V107" s="572">
        <v>2</v>
      </c>
      <c r="W107" s="572"/>
      <c r="X107" s="572">
        <v>2</v>
      </c>
      <c r="Y107" s="572"/>
      <c r="Z107" s="572">
        <v>2</v>
      </c>
      <c r="AA107" s="572"/>
      <c r="AB107" s="476">
        <v>3</v>
      </c>
      <c r="AC107" s="572"/>
      <c r="AD107" s="572">
        <v>3</v>
      </c>
      <c r="AE107" s="572"/>
      <c r="AF107" s="572">
        <v>3</v>
      </c>
      <c r="AG107" s="572"/>
      <c r="AH107" s="572">
        <v>2</v>
      </c>
      <c r="AI107" s="572"/>
      <c r="AJ107" s="572">
        <v>2</v>
      </c>
      <c r="AK107" s="572"/>
      <c r="AL107" s="260">
        <f>(AC107)/1*100</f>
        <v>0</v>
      </c>
      <c r="AM107" s="609"/>
      <c r="AN107" s="423"/>
      <c r="AO107" s="423"/>
      <c r="AP107" s="423"/>
      <c r="AQ107" s="423"/>
      <c r="AR107" s="423"/>
      <c r="AS107" s="423"/>
      <c r="AT107" s="423"/>
      <c r="AU107" s="423"/>
      <c r="AV107" s="423"/>
      <c r="AW107" s="423"/>
      <c r="AX107" s="423"/>
      <c r="AY107" s="423"/>
      <c r="AZ107" s="423"/>
    </row>
    <row r="108" spans="2:52" s="393" customFormat="1" ht="21" customHeight="1" thickBot="1" x14ac:dyDescent="0.25">
      <c r="B108" s="1175" t="s">
        <v>958</v>
      </c>
      <c r="C108" s="1176"/>
      <c r="D108" s="1176"/>
      <c r="E108" s="1176"/>
      <c r="F108" s="1176"/>
      <c r="G108" s="1176"/>
      <c r="H108" s="1176"/>
      <c r="I108" s="1176"/>
      <c r="J108" s="1177"/>
      <c r="K108" s="809"/>
      <c r="L108" s="809"/>
      <c r="M108" s="809"/>
      <c r="N108" s="649"/>
      <c r="O108" s="649"/>
      <c r="P108" s="635"/>
      <c r="Q108" s="635"/>
      <c r="R108" s="635"/>
      <c r="S108" s="635"/>
      <c r="T108" s="635"/>
      <c r="U108" s="635"/>
      <c r="V108" s="635"/>
      <c r="W108" s="635"/>
      <c r="X108" s="635"/>
      <c r="Y108" s="635"/>
      <c r="Z108" s="635"/>
      <c r="AA108" s="635"/>
      <c r="AB108" s="635"/>
      <c r="AC108" s="635"/>
      <c r="AD108" s="635"/>
      <c r="AE108" s="635"/>
      <c r="AF108" s="635"/>
      <c r="AG108" s="635"/>
      <c r="AH108" s="635"/>
      <c r="AI108" s="635"/>
      <c r="AJ108" s="635"/>
      <c r="AK108" s="635"/>
      <c r="AL108" s="435"/>
      <c r="AM108" s="436"/>
      <c r="AN108" s="423"/>
      <c r="AO108" s="423"/>
      <c r="AP108" s="423"/>
      <c r="AQ108" s="423"/>
      <c r="AR108" s="423"/>
      <c r="AS108" s="423"/>
      <c r="AT108" s="423"/>
      <c r="AU108" s="423"/>
      <c r="AV108" s="423"/>
      <c r="AW108" s="423"/>
      <c r="AX108" s="423"/>
      <c r="AY108" s="423"/>
      <c r="AZ108" s="423"/>
    </row>
    <row r="109" spans="2:52" s="393" customFormat="1" ht="65.25" customHeight="1" thickBot="1" x14ac:dyDescent="0.25">
      <c r="B109" s="399" t="s">
        <v>749</v>
      </c>
      <c r="C109" s="496" t="s">
        <v>750</v>
      </c>
      <c r="D109" s="823" t="s">
        <v>815</v>
      </c>
      <c r="E109" s="723" t="s">
        <v>953</v>
      </c>
      <c r="F109" s="520" t="s">
        <v>227</v>
      </c>
      <c r="G109" s="817">
        <v>1</v>
      </c>
      <c r="H109" s="818" t="s">
        <v>816</v>
      </c>
      <c r="I109" s="523" t="s">
        <v>708</v>
      </c>
      <c r="J109" s="523" t="s">
        <v>817</v>
      </c>
      <c r="K109" s="1070" t="s">
        <v>828</v>
      </c>
      <c r="L109" s="1071"/>
      <c r="M109" s="1072"/>
      <c r="N109" s="571"/>
      <c r="O109" s="572"/>
      <c r="P109" s="572"/>
      <c r="Q109" s="572"/>
      <c r="R109" s="572"/>
      <c r="S109" s="572"/>
      <c r="T109" s="572"/>
      <c r="U109" s="572"/>
      <c r="V109" s="572"/>
      <c r="W109" s="572"/>
      <c r="X109" s="572"/>
      <c r="Y109" s="572"/>
      <c r="Z109" s="572"/>
      <c r="AA109" s="572"/>
      <c r="AB109" s="476"/>
      <c r="AC109" s="572"/>
      <c r="AD109" s="572"/>
      <c r="AE109" s="572"/>
      <c r="AF109" s="572">
        <v>1</v>
      </c>
      <c r="AG109" s="572"/>
      <c r="AH109" s="572"/>
      <c r="AI109" s="572"/>
      <c r="AJ109" s="572"/>
      <c r="AK109" s="572"/>
      <c r="AL109" s="260">
        <f>(AC109)/1*100</f>
        <v>0</v>
      </c>
      <c r="AM109" s="609"/>
      <c r="AN109" s="423"/>
      <c r="AO109" s="423"/>
      <c r="AP109" s="423"/>
      <c r="AQ109" s="423"/>
      <c r="AR109" s="423"/>
      <c r="AS109" s="423"/>
      <c r="AT109" s="423"/>
      <c r="AU109" s="423"/>
      <c r="AV109" s="423"/>
      <c r="AW109" s="423"/>
      <c r="AX109" s="423"/>
      <c r="AY109" s="423"/>
      <c r="AZ109" s="423"/>
    </row>
    <row r="110" spans="2:52" s="393" customFormat="1" ht="65.25" customHeight="1" thickBot="1" x14ac:dyDescent="0.25">
      <c r="B110" s="399" t="s">
        <v>749</v>
      </c>
      <c r="C110" s="496" t="s">
        <v>750</v>
      </c>
      <c r="D110" s="823" t="s">
        <v>812</v>
      </c>
      <c r="E110" s="723" t="s">
        <v>953</v>
      </c>
      <c r="F110" s="520" t="s">
        <v>227</v>
      </c>
      <c r="G110" s="817">
        <v>1</v>
      </c>
      <c r="H110" s="818" t="s">
        <v>813</v>
      </c>
      <c r="I110" s="523" t="s">
        <v>708</v>
      </c>
      <c r="J110" s="523" t="s">
        <v>814</v>
      </c>
      <c r="K110" s="1070" t="s">
        <v>828</v>
      </c>
      <c r="L110" s="1071"/>
      <c r="M110" s="1072"/>
      <c r="N110" s="571"/>
      <c r="O110" s="572"/>
      <c r="P110" s="572"/>
      <c r="Q110" s="572"/>
      <c r="R110" s="572"/>
      <c r="S110" s="572"/>
      <c r="T110" s="572"/>
      <c r="U110" s="572"/>
      <c r="V110" s="572"/>
      <c r="W110" s="572"/>
      <c r="X110" s="572"/>
      <c r="Y110" s="572"/>
      <c r="Z110" s="572"/>
      <c r="AA110" s="572"/>
      <c r="AB110" s="476"/>
      <c r="AC110" s="572"/>
      <c r="AD110" s="572"/>
      <c r="AE110" s="572"/>
      <c r="AF110" s="572"/>
      <c r="AG110" s="572"/>
      <c r="AH110" s="572">
        <v>1</v>
      </c>
      <c r="AI110" s="572"/>
      <c r="AJ110" s="572"/>
      <c r="AK110" s="572"/>
      <c r="AL110" s="260">
        <f>(AC110)/1*100</f>
        <v>0</v>
      </c>
      <c r="AM110" s="609"/>
      <c r="AN110" s="423"/>
      <c r="AO110" s="423"/>
      <c r="AP110" s="423"/>
      <c r="AQ110" s="423"/>
      <c r="AR110" s="423"/>
      <c r="AS110" s="423"/>
      <c r="AT110" s="423"/>
      <c r="AU110" s="423"/>
      <c r="AV110" s="423"/>
      <c r="AW110" s="423"/>
      <c r="AX110" s="423"/>
      <c r="AY110" s="423"/>
      <c r="AZ110" s="423"/>
    </row>
    <row r="111" spans="2:52" s="393" customFormat="1" ht="65.25" customHeight="1" thickBot="1" x14ac:dyDescent="0.25">
      <c r="B111" s="399" t="s">
        <v>749</v>
      </c>
      <c r="C111" s="496" t="s">
        <v>750</v>
      </c>
      <c r="D111" s="823" t="s">
        <v>751</v>
      </c>
      <c r="E111" s="723" t="s">
        <v>805</v>
      </c>
      <c r="F111" s="520" t="s">
        <v>227</v>
      </c>
      <c r="G111" s="817">
        <v>1</v>
      </c>
      <c r="H111" s="818" t="s">
        <v>806</v>
      </c>
      <c r="I111" s="523" t="s">
        <v>708</v>
      </c>
      <c r="J111" s="523" t="s">
        <v>103</v>
      </c>
      <c r="K111" s="1070" t="s">
        <v>828</v>
      </c>
      <c r="L111" s="1071"/>
      <c r="M111" s="1072"/>
      <c r="N111" s="571"/>
      <c r="O111" s="572"/>
      <c r="P111" s="572"/>
      <c r="Q111" s="572"/>
      <c r="R111" s="572"/>
      <c r="S111" s="572"/>
      <c r="T111" s="572"/>
      <c r="U111" s="572"/>
      <c r="V111" s="572"/>
      <c r="W111" s="572"/>
      <c r="X111" s="572"/>
      <c r="Y111" s="572"/>
      <c r="Z111" s="572"/>
      <c r="AA111" s="572"/>
      <c r="AB111" s="476"/>
      <c r="AC111" s="572"/>
      <c r="AD111" s="572"/>
      <c r="AE111" s="572"/>
      <c r="AF111" s="572"/>
      <c r="AG111" s="572"/>
      <c r="AH111" s="572"/>
      <c r="AI111" s="572"/>
      <c r="AJ111" s="572">
        <v>1</v>
      </c>
      <c r="AK111" s="572"/>
      <c r="AL111" s="260">
        <f>(AC111)/1*100</f>
        <v>0</v>
      </c>
      <c r="AM111" s="609"/>
      <c r="AN111" s="423"/>
      <c r="AO111" s="423"/>
      <c r="AP111" s="423"/>
      <c r="AQ111" s="423"/>
      <c r="AR111" s="423"/>
      <c r="AS111" s="423"/>
      <c r="AT111" s="423"/>
      <c r="AU111" s="423"/>
      <c r="AV111" s="423"/>
      <c r="AW111" s="423"/>
      <c r="AX111" s="423"/>
      <c r="AY111" s="423"/>
      <c r="AZ111" s="423"/>
    </row>
    <row r="112" spans="2:52" s="393" customFormat="1" ht="65.25" customHeight="1" thickBot="1" x14ac:dyDescent="0.25">
      <c r="B112" s="399" t="s">
        <v>749</v>
      </c>
      <c r="C112" s="496" t="s">
        <v>750</v>
      </c>
      <c r="D112" s="823" t="s">
        <v>752</v>
      </c>
      <c r="E112" s="518" t="s">
        <v>804</v>
      </c>
      <c r="F112" s="520" t="s">
        <v>753</v>
      </c>
      <c r="G112" s="817">
        <v>1</v>
      </c>
      <c r="H112" s="818" t="s">
        <v>803</v>
      </c>
      <c r="I112" s="523" t="s">
        <v>712</v>
      </c>
      <c r="J112" s="523" t="s">
        <v>754</v>
      </c>
      <c r="K112" s="1070" t="s">
        <v>828</v>
      </c>
      <c r="L112" s="1071"/>
      <c r="M112" s="1072"/>
      <c r="N112" s="571"/>
      <c r="O112" s="572"/>
      <c r="P112" s="572"/>
      <c r="Q112" s="572"/>
      <c r="R112" s="572"/>
      <c r="S112" s="572"/>
      <c r="T112" s="572"/>
      <c r="U112" s="572"/>
      <c r="V112" s="572"/>
      <c r="W112" s="572"/>
      <c r="X112" s="572"/>
      <c r="Y112" s="572"/>
      <c r="Z112" s="572"/>
      <c r="AA112" s="572"/>
      <c r="AB112" s="476"/>
      <c r="AC112" s="572"/>
      <c r="AD112" s="572"/>
      <c r="AE112" s="572"/>
      <c r="AF112" s="572"/>
      <c r="AG112" s="572"/>
      <c r="AH112" s="572"/>
      <c r="AI112" s="572"/>
      <c r="AJ112" s="572">
        <v>1</v>
      </c>
      <c r="AK112" s="572"/>
      <c r="AL112" s="260">
        <f>(AC112)/1*100</f>
        <v>0</v>
      </c>
      <c r="AM112" s="609"/>
      <c r="AN112" s="423"/>
      <c r="AO112" s="423"/>
      <c r="AP112" s="423"/>
      <c r="AQ112" s="423"/>
      <c r="AR112" s="423"/>
      <c r="AS112" s="423"/>
      <c r="AT112" s="423"/>
      <c r="AU112" s="423"/>
      <c r="AV112" s="423"/>
      <c r="AW112" s="423"/>
      <c r="AX112" s="423"/>
      <c r="AY112" s="423"/>
      <c r="AZ112" s="423"/>
    </row>
    <row r="113" spans="2:52" s="393" customFormat="1" ht="28.5" customHeight="1" x14ac:dyDescent="0.2">
      <c r="B113" s="1121" t="s">
        <v>19</v>
      </c>
      <c r="C113" s="1122"/>
      <c r="D113" s="1122"/>
      <c r="E113" s="1122"/>
      <c r="F113" s="1122"/>
      <c r="G113" s="1122"/>
      <c r="H113" s="1150"/>
      <c r="I113" s="597"/>
      <c r="J113" s="597"/>
      <c r="K113" s="1123" t="s">
        <v>641</v>
      </c>
      <c r="L113" s="1124"/>
      <c r="M113" s="589">
        <f>SUM(M10:M105)</f>
        <v>206026741.96799999</v>
      </c>
      <c r="N113" s="560">
        <f t="shared" ref="N113:AK113" si="3">SUM(N10:N107)</f>
        <v>8</v>
      </c>
      <c r="O113" s="438">
        <f t="shared" si="3"/>
        <v>0</v>
      </c>
      <c r="P113" s="438">
        <f t="shared" si="3"/>
        <v>16</v>
      </c>
      <c r="Q113" s="438">
        <f t="shared" si="3"/>
        <v>0</v>
      </c>
      <c r="R113" s="438">
        <f t="shared" si="3"/>
        <v>17</v>
      </c>
      <c r="S113" s="438">
        <f t="shared" si="3"/>
        <v>0</v>
      </c>
      <c r="T113" s="438">
        <f t="shared" si="3"/>
        <v>14</v>
      </c>
      <c r="U113" s="438">
        <f t="shared" si="3"/>
        <v>0</v>
      </c>
      <c r="V113" s="438">
        <f t="shared" si="3"/>
        <v>13</v>
      </c>
      <c r="W113" s="438">
        <f t="shared" si="3"/>
        <v>0</v>
      </c>
      <c r="X113" s="438">
        <f t="shared" si="3"/>
        <v>12</v>
      </c>
      <c r="Y113" s="438">
        <f t="shared" si="3"/>
        <v>0</v>
      </c>
      <c r="Z113" s="438">
        <f t="shared" si="3"/>
        <v>13</v>
      </c>
      <c r="AA113" s="438">
        <f t="shared" si="3"/>
        <v>0</v>
      </c>
      <c r="AB113" s="438">
        <f t="shared" si="3"/>
        <v>15</v>
      </c>
      <c r="AC113" s="438">
        <f t="shared" si="3"/>
        <v>0</v>
      </c>
      <c r="AD113" s="438">
        <f t="shared" si="3"/>
        <v>17</v>
      </c>
      <c r="AE113" s="438">
        <f t="shared" si="3"/>
        <v>0</v>
      </c>
      <c r="AF113" s="438">
        <f t="shared" si="3"/>
        <v>17</v>
      </c>
      <c r="AG113" s="438">
        <f t="shared" si="3"/>
        <v>0</v>
      </c>
      <c r="AH113" s="438">
        <f t="shared" si="3"/>
        <v>8</v>
      </c>
      <c r="AI113" s="438">
        <f t="shared" si="3"/>
        <v>0</v>
      </c>
      <c r="AJ113" s="438">
        <f t="shared" si="3"/>
        <v>12</v>
      </c>
      <c r="AK113" s="438">
        <f t="shared" si="3"/>
        <v>0</v>
      </c>
      <c r="AL113" s="439"/>
      <c r="AM113" s="1187"/>
      <c r="AN113" s="423"/>
      <c r="AO113" s="423"/>
      <c r="AP113" s="423"/>
      <c r="AQ113" s="423"/>
      <c r="AR113" s="423"/>
      <c r="AS113" s="423"/>
      <c r="AT113" s="423"/>
      <c r="AU113" s="423"/>
      <c r="AV113" s="423"/>
      <c r="AW113" s="423"/>
      <c r="AX113" s="423"/>
      <c r="AY113" s="423"/>
      <c r="AZ113" s="423"/>
    </row>
    <row r="114" spans="2:52" s="393" customFormat="1" ht="29.25" customHeight="1" thickBot="1" x14ac:dyDescent="0.25">
      <c r="B114" s="1121" t="s">
        <v>3</v>
      </c>
      <c r="C114" s="1122"/>
      <c r="D114" s="1122"/>
      <c r="E114" s="1122"/>
      <c r="F114" s="1122"/>
      <c r="G114" s="1122"/>
      <c r="H114" s="1122"/>
      <c r="I114" s="598"/>
      <c r="J114" s="599"/>
      <c r="K114" s="590"/>
      <c r="L114" s="590"/>
      <c r="M114" s="590"/>
      <c r="N114" s="1189">
        <f t="shared" ref="N114" si="4">O113/N113*100</f>
        <v>0</v>
      </c>
      <c r="O114" s="1179"/>
      <c r="P114" s="1178">
        <f t="shared" ref="P114" si="5">Q113/P113*100</f>
        <v>0</v>
      </c>
      <c r="Q114" s="1179"/>
      <c r="R114" s="1178">
        <f t="shared" ref="R114" si="6">S113/R113*100</f>
        <v>0</v>
      </c>
      <c r="S114" s="1179"/>
      <c r="T114" s="1178">
        <f t="shared" ref="T114" si="7">U113/T113*100</f>
        <v>0</v>
      </c>
      <c r="U114" s="1179"/>
      <c r="V114" s="1178">
        <f t="shared" ref="V114" si="8">W113/V113*100</f>
        <v>0</v>
      </c>
      <c r="W114" s="1179"/>
      <c r="X114" s="1178">
        <f t="shared" ref="X114" si="9">Y113/X113*100</f>
        <v>0</v>
      </c>
      <c r="Y114" s="1179"/>
      <c r="Z114" s="1178">
        <f t="shared" ref="Z114" si="10">AA113/Z113*100</f>
        <v>0</v>
      </c>
      <c r="AA114" s="1179"/>
      <c r="AB114" s="1178">
        <f t="shared" ref="AB114" si="11">AC113/AB113*100</f>
        <v>0</v>
      </c>
      <c r="AC114" s="1179"/>
      <c r="AD114" s="1178">
        <f t="shared" ref="AD114" si="12">AE113/AD113*100</f>
        <v>0</v>
      </c>
      <c r="AE114" s="1179"/>
      <c r="AF114" s="1178">
        <f t="shared" ref="AF114" si="13">AG113/AF113*100</f>
        <v>0</v>
      </c>
      <c r="AG114" s="1179"/>
      <c r="AH114" s="1178">
        <f t="shared" ref="AH114" si="14">AI113/AH113*100</f>
        <v>0</v>
      </c>
      <c r="AI114" s="1179"/>
      <c r="AJ114" s="1178">
        <f t="shared" ref="AJ114" si="15">AK113/AJ113*100</f>
        <v>0</v>
      </c>
      <c r="AK114" s="1179"/>
      <c r="AL114" s="600"/>
      <c r="AM114" s="1188"/>
      <c r="AN114" s="423"/>
      <c r="AO114" s="423"/>
      <c r="AP114" s="423"/>
      <c r="AQ114" s="423"/>
      <c r="AR114" s="423"/>
      <c r="AS114" s="423"/>
      <c r="AT114" s="423"/>
      <c r="AU114" s="423"/>
      <c r="AV114" s="423"/>
      <c r="AW114" s="423"/>
      <c r="AX114" s="423"/>
      <c r="AY114" s="423"/>
      <c r="AZ114" s="423"/>
    </row>
    <row r="115" spans="2:52" s="393" customFormat="1" ht="39" customHeight="1" x14ac:dyDescent="0.2">
      <c r="B115" s="610"/>
      <c r="C115" s="601"/>
      <c r="D115" s="601"/>
      <c r="E115" s="601"/>
      <c r="F115" s="601"/>
      <c r="G115" s="601"/>
      <c r="H115" s="601"/>
      <c r="I115" s="601"/>
      <c r="J115" s="601"/>
      <c r="K115" s="601"/>
      <c r="L115" s="601"/>
      <c r="M115" s="601"/>
      <c r="N115" s="601"/>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11"/>
      <c r="AN115" s="423"/>
      <c r="AO115" s="423"/>
      <c r="AP115" s="423"/>
      <c r="AQ115" s="423"/>
      <c r="AR115" s="423"/>
      <c r="AS115" s="423"/>
      <c r="AT115" s="423"/>
      <c r="AU115" s="423"/>
      <c r="AV115" s="423"/>
      <c r="AW115" s="423"/>
      <c r="AX115" s="423"/>
      <c r="AY115" s="423"/>
      <c r="AZ115" s="423"/>
    </row>
    <row r="116" spans="2:52" s="39" customFormat="1" ht="15" x14ac:dyDescent="0.25">
      <c r="B116" s="612" t="s">
        <v>642</v>
      </c>
      <c r="C116" s="613"/>
      <c r="D116" s="613"/>
      <c r="E116" s="613"/>
      <c r="F116" s="105"/>
      <c r="G116" s="105"/>
      <c r="H116" s="105"/>
      <c r="I116" s="105"/>
      <c r="J116" s="105"/>
      <c r="K116" s="105"/>
      <c r="L116" s="105"/>
      <c r="M116" s="105"/>
      <c r="N116" s="105"/>
      <c r="O116" s="105"/>
      <c r="P116" s="105"/>
      <c r="Q116" s="105"/>
      <c r="R116" s="105"/>
      <c r="S116" s="105"/>
      <c r="T116" s="105"/>
      <c r="U116" s="105"/>
      <c r="V116" s="105"/>
      <c r="W116" s="105"/>
      <c r="X116" s="105"/>
      <c r="Y116" s="105"/>
      <c r="Z116" s="105"/>
      <c r="AA116" s="105"/>
      <c r="AB116" s="105"/>
      <c r="AC116" s="105"/>
      <c r="AD116" s="105"/>
      <c r="AE116" s="105"/>
      <c r="AF116" s="105"/>
      <c r="AG116" s="105"/>
      <c r="AH116" s="105"/>
      <c r="AI116" s="105"/>
      <c r="AJ116" s="105"/>
      <c r="AK116" s="105"/>
      <c r="AL116" s="105"/>
      <c r="AM116" s="117"/>
    </row>
    <row r="117" spans="2:52" s="39" customFormat="1" ht="0.75" customHeight="1" thickBot="1" x14ac:dyDescent="0.3">
      <c r="B117" s="612"/>
      <c r="C117" s="613"/>
      <c r="D117" s="613"/>
      <c r="E117" s="613"/>
      <c r="F117" s="105"/>
      <c r="G117" s="105"/>
      <c r="H117" s="105"/>
      <c r="I117" s="105"/>
      <c r="J117" s="105"/>
      <c r="K117" s="105"/>
      <c r="L117" s="105"/>
      <c r="M117" s="105"/>
      <c r="N117" s="105"/>
      <c r="O117" s="105"/>
      <c r="P117" s="105"/>
      <c r="Q117" s="105"/>
      <c r="R117" s="602"/>
      <c r="S117" s="602"/>
      <c r="T117" s="602"/>
      <c r="U117" s="602"/>
      <c r="V117" s="602"/>
      <c r="W117" s="602"/>
      <c r="X117" s="602"/>
      <c r="Y117" s="602"/>
      <c r="Z117" s="602"/>
      <c r="AA117" s="602"/>
      <c r="AB117" s="602"/>
      <c r="AC117" s="602"/>
      <c r="AD117" s="602"/>
      <c r="AE117" s="602"/>
      <c r="AF117" s="602"/>
      <c r="AG117" s="602"/>
      <c r="AH117" s="602"/>
      <c r="AI117" s="602"/>
      <c r="AJ117" s="602"/>
      <c r="AK117" s="602"/>
      <c r="AL117" s="602"/>
      <c r="AM117" s="614"/>
    </row>
    <row r="118" spans="2:52" s="39" customFormat="1" ht="26.25" thickBot="1" x14ac:dyDescent="0.25">
      <c r="B118" s="603" t="s">
        <v>643</v>
      </c>
      <c r="C118" s="604" t="s">
        <v>644</v>
      </c>
      <c r="D118" s="1161" t="s">
        <v>645</v>
      </c>
      <c r="E118" s="1162"/>
      <c r="F118" s="105"/>
      <c r="G118" s="105"/>
      <c r="H118" s="105"/>
      <c r="I118" s="105"/>
      <c r="J118" s="105"/>
      <c r="K118" s="105"/>
      <c r="L118" s="105"/>
      <c r="M118" s="105"/>
      <c r="N118" s="105"/>
      <c r="O118" s="105"/>
      <c r="P118" s="105"/>
      <c r="Q118" s="105"/>
      <c r="R118" s="105"/>
      <c r="S118" s="105"/>
      <c r="T118" s="105"/>
      <c r="U118" s="105"/>
      <c r="V118" s="105"/>
      <c r="W118" s="105"/>
      <c r="X118" s="105"/>
      <c r="Y118" s="105"/>
      <c r="Z118" s="105"/>
      <c r="AA118" s="105"/>
      <c r="AB118" s="105"/>
      <c r="AC118" s="105"/>
      <c r="AD118" s="105"/>
      <c r="AE118" s="105"/>
      <c r="AF118" s="105"/>
      <c r="AG118" s="105"/>
      <c r="AH118" s="105"/>
      <c r="AI118" s="105"/>
      <c r="AJ118" s="105"/>
      <c r="AK118" s="105"/>
      <c r="AL118" s="105"/>
      <c r="AM118" s="117"/>
    </row>
    <row r="119" spans="2:52" s="39" customFormat="1" ht="51" customHeight="1" thickBot="1" x14ac:dyDescent="0.25">
      <c r="B119" s="605" t="s">
        <v>646</v>
      </c>
      <c r="C119" s="606"/>
      <c r="D119" s="1163" t="s">
        <v>647</v>
      </c>
      <c r="E119" s="1164"/>
      <c r="F119" s="105"/>
      <c r="G119" s="105"/>
      <c r="H119" s="105"/>
      <c r="I119" s="105"/>
      <c r="J119" s="105"/>
      <c r="K119" s="105"/>
      <c r="L119" s="105"/>
      <c r="M119" s="105"/>
      <c r="N119" s="105"/>
      <c r="O119" s="105"/>
      <c r="P119" s="105"/>
      <c r="Q119" s="105"/>
      <c r="R119" s="105"/>
      <c r="S119" s="105"/>
      <c r="T119" s="105"/>
      <c r="U119" s="105"/>
      <c r="V119" s="105"/>
      <c r="W119" s="105"/>
      <c r="X119" s="105"/>
      <c r="Y119" s="105"/>
      <c r="Z119" s="105"/>
      <c r="AA119" s="105"/>
      <c r="AB119" s="105"/>
      <c r="AC119" s="105"/>
      <c r="AD119" s="105"/>
      <c r="AE119" s="105"/>
      <c r="AF119" s="105"/>
      <c r="AG119" s="105"/>
      <c r="AH119" s="105"/>
      <c r="AI119" s="105"/>
      <c r="AJ119" s="105"/>
      <c r="AK119" s="105"/>
      <c r="AL119" s="105"/>
      <c r="AM119" s="117"/>
    </row>
    <row r="120" spans="2:52" s="39" customFormat="1" ht="15" x14ac:dyDescent="0.25">
      <c r="B120" s="615"/>
      <c r="C120" s="613"/>
      <c r="D120" s="613"/>
      <c r="E120" s="613"/>
      <c r="F120" s="105"/>
      <c r="G120" s="105"/>
      <c r="H120" s="105"/>
      <c r="I120" s="105"/>
      <c r="J120" s="105"/>
      <c r="K120" s="105"/>
      <c r="L120" s="105"/>
      <c r="M120" s="105"/>
      <c r="N120" s="105"/>
      <c r="O120" s="105"/>
      <c r="P120" s="105"/>
      <c r="Q120" s="105"/>
      <c r="R120" s="105"/>
      <c r="S120" s="105"/>
      <c r="T120" s="105"/>
      <c r="U120" s="105"/>
      <c r="V120" s="105"/>
      <c r="W120" s="105"/>
      <c r="X120" s="105"/>
      <c r="Y120" s="105"/>
      <c r="Z120" s="105"/>
      <c r="AA120" s="105"/>
      <c r="AB120" s="105"/>
      <c r="AC120" s="105"/>
      <c r="AD120" s="105"/>
      <c r="AE120" s="105"/>
      <c r="AF120" s="105"/>
      <c r="AG120" s="105"/>
      <c r="AH120" s="105"/>
      <c r="AI120" s="105"/>
      <c r="AJ120" s="105"/>
      <c r="AK120" s="105"/>
      <c r="AL120" s="105"/>
      <c r="AM120" s="117"/>
    </row>
    <row r="121" spans="2:52" s="39" customFormat="1" ht="29.25" customHeight="1" x14ac:dyDescent="0.25">
      <c r="B121" s="616" t="s">
        <v>648</v>
      </c>
      <c r="C121" s="607" t="s">
        <v>649</v>
      </c>
      <c r="D121" s="607" t="s">
        <v>650</v>
      </c>
      <c r="E121" s="613"/>
      <c r="F121" s="105"/>
      <c r="G121" s="105"/>
      <c r="H121" s="105"/>
      <c r="I121" s="105"/>
      <c r="J121" s="105"/>
      <c r="K121" s="105"/>
      <c r="L121" s="105"/>
      <c r="M121" s="105"/>
      <c r="N121" s="105"/>
      <c r="O121" s="105"/>
      <c r="P121" s="105"/>
      <c r="Q121" s="105"/>
      <c r="R121" s="105"/>
      <c r="S121" s="105"/>
      <c r="T121" s="105"/>
      <c r="U121" s="105"/>
      <c r="V121" s="105"/>
      <c r="W121" s="105"/>
      <c r="X121" s="105"/>
      <c r="Y121" s="105"/>
      <c r="Z121" s="105"/>
      <c r="AA121" s="105"/>
      <c r="AB121" s="105"/>
      <c r="AC121" s="105"/>
      <c r="AD121" s="105"/>
      <c r="AE121" s="105"/>
      <c r="AF121" s="105"/>
      <c r="AG121" s="105"/>
      <c r="AH121" s="105"/>
      <c r="AI121" s="105"/>
      <c r="AJ121" s="105"/>
      <c r="AK121" s="105"/>
      <c r="AL121" s="105"/>
      <c r="AM121" s="117"/>
    </row>
    <row r="122" spans="2:52" s="39" customFormat="1" ht="21.75" customHeight="1" x14ac:dyDescent="0.25">
      <c r="B122" s="1157" t="s">
        <v>653</v>
      </c>
      <c r="C122" s="608"/>
      <c r="D122" s="697" t="s">
        <v>651</v>
      </c>
      <c r="E122" s="613"/>
      <c r="F122" s="105"/>
      <c r="G122" s="105"/>
      <c r="H122" s="105"/>
      <c r="I122" s="105"/>
      <c r="J122" s="105"/>
      <c r="K122" s="105"/>
      <c r="L122" s="105"/>
      <c r="M122" s="105"/>
      <c r="N122" s="105"/>
      <c r="O122" s="105"/>
      <c r="P122" s="105"/>
      <c r="Q122" s="105"/>
      <c r="R122" s="105"/>
      <c r="S122" s="105"/>
      <c r="T122" s="105"/>
      <c r="U122" s="105"/>
      <c r="V122" s="105"/>
      <c r="W122" s="105"/>
      <c r="X122" s="105"/>
      <c r="Y122" s="105"/>
      <c r="Z122" s="105"/>
      <c r="AA122" s="105"/>
      <c r="AB122" s="105"/>
      <c r="AC122" s="105"/>
      <c r="AD122" s="105"/>
      <c r="AE122" s="105"/>
      <c r="AF122" s="105"/>
      <c r="AG122" s="105"/>
      <c r="AH122" s="105"/>
      <c r="AI122" s="105"/>
      <c r="AJ122" s="105"/>
      <c r="AK122" s="105"/>
      <c r="AL122" s="105"/>
      <c r="AM122" s="117"/>
    </row>
    <row r="123" spans="2:52" s="39" customFormat="1" ht="42.75" customHeight="1" thickBot="1" x14ac:dyDescent="0.3">
      <c r="B123" s="1158"/>
      <c r="C123" s="617" t="s">
        <v>652</v>
      </c>
      <c r="D123" s="618" t="s">
        <v>926</v>
      </c>
      <c r="E123" s="619"/>
      <c r="F123" s="151"/>
      <c r="G123" s="151"/>
      <c r="H123" s="151"/>
      <c r="I123" s="151"/>
      <c r="J123" s="151"/>
      <c r="K123" s="151"/>
      <c r="L123" s="151"/>
      <c r="M123" s="151"/>
      <c r="N123" s="151"/>
      <c r="O123" s="151"/>
      <c r="P123" s="151"/>
      <c r="Q123" s="151"/>
      <c r="R123" s="151"/>
      <c r="S123" s="151"/>
      <c r="T123" s="151"/>
      <c r="U123" s="151"/>
      <c r="V123" s="151"/>
      <c r="W123" s="151"/>
      <c r="X123" s="151"/>
      <c r="Y123" s="151"/>
      <c r="Z123" s="151"/>
      <c r="AA123" s="151"/>
      <c r="AB123" s="151"/>
      <c r="AC123" s="151"/>
      <c r="AD123" s="151"/>
      <c r="AE123" s="151"/>
      <c r="AF123" s="151"/>
      <c r="AG123" s="151"/>
      <c r="AH123" s="151"/>
      <c r="AI123" s="151"/>
      <c r="AJ123" s="151"/>
      <c r="AK123" s="151"/>
      <c r="AL123" s="151"/>
      <c r="AM123" s="620"/>
    </row>
  </sheetData>
  <mergeCells count="135">
    <mergeCell ref="AH7:AI7"/>
    <mergeCell ref="AJ7:AK7"/>
    <mergeCell ref="Z7:AA7"/>
    <mergeCell ref="T7:U7"/>
    <mergeCell ref="V7:W7"/>
    <mergeCell ref="X7:Y7"/>
    <mergeCell ref="K10:M10"/>
    <mergeCell ref="K11:M11"/>
    <mergeCell ref="AM113:AM114"/>
    <mergeCell ref="AJ114:AK114"/>
    <mergeCell ref="AH114:AI114"/>
    <mergeCell ref="AF114:AG114"/>
    <mergeCell ref="AD114:AE114"/>
    <mergeCell ref="K12:M12"/>
    <mergeCell ref="L14:M14"/>
    <mergeCell ref="V114:W114"/>
    <mergeCell ref="T114:U114"/>
    <mergeCell ref="R114:S114"/>
    <mergeCell ref="P114:Q114"/>
    <mergeCell ref="N114:O114"/>
    <mergeCell ref="X114:Y114"/>
    <mergeCell ref="K38:M38"/>
    <mergeCell ref="N38:AK38"/>
    <mergeCell ref="K25:M25"/>
    <mergeCell ref="B1:C3"/>
    <mergeCell ref="D1:J3"/>
    <mergeCell ref="B100:J100"/>
    <mergeCell ref="B122:B123"/>
    <mergeCell ref="AL8:AL9"/>
    <mergeCell ref="D118:E118"/>
    <mergeCell ref="D119:E119"/>
    <mergeCell ref="B66:J66"/>
    <mergeCell ref="B60:J60"/>
    <mergeCell ref="B59:J59"/>
    <mergeCell ref="B106:J106"/>
    <mergeCell ref="N75:AK75"/>
    <mergeCell ref="B108:J108"/>
    <mergeCell ref="AB114:AC114"/>
    <mergeCell ref="Z114:AA114"/>
    <mergeCell ref="B6:D6"/>
    <mergeCell ref="B7:H7"/>
    <mergeCell ref="N7:O7"/>
    <mergeCell ref="P7:Q7"/>
    <mergeCell ref="R7:S7"/>
    <mergeCell ref="AB7:AC7"/>
    <mergeCell ref="AD7:AE7"/>
    <mergeCell ref="AF7:AG7"/>
    <mergeCell ref="N21:AK21"/>
    <mergeCell ref="B114:H114"/>
    <mergeCell ref="K113:L113"/>
    <mergeCell ref="B84:J84"/>
    <mergeCell ref="N86:AK86"/>
    <mergeCell ref="N87:AK87"/>
    <mergeCell ref="B88:J88"/>
    <mergeCell ref="B92:J92"/>
    <mergeCell ref="K93:M93"/>
    <mergeCell ref="K99:M99"/>
    <mergeCell ref="N89:AK89"/>
    <mergeCell ref="K98:M98"/>
    <mergeCell ref="K97:M97"/>
    <mergeCell ref="K109:M109"/>
    <mergeCell ref="K110:M110"/>
    <mergeCell ref="K111:M111"/>
    <mergeCell ref="K112:M112"/>
    <mergeCell ref="N104:AK104"/>
    <mergeCell ref="K103:M103"/>
    <mergeCell ref="B113:H113"/>
    <mergeCell ref="K86:M86"/>
    <mergeCell ref="K87:M87"/>
    <mergeCell ref="N98:AK98"/>
    <mergeCell ref="K107:M107"/>
    <mergeCell ref="K95:M95"/>
    <mergeCell ref="B74:J74"/>
    <mergeCell ref="B51:J51"/>
    <mergeCell ref="N27:AK27"/>
    <mergeCell ref="N76:AK76"/>
    <mergeCell ref="B26:J26"/>
    <mergeCell ref="B20:J20"/>
    <mergeCell ref="B9:J9"/>
    <mergeCell ref="K13:M13"/>
    <mergeCell ref="K15:M15"/>
    <mergeCell ref="K16:M16"/>
    <mergeCell ref="K17:M17"/>
    <mergeCell ref="K18:M18"/>
    <mergeCell ref="K19:M19"/>
    <mergeCell ref="B62:J62"/>
    <mergeCell ref="B37:J37"/>
    <mergeCell ref="K27:M27"/>
    <mergeCell ref="K28:M28"/>
    <mergeCell ref="K29:M29"/>
    <mergeCell ref="K34:M34"/>
    <mergeCell ref="K35:M35"/>
    <mergeCell ref="K45:M45"/>
    <mergeCell ref="K46:M46"/>
    <mergeCell ref="K47:M47"/>
    <mergeCell ref="K54:M54"/>
    <mergeCell ref="K48:M48"/>
    <mergeCell ref="K64:M64"/>
    <mergeCell ref="N72:AK72"/>
    <mergeCell ref="N56:AK56"/>
    <mergeCell ref="N36:AK36"/>
    <mergeCell ref="K41:M41"/>
    <mergeCell ref="K42:M42"/>
    <mergeCell ref="K43:M43"/>
    <mergeCell ref="N53:AK53"/>
    <mergeCell ref="K77:M77"/>
    <mergeCell ref="K58:M58"/>
    <mergeCell ref="L57:M57"/>
    <mergeCell ref="K63:M63"/>
    <mergeCell ref="K65:M65"/>
    <mergeCell ref="N71:AK71"/>
    <mergeCell ref="K91:M91"/>
    <mergeCell ref="K90:M90"/>
    <mergeCell ref="K89:M89"/>
    <mergeCell ref="L53:M53"/>
    <mergeCell ref="L52:M52"/>
    <mergeCell ref="L55:M55"/>
    <mergeCell ref="N55:AK55"/>
    <mergeCell ref="L56:M56"/>
    <mergeCell ref="AM8:AM9"/>
    <mergeCell ref="K21:M21"/>
    <mergeCell ref="K22:M22"/>
    <mergeCell ref="K23:M23"/>
    <mergeCell ref="N24:AK24"/>
    <mergeCell ref="K83:M83"/>
    <mergeCell ref="N61:AK61"/>
    <mergeCell ref="K68:M68"/>
    <mergeCell ref="K70:M70"/>
    <mergeCell ref="K71:M71"/>
    <mergeCell ref="K80:M80"/>
    <mergeCell ref="K82:M82"/>
    <mergeCell ref="K69:M69"/>
    <mergeCell ref="K79:M79"/>
    <mergeCell ref="K78:M78"/>
    <mergeCell ref="K44:M44"/>
  </mergeCells>
  <printOptions horizontalCentered="1" verticalCentered="1"/>
  <pageMargins left="0.70866141732283472" right="0.70866141732283472" top="0.74803149606299213" bottom="0.74803149606299213" header="0.31496062992125984" footer="0.31496062992125984"/>
  <pageSetup paperSize="5" scale="30" orientation="landscape" r:id="rId1"/>
  <headerFooter>
    <oddFooter>&amp;CPágina &amp;P de &amp;F</oddFooter>
  </headerFooter>
  <drawing r:id="rId2"/>
  <legacyDrawing r:id="rId3"/>
  <oleObjects>
    <mc:AlternateContent xmlns:mc="http://schemas.openxmlformats.org/markup-compatibility/2006">
      <mc:Choice Requires="x14">
        <oleObject progId="PBrush" shapeId="9217" r:id="rId4">
          <objectPr defaultSize="0" autoPict="0" r:id="rId5">
            <anchor moveWithCells="1" sizeWithCells="1">
              <from>
                <xdr:col>1</xdr:col>
                <xdr:colOff>447675</xdr:colOff>
                <xdr:row>0</xdr:row>
                <xdr:rowOff>171450</xdr:rowOff>
              </from>
              <to>
                <xdr:col>2</xdr:col>
                <xdr:colOff>409575</xdr:colOff>
                <xdr:row>2</xdr:row>
                <xdr:rowOff>371475</xdr:rowOff>
              </to>
            </anchor>
          </objectPr>
        </oleObject>
      </mc:Choice>
      <mc:Fallback>
        <oleObject progId="PBrush" shapeId="9217"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249977111117893"/>
  </sheetPr>
  <dimension ref="B1:Q56"/>
  <sheetViews>
    <sheetView topLeftCell="A22" zoomScaleNormal="100" workbookViewId="0">
      <selection activeCell="D34" sqref="D34"/>
    </sheetView>
  </sheetViews>
  <sheetFormatPr baseColWidth="10" defaultRowHeight="16.5" x14ac:dyDescent="0.3"/>
  <cols>
    <col min="1" max="1" width="5.140625" style="622" customWidth="1"/>
    <col min="2" max="2" width="54.140625" style="622" customWidth="1"/>
    <col min="3" max="3" width="52.42578125" style="622" customWidth="1"/>
    <col min="4" max="4" width="18.42578125" style="622" customWidth="1"/>
    <col min="5" max="5" width="36.5703125" style="622" customWidth="1"/>
    <col min="6" max="6" width="16.85546875" style="622" customWidth="1"/>
    <col min="7" max="7" width="15.85546875" style="622" customWidth="1"/>
    <col min="8" max="8" width="15.42578125" style="622" customWidth="1"/>
    <col min="9" max="9" width="14.7109375" style="622" customWidth="1"/>
    <col min="10" max="10" width="14" style="625" customWidth="1"/>
    <col min="11" max="12" width="11.42578125" style="625"/>
    <col min="13" max="13" width="11.85546875" style="625" customWidth="1"/>
    <col min="14" max="14" width="14.85546875" style="625" customWidth="1"/>
    <col min="15" max="15" width="12.5703125" style="625" customWidth="1"/>
    <col min="16" max="16" width="14.7109375" style="625" customWidth="1"/>
    <col min="17" max="17" width="15.5703125" style="625" customWidth="1"/>
    <col min="18" max="16384" width="11.42578125" style="622"/>
  </cols>
  <sheetData>
    <row r="1" spans="2:17" ht="18.75" x14ac:dyDescent="0.3">
      <c r="B1" s="621"/>
      <c r="C1" s="621"/>
      <c r="D1" s="621"/>
      <c r="E1" s="621"/>
      <c r="F1" s="621"/>
      <c r="G1" s="621"/>
      <c r="H1" s="621"/>
      <c r="I1" s="621"/>
      <c r="J1" s="1194"/>
      <c r="K1" s="1194"/>
      <c r="L1" s="1194"/>
      <c r="M1" s="1194"/>
      <c r="N1" s="1194"/>
      <c r="O1" s="1194"/>
      <c r="P1" s="1194"/>
      <c r="Q1" s="1194"/>
    </row>
    <row r="2" spans="2:17" x14ac:dyDescent="0.3">
      <c r="B2" s="627" t="s">
        <v>665</v>
      </c>
      <c r="C2" s="627" t="s">
        <v>1034</v>
      </c>
      <c r="D2" s="627" t="s">
        <v>670</v>
      </c>
      <c r="E2" s="626" t="s">
        <v>666</v>
      </c>
      <c r="F2" s="836" t="s">
        <v>988</v>
      </c>
      <c r="G2" s="836" t="s">
        <v>989</v>
      </c>
      <c r="H2" s="836" t="s">
        <v>990</v>
      </c>
      <c r="I2" s="836" t="s">
        <v>991</v>
      </c>
      <c r="J2" s="627" t="s">
        <v>654</v>
      </c>
      <c r="K2" s="627" t="s">
        <v>655</v>
      </c>
      <c r="L2" s="627" t="s">
        <v>656</v>
      </c>
      <c r="M2" s="627" t="s">
        <v>657</v>
      </c>
      <c r="N2" s="627" t="s">
        <v>658</v>
      </c>
      <c r="O2" s="627" t="s">
        <v>659</v>
      </c>
      <c r="P2" s="627" t="s">
        <v>660</v>
      </c>
      <c r="Q2" s="627" t="s">
        <v>661</v>
      </c>
    </row>
    <row r="3" spans="2:17" x14ac:dyDescent="0.3">
      <c r="B3" s="1195" t="s">
        <v>669</v>
      </c>
      <c r="C3" s="1196"/>
      <c r="D3" s="873"/>
      <c r="E3" s="872"/>
      <c r="F3" s="872"/>
      <c r="G3" s="872"/>
      <c r="H3" s="872"/>
      <c r="I3" s="872"/>
      <c r="J3" s="871"/>
      <c r="K3" s="871"/>
      <c r="L3" s="871"/>
      <c r="M3" s="871"/>
      <c r="N3" s="871"/>
      <c r="O3" s="871"/>
      <c r="P3" s="871"/>
      <c r="Q3" s="871"/>
    </row>
    <row r="4" spans="2:17" x14ac:dyDescent="0.3">
      <c r="B4" s="752"/>
      <c r="C4" s="753"/>
      <c r="D4" s="629"/>
      <c r="E4" s="623"/>
      <c r="F4" s="623"/>
      <c r="G4" s="623"/>
      <c r="H4" s="623"/>
      <c r="I4" s="623"/>
      <c r="J4" s="624"/>
      <c r="K4" s="624"/>
      <c r="L4" s="624"/>
      <c r="M4" s="624"/>
      <c r="N4" s="624"/>
      <c r="O4" s="624"/>
      <c r="P4" s="624"/>
      <c r="Q4" s="624"/>
    </row>
    <row r="5" spans="2:17" x14ac:dyDescent="0.3">
      <c r="B5" s="843" t="s">
        <v>1036</v>
      </c>
      <c r="C5" s="861" t="s">
        <v>1035</v>
      </c>
      <c r="D5" s="861" t="s">
        <v>1010</v>
      </c>
      <c r="E5" s="699" t="s">
        <v>1003</v>
      </c>
      <c r="F5" s="839">
        <v>1</v>
      </c>
      <c r="G5" s="839">
        <v>1</v>
      </c>
      <c r="H5" s="839">
        <v>1</v>
      </c>
      <c r="I5" s="839">
        <v>1</v>
      </c>
      <c r="J5" s="839">
        <v>1</v>
      </c>
      <c r="K5" s="839">
        <v>1</v>
      </c>
      <c r="L5" s="839">
        <v>1</v>
      </c>
      <c r="M5" s="839">
        <v>1</v>
      </c>
      <c r="N5" s="839">
        <v>1</v>
      </c>
      <c r="O5" s="839">
        <v>1</v>
      </c>
      <c r="P5" s="839">
        <v>1</v>
      </c>
      <c r="Q5" s="839">
        <v>1</v>
      </c>
    </row>
    <row r="6" spans="2:17" ht="27.75" customHeight="1" x14ac:dyDescent="0.3">
      <c r="B6" s="843" t="s">
        <v>1038</v>
      </c>
      <c r="C6" s="861" t="s">
        <v>1037</v>
      </c>
      <c r="D6" s="861" t="s">
        <v>1010</v>
      </c>
      <c r="E6" s="699" t="s">
        <v>1003</v>
      </c>
      <c r="F6" s="839">
        <v>1</v>
      </c>
      <c r="G6" s="839">
        <v>1</v>
      </c>
      <c r="H6" s="839">
        <v>1</v>
      </c>
      <c r="I6" s="839">
        <v>1</v>
      </c>
      <c r="J6" s="839">
        <v>1</v>
      </c>
      <c r="K6" s="839">
        <v>1</v>
      </c>
      <c r="L6" s="839">
        <v>1</v>
      </c>
      <c r="M6" s="839">
        <v>1</v>
      </c>
      <c r="N6" s="839">
        <v>1</v>
      </c>
      <c r="O6" s="839">
        <v>1</v>
      </c>
      <c r="P6" s="839">
        <v>1</v>
      </c>
      <c r="Q6" s="839">
        <v>1</v>
      </c>
    </row>
    <row r="7" spans="2:17" ht="33.75" customHeight="1" x14ac:dyDescent="0.3">
      <c r="B7" s="843" t="s">
        <v>1027</v>
      </c>
      <c r="C7" s="860" t="s">
        <v>1028</v>
      </c>
      <c r="D7" s="861" t="s">
        <v>971</v>
      </c>
      <c r="E7" s="699" t="s">
        <v>987</v>
      </c>
      <c r="F7" s="844"/>
      <c r="G7" s="844"/>
      <c r="H7" s="844"/>
      <c r="I7" s="839">
        <v>1</v>
      </c>
      <c r="J7" s="838">
        <v>1</v>
      </c>
      <c r="K7" s="838">
        <v>1</v>
      </c>
      <c r="L7" s="699"/>
      <c r="M7" s="699"/>
      <c r="N7" s="699"/>
      <c r="O7" s="699"/>
      <c r="P7" s="699"/>
      <c r="Q7" s="699"/>
    </row>
    <row r="8" spans="2:17" x14ac:dyDescent="0.3">
      <c r="B8" s="1195" t="s">
        <v>1031</v>
      </c>
      <c r="C8" s="1196"/>
      <c r="D8" s="870"/>
      <c r="E8" s="871"/>
      <c r="F8" s="872"/>
      <c r="G8" s="872"/>
      <c r="H8" s="872"/>
      <c r="I8" s="872"/>
      <c r="J8" s="871"/>
      <c r="K8" s="871"/>
      <c r="L8" s="871"/>
      <c r="M8" s="871"/>
      <c r="N8" s="871"/>
      <c r="O8" s="871"/>
      <c r="P8" s="871"/>
      <c r="Q8" s="871"/>
    </row>
    <row r="9" spans="2:17" ht="31.5" x14ac:dyDescent="0.3">
      <c r="B9" s="845" t="s">
        <v>997</v>
      </c>
      <c r="C9" s="861" t="s">
        <v>972</v>
      </c>
      <c r="D9" s="861" t="s">
        <v>1010</v>
      </c>
      <c r="E9" s="699" t="s">
        <v>679</v>
      </c>
      <c r="F9" s="844"/>
      <c r="G9" s="844">
        <v>1</v>
      </c>
      <c r="H9" s="844"/>
      <c r="I9" s="844"/>
      <c r="J9" s="699"/>
      <c r="K9" s="699"/>
      <c r="L9" s="699"/>
      <c r="M9" s="699"/>
      <c r="N9" s="699"/>
      <c r="O9" s="699"/>
      <c r="P9" s="699"/>
      <c r="Q9" s="699"/>
    </row>
    <row r="10" spans="2:17" ht="31.5" x14ac:dyDescent="0.3">
      <c r="B10" s="845" t="s">
        <v>992</v>
      </c>
      <c r="C10" s="861" t="s">
        <v>972</v>
      </c>
      <c r="D10" s="861" t="s">
        <v>1009</v>
      </c>
      <c r="E10" s="699" t="s">
        <v>679</v>
      </c>
      <c r="F10" s="844"/>
      <c r="G10" s="844"/>
      <c r="H10" s="844"/>
      <c r="I10" s="844"/>
      <c r="J10" s="699">
        <v>1</v>
      </c>
      <c r="K10" s="699"/>
      <c r="L10" s="699"/>
      <c r="M10" s="699"/>
      <c r="N10" s="699"/>
      <c r="O10" s="699"/>
      <c r="P10" s="699"/>
      <c r="Q10" s="699"/>
    </row>
    <row r="11" spans="2:17" ht="46.5" x14ac:dyDescent="0.3">
      <c r="B11" s="843" t="s">
        <v>1061</v>
      </c>
      <c r="C11" s="861" t="s">
        <v>972</v>
      </c>
      <c r="D11" s="861" t="s">
        <v>1009</v>
      </c>
      <c r="E11" s="699" t="s">
        <v>994</v>
      </c>
      <c r="F11" s="844"/>
      <c r="G11" s="844">
        <v>1</v>
      </c>
      <c r="H11" s="844"/>
      <c r="I11" s="844"/>
      <c r="J11" s="699"/>
      <c r="K11" s="699"/>
      <c r="L11" s="699"/>
      <c r="M11" s="699">
        <v>1</v>
      </c>
      <c r="N11" s="699"/>
      <c r="O11" s="699"/>
      <c r="P11" s="699"/>
      <c r="Q11" s="699"/>
    </row>
    <row r="12" spans="2:17" ht="31.5" x14ac:dyDescent="0.3">
      <c r="B12" s="845" t="s">
        <v>719</v>
      </c>
      <c r="C12" s="860" t="s">
        <v>697</v>
      </c>
      <c r="D12" s="861" t="s">
        <v>1010</v>
      </c>
      <c r="E12" s="699" t="s">
        <v>994</v>
      </c>
      <c r="F12" s="844"/>
      <c r="G12" s="844"/>
      <c r="H12" s="844"/>
      <c r="I12" s="844"/>
      <c r="J12" s="699"/>
      <c r="K12" s="699"/>
      <c r="L12" s="699"/>
      <c r="M12" s="699"/>
      <c r="N12" s="699"/>
      <c r="O12" s="699"/>
      <c r="P12" s="699">
        <v>1</v>
      </c>
      <c r="Q12" s="699"/>
    </row>
    <row r="13" spans="2:17" x14ac:dyDescent="0.3">
      <c r="B13" s="1195" t="s">
        <v>1030</v>
      </c>
      <c r="C13" s="1196"/>
      <c r="D13" s="870"/>
      <c r="E13" s="871"/>
      <c r="F13" s="872"/>
      <c r="G13" s="872"/>
      <c r="H13" s="872"/>
      <c r="I13" s="872"/>
      <c r="J13" s="871"/>
      <c r="K13" s="871"/>
      <c r="L13" s="871"/>
      <c r="M13" s="871"/>
      <c r="N13" s="871"/>
      <c r="O13" s="871"/>
      <c r="P13" s="871"/>
      <c r="Q13" s="871"/>
    </row>
    <row r="14" spans="2:17" ht="46.5" x14ac:dyDescent="0.3">
      <c r="B14" s="845" t="s">
        <v>1029</v>
      </c>
      <c r="C14" s="860" t="s">
        <v>996</v>
      </c>
      <c r="D14" s="861" t="s">
        <v>1008</v>
      </c>
      <c r="E14" s="699" t="s">
        <v>994</v>
      </c>
      <c r="F14" s="844"/>
      <c r="G14" s="844"/>
      <c r="H14" s="844"/>
      <c r="I14" s="844"/>
      <c r="J14" s="699"/>
      <c r="K14" s="699"/>
      <c r="L14" s="699"/>
      <c r="M14" s="699"/>
      <c r="N14" s="699"/>
      <c r="O14" s="699"/>
      <c r="P14" s="699"/>
      <c r="Q14" s="699"/>
    </row>
    <row r="15" spans="2:17" x14ac:dyDescent="0.3">
      <c r="B15" s="845" t="s">
        <v>1032</v>
      </c>
      <c r="C15" s="860" t="s">
        <v>996</v>
      </c>
      <c r="D15" s="861" t="s">
        <v>1008</v>
      </c>
      <c r="E15" s="699" t="s">
        <v>994</v>
      </c>
      <c r="F15" s="844"/>
      <c r="G15" s="844"/>
      <c r="H15" s="844"/>
      <c r="I15" s="844"/>
      <c r="J15" s="699"/>
      <c r="K15" s="699"/>
      <c r="L15" s="699"/>
      <c r="M15" s="699"/>
      <c r="N15" s="699"/>
      <c r="O15" s="699"/>
      <c r="P15" s="699"/>
      <c r="Q15" s="699"/>
    </row>
    <row r="16" spans="2:17" x14ac:dyDescent="0.3">
      <c r="B16" s="845" t="s">
        <v>995</v>
      </c>
      <c r="C16" s="860" t="s">
        <v>996</v>
      </c>
      <c r="D16" s="861" t="s">
        <v>1008</v>
      </c>
      <c r="E16" s="699" t="s">
        <v>994</v>
      </c>
      <c r="F16" s="844"/>
      <c r="G16" s="844"/>
      <c r="H16" s="844"/>
      <c r="I16" s="844"/>
      <c r="J16" s="699"/>
      <c r="K16" s="699"/>
      <c r="L16" s="699"/>
      <c r="M16" s="699"/>
      <c r="N16" s="699"/>
      <c r="O16" s="699"/>
      <c r="P16" s="699"/>
      <c r="Q16" s="699"/>
    </row>
    <row r="17" spans="2:17" x14ac:dyDescent="0.3">
      <c r="B17" s="1197" t="s">
        <v>667</v>
      </c>
      <c r="C17" s="1198"/>
      <c r="D17" s="874"/>
      <c r="E17" s="871"/>
      <c r="F17" s="872"/>
      <c r="G17" s="872"/>
      <c r="H17" s="872"/>
      <c r="I17" s="872"/>
      <c r="J17" s="871"/>
      <c r="K17" s="871"/>
      <c r="L17" s="871"/>
      <c r="M17" s="871"/>
      <c r="N17" s="871"/>
      <c r="O17" s="871"/>
      <c r="P17" s="871"/>
      <c r="Q17" s="699"/>
    </row>
    <row r="18" spans="2:17" x14ac:dyDescent="0.3">
      <c r="B18" s="846" t="s">
        <v>1012</v>
      </c>
      <c r="C18" s="847" t="s">
        <v>1039</v>
      </c>
      <c r="D18" s="848" t="s">
        <v>1013</v>
      </c>
      <c r="E18" s="849" t="s">
        <v>1014</v>
      </c>
      <c r="F18" s="849"/>
      <c r="G18" s="849"/>
      <c r="H18" s="849"/>
      <c r="I18" s="849"/>
      <c r="J18" s="699">
        <v>1</v>
      </c>
      <c r="K18" s="699"/>
      <c r="L18" s="699"/>
      <c r="M18" s="699"/>
      <c r="N18" s="699"/>
      <c r="O18" s="699"/>
      <c r="P18" s="699"/>
      <c r="Q18" s="699"/>
    </row>
    <row r="19" spans="2:17" ht="30" x14ac:dyDescent="0.3">
      <c r="B19" s="846" t="s">
        <v>1015</v>
      </c>
      <c r="C19" s="847" t="s">
        <v>1040</v>
      </c>
      <c r="D19" s="848" t="s">
        <v>1013</v>
      </c>
      <c r="E19" s="849" t="s">
        <v>1014</v>
      </c>
      <c r="F19" s="849"/>
      <c r="G19" s="849"/>
      <c r="H19" s="849"/>
      <c r="I19" s="849"/>
      <c r="J19" s="699">
        <v>1</v>
      </c>
      <c r="K19" s="699"/>
      <c r="L19" s="699"/>
      <c r="M19" s="699"/>
      <c r="N19" s="699"/>
      <c r="O19" s="699"/>
      <c r="P19" s="699"/>
      <c r="Q19" s="699"/>
    </row>
    <row r="20" spans="2:17" x14ac:dyDescent="0.3">
      <c r="B20" s="846" t="s">
        <v>1016</v>
      </c>
      <c r="C20" s="847" t="s">
        <v>1039</v>
      </c>
      <c r="D20" s="848" t="s">
        <v>1013</v>
      </c>
      <c r="E20" s="849" t="s">
        <v>1014</v>
      </c>
      <c r="F20" s="849"/>
      <c r="G20" s="849"/>
      <c r="H20" s="849"/>
      <c r="I20" s="849"/>
      <c r="J20" s="699"/>
      <c r="K20" s="699"/>
      <c r="L20" s="699"/>
      <c r="M20" s="699"/>
      <c r="N20" s="699"/>
      <c r="O20" s="699"/>
      <c r="P20" s="699"/>
      <c r="Q20" s="699"/>
    </row>
    <row r="21" spans="2:17" x14ac:dyDescent="0.3">
      <c r="B21" s="846" t="s">
        <v>1017</v>
      </c>
      <c r="C21" s="847" t="s">
        <v>1039</v>
      </c>
      <c r="D21" s="848" t="s">
        <v>1013</v>
      </c>
      <c r="E21" s="849" t="s">
        <v>1014</v>
      </c>
      <c r="F21" s="849"/>
      <c r="G21" s="849">
        <v>1</v>
      </c>
      <c r="H21" s="849"/>
      <c r="I21" s="849"/>
      <c r="J21" s="699"/>
      <c r="K21" s="699"/>
      <c r="L21" s="699">
        <v>1</v>
      </c>
      <c r="M21" s="699"/>
      <c r="N21" s="699"/>
      <c r="O21" s="699"/>
      <c r="P21" s="699"/>
      <c r="Q21" s="699"/>
    </row>
    <row r="22" spans="2:17" x14ac:dyDescent="0.3">
      <c r="B22" s="846" t="s">
        <v>1018</v>
      </c>
      <c r="C22" s="847" t="s">
        <v>1039</v>
      </c>
      <c r="D22" s="848" t="s">
        <v>1013</v>
      </c>
      <c r="E22" s="849" t="s">
        <v>1014</v>
      </c>
      <c r="F22" s="849"/>
      <c r="G22" s="849"/>
      <c r="H22" s="849">
        <v>1</v>
      </c>
      <c r="I22" s="849"/>
      <c r="J22" s="699"/>
      <c r="K22" s="699">
        <v>1</v>
      </c>
      <c r="L22" s="699"/>
      <c r="M22" s="699"/>
      <c r="N22" s="699">
        <v>1</v>
      </c>
      <c r="O22" s="699"/>
      <c r="P22" s="699"/>
      <c r="Q22" s="699">
        <v>1</v>
      </c>
    </row>
    <row r="23" spans="2:17" x14ac:dyDescent="0.3">
      <c r="B23" s="846" t="s">
        <v>1019</v>
      </c>
      <c r="C23" s="847" t="s">
        <v>1039</v>
      </c>
      <c r="D23" s="848" t="s">
        <v>1013</v>
      </c>
      <c r="E23" s="849" t="s">
        <v>1014</v>
      </c>
      <c r="F23" s="849"/>
      <c r="G23" s="849"/>
      <c r="H23" s="849"/>
      <c r="I23" s="849">
        <v>1</v>
      </c>
      <c r="J23" s="699"/>
      <c r="K23" s="699"/>
      <c r="L23" s="699"/>
      <c r="M23" s="699"/>
      <c r="N23" s="699"/>
      <c r="O23" s="699">
        <v>1</v>
      </c>
      <c r="P23" s="699"/>
      <c r="Q23" s="699"/>
    </row>
    <row r="24" spans="2:17" ht="30" x14ac:dyDescent="0.3">
      <c r="B24" s="846" t="s">
        <v>1020</v>
      </c>
      <c r="C24" s="847" t="s">
        <v>1039</v>
      </c>
      <c r="D24" s="848" t="s">
        <v>1013</v>
      </c>
      <c r="E24" s="849" t="s">
        <v>1014</v>
      </c>
      <c r="F24" s="849"/>
      <c r="G24" s="849"/>
      <c r="H24" s="849"/>
      <c r="I24" s="849"/>
      <c r="J24" s="838"/>
      <c r="K24" s="699">
        <v>1</v>
      </c>
      <c r="L24" s="699"/>
      <c r="M24" s="699"/>
      <c r="N24" s="699"/>
      <c r="O24" s="699"/>
      <c r="P24" s="699"/>
      <c r="Q24" s="699"/>
    </row>
    <row r="25" spans="2:17" x14ac:dyDescent="0.3">
      <c r="B25" s="846" t="s">
        <v>545</v>
      </c>
      <c r="C25" s="847" t="s">
        <v>1039</v>
      </c>
      <c r="D25" s="850" t="s">
        <v>671</v>
      </c>
      <c r="E25" s="849" t="s">
        <v>1014</v>
      </c>
      <c r="F25" s="849"/>
      <c r="G25" s="849"/>
      <c r="H25" s="849"/>
      <c r="I25" s="849"/>
      <c r="J25" s="699"/>
      <c r="K25" s="699"/>
      <c r="L25" s="699"/>
      <c r="M25" s="699">
        <v>1</v>
      </c>
      <c r="N25" s="699"/>
      <c r="O25" s="699"/>
      <c r="P25" s="699"/>
      <c r="Q25" s="699"/>
    </row>
    <row r="26" spans="2:17" ht="30" x14ac:dyDescent="0.3">
      <c r="B26" s="846" t="s">
        <v>668</v>
      </c>
      <c r="C26" s="847" t="s">
        <v>1039</v>
      </c>
      <c r="D26" s="850" t="s">
        <v>671</v>
      </c>
      <c r="E26" s="849" t="s">
        <v>1014</v>
      </c>
      <c r="F26" s="849"/>
      <c r="G26" s="849"/>
      <c r="H26" s="849"/>
      <c r="I26" s="849"/>
      <c r="J26" s="699"/>
      <c r="K26" s="699"/>
      <c r="L26" s="699"/>
      <c r="M26" s="699"/>
      <c r="N26" s="699"/>
      <c r="O26" s="699"/>
      <c r="P26" s="838">
        <v>1</v>
      </c>
      <c r="Q26" s="699"/>
    </row>
    <row r="27" spans="2:17" x14ac:dyDescent="0.3">
      <c r="B27" s="851" t="s">
        <v>1021</v>
      </c>
      <c r="C27" s="847" t="s">
        <v>1039</v>
      </c>
      <c r="D27" s="850" t="s">
        <v>671</v>
      </c>
      <c r="E27" s="849" t="s">
        <v>1014</v>
      </c>
      <c r="F27" s="849"/>
      <c r="G27" s="849"/>
      <c r="H27" s="849"/>
      <c r="I27" s="849">
        <v>1</v>
      </c>
      <c r="J27" s="699"/>
      <c r="K27" s="699"/>
      <c r="L27" s="699"/>
      <c r="M27" s="699"/>
      <c r="N27" s="699"/>
      <c r="O27" s="699"/>
      <c r="P27" s="838"/>
      <c r="Q27" s="699"/>
    </row>
    <row r="28" spans="2:17" x14ac:dyDescent="0.3">
      <c r="B28" s="851" t="s">
        <v>1022</v>
      </c>
      <c r="C28" s="847" t="s">
        <v>1039</v>
      </c>
      <c r="D28" s="850" t="s">
        <v>1009</v>
      </c>
      <c r="E28" s="849" t="s">
        <v>1023</v>
      </c>
      <c r="F28" s="849"/>
      <c r="G28" s="849"/>
      <c r="H28" s="849"/>
      <c r="I28" s="849"/>
      <c r="J28" s="699"/>
      <c r="K28" s="699"/>
      <c r="L28" s="699"/>
      <c r="M28" s="699"/>
      <c r="N28" s="699">
        <v>1</v>
      </c>
      <c r="O28" s="699"/>
      <c r="P28" s="838"/>
      <c r="Q28" s="699"/>
    </row>
    <row r="29" spans="2:17" x14ac:dyDescent="0.3">
      <c r="B29" s="1195" t="s">
        <v>672</v>
      </c>
      <c r="C29" s="1196"/>
      <c r="D29" s="875"/>
      <c r="E29" s="871"/>
      <c r="F29" s="872"/>
      <c r="G29" s="872"/>
      <c r="H29" s="872"/>
      <c r="I29" s="872"/>
      <c r="J29" s="871"/>
      <c r="K29" s="871"/>
      <c r="L29" s="871"/>
      <c r="M29" s="871"/>
      <c r="N29" s="871"/>
      <c r="O29" s="871"/>
      <c r="P29" s="871"/>
      <c r="Q29" s="871"/>
    </row>
    <row r="30" spans="2:17" ht="31.5" x14ac:dyDescent="0.3">
      <c r="B30" s="843" t="s">
        <v>563</v>
      </c>
      <c r="C30" s="847" t="s">
        <v>1033</v>
      </c>
      <c r="D30" s="860" t="s">
        <v>671</v>
      </c>
      <c r="E30" s="699" t="s">
        <v>680</v>
      </c>
      <c r="F30" s="844"/>
      <c r="G30" s="844"/>
      <c r="H30" s="844"/>
      <c r="I30" s="844"/>
      <c r="J30" s="699"/>
      <c r="K30" s="699"/>
      <c r="L30" s="699"/>
      <c r="M30" s="699"/>
      <c r="N30" s="699"/>
      <c r="O30" s="699"/>
      <c r="P30" s="699"/>
      <c r="Q30" s="699"/>
    </row>
    <row r="31" spans="2:17" x14ac:dyDescent="0.3">
      <c r="B31" s="846" t="s">
        <v>1024</v>
      </c>
      <c r="C31" s="862" t="s">
        <v>1039</v>
      </c>
      <c r="D31" s="847" t="s">
        <v>1009</v>
      </c>
      <c r="E31" s="849" t="s">
        <v>1014</v>
      </c>
      <c r="F31" s="849"/>
      <c r="G31" s="849"/>
      <c r="H31" s="849"/>
      <c r="I31" s="849">
        <v>1</v>
      </c>
      <c r="J31" s="838"/>
      <c r="K31" s="838"/>
      <c r="L31" s="838"/>
      <c r="M31" s="838"/>
      <c r="N31" s="838"/>
      <c r="O31" s="838"/>
      <c r="P31" s="838"/>
      <c r="Q31" s="838"/>
    </row>
    <row r="32" spans="2:17" x14ac:dyDescent="0.3">
      <c r="B32" s="851" t="s">
        <v>1062</v>
      </c>
      <c r="C32" s="862" t="s">
        <v>1063</v>
      </c>
      <c r="D32" s="847" t="s">
        <v>1064</v>
      </c>
      <c r="E32" s="849" t="s">
        <v>1065</v>
      </c>
      <c r="F32" s="849"/>
      <c r="G32" s="849"/>
      <c r="H32" s="849"/>
      <c r="I32" s="849"/>
      <c r="J32" s="838"/>
      <c r="K32" s="838"/>
      <c r="L32" s="838"/>
      <c r="M32" s="838"/>
      <c r="N32" s="838"/>
      <c r="O32" s="838"/>
      <c r="P32" s="838"/>
      <c r="Q32" s="838"/>
    </row>
    <row r="33" spans="2:17" x14ac:dyDescent="0.3">
      <c r="B33" s="852" t="s">
        <v>1041</v>
      </c>
      <c r="C33" s="862" t="s">
        <v>1039</v>
      </c>
      <c r="D33" s="860" t="s">
        <v>671</v>
      </c>
      <c r="E33" s="699" t="s">
        <v>680</v>
      </c>
      <c r="F33" s="844"/>
      <c r="G33" s="844"/>
      <c r="H33" s="844"/>
      <c r="I33" s="844"/>
      <c r="J33" s="699"/>
      <c r="K33" s="699"/>
      <c r="L33" s="699"/>
      <c r="M33" s="699"/>
      <c r="N33" s="699"/>
      <c r="O33" s="699"/>
      <c r="P33" s="699"/>
      <c r="Q33" s="699"/>
    </row>
    <row r="34" spans="2:17" x14ac:dyDescent="0.3">
      <c r="B34" s="1195" t="s">
        <v>673</v>
      </c>
      <c r="C34" s="1196"/>
      <c r="D34" s="876"/>
      <c r="E34" s="871"/>
      <c r="F34" s="872"/>
      <c r="G34" s="872"/>
      <c r="H34" s="872"/>
      <c r="I34" s="872"/>
      <c r="J34" s="871"/>
      <c r="K34" s="871"/>
      <c r="L34" s="871"/>
      <c r="M34" s="871"/>
      <c r="N34" s="871"/>
      <c r="O34" s="871"/>
      <c r="P34" s="871"/>
      <c r="Q34" s="871"/>
    </row>
    <row r="35" spans="2:17" x14ac:dyDescent="0.3">
      <c r="B35" s="843" t="s">
        <v>728</v>
      </c>
      <c r="C35" s="847" t="s">
        <v>704</v>
      </c>
      <c r="D35" s="863" t="s">
        <v>675</v>
      </c>
      <c r="E35" s="699" t="s">
        <v>679</v>
      </c>
      <c r="F35" s="844"/>
      <c r="G35" s="844"/>
      <c r="H35" s="844"/>
      <c r="I35" s="844"/>
      <c r="J35" s="699"/>
      <c r="K35" s="699"/>
      <c r="L35" s="699"/>
      <c r="M35" s="699"/>
      <c r="N35" s="699"/>
      <c r="O35" s="699"/>
      <c r="P35" s="699"/>
      <c r="Q35" s="699"/>
    </row>
    <row r="36" spans="2:17" x14ac:dyDescent="0.3">
      <c r="B36" s="843" t="s">
        <v>1043</v>
      </c>
      <c r="C36" s="847" t="s">
        <v>704</v>
      </c>
      <c r="D36" s="867" t="s">
        <v>1011</v>
      </c>
      <c r="E36" s="699" t="s">
        <v>994</v>
      </c>
      <c r="F36" s="844"/>
      <c r="G36" s="844"/>
      <c r="H36" s="844"/>
      <c r="I36" s="844"/>
      <c r="J36" s="699"/>
      <c r="K36" s="699"/>
      <c r="L36" s="699"/>
      <c r="M36" s="699"/>
      <c r="N36" s="699"/>
      <c r="O36" s="699"/>
      <c r="P36" s="699"/>
      <c r="Q36" s="699"/>
    </row>
    <row r="37" spans="2:17" ht="31.5" x14ac:dyDescent="0.3">
      <c r="B37" s="843" t="s">
        <v>1057</v>
      </c>
      <c r="C37" s="847" t="s">
        <v>704</v>
      </c>
      <c r="D37" s="863" t="s">
        <v>675</v>
      </c>
      <c r="E37" s="699" t="s">
        <v>994</v>
      </c>
      <c r="F37" s="844"/>
      <c r="G37" s="844"/>
      <c r="H37" s="844"/>
      <c r="I37" s="844"/>
      <c r="J37" s="699"/>
      <c r="K37" s="699"/>
      <c r="L37" s="699"/>
      <c r="M37" s="699"/>
      <c r="N37" s="699"/>
      <c r="O37" s="699"/>
      <c r="P37" s="699"/>
      <c r="Q37" s="699"/>
    </row>
    <row r="38" spans="2:17" x14ac:dyDescent="0.3">
      <c r="B38" s="843" t="s">
        <v>1055</v>
      </c>
      <c r="C38" s="864" t="s">
        <v>1056</v>
      </c>
      <c r="D38" s="863" t="s">
        <v>675</v>
      </c>
      <c r="E38" s="699" t="s">
        <v>680</v>
      </c>
      <c r="F38" s="844"/>
      <c r="G38" s="844"/>
      <c r="H38" s="844"/>
      <c r="I38" s="844"/>
      <c r="J38" s="699"/>
      <c r="K38" s="699"/>
      <c r="L38" s="699"/>
      <c r="M38" s="699"/>
      <c r="N38" s="699"/>
      <c r="O38" s="699"/>
      <c r="P38" s="699"/>
      <c r="Q38" s="699"/>
    </row>
    <row r="39" spans="2:17" x14ac:dyDescent="0.3">
      <c r="B39" s="845" t="s">
        <v>1042</v>
      </c>
      <c r="C39" s="847" t="s">
        <v>704</v>
      </c>
      <c r="D39" s="863" t="s">
        <v>675</v>
      </c>
      <c r="E39" s="699" t="s">
        <v>679</v>
      </c>
      <c r="F39" s="844"/>
      <c r="G39" s="844"/>
      <c r="H39" s="844"/>
      <c r="I39" s="844"/>
      <c r="J39" s="699"/>
      <c r="K39" s="699"/>
      <c r="L39" s="699"/>
      <c r="M39" s="699"/>
      <c r="N39" s="699"/>
      <c r="O39" s="699"/>
      <c r="P39" s="699"/>
      <c r="Q39" s="699"/>
    </row>
    <row r="40" spans="2:17" x14ac:dyDescent="0.3">
      <c r="B40" s="1195" t="s">
        <v>1044</v>
      </c>
      <c r="C40" s="1196"/>
      <c r="D40" s="877"/>
      <c r="E40" s="871"/>
      <c r="F40" s="872"/>
      <c r="G40" s="872"/>
      <c r="H40" s="872"/>
      <c r="I40" s="872"/>
      <c r="J40" s="871"/>
      <c r="K40" s="871"/>
      <c r="L40" s="871"/>
      <c r="M40" s="871"/>
      <c r="N40" s="871"/>
      <c r="O40" s="871"/>
      <c r="P40" s="871"/>
      <c r="Q40" s="871"/>
    </row>
    <row r="41" spans="2:17" x14ac:dyDescent="0.3">
      <c r="B41" s="853" t="s">
        <v>674</v>
      </c>
      <c r="C41" s="864" t="s">
        <v>718</v>
      </c>
      <c r="D41" s="863" t="s">
        <v>675</v>
      </c>
      <c r="E41" s="699" t="s">
        <v>679</v>
      </c>
      <c r="F41" s="844"/>
      <c r="G41" s="844"/>
      <c r="H41" s="844"/>
      <c r="I41" s="844"/>
      <c r="J41" s="699"/>
      <c r="K41" s="699"/>
      <c r="L41" s="699">
        <v>1</v>
      </c>
      <c r="M41" s="699"/>
      <c r="N41" s="699"/>
      <c r="O41" s="699"/>
      <c r="P41" s="699"/>
      <c r="Q41" s="699"/>
    </row>
    <row r="42" spans="2:17" x14ac:dyDescent="0.3">
      <c r="B42" s="853" t="s">
        <v>1006</v>
      </c>
      <c r="C42" s="864" t="s">
        <v>718</v>
      </c>
      <c r="D42" s="863" t="s">
        <v>675</v>
      </c>
      <c r="E42" s="699" t="s">
        <v>679</v>
      </c>
      <c r="F42" s="844"/>
      <c r="G42" s="844"/>
      <c r="H42" s="844"/>
      <c r="I42" s="844"/>
      <c r="J42" s="699"/>
      <c r="K42" s="699"/>
      <c r="L42" s="699"/>
      <c r="M42" s="699"/>
      <c r="N42" s="699"/>
      <c r="O42" s="699"/>
      <c r="P42" s="699">
        <v>1</v>
      </c>
      <c r="Q42" s="699"/>
    </row>
    <row r="43" spans="2:17" x14ac:dyDescent="0.3">
      <c r="B43" s="853" t="s">
        <v>695</v>
      </c>
      <c r="C43" s="864" t="s">
        <v>1047</v>
      </c>
      <c r="D43" s="863" t="s">
        <v>698</v>
      </c>
      <c r="E43" s="699" t="s">
        <v>679</v>
      </c>
      <c r="F43" s="844">
        <v>1</v>
      </c>
      <c r="G43" s="844">
        <v>1</v>
      </c>
      <c r="H43" s="844">
        <v>1</v>
      </c>
      <c r="I43" s="844">
        <v>1</v>
      </c>
      <c r="J43" s="699">
        <v>1</v>
      </c>
      <c r="K43" s="699">
        <v>1</v>
      </c>
      <c r="L43" s="699">
        <v>1</v>
      </c>
      <c r="M43" s="699">
        <v>1</v>
      </c>
      <c r="N43" s="699"/>
      <c r="O43" s="699"/>
      <c r="P43" s="699"/>
      <c r="Q43" s="699"/>
    </row>
    <row r="44" spans="2:17" x14ac:dyDescent="0.3">
      <c r="B44" s="1199" t="s">
        <v>676</v>
      </c>
      <c r="C44" s="1200"/>
      <c r="D44" s="878"/>
      <c r="E44" s="871"/>
      <c r="F44" s="872"/>
      <c r="G44" s="872"/>
      <c r="H44" s="872"/>
      <c r="I44" s="872"/>
      <c r="J44" s="871"/>
      <c r="K44" s="871"/>
      <c r="L44" s="871"/>
      <c r="M44" s="871"/>
      <c r="N44" s="871"/>
      <c r="O44" s="871"/>
      <c r="P44" s="871"/>
      <c r="Q44" s="871"/>
    </row>
    <row r="45" spans="2:17" x14ac:dyDescent="0.3">
      <c r="B45" s="854" t="s">
        <v>1025</v>
      </c>
      <c r="C45" s="847" t="s">
        <v>1050</v>
      </c>
      <c r="D45" s="835" t="s">
        <v>1009</v>
      </c>
      <c r="E45" s="869" t="s">
        <v>1026</v>
      </c>
      <c r="F45" s="855"/>
      <c r="G45" s="855"/>
      <c r="H45" s="855"/>
      <c r="I45" s="855"/>
      <c r="J45" s="856"/>
      <c r="K45" s="856"/>
      <c r="L45" s="856"/>
      <c r="M45" s="838">
        <v>1</v>
      </c>
      <c r="N45" s="838"/>
      <c r="O45" s="856"/>
      <c r="P45" s="856"/>
      <c r="Q45" s="856"/>
    </row>
    <row r="46" spans="2:17" ht="28.5" x14ac:dyDescent="0.3">
      <c r="B46" s="854" t="s">
        <v>1058</v>
      </c>
      <c r="C46" s="865" t="s">
        <v>718</v>
      </c>
      <c r="D46" s="835" t="s">
        <v>1009</v>
      </c>
      <c r="E46" s="869" t="s">
        <v>679</v>
      </c>
      <c r="F46" s="855"/>
      <c r="G46" s="855"/>
      <c r="H46" s="855"/>
      <c r="I46" s="855"/>
      <c r="J46" s="856"/>
      <c r="K46" s="856"/>
      <c r="L46" s="856"/>
      <c r="M46" s="838"/>
      <c r="N46" s="838"/>
      <c r="O46" s="856"/>
      <c r="P46" s="856"/>
      <c r="Q46" s="856"/>
    </row>
    <row r="47" spans="2:17" ht="28.5" x14ac:dyDescent="0.3">
      <c r="B47" s="854" t="s">
        <v>1051</v>
      </c>
      <c r="C47" s="865" t="s">
        <v>955</v>
      </c>
      <c r="D47" s="835" t="s">
        <v>1009</v>
      </c>
      <c r="E47" s="869" t="s">
        <v>679</v>
      </c>
      <c r="F47" s="855"/>
      <c r="G47" s="855"/>
      <c r="H47" s="855"/>
      <c r="I47" s="855"/>
      <c r="J47" s="856"/>
      <c r="K47" s="856"/>
      <c r="L47" s="856"/>
      <c r="M47" s="838"/>
      <c r="N47" s="838"/>
      <c r="O47" s="856"/>
      <c r="P47" s="856"/>
      <c r="Q47" s="856"/>
    </row>
    <row r="48" spans="2:17" x14ac:dyDescent="0.3">
      <c r="B48" s="857" t="s">
        <v>1049</v>
      </c>
      <c r="C48" s="865" t="s">
        <v>955</v>
      </c>
      <c r="D48" s="865" t="s">
        <v>671</v>
      </c>
      <c r="E48" s="699" t="s">
        <v>679</v>
      </c>
      <c r="F48" s="844"/>
      <c r="G48" s="844"/>
      <c r="H48" s="844"/>
      <c r="I48" s="844"/>
      <c r="J48" s="699"/>
      <c r="K48" s="699"/>
      <c r="L48" s="699"/>
      <c r="M48" s="699"/>
      <c r="N48" s="699"/>
      <c r="O48" s="699"/>
      <c r="P48" s="699"/>
      <c r="Q48" s="699"/>
    </row>
    <row r="49" spans="2:17" x14ac:dyDescent="0.3">
      <c r="B49" s="1199" t="s">
        <v>677</v>
      </c>
      <c r="C49" s="1200"/>
      <c r="D49" s="879"/>
      <c r="E49" s="871"/>
      <c r="F49" s="872"/>
      <c r="G49" s="872"/>
      <c r="H49" s="872"/>
      <c r="I49" s="872"/>
      <c r="J49" s="871"/>
      <c r="K49" s="871"/>
      <c r="L49" s="871"/>
      <c r="M49" s="871"/>
      <c r="N49" s="871"/>
      <c r="O49" s="871"/>
      <c r="P49" s="871"/>
      <c r="Q49" s="871"/>
    </row>
    <row r="50" spans="2:17" ht="30" x14ac:dyDescent="0.3">
      <c r="B50" s="858" t="s">
        <v>1052</v>
      </c>
      <c r="C50" s="859" t="s">
        <v>711</v>
      </c>
      <c r="D50" s="868" t="s">
        <v>696</v>
      </c>
      <c r="E50" s="699" t="s">
        <v>994</v>
      </c>
      <c r="F50" s="844"/>
      <c r="G50" s="844"/>
      <c r="H50" s="844"/>
      <c r="I50" s="844"/>
      <c r="J50" s="699"/>
      <c r="K50" s="699">
        <v>1</v>
      </c>
      <c r="L50" s="699"/>
      <c r="M50" s="699"/>
      <c r="N50" s="699"/>
      <c r="O50" s="699"/>
      <c r="P50" s="699"/>
      <c r="Q50" s="699"/>
    </row>
    <row r="51" spans="2:17" ht="30" x14ac:dyDescent="0.3">
      <c r="B51" s="857" t="s">
        <v>720</v>
      </c>
      <c r="C51" s="866" t="s">
        <v>946</v>
      </c>
      <c r="D51" s="868" t="s">
        <v>696</v>
      </c>
      <c r="E51" s="699" t="s">
        <v>681</v>
      </c>
      <c r="F51" s="844"/>
      <c r="G51" s="844"/>
      <c r="H51" s="844"/>
      <c r="I51" s="844"/>
      <c r="J51" s="699"/>
      <c r="K51" s="699"/>
      <c r="L51" s="699"/>
      <c r="M51" s="699"/>
      <c r="N51" s="699"/>
      <c r="O51" s="699"/>
      <c r="P51" s="699"/>
      <c r="Q51" s="699"/>
    </row>
    <row r="52" spans="2:17" x14ac:dyDescent="0.3">
      <c r="B52" s="1195" t="s">
        <v>678</v>
      </c>
      <c r="C52" s="1196"/>
      <c r="D52" s="876"/>
      <c r="E52" s="871"/>
      <c r="F52" s="872"/>
      <c r="G52" s="872"/>
      <c r="H52" s="872"/>
      <c r="I52" s="872"/>
      <c r="J52" s="871"/>
      <c r="K52" s="871"/>
      <c r="L52" s="871"/>
      <c r="M52" s="871"/>
      <c r="N52" s="871"/>
      <c r="O52" s="871"/>
      <c r="P52" s="871"/>
      <c r="Q52" s="871"/>
    </row>
    <row r="53" spans="2:17" ht="28.5" x14ac:dyDescent="0.3">
      <c r="B53" s="857" t="s">
        <v>1007</v>
      </c>
      <c r="C53" s="864" t="s">
        <v>1054</v>
      </c>
      <c r="D53" s="867" t="s">
        <v>993</v>
      </c>
      <c r="E53" s="699" t="s">
        <v>682</v>
      </c>
      <c r="F53" s="844"/>
      <c r="G53" s="844"/>
      <c r="H53" s="844"/>
      <c r="I53" s="844"/>
      <c r="J53" s="699"/>
      <c r="K53" s="699"/>
      <c r="L53" s="699"/>
      <c r="M53" s="699"/>
      <c r="N53" s="699"/>
      <c r="O53" s="699"/>
      <c r="P53" s="699"/>
      <c r="Q53" s="699"/>
    </row>
    <row r="54" spans="2:17" x14ac:dyDescent="0.3">
      <c r="B54" s="698"/>
    </row>
    <row r="55" spans="2:17" x14ac:dyDescent="0.3">
      <c r="B55" s="698"/>
    </row>
    <row r="56" spans="2:17" x14ac:dyDescent="0.3">
      <c r="B56" s="698"/>
    </row>
  </sheetData>
  <mergeCells count="11">
    <mergeCell ref="B52:C52"/>
    <mergeCell ref="B34:C34"/>
    <mergeCell ref="B40:C40"/>
    <mergeCell ref="B44:C44"/>
    <mergeCell ref="B49:C49"/>
    <mergeCell ref="J1:Q1"/>
    <mergeCell ref="B3:C3"/>
    <mergeCell ref="B8:C8"/>
    <mergeCell ref="B17:C17"/>
    <mergeCell ref="B29:C29"/>
    <mergeCell ref="B13:C13"/>
  </mergeCells>
  <conditionalFormatting sqref="J31:J32">
    <cfRule type="colorScale" priority="2">
      <colorScale>
        <cfvo type="min"/>
        <cfvo type="percentile" val="50"/>
        <cfvo type="max"/>
        <color rgb="FF5A8AC6"/>
        <color rgb="FFFCFCFF"/>
        <color rgb="FFF8696B"/>
      </colorScale>
    </cfRule>
  </conditionalFormatting>
  <conditionalFormatting sqref="J45:J47">
    <cfRule type="colorScale" priority="1">
      <colorScale>
        <cfvo type="min"/>
        <cfvo type="percentile" val="50"/>
        <cfvo type="max"/>
        <color rgb="FF5A8AC6"/>
        <color rgb="FFFCFCFF"/>
        <color rgb="FFF8696B"/>
      </colorScale>
    </cfRule>
  </conditionalFormatting>
  <conditionalFormatting sqref="J29:J30 J33:J42 J48:J50 J44">
    <cfRule type="colorScale" priority="14">
      <colorScale>
        <cfvo type="min"/>
        <cfvo type="percentile" val="50"/>
        <cfvo type="max"/>
        <color rgb="FF5A8AC6"/>
        <color rgb="FFFCFCFF"/>
        <color rgb="FFF8696B"/>
      </colorScale>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AT69"/>
  <sheetViews>
    <sheetView tabSelected="1" topLeftCell="A21" workbookViewId="0">
      <selection activeCell="AB70" sqref="AB70"/>
    </sheetView>
  </sheetViews>
  <sheetFormatPr baseColWidth="10" defaultRowHeight="15" x14ac:dyDescent="0.25"/>
  <cols>
    <col min="1" max="1" width="10.85546875" style="880" customWidth="1"/>
    <col min="2" max="2" width="18.140625" style="880" customWidth="1"/>
    <col min="3" max="3" width="0" style="880" hidden="1" customWidth="1"/>
    <col min="4" max="4" width="2.28515625" style="880" customWidth="1"/>
    <col min="5" max="5" width="0.140625" style="880" customWidth="1"/>
    <col min="6" max="6" width="0.28515625" style="880" customWidth="1"/>
    <col min="7" max="7" width="8.28515625" style="880" customWidth="1"/>
    <col min="8" max="8" width="2.42578125" style="880" customWidth="1"/>
    <col min="9" max="9" width="3.5703125" style="880" customWidth="1"/>
    <col min="10" max="10" width="6.42578125" style="880" customWidth="1"/>
    <col min="11" max="11" width="0" style="880" hidden="1" customWidth="1"/>
    <col min="12" max="12" width="2.140625" style="880" customWidth="1"/>
    <col min="13" max="13" width="1" style="880" customWidth="1"/>
    <col min="14" max="14" width="8.140625" style="880" customWidth="1"/>
    <col min="15" max="15" width="2.5703125" style="880" customWidth="1"/>
    <col min="16" max="16" width="8.42578125" style="880" customWidth="1"/>
    <col min="17" max="17" width="2.5703125" style="880" customWidth="1"/>
    <col min="18" max="18" width="3.7109375" style="880" customWidth="1"/>
    <col min="19" max="19" width="6.85546875" style="880" customWidth="1"/>
    <col min="20" max="20" width="1.5703125" style="880" customWidth="1"/>
    <col min="21" max="21" width="0" style="880" hidden="1" customWidth="1"/>
    <col min="22" max="22" width="2.7109375" style="880" customWidth="1"/>
    <col min="23" max="23" width="0.42578125" style="880" customWidth="1"/>
    <col min="24" max="24" width="1.140625" style="880" customWidth="1"/>
    <col min="25" max="25" width="4.140625" style="880" customWidth="1"/>
    <col min="26" max="26" width="1.85546875" style="880" customWidth="1"/>
    <col min="27" max="27" width="2" style="880" customWidth="1"/>
    <col min="28" max="28" width="0.42578125" style="880" customWidth="1"/>
    <col min="29" max="30" width="4.140625" style="880" customWidth="1"/>
    <col min="31" max="31" width="0.140625" style="880" customWidth="1"/>
    <col min="32" max="32" width="0.5703125" style="880" customWidth="1"/>
    <col min="33" max="33" width="3.42578125" style="880" customWidth="1"/>
    <col min="34" max="34" width="2.140625" style="880" customWidth="1"/>
    <col min="35" max="35" width="0" style="880" hidden="1" customWidth="1"/>
    <col min="36" max="36" width="2.140625" style="880" customWidth="1"/>
    <col min="37" max="37" width="1.140625" style="880" customWidth="1"/>
    <col min="38" max="39" width="0.5703125" style="880" customWidth="1"/>
    <col min="40" max="40" width="0.28515625" style="880" customWidth="1"/>
    <col min="41" max="41" width="1.5703125" style="880" customWidth="1"/>
    <col min="42" max="44" width="4.140625" style="880" customWidth="1"/>
    <col min="45" max="45" width="4.28515625" style="880" customWidth="1"/>
    <col min="46" max="46" width="0.140625" style="880" customWidth="1"/>
    <col min="47" max="47" width="10.85546875" style="880" customWidth="1"/>
    <col min="48" max="16384" width="11.42578125" style="880"/>
  </cols>
  <sheetData>
    <row r="1" spans="2:46" ht="4.9000000000000004" customHeight="1" x14ac:dyDescent="0.25"/>
    <row r="2" spans="2:46" ht="23.25" customHeight="1" x14ac:dyDescent="0.25">
      <c r="B2" s="1201"/>
      <c r="D2" s="1204" t="s">
        <v>1066</v>
      </c>
      <c r="E2" s="1205"/>
      <c r="F2" s="1205"/>
      <c r="G2" s="1205"/>
      <c r="H2" s="1205"/>
      <c r="I2" s="1205"/>
      <c r="J2" s="1205"/>
      <c r="K2" s="1205"/>
      <c r="L2" s="1205"/>
      <c r="M2" s="1205"/>
      <c r="N2" s="1205"/>
      <c r="O2" s="1205"/>
      <c r="P2" s="1205"/>
      <c r="Q2" s="1205"/>
      <c r="R2" s="1205"/>
      <c r="S2" s="1205"/>
      <c r="T2" s="1205"/>
      <c r="U2" s="1205"/>
      <c r="V2" s="1205"/>
      <c r="W2" s="1205"/>
      <c r="X2" s="1205"/>
      <c r="Y2" s="1205"/>
      <c r="Z2" s="1205"/>
      <c r="AA2" s="1205"/>
      <c r="AB2" s="1205"/>
      <c r="AC2" s="1205"/>
      <c r="AD2" s="1205"/>
      <c r="AE2" s="1205"/>
      <c r="AF2" s="1205"/>
      <c r="AG2" s="1205"/>
      <c r="AH2" s="1205"/>
      <c r="AJ2" s="1207" t="s">
        <v>1067</v>
      </c>
      <c r="AK2" s="1208"/>
      <c r="AL2" s="1208"/>
      <c r="AM2" s="1208"/>
      <c r="AN2" s="1208"/>
      <c r="AO2" s="1208"/>
      <c r="AP2" s="1208"/>
      <c r="AQ2" s="1208"/>
      <c r="AR2" s="1208"/>
      <c r="AS2" s="1208"/>
      <c r="AT2" s="1209"/>
    </row>
    <row r="3" spans="2:46" ht="0.4" customHeight="1" x14ac:dyDescent="0.25">
      <c r="B3" s="1202"/>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row>
    <row r="4" spans="2:46" ht="15.4" customHeight="1" x14ac:dyDescent="0.25">
      <c r="B4" s="1202"/>
      <c r="D4" s="1210" t="s">
        <v>1068</v>
      </c>
      <c r="E4" s="1206"/>
      <c r="F4" s="1206"/>
      <c r="G4" s="1206"/>
      <c r="H4" s="1206"/>
      <c r="I4" s="1206"/>
      <c r="J4" s="1206"/>
      <c r="K4" s="1206"/>
      <c r="L4" s="1206"/>
      <c r="M4" s="1206"/>
      <c r="N4" s="1206"/>
      <c r="O4" s="1206"/>
      <c r="P4" s="1206"/>
      <c r="Q4" s="1206"/>
      <c r="R4" s="1206"/>
      <c r="S4" s="1206"/>
      <c r="T4" s="1206"/>
      <c r="U4" s="1206"/>
      <c r="V4" s="1206"/>
      <c r="W4" s="1206"/>
      <c r="X4" s="1206"/>
      <c r="Y4" s="1206"/>
      <c r="Z4" s="1206"/>
      <c r="AA4" s="1206"/>
      <c r="AB4" s="1206"/>
      <c r="AC4" s="1206"/>
      <c r="AD4" s="1206"/>
      <c r="AE4" s="1206"/>
      <c r="AF4" s="1206"/>
      <c r="AG4" s="1206"/>
      <c r="AH4" s="1206"/>
      <c r="AJ4" s="1211" t="s">
        <v>1069</v>
      </c>
      <c r="AK4" s="1206"/>
      <c r="AL4" s="1206"/>
      <c r="AM4" s="1206"/>
      <c r="AN4" s="1206"/>
      <c r="AO4" s="1206"/>
      <c r="AP4" s="1206"/>
      <c r="AQ4" s="1206"/>
      <c r="AR4" s="1206"/>
      <c r="AS4" s="1206"/>
      <c r="AT4" s="1212"/>
    </row>
    <row r="5" spans="2:46" ht="0.4" customHeight="1" x14ac:dyDescent="0.25">
      <c r="B5" s="1202"/>
    </row>
    <row r="6" spans="2:46" ht="15.4" customHeight="1" x14ac:dyDescent="0.25">
      <c r="B6" s="1202"/>
      <c r="D6" s="1213" t="s">
        <v>1070</v>
      </c>
      <c r="E6" s="1206"/>
      <c r="F6" s="1206"/>
      <c r="G6" s="1206"/>
      <c r="H6" s="1206"/>
      <c r="I6" s="1206"/>
      <c r="J6" s="1206"/>
      <c r="K6" s="1206"/>
      <c r="L6" s="1206"/>
      <c r="M6" s="1206"/>
      <c r="N6" s="1206"/>
      <c r="O6" s="1206"/>
      <c r="P6" s="1206"/>
      <c r="Q6" s="1206"/>
      <c r="R6" s="1206"/>
      <c r="S6" s="1206"/>
      <c r="T6" s="1206"/>
      <c r="U6" s="1206"/>
      <c r="V6" s="1206"/>
      <c r="W6" s="1206"/>
      <c r="X6" s="1206"/>
      <c r="Y6" s="1206"/>
      <c r="Z6" s="1206"/>
      <c r="AA6" s="1206"/>
      <c r="AB6" s="1206"/>
      <c r="AC6" s="1206"/>
      <c r="AD6" s="1206"/>
      <c r="AE6" s="1206"/>
      <c r="AF6" s="1206"/>
      <c r="AG6" s="1206"/>
      <c r="AH6" s="1206"/>
      <c r="AJ6" s="1211" t="s">
        <v>1071</v>
      </c>
      <c r="AK6" s="1206"/>
      <c r="AL6" s="1206"/>
      <c r="AM6" s="1206"/>
      <c r="AN6" s="1206"/>
      <c r="AO6" s="1206"/>
      <c r="AP6" s="1206"/>
      <c r="AQ6" s="1206"/>
      <c r="AR6" s="1206"/>
      <c r="AS6" s="1206"/>
      <c r="AT6" s="1212"/>
    </row>
    <row r="7" spans="2:46" ht="0" hidden="1" customHeight="1" x14ac:dyDescent="0.25">
      <c r="B7" s="1202"/>
      <c r="AJ7" s="1211" t="s">
        <v>1072</v>
      </c>
      <c r="AK7" s="1214"/>
      <c r="AL7" s="1214"/>
      <c r="AM7" s="1214"/>
      <c r="AN7" s="1214"/>
      <c r="AO7" s="1214"/>
      <c r="AP7" s="1214"/>
      <c r="AQ7" s="1214"/>
      <c r="AR7" s="1214"/>
      <c r="AS7" s="1214"/>
      <c r="AT7" s="1215"/>
    </row>
    <row r="8" spans="2:46" ht="15.2" customHeight="1" x14ac:dyDescent="0.25">
      <c r="B8" s="1202"/>
      <c r="D8" s="1213" t="s">
        <v>1073</v>
      </c>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1206"/>
      <c r="AC8" s="1206"/>
      <c r="AD8" s="1206"/>
      <c r="AE8" s="1206"/>
      <c r="AF8" s="1206"/>
      <c r="AG8" s="1206"/>
      <c r="AH8" s="1206"/>
      <c r="AJ8" s="1216"/>
      <c r="AK8" s="1206"/>
      <c r="AL8" s="1206"/>
      <c r="AM8" s="1206"/>
      <c r="AN8" s="1206"/>
      <c r="AO8" s="1206"/>
      <c r="AP8" s="1206"/>
      <c r="AQ8" s="1206"/>
      <c r="AR8" s="1206"/>
      <c r="AS8" s="1206"/>
      <c r="AT8" s="1212"/>
    </row>
    <row r="9" spans="2:46" ht="0" hidden="1" customHeight="1" x14ac:dyDescent="0.25">
      <c r="B9" s="1202"/>
    </row>
    <row r="10" spans="2:46" ht="0.4" customHeight="1" x14ac:dyDescent="0.25">
      <c r="B10" s="1203"/>
    </row>
    <row r="11" spans="2:46" ht="2.65" customHeight="1" x14ac:dyDescent="0.25"/>
    <row r="12" spans="2:46" ht="10.35" customHeight="1" x14ac:dyDescent="0.25"/>
    <row r="13" spans="2:46" x14ac:dyDescent="0.25">
      <c r="B13" s="1217" t="s">
        <v>1074</v>
      </c>
      <c r="C13" s="1214"/>
      <c r="D13" s="1214"/>
      <c r="E13" s="1214"/>
      <c r="F13" s="1214"/>
      <c r="G13" s="1214"/>
      <c r="H13" s="1214"/>
      <c r="O13" s="1220" t="s">
        <v>1075</v>
      </c>
      <c r="P13" s="1214"/>
      <c r="Q13" s="1214"/>
      <c r="R13" s="1214"/>
      <c r="S13" s="1214"/>
      <c r="U13" s="1221" t="s">
        <v>1076</v>
      </c>
      <c r="V13" s="1214"/>
      <c r="W13" s="1214"/>
      <c r="X13" s="1214"/>
      <c r="Y13" s="1214"/>
      <c r="Z13" s="1214"/>
      <c r="AA13" s="1214"/>
      <c r="AB13" s="1214"/>
      <c r="AC13" s="1214"/>
      <c r="AD13" s="1214"/>
      <c r="AE13" s="1214"/>
      <c r="AF13" s="1214"/>
      <c r="AG13" s="1214"/>
      <c r="AH13" s="1214"/>
      <c r="AI13" s="1214"/>
      <c r="AJ13" s="1214"/>
      <c r="AK13" s="1214"/>
      <c r="AN13" s="1222" t="s">
        <v>1077</v>
      </c>
      <c r="AO13" s="1214"/>
      <c r="AP13" s="1214"/>
      <c r="AQ13" s="1214"/>
      <c r="AR13" s="1214"/>
      <c r="AS13" s="1214"/>
    </row>
    <row r="14" spans="2:46" x14ac:dyDescent="0.25">
      <c r="B14" s="1214"/>
      <c r="C14" s="1214"/>
      <c r="D14" s="1214"/>
      <c r="E14" s="1214"/>
      <c r="F14" s="1214"/>
      <c r="G14" s="1214"/>
      <c r="H14" s="1214"/>
    </row>
    <row r="15" spans="2:46" ht="1.1499999999999999" customHeight="1" x14ac:dyDescent="0.25"/>
    <row r="16" spans="2:46" ht="15.4" customHeight="1" x14ac:dyDescent="0.25">
      <c r="B16" s="1218" t="s">
        <v>1078</v>
      </c>
      <c r="C16" s="1208"/>
      <c r="D16" s="1209"/>
      <c r="E16" s="1219" t="s">
        <v>1079</v>
      </c>
      <c r="F16" s="1208"/>
      <c r="G16" s="1208"/>
      <c r="H16" s="1208"/>
      <c r="I16" s="1208"/>
      <c r="J16" s="1208"/>
      <c r="K16" s="1208"/>
      <c r="L16" s="1208"/>
      <c r="M16" s="1208"/>
      <c r="N16" s="1208"/>
      <c r="O16" s="1208"/>
      <c r="P16" s="1208"/>
      <c r="Q16" s="1208"/>
      <c r="R16" s="1208"/>
      <c r="S16" s="1208"/>
      <c r="T16" s="1208"/>
      <c r="U16" s="1208"/>
      <c r="V16" s="1209"/>
      <c r="W16" s="1218" t="s">
        <v>1080</v>
      </c>
      <c r="X16" s="1208"/>
      <c r="Y16" s="1208"/>
      <c r="Z16" s="1208"/>
      <c r="AA16" s="1209"/>
      <c r="AB16" s="1219" t="s">
        <v>1081</v>
      </c>
      <c r="AC16" s="1208"/>
      <c r="AD16" s="1208"/>
      <c r="AE16" s="1209"/>
      <c r="AF16" s="1218" t="s">
        <v>1082</v>
      </c>
      <c r="AG16" s="1208"/>
      <c r="AH16" s="1208"/>
      <c r="AI16" s="1208"/>
      <c r="AJ16" s="1208"/>
      <c r="AK16" s="1208"/>
      <c r="AL16" s="1209"/>
      <c r="AM16" s="1219" t="s">
        <v>1083</v>
      </c>
      <c r="AN16" s="1208"/>
      <c r="AO16" s="1208"/>
      <c r="AP16" s="1208"/>
      <c r="AQ16" s="1208"/>
      <c r="AR16" s="1208"/>
      <c r="AS16" s="1209"/>
    </row>
    <row r="17" spans="2:45" ht="5.0999999999999996" customHeight="1" x14ac:dyDescent="0.25"/>
    <row r="18" spans="2:45" ht="15.4" customHeight="1" x14ac:dyDescent="0.25">
      <c r="B18" s="1217" t="s">
        <v>1084</v>
      </c>
      <c r="C18" s="1214"/>
      <c r="D18" s="1214"/>
      <c r="E18" s="1214"/>
      <c r="F18" s="1214"/>
      <c r="G18" s="1214"/>
      <c r="H18" s="1214"/>
    </row>
    <row r="19" spans="2:45" ht="1.35" customHeight="1" x14ac:dyDescent="0.25"/>
    <row r="20" spans="2:45" ht="15.4" customHeight="1" x14ac:dyDescent="0.25">
      <c r="B20" s="1218" t="s">
        <v>1085</v>
      </c>
      <c r="C20" s="1208"/>
      <c r="D20" s="1208"/>
      <c r="E20" s="1209"/>
      <c r="F20" s="1219" t="s">
        <v>1079</v>
      </c>
      <c r="G20" s="1208"/>
      <c r="H20" s="1208"/>
      <c r="I20" s="1208"/>
      <c r="J20" s="1208"/>
      <c r="K20" s="1208"/>
      <c r="L20" s="1208"/>
      <c r="M20" s="1208"/>
      <c r="N20" s="1208"/>
      <c r="O20" s="1208"/>
      <c r="P20" s="1208"/>
      <c r="Q20" s="1208"/>
      <c r="R20" s="1209"/>
      <c r="S20" s="1218" t="s">
        <v>1086</v>
      </c>
      <c r="T20" s="1208"/>
      <c r="U20" s="1208"/>
      <c r="V20" s="1208"/>
      <c r="W20" s="1209"/>
      <c r="X20" s="1219" t="s">
        <v>1087</v>
      </c>
      <c r="Y20" s="1208"/>
      <c r="Z20" s="1208"/>
      <c r="AA20" s="1208"/>
      <c r="AB20" s="1208"/>
      <c r="AC20" s="1208"/>
      <c r="AD20" s="1208"/>
      <c r="AE20" s="1208"/>
      <c r="AF20" s="1209"/>
      <c r="AG20" s="1218" t="s">
        <v>1088</v>
      </c>
      <c r="AH20" s="1208"/>
      <c r="AI20" s="1208"/>
      <c r="AJ20" s="1208"/>
      <c r="AK20" s="1208"/>
      <c r="AL20" s="1208"/>
      <c r="AM20" s="1208"/>
      <c r="AN20" s="1209"/>
      <c r="AO20" s="1219" t="s">
        <v>1089</v>
      </c>
      <c r="AP20" s="1208"/>
      <c r="AQ20" s="1208"/>
      <c r="AR20" s="1208"/>
      <c r="AS20" s="1209"/>
    </row>
    <row r="21" spans="2:45" ht="8.25" customHeight="1" x14ac:dyDescent="0.25"/>
    <row r="22" spans="2:45" ht="14.1" customHeight="1" x14ac:dyDescent="0.25">
      <c r="B22" s="1223" t="s">
        <v>1090</v>
      </c>
      <c r="C22" s="1208"/>
      <c r="D22" s="1208"/>
      <c r="E22" s="1208"/>
      <c r="F22" s="1208"/>
      <c r="G22" s="1208"/>
      <c r="H22" s="1208"/>
      <c r="I22" s="1208"/>
      <c r="J22" s="1208"/>
      <c r="K22" s="1208"/>
      <c r="L22" s="1208"/>
      <c r="M22" s="1208"/>
      <c r="N22" s="1208"/>
      <c r="O22" s="1208"/>
      <c r="P22" s="1208"/>
      <c r="Q22" s="1209"/>
      <c r="R22" s="1223" t="s">
        <v>1075</v>
      </c>
      <c r="S22" s="1208"/>
      <c r="T22" s="1208"/>
      <c r="U22" s="1208"/>
      <c r="V22" s="1208"/>
      <c r="W22" s="1208"/>
      <c r="X22" s="1208"/>
      <c r="Y22" s="1208"/>
      <c r="Z22" s="1208"/>
      <c r="AA22" s="1208"/>
      <c r="AB22" s="1208"/>
      <c r="AC22" s="1208"/>
      <c r="AD22" s="1208"/>
      <c r="AE22" s="1208"/>
      <c r="AF22" s="1208"/>
      <c r="AG22" s="1208"/>
      <c r="AH22" s="1208"/>
      <c r="AI22" s="1208"/>
      <c r="AJ22" s="1208"/>
      <c r="AK22" s="1208"/>
      <c r="AL22" s="1208"/>
      <c r="AM22" s="1208"/>
      <c r="AN22" s="1208"/>
      <c r="AO22" s="1208"/>
      <c r="AP22" s="1208"/>
      <c r="AQ22" s="1208"/>
      <c r="AR22" s="1208"/>
      <c r="AS22" s="1209"/>
    </row>
    <row r="23" spans="2:45" ht="19.5" x14ac:dyDescent="0.25">
      <c r="B23" s="1224" t="s">
        <v>1091</v>
      </c>
      <c r="C23" s="1208"/>
      <c r="D23" s="1208"/>
      <c r="E23" s="1208"/>
      <c r="F23" s="1208"/>
      <c r="G23" s="1209"/>
      <c r="H23" s="1223" t="s">
        <v>1092</v>
      </c>
      <c r="I23" s="1209"/>
      <c r="J23" s="1223" t="s">
        <v>1093</v>
      </c>
      <c r="K23" s="1208"/>
      <c r="L23" s="1209"/>
      <c r="M23" s="1223" t="s">
        <v>1094</v>
      </c>
      <c r="N23" s="1208"/>
      <c r="O23" s="1209"/>
      <c r="P23" s="1223" t="s">
        <v>1095</v>
      </c>
      <c r="Q23" s="1209"/>
      <c r="R23" s="1223" t="s">
        <v>1075</v>
      </c>
      <c r="S23" s="1208"/>
      <c r="T23" s="1208"/>
      <c r="U23" s="1209"/>
      <c r="V23" s="1223" t="s">
        <v>1096</v>
      </c>
      <c r="W23" s="1208"/>
      <c r="X23" s="1209"/>
      <c r="Y23" s="881" t="s">
        <v>1097</v>
      </c>
      <c r="Z23" s="1223" t="s">
        <v>1098</v>
      </c>
      <c r="AA23" s="1208"/>
      <c r="AB23" s="1209"/>
      <c r="AC23" s="881" t="s">
        <v>1099</v>
      </c>
      <c r="AD23" s="881" t="s">
        <v>1100</v>
      </c>
      <c r="AE23" s="1223" t="s">
        <v>1101</v>
      </c>
      <c r="AF23" s="1208"/>
      <c r="AG23" s="1209"/>
      <c r="AH23" s="1223" t="s">
        <v>1102</v>
      </c>
      <c r="AI23" s="1208"/>
      <c r="AJ23" s="1209"/>
      <c r="AK23" s="1223" t="s">
        <v>1103</v>
      </c>
      <c r="AL23" s="1208"/>
      <c r="AM23" s="1208"/>
      <c r="AN23" s="1208"/>
      <c r="AO23" s="1209"/>
      <c r="AP23" s="881" t="s">
        <v>1104</v>
      </c>
      <c r="AQ23" s="881" t="s">
        <v>1105</v>
      </c>
      <c r="AR23" s="881" t="s">
        <v>1106</v>
      </c>
      <c r="AS23" s="881" t="s">
        <v>1107</v>
      </c>
    </row>
    <row r="24" spans="2:45" x14ac:dyDescent="0.25">
      <c r="B24" s="1225" t="s">
        <v>1108</v>
      </c>
      <c r="C24" s="1205"/>
      <c r="D24" s="1205"/>
      <c r="E24" s="1205"/>
      <c r="F24" s="1205"/>
      <c r="G24" s="1226"/>
      <c r="H24" s="1225">
        <v>200</v>
      </c>
      <c r="I24" s="1226"/>
      <c r="J24" s="1225" t="s">
        <v>1109</v>
      </c>
      <c r="K24" s="1205"/>
      <c r="L24" s="1226"/>
      <c r="M24" s="1225" t="s">
        <v>1110</v>
      </c>
      <c r="N24" s="1205"/>
      <c r="O24" s="1226"/>
      <c r="P24" s="1225" t="s">
        <v>1087</v>
      </c>
      <c r="Q24" s="1226"/>
      <c r="R24" s="1227" t="s">
        <v>1111</v>
      </c>
      <c r="S24" s="1208"/>
      <c r="T24" s="1208"/>
      <c r="U24" s="1209"/>
      <c r="V24" s="1228">
        <v>0</v>
      </c>
      <c r="W24" s="1208"/>
      <c r="X24" s="1209"/>
      <c r="Y24" s="882">
        <v>100</v>
      </c>
      <c r="Z24" s="1228">
        <v>0</v>
      </c>
      <c r="AA24" s="1208"/>
      <c r="AB24" s="1209"/>
      <c r="AC24" s="882">
        <v>100</v>
      </c>
      <c r="AD24" s="882">
        <v>0</v>
      </c>
      <c r="AE24" s="1228">
        <v>0</v>
      </c>
      <c r="AF24" s="1208"/>
      <c r="AG24" s="1209"/>
      <c r="AH24" s="1228">
        <v>0</v>
      </c>
      <c r="AI24" s="1208"/>
      <c r="AJ24" s="1209"/>
      <c r="AK24" s="1228">
        <v>0</v>
      </c>
      <c r="AL24" s="1208"/>
      <c r="AM24" s="1208"/>
      <c r="AN24" s="1208"/>
      <c r="AO24" s="1209"/>
      <c r="AP24" s="882">
        <v>0</v>
      </c>
      <c r="AQ24" s="882">
        <v>0</v>
      </c>
      <c r="AR24" s="882">
        <v>0</v>
      </c>
      <c r="AS24" s="882">
        <v>0</v>
      </c>
    </row>
    <row r="25" spans="2:45" x14ac:dyDescent="0.25">
      <c r="B25" s="1216"/>
      <c r="C25" s="1206"/>
      <c r="D25" s="1206"/>
      <c r="E25" s="1206"/>
      <c r="F25" s="1206"/>
      <c r="G25" s="1212"/>
      <c r="H25" s="1216"/>
      <c r="I25" s="1212"/>
      <c r="J25" s="1216"/>
      <c r="K25" s="1206"/>
      <c r="L25" s="1212"/>
      <c r="M25" s="1216"/>
      <c r="N25" s="1206"/>
      <c r="O25" s="1212"/>
      <c r="P25" s="1216"/>
      <c r="Q25" s="1212"/>
      <c r="R25" s="1229" t="s">
        <v>1112</v>
      </c>
      <c r="S25" s="1208"/>
      <c r="T25" s="1208"/>
      <c r="U25" s="1209"/>
      <c r="V25" s="1228">
        <v>0</v>
      </c>
      <c r="W25" s="1208"/>
      <c r="X25" s="1209"/>
      <c r="Y25" s="882">
        <v>0</v>
      </c>
      <c r="Z25" s="1228">
        <v>0</v>
      </c>
      <c r="AA25" s="1208"/>
      <c r="AB25" s="1209"/>
      <c r="AC25" s="882">
        <v>0</v>
      </c>
      <c r="AD25" s="882">
        <v>0</v>
      </c>
      <c r="AE25" s="1228">
        <v>0</v>
      </c>
      <c r="AF25" s="1208"/>
      <c r="AG25" s="1209"/>
      <c r="AH25" s="1228">
        <v>0</v>
      </c>
      <c r="AI25" s="1208"/>
      <c r="AJ25" s="1209"/>
      <c r="AK25" s="1228">
        <v>0</v>
      </c>
      <c r="AL25" s="1208"/>
      <c r="AM25" s="1208"/>
      <c r="AN25" s="1208"/>
      <c r="AO25" s="1209"/>
      <c r="AP25" s="882">
        <v>0</v>
      </c>
      <c r="AQ25" s="882">
        <v>0</v>
      </c>
      <c r="AR25" s="882">
        <v>0</v>
      </c>
      <c r="AS25" s="882">
        <v>0</v>
      </c>
    </row>
    <row r="26" spans="2:45" x14ac:dyDescent="0.25">
      <c r="B26" s="1225" t="s">
        <v>1113</v>
      </c>
      <c r="C26" s="1205"/>
      <c r="D26" s="1205"/>
      <c r="E26" s="1205"/>
      <c r="F26" s="1205"/>
      <c r="G26" s="1226"/>
      <c r="H26" s="1225">
        <v>200</v>
      </c>
      <c r="I26" s="1226"/>
      <c r="J26" s="1225" t="s">
        <v>1109</v>
      </c>
      <c r="K26" s="1205"/>
      <c r="L26" s="1226"/>
      <c r="M26" s="1225" t="s">
        <v>1110</v>
      </c>
      <c r="N26" s="1205"/>
      <c r="O26" s="1226"/>
      <c r="P26" s="1225" t="s">
        <v>1087</v>
      </c>
      <c r="Q26" s="1226"/>
      <c r="R26" s="1227" t="s">
        <v>1111</v>
      </c>
      <c r="S26" s="1208"/>
      <c r="T26" s="1208"/>
      <c r="U26" s="1209"/>
      <c r="V26" s="1228">
        <v>0</v>
      </c>
      <c r="W26" s="1208"/>
      <c r="X26" s="1209"/>
      <c r="Y26" s="882">
        <v>0</v>
      </c>
      <c r="Z26" s="1228">
        <v>100</v>
      </c>
      <c r="AA26" s="1208"/>
      <c r="AB26" s="1209"/>
      <c r="AC26" s="882">
        <v>0</v>
      </c>
      <c r="AD26" s="882">
        <v>0</v>
      </c>
      <c r="AE26" s="1228">
        <v>0</v>
      </c>
      <c r="AF26" s="1208"/>
      <c r="AG26" s="1209"/>
      <c r="AH26" s="1228">
        <v>100</v>
      </c>
      <c r="AI26" s="1208"/>
      <c r="AJ26" s="1209"/>
      <c r="AK26" s="1228">
        <v>0</v>
      </c>
      <c r="AL26" s="1208"/>
      <c r="AM26" s="1208"/>
      <c r="AN26" s="1208"/>
      <c r="AO26" s="1209"/>
      <c r="AP26" s="882">
        <v>0</v>
      </c>
      <c r="AQ26" s="882">
        <v>0</v>
      </c>
      <c r="AR26" s="882">
        <v>0</v>
      </c>
      <c r="AS26" s="882">
        <v>0</v>
      </c>
    </row>
    <row r="27" spans="2:45" x14ac:dyDescent="0.25">
      <c r="B27" s="1216"/>
      <c r="C27" s="1206"/>
      <c r="D27" s="1206"/>
      <c r="E27" s="1206"/>
      <c r="F27" s="1206"/>
      <c r="G27" s="1212"/>
      <c r="H27" s="1216"/>
      <c r="I27" s="1212"/>
      <c r="J27" s="1216"/>
      <c r="K27" s="1206"/>
      <c r="L27" s="1212"/>
      <c r="M27" s="1216"/>
      <c r="N27" s="1206"/>
      <c r="O27" s="1212"/>
      <c r="P27" s="1216"/>
      <c r="Q27" s="1212"/>
      <c r="R27" s="1229" t="s">
        <v>1112</v>
      </c>
      <c r="S27" s="1208"/>
      <c r="T27" s="1208"/>
      <c r="U27" s="1209"/>
      <c r="V27" s="1228">
        <v>0</v>
      </c>
      <c r="W27" s="1208"/>
      <c r="X27" s="1209"/>
      <c r="Y27" s="882">
        <v>0</v>
      </c>
      <c r="Z27" s="1228">
        <v>0</v>
      </c>
      <c r="AA27" s="1208"/>
      <c r="AB27" s="1209"/>
      <c r="AC27" s="882">
        <v>0</v>
      </c>
      <c r="AD27" s="882">
        <v>0</v>
      </c>
      <c r="AE27" s="1228">
        <v>0</v>
      </c>
      <c r="AF27" s="1208"/>
      <c r="AG27" s="1209"/>
      <c r="AH27" s="1228">
        <v>0</v>
      </c>
      <c r="AI27" s="1208"/>
      <c r="AJ27" s="1209"/>
      <c r="AK27" s="1228">
        <v>0</v>
      </c>
      <c r="AL27" s="1208"/>
      <c r="AM27" s="1208"/>
      <c r="AN27" s="1208"/>
      <c r="AO27" s="1209"/>
      <c r="AP27" s="882">
        <v>0</v>
      </c>
      <c r="AQ27" s="882">
        <v>0</v>
      </c>
      <c r="AR27" s="882">
        <v>0</v>
      </c>
      <c r="AS27" s="882">
        <v>0</v>
      </c>
    </row>
    <row r="28" spans="2:45" ht="19.5" x14ac:dyDescent="0.25">
      <c r="B28" s="1224" t="s">
        <v>1114</v>
      </c>
      <c r="C28" s="1208"/>
      <c r="D28" s="1208"/>
      <c r="E28" s="1208"/>
      <c r="F28" s="1208"/>
      <c r="G28" s="1209"/>
      <c r="H28" s="1223" t="s">
        <v>1092</v>
      </c>
      <c r="I28" s="1209"/>
      <c r="J28" s="1223" t="s">
        <v>1093</v>
      </c>
      <c r="K28" s="1208"/>
      <c r="L28" s="1209"/>
      <c r="M28" s="1223" t="s">
        <v>1094</v>
      </c>
      <c r="N28" s="1208"/>
      <c r="O28" s="1209"/>
      <c r="P28" s="1223" t="s">
        <v>1095</v>
      </c>
      <c r="Q28" s="1209"/>
      <c r="R28" s="1223" t="s">
        <v>1075</v>
      </c>
      <c r="S28" s="1208"/>
      <c r="T28" s="1208"/>
      <c r="U28" s="1209"/>
      <c r="V28" s="1223" t="s">
        <v>1096</v>
      </c>
      <c r="W28" s="1208"/>
      <c r="X28" s="1209"/>
      <c r="Y28" s="881" t="s">
        <v>1097</v>
      </c>
      <c r="Z28" s="1223" t="s">
        <v>1098</v>
      </c>
      <c r="AA28" s="1208"/>
      <c r="AB28" s="1209"/>
      <c r="AC28" s="881" t="s">
        <v>1099</v>
      </c>
      <c r="AD28" s="881" t="s">
        <v>1100</v>
      </c>
      <c r="AE28" s="1223" t="s">
        <v>1101</v>
      </c>
      <c r="AF28" s="1208"/>
      <c r="AG28" s="1209"/>
      <c r="AH28" s="1223" t="s">
        <v>1102</v>
      </c>
      <c r="AI28" s="1208"/>
      <c r="AJ28" s="1209"/>
      <c r="AK28" s="1223" t="s">
        <v>1103</v>
      </c>
      <c r="AL28" s="1208"/>
      <c r="AM28" s="1208"/>
      <c r="AN28" s="1208"/>
      <c r="AO28" s="1209"/>
      <c r="AP28" s="881" t="s">
        <v>1104</v>
      </c>
      <c r="AQ28" s="881" t="s">
        <v>1105</v>
      </c>
      <c r="AR28" s="881" t="s">
        <v>1106</v>
      </c>
      <c r="AS28" s="881" t="s">
        <v>1107</v>
      </c>
    </row>
    <row r="29" spans="2:45" x14ac:dyDescent="0.25">
      <c r="B29" s="1225" t="s">
        <v>1115</v>
      </c>
      <c r="C29" s="1205"/>
      <c r="D29" s="1205"/>
      <c r="E29" s="1205"/>
      <c r="F29" s="1205"/>
      <c r="G29" s="1226"/>
      <c r="H29" s="1225">
        <v>96</v>
      </c>
      <c r="I29" s="1226"/>
      <c r="J29" s="1225" t="s">
        <v>1109</v>
      </c>
      <c r="K29" s="1205"/>
      <c r="L29" s="1226"/>
      <c r="M29" s="1225" t="s">
        <v>1116</v>
      </c>
      <c r="N29" s="1205"/>
      <c r="O29" s="1226"/>
      <c r="P29" s="1225" t="s">
        <v>1087</v>
      </c>
      <c r="Q29" s="1226"/>
      <c r="R29" s="1227" t="s">
        <v>1111</v>
      </c>
      <c r="S29" s="1208"/>
      <c r="T29" s="1208"/>
      <c r="U29" s="1209"/>
      <c r="V29" s="1228">
        <v>0</v>
      </c>
      <c r="W29" s="1208"/>
      <c r="X29" s="1209"/>
      <c r="Y29" s="882">
        <v>0</v>
      </c>
      <c r="Z29" s="1228">
        <v>0</v>
      </c>
      <c r="AA29" s="1208"/>
      <c r="AB29" s="1209"/>
      <c r="AC29" s="882">
        <v>0</v>
      </c>
      <c r="AD29" s="882">
        <v>0</v>
      </c>
      <c r="AE29" s="1228">
        <v>0</v>
      </c>
      <c r="AF29" s="1208"/>
      <c r="AG29" s="1209"/>
      <c r="AH29" s="1228">
        <v>96</v>
      </c>
      <c r="AI29" s="1208"/>
      <c r="AJ29" s="1209"/>
      <c r="AK29" s="1228">
        <v>0</v>
      </c>
      <c r="AL29" s="1208"/>
      <c r="AM29" s="1208"/>
      <c r="AN29" s="1208"/>
      <c r="AO29" s="1209"/>
      <c r="AP29" s="882">
        <v>0</v>
      </c>
      <c r="AQ29" s="882">
        <v>0</v>
      </c>
      <c r="AR29" s="882">
        <v>0</v>
      </c>
      <c r="AS29" s="882">
        <v>0</v>
      </c>
    </row>
    <row r="30" spans="2:45" x14ac:dyDescent="0.25">
      <c r="B30" s="1216"/>
      <c r="C30" s="1206"/>
      <c r="D30" s="1206"/>
      <c r="E30" s="1206"/>
      <c r="F30" s="1206"/>
      <c r="G30" s="1212"/>
      <c r="H30" s="1216"/>
      <c r="I30" s="1212"/>
      <c r="J30" s="1216"/>
      <c r="K30" s="1206"/>
      <c r="L30" s="1212"/>
      <c r="M30" s="1216"/>
      <c r="N30" s="1206"/>
      <c r="O30" s="1212"/>
      <c r="P30" s="1216"/>
      <c r="Q30" s="1212"/>
      <c r="R30" s="1229" t="s">
        <v>1112</v>
      </c>
      <c r="S30" s="1208"/>
      <c r="T30" s="1208"/>
      <c r="U30" s="1209"/>
      <c r="V30" s="1228">
        <v>0</v>
      </c>
      <c r="W30" s="1208"/>
      <c r="X30" s="1209"/>
      <c r="Y30" s="882">
        <v>0</v>
      </c>
      <c r="Z30" s="1228">
        <v>0</v>
      </c>
      <c r="AA30" s="1208"/>
      <c r="AB30" s="1209"/>
      <c r="AC30" s="882">
        <v>0</v>
      </c>
      <c r="AD30" s="882">
        <v>0</v>
      </c>
      <c r="AE30" s="1228">
        <v>0</v>
      </c>
      <c r="AF30" s="1208"/>
      <c r="AG30" s="1209"/>
      <c r="AH30" s="1228">
        <v>0</v>
      </c>
      <c r="AI30" s="1208"/>
      <c r="AJ30" s="1209"/>
      <c r="AK30" s="1228">
        <v>0</v>
      </c>
      <c r="AL30" s="1208"/>
      <c r="AM30" s="1208"/>
      <c r="AN30" s="1208"/>
      <c r="AO30" s="1209"/>
      <c r="AP30" s="882">
        <v>0</v>
      </c>
      <c r="AQ30" s="882">
        <v>0</v>
      </c>
      <c r="AR30" s="882">
        <v>0</v>
      </c>
      <c r="AS30" s="882">
        <v>0</v>
      </c>
    </row>
    <row r="31" spans="2:45" ht="14.25" customHeight="1" x14ac:dyDescent="0.25">
      <c r="B31" s="1223" t="s">
        <v>1117</v>
      </c>
      <c r="C31" s="1208"/>
      <c r="D31" s="1208"/>
      <c r="E31" s="1208"/>
      <c r="F31" s="1208"/>
      <c r="G31" s="1208"/>
      <c r="H31" s="1208"/>
      <c r="I31" s="1208"/>
      <c r="J31" s="1208"/>
      <c r="K31" s="1208"/>
      <c r="L31" s="1208"/>
      <c r="M31" s="1208"/>
      <c r="N31" s="1208"/>
      <c r="O31" s="1208"/>
      <c r="P31" s="1208"/>
      <c r="Q31" s="1209"/>
      <c r="R31" s="1223" t="s">
        <v>1075</v>
      </c>
      <c r="S31" s="1208"/>
      <c r="T31" s="1208"/>
      <c r="U31" s="1208"/>
      <c r="V31" s="1208"/>
      <c r="W31" s="1208"/>
      <c r="X31" s="1208"/>
      <c r="Y31" s="1208"/>
      <c r="Z31" s="1208"/>
      <c r="AA31" s="1208"/>
      <c r="AB31" s="1208"/>
      <c r="AC31" s="1208"/>
      <c r="AD31" s="1208"/>
      <c r="AE31" s="1208"/>
      <c r="AF31" s="1208"/>
      <c r="AG31" s="1208"/>
      <c r="AH31" s="1208"/>
      <c r="AI31" s="1208"/>
      <c r="AJ31" s="1208"/>
      <c r="AK31" s="1208"/>
      <c r="AL31" s="1208"/>
      <c r="AM31" s="1208"/>
      <c r="AN31" s="1208"/>
      <c r="AO31" s="1208"/>
      <c r="AP31" s="1208"/>
      <c r="AQ31" s="1208"/>
      <c r="AR31" s="1208"/>
      <c r="AS31" s="1209"/>
    </row>
    <row r="32" spans="2:45" ht="19.5" x14ac:dyDescent="0.25">
      <c r="B32" s="1224" t="s">
        <v>1091</v>
      </c>
      <c r="C32" s="1208"/>
      <c r="D32" s="1208"/>
      <c r="E32" s="1208"/>
      <c r="F32" s="1208"/>
      <c r="G32" s="1209"/>
      <c r="H32" s="1223" t="s">
        <v>1092</v>
      </c>
      <c r="I32" s="1209"/>
      <c r="J32" s="1223" t="s">
        <v>1093</v>
      </c>
      <c r="K32" s="1208"/>
      <c r="L32" s="1209"/>
      <c r="M32" s="1223" t="s">
        <v>1094</v>
      </c>
      <c r="N32" s="1208"/>
      <c r="O32" s="1209"/>
      <c r="P32" s="1223" t="s">
        <v>1095</v>
      </c>
      <c r="Q32" s="1209"/>
      <c r="R32" s="1223" t="s">
        <v>1075</v>
      </c>
      <c r="S32" s="1208"/>
      <c r="T32" s="1208"/>
      <c r="U32" s="1209"/>
      <c r="V32" s="1223" t="s">
        <v>1096</v>
      </c>
      <c r="W32" s="1208"/>
      <c r="X32" s="1209"/>
      <c r="Y32" s="881" t="s">
        <v>1097</v>
      </c>
      <c r="Z32" s="1223" t="s">
        <v>1098</v>
      </c>
      <c r="AA32" s="1208"/>
      <c r="AB32" s="1209"/>
      <c r="AC32" s="881" t="s">
        <v>1099</v>
      </c>
      <c r="AD32" s="881" t="s">
        <v>1100</v>
      </c>
      <c r="AE32" s="1223" t="s">
        <v>1101</v>
      </c>
      <c r="AF32" s="1208"/>
      <c r="AG32" s="1209"/>
      <c r="AH32" s="1223" t="s">
        <v>1102</v>
      </c>
      <c r="AI32" s="1208"/>
      <c r="AJ32" s="1209"/>
      <c r="AK32" s="1223" t="s">
        <v>1103</v>
      </c>
      <c r="AL32" s="1208"/>
      <c r="AM32" s="1208"/>
      <c r="AN32" s="1208"/>
      <c r="AO32" s="1209"/>
      <c r="AP32" s="881" t="s">
        <v>1104</v>
      </c>
      <c r="AQ32" s="881" t="s">
        <v>1105</v>
      </c>
      <c r="AR32" s="881" t="s">
        <v>1106</v>
      </c>
      <c r="AS32" s="881" t="s">
        <v>1107</v>
      </c>
    </row>
    <row r="33" spans="2:45" x14ac:dyDescent="0.25">
      <c r="B33" s="1225" t="s">
        <v>1118</v>
      </c>
      <c r="C33" s="1205"/>
      <c r="D33" s="1205"/>
      <c r="E33" s="1205"/>
      <c r="F33" s="1205"/>
      <c r="G33" s="1226"/>
      <c r="H33" s="1225">
        <v>200</v>
      </c>
      <c r="I33" s="1226"/>
      <c r="J33" s="1225" t="s">
        <v>1109</v>
      </c>
      <c r="K33" s="1205"/>
      <c r="L33" s="1226"/>
      <c r="M33" s="1225" t="s">
        <v>1110</v>
      </c>
      <c r="N33" s="1205"/>
      <c r="O33" s="1226"/>
      <c r="P33" s="1225" t="s">
        <v>1087</v>
      </c>
      <c r="Q33" s="1226"/>
      <c r="R33" s="1227" t="s">
        <v>1111</v>
      </c>
      <c r="S33" s="1208"/>
      <c r="T33" s="1208"/>
      <c r="U33" s="1209"/>
      <c r="V33" s="1228">
        <v>0</v>
      </c>
      <c r="W33" s="1208"/>
      <c r="X33" s="1209"/>
      <c r="Y33" s="882">
        <v>100</v>
      </c>
      <c r="Z33" s="1228">
        <v>0</v>
      </c>
      <c r="AA33" s="1208"/>
      <c r="AB33" s="1209"/>
      <c r="AC33" s="882">
        <v>100</v>
      </c>
      <c r="AD33" s="882">
        <v>0</v>
      </c>
      <c r="AE33" s="1228">
        <v>0</v>
      </c>
      <c r="AF33" s="1208"/>
      <c r="AG33" s="1209"/>
      <c r="AH33" s="1228">
        <v>0</v>
      </c>
      <c r="AI33" s="1208"/>
      <c r="AJ33" s="1209"/>
      <c r="AK33" s="1228">
        <v>0</v>
      </c>
      <c r="AL33" s="1208"/>
      <c r="AM33" s="1208"/>
      <c r="AN33" s="1208"/>
      <c r="AO33" s="1209"/>
      <c r="AP33" s="882">
        <v>0</v>
      </c>
      <c r="AQ33" s="882">
        <v>0</v>
      </c>
      <c r="AR33" s="882">
        <v>0</v>
      </c>
      <c r="AS33" s="882">
        <v>0</v>
      </c>
    </row>
    <row r="34" spans="2:45" x14ac:dyDescent="0.25">
      <c r="B34" s="1216"/>
      <c r="C34" s="1206"/>
      <c r="D34" s="1206"/>
      <c r="E34" s="1206"/>
      <c r="F34" s="1206"/>
      <c r="G34" s="1212"/>
      <c r="H34" s="1216"/>
      <c r="I34" s="1212"/>
      <c r="J34" s="1216"/>
      <c r="K34" s="1206"/>
      <c r="L34" s="1212"/>
      <c r="M34" s="1216"/>
      <c r="N34" s="1206"/>
      <c r="O34" s="1212"/>
      <c r="P34" s="1216"/>
      <c r="Q34" s="1212"/>
      <c r="R34" s="1229" t="s">
        <v>1112</v>
      </c>
      <c r="S34" s="1208"/>
      <c r="T34" s="1208"/>
      <c r="U34" s="1209"/>
      <c r="V34" s="1228">
        <v>0</v>
      </c>
      <c r="W34" s="1208"/>
      <c r="X34" s="1209"/>
      <c r="Y34" s="882">
        <v>0</v>
      </c>
      <c r="Z34" s="1228">
        <v>0</v>
      </c>
      <c r="AA34" s="1208"/>
      <c r="AB34" s="1209"/>
      <c r="AC34" s="882">
        <v>0</v>
      </c>
      <c r="AD34" s="882">
        <v>0</v>
      </c>
      <c r="AE34" s="1228">
        <v>0</v>
      </c>
      <c r="AF34" s="1208"/>
      <c r="AG34" s="1209"/>
      <c r="AH34" s="1228">
        <v>0</v>
      </c>
      <c r="AI34" s="1208"/>
      <c r="AJ34" s="1209"/>
      <c r="AK34" s="1228">
        <v>0</v>
      </c>
      <c r="AL34" s="1208"/>
      <c r="AM34" s="1208"/>
      <c r="AN34" s="1208"/>
      <c r="AO34" s="1209"/>
      <c r="AP34" s="882">
        <v>0</v>
      </c>
      <c r="AQ34" s="882">
        <v>0</v>
      </c>
      <c r="AR34" s="882">
        <v>0</v>
      </c>
      <c r="AS34" s="882">
        <v>0</v>
      </c>
    </row>
    <row r="35" spans="2:45" ht="19.5" x14ac:dyDescent="0.25">
      <c r="B35" s="1224" t="s">
        <v>1114</v>
      </c>
      <c r="C35" s="1208"/>
      <c r="D35" s="1208"/>
      <c r="E35" s="1208"/>
      <c r="F35" s="1208"/>
      <c r="G35" s="1209"/>
      <c r="H35" s="1223" t="s">
        <v>1092</v>
      </c>
      <c r="I35" s="1209"/>
      <c r="J35" s="1223" t="s">
        <v>1093</v>
      </c>
      <c r="K35" s="1208"/>
      <c r="L35" s="1209"/>
      <c r="M35" s="1223" t="s">
        <v>1094</v>
      </c>
      <c r="N35" s="1208"/>
      <c r="O35" s="1209"/>
      <c r="P35" s="1223" t="s">
        <v>1095</v>
      </c>
      <c r="Q35" s="1209"/>
      <c r="R35" s="1223" t="s">
        <v>1075</v>
      </c>
      <c r="S35" s="1208"/>
      <c r="T35" s="1208"/>
      <c r="U35" s="1209"/>
      <c r="V35" s="1223" t="s">
        <v>1096</v>
      </c>
      <c r="W35" s="1208"/>
      <c r="X35" s="1209"/>
      <c r="Y35" s="881" t="s">
        <v>1097</v>
      </c>
      <c r="Z35" s="1223" t="s">
        <v>1098</v>
      </c>
      <c r="AA35" s="1208"/>
      <c r="AB35" s="1209"/>
      <c r="AC35" s="881" t="s">
        <v>1099</v>
      </c>
      <c r="AD35" s="881" t="s">
        <v>1100</v>
      </c>
      <c r="AE35" s="1223" t="s">
        <v>1101</v>
      </c>
      <c r="AF35" s="1208"/>
      <c r="AG35" s="1209"/>
      <c r="AH35" s="1223" t="s">
        <v>1102</v>
      </c>
      <c r="AI35" s="1208"/>
      <c r="AJ35" s="1209"/>
      <c r="AK35" s="1223" t="s">
        <v>1103</v>
      </c>
      <c r="AL35" s="1208"/>
      <c r="AM35" s="1208"/>
      <c r="AN35" s="1208"/>
      <c r="AO35" s="1209"/>
      <c r="AP35" s="881" t="s">
        <v>1104</v>
      </c>
      <c r="AQ35" s="881" t="s">
        <v>1105</v>
      </c>
      <c r="AR35" s="881" t="s">
        <v>1106</v>
      </c>
      <c r="AS35" s="881" t="s">
        <v>1107</v>
      </c>
    </row>
    <row r="36" spans="2:45" x14ac:dyDescent="0.25">
      <c r="B36" s="1225" t="s">
        <v>1119</v>
      </c>
      <c r="C36" s="1205"/>
      <c r="D36" s="1205"/>
      <c r="E36" s="1205"/>
      <c r="F36" s="1205"/>
      <c r="G36" s="1226"/>
      <c r="H36" s="1225">
        <v>100</v>
      </c>
      <c r="I36" s="1226"/>
      <c r="J36" s="1225" t="s">
        <v>1109</v>
      </c>
      <c r="K36" s="1205"/>
      <c r="L36" s="1226"/>
      <c r="M36" s="1225" t="s">
        <v>1110</v>
      </c>
      <c r="N36" s="1205"/>
      <c r="O36" s="1226"/>
      <c r="P36" s="1225" t="s">
        <v>1087</v>
      </c>
      <c r="Q36" s="1226"/>
      <c r="R36" s="1227" t="s">
        <v>1111</v>
      </c>
      <c r="S36" s="1208"/>
      <c r="T36" s="1208"/>
      <c r="U36" s="1209"/>
      <c r="V36" s="1228">
        <v>0</v>
      </c>
      <c r="W36" s="1208"/>
      <c r="X36" s="1209"/>
      <c r="Y36" s="882">
        <v>0</v>
      </c>
      <c r="Z36" s="1228">
        <v>100</v>
      </c>
      <c r="AA36" s="1208"/>
      <c r="AB36" s="1209"/>
      <c r="AC36" s="882">
        <v>0</v>
      </c>
      <c r="AD36" s="882">
        <v>0</v>
      </c>
      <c r="AE36" s="1228">
        <v>0</v>
      </c>
      <c r="AF36" s="1208"/>
      <c r="AG36" s="1209"/>
      <c r="AH36" s="1228">
        <v>0</v>
      </c>
      <c r="AI36" s="1208"/>
      <c r="AJ36" s="1209"/>
      <c r="AK36" s="1228">
        <v>0</v>
      </c>
      <c r="AL36" s="1208"/>
      <c r="AM36" s="1208"/>
      <c r="AN36" s="1208"/>
      <c r="AO36" s="1209"/>
      <c r="AP36" s="882">
        <v>0</v>
      </c>
      <c r="AQ36" s="882">
        <v>0</v>
      </c>
      <c r="AR36" s="882">
        <v>0</v>
      </c>
      <c r="AS36" s="882">
        <v>0</v>
      </c>
    </row>
    <row r="37" spans="2:45" x14ac:dyDescent="0.25">
      <c r="B37" s="1216"/>
      <c r="C37" s="1206"/>
      <c r="D37" s="1206"/>
      <c r="E37" s="1206"/>
      <c r="F37" s="1206"/>
      <c r="G37" s="1212"/>
      <c r="H37" s="1216"/>
      <c r="I37" s="1212"/>
      <c r="J37" s="1216"/>
      <c r="K37" s="1206"/>
      <c r="L37" s="1212"/>
      <c r="M37" s="1216"/>
      <c r="N37" s="1206"/>
      <c r="O37" s="1212"/>
      <c r="P37" s="1216"/>
      <c r="Q37" s="1212"/>
      <c r="R37" s="1229" t="s">
        <v>1112</v>
      </c>
      <c r="S37" s="1208"/>
      <c r="T37" s="1208"/>
      <c r="U37" s="1209"/>
      <c r="V37" s="1228">
        <v>0</v>
      </c>
      <c r="W37" s="1208"/>
      <c r="X37" s="1209"/>
      <c r="Y37" s="882">
        <v>0</v>
      </c>
      <c r="Z37" s="1228">
        <v>0</v>
      </c>
      <c r="AA37" s="1208"/>
      <c r="AB37" s="1209"/>
      <c r="AC37" s="882">
        <v>0</v>
      </c>
      <c r="AD37" s="882">
        <v>0</v>
      </c>
      <c r="AE37" s="1228">
        <v>0</v>
      </c>
      <c r="AF37" s="1208"/>
      <c r="AG37" s="1209"/>
      <c r="AH37" s="1228">
        <v>0</v>
      </c>
      <c r="AI37" s="1208"/>
      <c r="AJ37" s="1209"/>
      <c r="AK37" s="1228">
        <v>0</v>
      </c>
      <c r="AL37" s="1208"/>
      <c r="AM37" s="1208"/>
      <c r="AN37" s="1208"/>
      <c r="AO37" s="1209"/>
      <c r="AP37" s="882">
        <v>0</v>
      </c>
      <c r="AQ37" s="882">
        <v>0</v>
      </c>
      <c r="AR37" s="882">
        <v>0</v>
      </c>
      <c r="AS37" s="882">
        <v>0</v>
      </c>
    </row>
    <row r="38" spans="2:45" ht="14.25" customHeight="1" x14ac:dyDescent="0.25">
      <c r="B38" s="1223" t="s">
        <v>1120</v>
      </c>
      <c r="C38" s="1208"/>
      <c r="D38" s="1208"/>
      <c r="E38" s="1208"/>
      <c r="F38" s="1208"/>
      <c r="G38" s="1208"/>
      <c r="H38" s="1208"/>
      <c r="I38" s="1208"/>
      <c r="J38" s="1208"/>
      <c r="K38" s="1208"/>
      <c r="L38" s="1208"/>
      <c r="M38" s="1208"/>
      <c r="N38" s="1208"/>
      <c r="O38" s="1208"/>
      <c r="P38" s="1208"/>
      <c r="Q38" s="1209"/>
      <c r="R38" s="1223" t="s">
        <v>1075</v>
      </c>
      <c r="S38" s="1208"/>
      <c r="T38" s="1208"/>
      <c r="U38" s="1208"/>
      <c r="V38" s="1208"/>
      <c r="W38" s="1208"/>
      <c r="X38" s="1208"/>
      <c r="Y38" s="1208"/>
      <c r="Z38" s="1208"/>
      <c r="AA38" s="1208"/>
      <c r="AB38" s="1208"/>
      <c r="AC38" s="1208"/>
      <c r="AD38" s="1208"/>
      <c r="AE38" s="1208"/>
      <c r="AF38" s="1208"/>
      <c r="AG38" s="1208"/>
      <c r="AH38" s="1208"/>
      <c r="AI38" s="1208"/>
      <c r="AJ38" s="1208"/>
      <c r="AK38" s="1208"/>
      <c r="AL38" s="1208"/>
      <c r="AM38" s="1208"/>
      <c r="AN38" s="1208"/>
      <c r="AO38" s="1208"/>
      <c r="AP38" s="1208"/>
      <c r="AQ38" s="1208"/>
      <c r="AR38" s="1208"/>
      <c r="AS38" s="1209"/>
    </row>
    <row r="39" spans="2:45" ht="19.5" x14ac:dyDescent="0.25">
      <c r="B39" s="1224" t="s">
        <v>1091</v>
      </c>
      <c r="C39" s="1208"/>
      <c r="D39" s="1208"/>
      <c r="E39" s="1208"/>
      <c r="F39" s="1208"/>
      <c r="G39" s="1209"/>
      <c r="H39" s="1223" t="s">
        <v>1092</v>
      </c>
      <c r="I39" s="1209"/>
      <c r="J39" s="1223" t="s">
        <v>1093</v>
      </c>
      <c r="K39" s="1208"/>
      <c r="L39" s="1209"/>
      <c r="M39" s="1223" t="s">
        <v>1094</v>
      </c>
      <c r="N39" s="1208"/>
      <c r="O39" s="1209"/>
      <c r="P39" s="1223" t="s">
        <v>1095</v>
      </c>
      <c r="Q39" s="1209"/>
      <c r="R39" s="1223" t="s">
        <v>1075</v>
      </c>
      <c r="S39" s="1208"/>
      <c r="T39" s="1208"/>
      <c r="U39" s="1209"/>
      <c r="V39" s="1223" t="s">
        <v>1096</v>
      </c>
      <c r="W39" s="1208"/>
      <c r="X39" s="1209"/>
      <c r="Y39" s="881" t="s">
        <v>1097</v>
      </c>
      <c r="Z39" s="1223" t="s">
        <v>1098</v>
      </c>
      <c r="AA39" s="1208"/>
      <c r="AB39" s="1209"/>
      <c r="AC39" s="881" t="s">
        <v>1099</v>
      </c>
      <c r="AD39" s="881" t="s">
        <v>1100</v>
      </c>
      <c r="AE39" s="1223" t="s">
        <v>1101</v>
      </c>
      <c r="AF39" s="1208"/>
      <c r="AG39" s="1209"/>
      <c r="AH39" s="1223" t="s">
        <v>1102</v>
      </c>
      <c r="AI39" s="1208"/>
      <c r="AJ39" s="1209"/>
      <c r="AK39" s="1223" t="s">
        <v>1103</v>
      </c>
      <c r="AL39" s="1208"/>
      <c r="AM39" s="1208"/>
      <c r="AN39" s="1208"/>
      <c r="AO39" s="1209"/>
      <c r="AP39" s="881" t="s">
        <v>1104</v>
      </c>
      <c r="AQ39" s="881" t="s">
        <v>1105</v>
      </c>
      <c r="AR39" s="881" t="s">
        <v>1106</v>
      </c>
      <c r="AS39" s="881" t="s">
        <v>1107</v>
      </c>
    </row>
    <row r="40" spans="2:45" x14ac:dyDescent="0.25">
      <c r="B40" s="1225" t="s">
        <v>1121</v>
      </c>
      <c r="C40" s="1205"/>
      <c r="D40" s="1205"/>
      <c r="E40" s="1205"/>
      <c r="F40" s="1205"/>
      <c r="G40" s="1226"/>
      <c r="H40" s="1225">
        <v>64</v>
      </c>
      <c r="I40" s="1226"/>
      <c r="J40" s="1225" t="s">
        <v>1109</v>
      </c>
      <c r="K40" s="1205"/>
      <c r="L40" s="1226"/>
      <c r="M40" s="1225" t="s">
        <v>1110</v>
      </c>
      <c r="N40" s="1205"/>
      <c r="O40" s="1226"/>
      <c r="P40" s="1225" t="s">
        <v>1087</v>
      </c>
      <c r="Q40" s="1226"/>
      <c r="R40" s="1227" t="s">
        <v>1111</v>
      </c>
      <c r="S40" s="1208"/>
      <c r="T40" s="1208"/>
      <c r="U40" s="1209"/>
      <c r="V40" s="1228">
        <v>0</v>
      </c>
      <c r="W40" s="1208"/>
      <c r="X40" s="1209"/>
      <c r="Y40" s="882">
        <v>0</v>
      </c>
      <c r="Z40" s="1228">
        <v>16</v>
      </c>
      <c r="AA40" s="1208"/>
      <c r="AB40" s="1209"/>
      <c r="AC40" s="882">
        <v>0</v>
      </c>
      <c r="AD40" s="882">
        <v>0</v>
      </c>
      <c r="AE40" s="1228">
        <v>16</v>
      </c>
      <c r="AF40" s="1208"/>
      <c r="AG40" s="1209"/>
      <c r="AH40" s="1228">
        <v>0</v>
      </c>
      <c r="AI40" s="1208"/>
      <c r="AJ40" s="1209"/>
      <c r="AK40" s="1228">
        <v>0</v>
      </c>
      <c r="AL40" s="1208"/>
      <c r="AM40" s="1208"/>
      <c r="AN40" s="1208"/>
      <c r="AO40" s="1209"/>
      <c r="AP40" s="882">
        <v>16</v>
      </c>
      <c r="AQ40" s="882">
        <v>0</v>
      </c>
      <c r="AR40" s="882">
        <v>16</v>
      </c>
      <c r="AS40" s="882">
        <v>0</v>
      </c>
    </row>
    <row r="41" spans="2:45" x14ac:dyDescent="0.25">
      <c r="B41" s="1216"/>
      <c r="C41" s="1206"/>
      <c r="D41" s="1206"/>
      <c r="E41" s="1206"/>
      <c r="F41" s="1206"/>
      <c r="G41" s="1212"/>
      <c r="H41" s="1216"/>
      <c r="I41" s="1212"/>
      <c r="J41" s="1216"/>
      <c r="K41" s="1206"/>
      <c r="L41" s="1212"/>
      <c r="M41" s="1216"/>
      <c r="N41" s="1206"/>
      <c r="O41" s="1212"/>
      <c r="P41" s="1216"/>
      <c r="Q41" s="1212"/>
      <c r="R41" s="1229" t="s">
        <v>1112</v>
      </c>
      <c r="S41" s="1208"/>
      <c r="T41" s="1208"/>
      <c r="U41" s="1209"/>
      <c r="V41" s="1228">
        <v>0</v>
      </c>
      <c r="W41" s="1208"/>
      <c r="X41" s="1209"/>
      <c r="Y41" s="882">
        <v>0</v>
      </c>
      <c r="Z41" s="1228">
        <v>0</v>
      </c>
      <c r="AA41" s="1208"/>
      <c r="AB41" s="1209"/>
      <c r="AC41" s="882">
        <v>0</v>
      </c>
      <c r="AD41" s="882">
        <v>0</v>
      </c>
      <c r="AE41" s="1228">
        <v>0</v>
      </c>
      <c r="AF41" s="1208"/>
      <c r="AG41" s="1209"/>
      <c r="AH41" s="1228">
        <v>0</v>
      </c>
      <c r="AI41" s="1208"/>
      <c r="AJ41" s="1209"/>
      <c r="AK41" s="1228">
        <v>0</v>
      </c>
      <c r="AL41" s="1208"/>
      <c r="AM41" s="1208"/>
      <c r="AN41" s="1208"/>
      <c r="AO41" s="1209"/>
      <c r="AP41" s="882">
        <v>0</v>
      </c>
      <c r="AQ41" s="882">
        <v>0</v>
      </c>
      <c r="AR41" s="882">
        <v>0</v>
      </c>
      <c r="AS41" s="882">
        <v>0</v>
      </c>
    </row>
    <row r="42" spans="2:45" ht="14.25" customHeight="1" x14ac:dyDescent="0.25">
      <c r="B42" s="1223" t="s">
        <v>1122</v>
      </c>
      <c r="C42" s="1208"/>
      <c r="D42" s="1208"/>
      <c r="E42" s="1208"/>
      <c r="F42" s="1208"/>
      <c r="G42" s="1208"/>
      <c r="H42" s="1208"/>
      <c r="I42" s="1208"/>
      <c r="J42" s="1208"/>
      <c r="K42" s="1208"/>
      <c r="L42" s="1208"/>
      <c r="M42" s="1208"/>
      <c r="N42" s="1208"/>
      <c r="O42" s="1208"/>
      <c r="P42" s="1208"/>
      <c r="Q42" s="1209"/>
      <c r="R42" s="1223" t="s">
        <v>1075</v>
      </c>
      <c r="S42" s="1208"/>
      <c r="T42" s="1208"/>
      <c r="U42" s="1208"/>
      <c r="V42" s="1208"/>
      <c r="W42" s="1208"/>
      <c r="X42" s="1208"/>
      <c r="Y42" s="1208"/>
      <c r="Z42" s="1208"/>
      <c r="AA42" s="1208"/>
      <c r="AB42" s="1208"/>
      <c r="AC42" s="1208"/>
      <c r="AD42" s="1208"/>
      <c r="AE42" s="1208"/>
      <c r="AF42" s="1208"/>
      <c r="AG42" s="1208"/>
      <c r="AH42" s="1208"/>
      <c r="AI42" s="1208"/>
      <c r="AJ42" s="1208"/>
      <c r="AK42" s="1208"/>
      <c r="AL42" s="1208"/>
      <c r="AM42" s="1208"/>
      <c r="AN42" s="1208"/>
      <c r="AO42" s="1208"/>
      <c r="AP42" s="1208"/>
      <c r="AQ42" s="1208"/>
      <c r="AR42" s="1208"/>
      <c r="AS42" s="1209"/>
    </row>
    <row r="43" spans="2:45" ht="19.5" x14ac:dyDescent="0.25">
      <c r="B43" s="1224" t="s">
        <v>1091</v>
      </c>
      <c r="C43" s="1208"/>
      <c r="D43" s="1208"/>
      <c r="E43" s="1208"/>
      <c r="F43" s="1208"/>
      <c r="G43" s="1209"/>
      <c r="H43" s="1223" t="s">
        <v>1092</v>
      </c>
      <c r="I43" s="1209"/>
      <c r="J43" s="1223" t="s">
        <v>1093</v>
      </c>
      <c r="K43" s="1208"/>
      <c r="L43" s="1209"/>
      <c r="M43" s="1223" t="s">
        <v>1094</v>
      </c>
      <c r="N43" s="1208"/>
      <c r="O43" s="1209"/>
      <c r="P43" s="1223" t="s">
        <v>1095</v>
      </c>
      <c r="Q43" s="1209"/>
      <c r="R43" s="1223" t="s">
        <v>1075</v>
      </c>
      <c r="S43" s="1208"/>
      <c r="T43" s="1208"/>
      <c r="U43" s="1209"/>
      <c r="V43" s="1223" t="s">
        <v>1096</v>
      </c>
      <c r="W43" s="1208"/>
      <c r="X43" s="1209"/>
      <c r="Y43" s="881" t="s">
        <v>1097</v>
      </c>
      <c r="Z43" s="1223" t="s">
        <v>1098</v>
      </c>
      <c r="AA43" s="1208"/>
      <c r="AB43" s="1209"/>
      <c r="AC43" s="881" t="s">
        <v>1099</v>
      </c>
      <c r="AD43" s="881" t="s">
        <v>1100</v>
      </c>
      <c r="AE43" s="1223" t="s">
        <v>1101</v>
      </c>
      <c r="AF43" s="1208"/>
      <c r="AG43" s="1209"/>
      <c r="AH43" s="1223" t="s">
        <v>1102</v>
      </c>
      <c r="AI43" s="1208"/>
      <c r="AJ43" s="1209"/>
      <c r="AK43" s="1223" t="s">
        <v>1103</v>
      </c>
      <c r="AL43" s="1208"/>
      <c r="AM43" s="1208"/>
      <c r="AN43" s="1208"/>
      <c r="AO43" s="1209"/>
      <c r="AP43" s="881" t="s">
        <v>1104</v>
      </c>
      <c r="AQ43" s="881" t="s">
        <v>1105</v>
      </c>
      <c r="AR43" s="881" t="s">
        <v>1106</v>
      </c>
      <c r="AS43" s="881" t="s">
        <v>1107</v>
      </c>
    </row>
    <row r="44" spans="2:45" x14ac:dyDescent="0.25">
      <c r="B44" s="1225" t="s">
        <v>1123</v>
      </c>
      <c r="C44" s="1205"/>
      <c r="D44" s="1205"/>
      <c r="E44" s="1205"/>
      <c r="F44" s="1205"/>
      <c r="G44" s="1226"/>
      <c r="H44" s="1225">
        <v>60</v>
      </c>
      <c r="I44" s="1226"/>
      <c r="J44" s="1225" t="s">
        <v>1109</v>
      </c>
      <c r="K44" s="1205"/>
      <c r="L44" s="1226"/>
      <c r="M44" s="1225" t="s">
        <v>1110</v>
      </c>
      <c r="N44" s="1205"/>
      <c r="O44" s="1226"/>
      <c r="P44" s="1225" t="s">
        <v>1087</v>
      </c>
      <c r="Q44" s="1226"/>
      <c r="R44" s="1227" t="s">
        <v>1111</v>
      </c>
      <c r="S44" s="1208"/>
      <c r="T44" s="1208"/>
      <c r="U44" s="1209"/>
      <c r="V44" s="1228">
        <v>20</v>
      </c>
      <c r="W44" s="1208"/>
      <c r="X44" s="1209"/>
      <c r="Y44" s="882">
        <v>0</v>
      </c>
      <c r="Z44" s="1228">
        <v>0</v>
      </c>
      <c r="AA44" s="1208"/>
      <c r="AB44" s="1209"/>
      <c r="AC44" s="882">
        <v>20</v>
      </c>
      <c r="AD44" s="882">
        <v>0</v>
      </c>
      <c r="AE44" s="1228">
        <v>20</v>
      </c>
      <c r="AF44" s="1208"/>
      <c r="AG44" s="1209"/>
      <c r="AH44" s="1228">
        <v>0</v>
      </c>
      <c r="AI44" s="1208"/>
      <c r="AJ44" s="1209"/>
      <c r="AK44" s="1228">
        <v>0</v>
      </c>
      <c r="AL44" s="1208"/>
      <c r="AM44" s="1208"/>
      <c r="AN44" s="1208"/>
      <c r="AO44" s="1209"/>
      <c r="AP44" s="882">
        <v>0</v>
      </c>
      <c r="AQ44" s="882">
        <v>0</v>
      </c>
      <c r="AR44" s="882">
        <v>0</v>
      </c>
      <c r="AS44" s="882">
        <v>0</v>
      </c>
    </row>
    <row r="45" spans="2:45" x14ac:dyDescent="0.25">
      <c r="B45" s="1216"/>
      <c r="C45" s="1206"/>
      <c r="D45" s="1206"/>
      <c r="E45" s="1206"/>
      <c r="F45" s="1206"/>
      <c r="G45" s="1212"/>
      <c r="H45" s="1216"/>
      <c r="I45" s="1212"/>
      <c r="J45" s="1216"/>
      <c r="K45" s="1206"/>
      <c r="L45" s="1212"/>
      <c r="M45" s="1216"/>
      <c r="N45" s="1206"/>
      <c r="O45" s="1212"/>
      <c r="P45" s="1216"/>
      <c r="Q45" s="1212"/>
      <c r="R45" s="1229" t="s">
        <v>1112</v>
      </c>
      <c r="S45" s="1208"/>
      <c r="T45" s="1208"/>
      <c r="U45" s="1209"/>
      <c r="V45" s="1228">
        <v>0</v>
      </c>
      <c r="W45" s="1208"/>
      <c r="X45" s="1209"/>
      <c r="Y45" s="882">
        <v>0</v>
      </c>
      <c r="Z45" s="1228">
        <v>0</v>
      </c>
      <c r="AA45" s="1208"/>
      <c r="AB45" s="1209"/>
      <c r="AC45" s="882">
        <v>0</v>
      </c>
      <c r="AD45" s="882">
        <v>0</v>
      </c>
      <c r="AE45" s="1228">
        <v>0</v>
      </c>
      <c r="AF45" s="1208"/>
      <c r="AG45" s="1209"/>
      <c r="AH45" s="1228">
        <v>0</v>
      </c>
      <c r="AI45" s="1208"/>
      <c r="AJ45" s="1209"/>
      <c r="AK45" s="1228">
        <v>0</v>
      </c>
      <c r="AL45" s="1208"/>
      <c r="AM45" s="1208"/>
      <c r="AN45" s="1208"/>
      <c r="AO45" s="1209"/>
      <c r="AP45" s="882">
        <v>0</v>
      </c>
      <c r="AQ45" s="882">
        <v>0</v>
      </c>
      <c r="AR45" s="882">
        <v>0</v>
      </c>
      <c r="AS45" s="882">
        <v>0</v>
      </c>
    </row>
    <row r="46" spans="2:45" ht="14.25" customHeight="1" x14ac:dyDescent="0.25">
      <c r="B46" s="1223" t="s">
        <v>1124</v>
      </c>
      <c r="C46" s="1208"/>
      <c r="D46" s="1208"/>
      <c r="E46" s="1208"/>
      <c r="F46" s="1208"/>
      <c r="G46" s="1208"/>
      <c r="H46" s="1208"/>
      <c r="I46" s="1208"/>
      <c r="J46" s="1208"/>
      <c r="K46" s="1208"/>
      <c r="L46" s="1208"/>
      <c r="M46" s="1208"/>
      <c r="N46" s="1208"/>
      <c r="O46" s="1208"/>
      <c r="P46" s="1208"/>
      <c r="Q46" s="1209"/>
      <c r="R46" s="1223" t="s">
        <v>1075</v>
      </c>
      <c r="S46" s="1208"/>
      <c r="T46" s="1208"/>
      <c r="U46" s="1208"/>
      <c r="V46" s="1208"/>
      <c r="W46" s="1208"/>
      <c r="X46" s="1208"/>
      <c r="Y46" s="1208"/>
      <c r="Z46" s="1208"/>
      <c r="AA46" s="1208"/>
      <c r="AB46" s="1208"/>
      <c r="AC46" s="1208"/>
      <c r="AD46" s="1208"/>
      <c r="AE46" s="1208"/>
      <c r="AF46" s="1208"/>
      <c r="AG46" s="1208"/>
      <c r="AH46" s="1208"/>
      <c r="AI46" s="1208"/>
      <c r="AJ46" s="1208"/>
      <c r="AK46" s="1208"/>
      <c r="AL46" s="1208"/>
      <c r="AM46" s="1208"/>
      <c r="AN46" s="1208"/>
      <c r="AO46" s="1208"/>
      <c r="AP46" s="1208"/>
      <c r="AQ46" s="1208"/>
      <c r="AR46" s="1208"/>
      <c r="AS46" s="1209"/>
    </row>
    <row r="47" spans="2:45" ht="19.5" x14ac:dyDescent="0.25">
      <c r="B47" s="1224" t="s">
        <v>1091</v>
      </c>
      <c r="C47" s="1208"/>
      <c r="D47" s="1208"/>
      <c r="E47" s="1208"/>
      <c r="F47" s="1208"/>
      <c r="G47" s="1209"/>
      <c r="H47" s="1223" t="s">
        <v>1092</v>
      </c>
      <c r="I47" s="1209"/>
      <c r="J47" s="1223" t="s">
        <v>1093</v>
      </c>
      <c r="K47" s="1208"/>
      <c r="L47" s="1209"/>
      <c r="M47" s="1223" t="s">
        <v>1094</v>
      </c>
      <c r="N47" s="1208"/>
      <c r="O47" s="1209"/>
      <c r="P47" s="1223" t="s">
        <v>1095</v>
      </c>
      <c r="Q47" s="1209"/>
      <c r="R47" s="1223" t="s">
        <v>1075</v>
      </c>
      <c r="S47" s="1208"/>
      <c r="T47" s="1208"/>
      <c r="U47" s="1209"/>
      <c r="V47" s="1223" t="s">
        <v>1096</v>
      </c>
      <c r="W47" s="1208"/>
      <c r="X47" s="1209"/>
      <c r="Y47" s="881" t="s">
        <v>1097</v>
      </c>
      <c r="Z47" s="1223" t="s">
        <v>1098</v>
      </c>
      <c r="AA47" s="1208"/>
      <c r="AB47" s="1209"/>
      <c r="AC47" s="881" t="s">
        <v>1099</v>
      </c>
      <c r="AD47" s="881" t="s">
        <v>1100</v>
      </c>
      <c r="AE47" s="1223" t="s">
        <v>1101</v>
      </c>
      <c r="AF47" s="1208"/>
      <c r="AG47" s="1209"/>
      <c r="AH47" s="1223" t="s">
        <v>1102</v>
      </c>
      <c r="AI47" s="1208"/>
      <c r="AJ47" s="1209"/>
      <c r="AK47" s="1223" t="s">
        <v>1103</v>
      </c>
      <c r="AL47" s="1208"/>
      <c r="AM47" s="1208"/>
      <c r="AN47" s="1208"/>
      <c r="AO47" s="1209"/>
      <c r="AP47" s="881" t="s">
        <v>1104</v>
      </c>
      <c r="AQ47" s="881" t="s">
        <v>1105</v>
      </c>
      <c r="AR47" s="881" t="s">
        <v>1106</v>
      </c>
      <c r="AS47" s="881" t="s">
        <v>1107</v>
      </c>
    </row>
    <row r="48" spans="2:45" x14ac:dyDescent="0.25">
      <c r="B48" s="1225" t="s">
        <v>1125</v>
      </c>
      <c r="C48" s="1205"/>
      <c r="D48" s="1205"/>
      <c r="E48" s="1205"/>
      <c r="F48" s="1205"/>
      <c r="G48" s="1226"/>
      <c r="H48" s="1225">
        <v>960</v>
      </c>
      <c r="I48" s="1226"/>
      <c r="J48" s="1225" t="s">
        <v>1109</v>
      </c>
      <c r="K48" s="1205"/>
      <c r="L48" s="1226"/>
      <c r="M48" s="1225" t="s">
        <v>1126</v>
      </c>
      <c r="N48" s="1205"/>
      <c r="O48" s="1226"/>
      <c r="P48" s="1225" t="s">
        <v>1087</v>
      </c>
      <c r="Q48" s="1226"/>
      <c r="R48" s="1227" t="s">
        <v>1111</v>
      </c>
      <c r="S48" s="1208"/>
      <c r="T48" s="1208"/>
      <c r="U48" s="1209"/>
      <c r="V48" s="1228">
        <v>80</v>
      </c>
      <c r="W48" s="1208"/>
      <c r="X48" s="1209"/>
      <c r="Y48" s="882">
        <v>80</v>
      </c>
      <c r="Z48" s="1228">
        <v>80</v>
      </c>
      <c r="AA48" s="1208"/>
      <c r="AB48" s="1209"/>
      <c r="AC48" s="882">
        <v>80</v>
      </c>
      <c r="AD48" s="882">
        <v>80</v>
      </c>
      <c r="AE48" s="1228">
        <v>80</v>
      </c>
      <c r="AF48" s="1208"/>
      <c r="AG48" s="1209"/>
      <c r="AH48" s="1228">
        <v>80</v>
      </c>
      <c r="AI48" s="1208"/>
      <c r="AJ48" s="1209"/>
      <c r="AK48" s="1228">
        <v>80</v>
      </c>
      <c r="AL48" s="1208"/>
      <c r="AM48" s="1208"/>
      <c r="AN48" s="1208"/>
      <c r="AO48" s="1209"/>
      <c r="AP48" s="882">
        <v>80</v>
      </c>
      <c r="AQ48" s="882">
        <v>80</v>
      </c>
      <c r="AR48" s="882">
        <v>80</v>
      </c>
      <c r="AS48" s="882">
        <v>80</v>
      </c>
    </row>
    <row r="49" spans="2:45" x14ac:dyDescent="0.25">
      <c r="B49" s="1216"/>
      <c r="C49" s="1206"/>
      <c r="D49" s="1206"/>
      <c r="E49" s="1206"/>
      <c r="F49" s="1206"/>
      <c r="G49" s="1212"/>
      <c r="H49" s="1216"/>
      <c r="I49" s="1212"/>
      <c r="J49" s="1216"/>
      <c r="K49" s="1206"/>
      <c r="L49" s="1212"/>
      <c r="M49" s="1216"/>
      <c r="N49" s="1206"/>
      <c r="O49" s="1212"/>
      <c r="P49" s="1216"/>
      <c r="Q49" s="1212"/>
      <c r="R49" s="1229" t="s">
        <v>1112</v>
      </c>
      <c r="S49" s="1208"/>
      <c r="T49" s="1208"/>
      <c r="U49" s="1209"/>
      <c r="V49" s="1228">
        <v>0</v>
      </c>
      <c r="W49" s="1208"/>
      <c r="X49" s="1209"/>
      <c r="Y49" s="882">
        <v>0</v>
      </c>
      <c r="Z49" s="1228">
        <v>0</v>
      </c>
      <c r="AA49" s="1208"/>
      <c r="AB49" s="1209"/>
      <c r="AC49" s="882">
        <v>0</v>
      </c>
      <c r="AD49" s="882">
        <v>0</v>
      </c>
      <c r="AE49" s="1228">
        <v>0</v>
      </c>
      <c r="AF49" s="1208"/>
      <c r="AG49" s="1209"/>
      <c r="AH49" s="1228">
        <v>0</v>
      </c>
      <c r="AI49" s="1208"/>
      <c r="AJ49" s="1209"/>
      <c r="AK49" s="1228">
        <v>0</v>
      </c>
      <c r="AL49" s="1208"/>
      <c r="AM49" s="1208"/>
      <c r="AN49" s="1208"/>
      <c r="AO49" s="1209"/>
      <c r="AP49" s="882">
        <v>0</v>
      </c>
      <c r="AQ49" s="882">
        <v>0</v>
      </c>
      <c r="AR49" s="882">
        <v>0</v>
      </c>
      <c r="AS49" s="882">
        <v>0</v>
      </c>
    </row>
    <row r="50" spans="2:45" x14ac:dyDescent="0.25">
      <c r="B50" s="1225" t="s">
        <v>1125</v>
      </c>
      <c r="C50" s="1205"/>
      <c r="D50" s="1205"/>
      <c r="E50" s="1205"/>
      <c r="F50" s="1205"/>
      <c r="G50" s="1226"/>
      <c r="H50" s="1225">
        <v>1800</v>
      </c>
      <c r="I50" s="1226"/>
      <c r="J50" s="1225" t="s">
        <v>1109</v>
      </c>
      <c r="K50" s="1205"/>
      <c r="L50" s="1226"/>
      <c r="M50" s="1225" t="s">
        <v>1126</v>
      </c>
      <c r="N50" s="1205"/>
      <c r="O50" s="1226"/>
      <c r="P50" s="1225" t="s">
        <v>1087</v>
      </c>
      <c r="Q50" s="1226"/>
      <c r="R50" s="1227" t="s">
        <v>1111</v>
      </c>
      <c r="S50" s="1208"/>
      <c r="T50" s="1208"/>
      <c r="U50" s="1209"/>
      <c r="V50" s="1228">
        <v>40</v>
      </c>
      <c r="W50" s="1208"/>
      <c r="X50" s="1209"/>
      <c r="Y50" s="882">
        <v>160</v>
      </c>
      <c r="Z50" s="1228">
        <v>160</v>
      </c>
      <c r="AA50" s="1208"/>
      <c r="AB50" s="1209"/>
      <c r="AC50" s="882">
        <v>160</v>
      </c>
      <c r="AD50" s="882">
        <v>160</v>
      </c>
      <c r="AE50" s="1228">
        <v>160</v>
      </c>
      <c r="AF50" s="1208"/>
      <c r="AG50" s="1209"/>
      <c r="AH50" s="1228">
        <v>160</v>
      </c>
      <c r="AI50" s="1208"/>
      <c r="AJ50" s="1209"/>
      <c r="AK50" s="1228">
        <v>160</v>
      </c>
      <c r="AL50" s="1208"/>
      <c r="AM50" s="1208"/>
      <c r="AN50" s="1208"/>
      <c r="AO50" s="1209"/>
      <c r="AP50" s="882">
        <v>160</v>
      </c>
      <c r="AQ50" s="882">
        <v>160</v>
      </c>
      <c r="AR50" s="882">
        <v>160</v>
      </c>
      <c r="AS50" s="882">
        <v>160</v>
      </c>
    </row>
    <row r="51" spans="2:45" x14ac:dyDescent="0.25">
      <c r="B51" s="1216"/>
      <c r="C51" s="1206"/>
      <c r="D51" s="1206"/>
      <c r="E51" s="1206"/>
      <c r="F51" s="1206"/>
      <c r="G51" s="1212"/>
      <c r="H51" s="1216"/>
      <c r="I51" s="1212"/>
      <c r="J51" s="1216"/>
      <c r="K51" s="1206"/>
      <c r="L51" s="1212"/>
      <c r="M51" s="1216"/>
      <c r="N51" s="1206"/>
      <c r="O51" s="1212"/>
      <c r="P51" s="1216"/>
      <c r="Q51" s="1212"/>
      <c r="R51" s="1229" t="s">
        <v>1112</v>
      </c>
      <c r="S51" s="1208"/>
      <c r="T51" s="1208"/>
      <c r="U51" s="1209"/>
      <c r="V51" s="1228">
        <v>0</v>
      </c>
      <c r="W51" s="1208"/>
      <c r="X51" s="1209"/>
      <c r="Y51" s="882">
        <v>0</v>
      </c>
      <c r="Z51" s="1228">
        <v>0</v>
      </c>
      <c r="AA51" s="1208"/>
      <c r="AB51" s="1209"/>
      <c r="AC51" s="882">
        <v>0</v>
      </c>
      <c r="AD51" s="882">
        <v>0</v>
      </c>
      <c r="AE51" s="1228">
        <v>0</v>
      </c>
      <c r="AF51" s="1208"/>
      <c r="AG51" s="1209"/>
      <c r="AH51" s="1228">
        <v>0</v>
      </c>
      <c r="AI51" s="1208"/>
      <c r="AJ51" s="1209"/>
      <c r="AK51" s="1228">
        <v>0</v>
      </c>
      <c r="AL51" s="1208"/>
      <c r="AM51" s="1208"/>
      <c r="AN51" s="1208"/>
      <c r="AO51" s="1209"/>
      <c r="AP51" s="882">
        <v>0</v>
      </c>
      <c r="AQ51" s="882">
        <v>0</v>
      </c>
      <c r="AR51" s="882">
        <v>0</v>
      </c>
      <c r="AS51" s="882">
        <v>0</v>
      </c>
    </row>
    <row r="52" spans="2:45" ht="14.1" customHeight="1" x14ac:dyDescent="0.25">
      <c r="B52" s="1223" t="s">
        <v>1127</v>
      </c>
      <c r="C52" s="1208"/>
      <c r="D52" s="1208"/>
      <c r="E52" s="1208"/>
      <c r="F52" s="1208"/>
      <c r="G52" s="1208"/>
      <c r="H52" s="1208"/>
      <c r="I52" s="1208"/>
      <c r="J52" s="1208"/>
      <c r="K52" s="1208"/>
      <c r="L52" s="1208"/>
      <c r="M52" s="1208"/>
      <c r="N52" s="1208"/>
      <c r="O52" s="1208"/>
      <c r="P52" s="1208"/>
      <c r="Q52" s="1209"/>
      <c r="R52" s="1223" t="s">
        <v>1075</v>
      </c>
      <c r="S52" s="1208"/>
      <c r="T52" s="1208"/>
      <c r="U52" s="1208"/>
      <c r="V52" s="1208"/>
      <c r="W52" s="1208"/>
      <c r="X52" s="1208"/>
      <c r="Y52" s="1208"/>
      <c r="Z52" s="1208"/>
      <c r="AA52" s="1208"/>
      <c r="AB52" s="1208"/>
      <c r="AC52" s="1208"/>
      <c r="AD52" s="1208"/>
      <c r="AE52" s="1208"/>
      <c r="AF52" s="1208"/>
      <c r="AG52" s="1208"/>
      <c r="AH52" s="1208"/>
      <c r="AI52" s="1208"/>
      <c r="AJ52" s="1208"/>
      <c r="AK52" s="1208"/>
      <c r="AL52" s="1208"/>
      <c r="AM52" s="1208"/>
      <c r="AN52" s="1208"/>
      <c r="AO52" s="1208"/>
      <c r="AP52" s="1208"/>
      <c r="AQ52" s="1208"/>
      <c r="AR52" s="1208"/>
      <c r="AS52" s="1209"/>
    </row>
    <row r="53" spans="2:45" ht="19.5" x14ac:dyDescent="0.25">
      <c r="B53" s="1224" t="s">
        <v>1091</v>
      </c>
      <c r="C53" s="1208"/>
      <c r="D53" s="1208"/>
      <c r="E53" s="1208"/>
      <c r="F53" s="1208"/>
      <c r="G53" s="1209"/>
      <c r="H53" s="1223" t="s">
        <v>1092</v>
      </c>
      <c r="I53" s="1209"/>
      <c r="J53" s="1223" t="s">
        <v>1093</v>
      </c>
      <c r="K53" s="1208"/>
      <c r="L53" s="1209"/>
      <c r="M53" s="1223" t="s">
        <v>1094</v>
      </c>
      <c r="N53" s="1208"/>
      <c r="O53" s="1209"/>
      <c r="P53" s="1223" t="s">
        <v>1095</v>
      </c>
      <c r="Q53" s="1209"/>
      <c r="R53" s="1223" t="s">
        <v>1075</v>
      </c>
      <c r="S53" s="1208"/>
      <c r="T53" s="1208"/>
      <c r="U53" s="1209"/>
      <c r="V53" s="1223" t="s">
        <v>1096</v>
      </c>
      <c r="W53" s="1208"/>
      <c r="X53" s="1209"/>
      <c r="Y53" s="881" t="s">
        <v>1097</v>
      </c>
      <c r="Z53" s="1223" t="s">
        <v>1098</v>
      </c>
      <c r="AA53" s="1208"/>
      <c r="AB53" s="1209"/>
      <c r="AC53" s="881" t="s">
        <v>1099</v>
      </c>
      <c r="AD53" s="881" t="s">
        <v>1100</v>
      </c>
      <c r="AE53" s="1223" t="s">
        <v>1101</v>
      </c>
      <c r="AF53" s="1208"/>
      <c r="AG53" s="1209"/>
      <c r="AH53" s="1223" t="s">
        <v>1102</v>
      </c>
      <c r="AI53" s="1208"/>
      <c r="AJ53" s="1209"/>
      <c r="AK53" s="1223" t="s">
        <v>1103</v>
      </c>
      <c r="AL53" s="1208"/>
      <c r="AM53" s="1208"/>
      <c r="AN53" s="1208"/>
      <c r="AO53" s="1209"/>
      <c r="AP53" s="881" t="s">
        <v>1104</v>
      </c>
      <c r="AQ53" s="881" t="s">
        <v>1105</v>
      </c>
      <c r="AR53" s="881" t="s">
        <v>1106</v>
      </c>
      <c r="AS53" s="881" t="s">
        <v>1107</v>
      </c>
    </row>
    <row r="54" spans="2:45" x14ac:dyDescent="0.25">
      <c r="B54" s="1225" t="s">
        <v>1128</v>
      </c>
      <c r="C54" s="1205"/>
      <c r="D54" s="1205"/>
      <c r="E54" s="1205"/>
      <c r="F54" s="1205"/>
      <c r="G54" s="1226"/>
      <c r="H54" s="1225">
        <v>210</v>
      </c>
      <c r="I54" s="1226"/>
      <c r="J54" s="1225" t="s">
        <v>1109</v>
      </c>
      <c r="K54" s="1205"/>
      <c r="L54" s="1226"/>
      <c r="M54" s="1225" t="s">
        <v>1110</v>
      </c>
      <c r="N54" s="1205"/>
      <c r="O54" s="1226"/>
      <c r="P54" s="1225" t="s">
        <v>1087</v>
      </c>
      <c r="Q54" s="1226"/>
      <c r="R54" s="1227" t="s">
        <v>1111</v>
      </c>
      <c r="S54" s="1208"/>
      <c r="T54" s="1208"/>
      <c r="U54" s="1209"/>
      <c r="V54" s="1228">
        <v>0</v>
      </c>
      <c r="W54" s="1208"/>
      <c r="X54" s="1209"/>
      <c r="Y54" s="882">
        <v>30</v>
      </c>
      <c r="Z54" s="1228">
        <v>30</v>
      </c>
      <c r="AA54" s="1208"/>
      <c r="AB54" s="1209"/>
      <c r="AC54" s="882">
        <v>0</v>
      </c>
      <c r="AD54" s="882">
        <v>30</v>
      </c>
      <c r="AE54" s="1228">
        <v>30</v>
      </c>
      <c r="AF54" s="1208"/>
      <c r="AG54" s="1209"/>
      <c r="AH54" s="1228">
        <v>0</v>
      </c>
      <c r="AI54" s="1208"/>
      <c r="AJ54" s="1209"/>
      <c r="AK54" s="1228">
        <v>30</v>
      </c>
      <c r="AL54" s="1208"/>
      <c r="AM54" s="1208"/>
      <c r="AN54" s="1208"/>
      <c r="AO54" s="1209"/>
      <c r="AP54" s="882">
        <v>0</v>
      </c>
      <c r="AQ54" s="882">
        <v>30</v>
      </c>
      <c r="AR54" s="882">
        <v>30</v>
      </c>
      <c r="AS54" s="882">
        <v>0</v>
      </c>
    </row>
    <row r="55" spans="2:45" x14ac:dyDescent="0.25">
      <c r="B55" s="1216"/>
      <c r="C55" s="1206"/>
      <c r="D55" s="1206"/>
      <c r="E55" s="1206"/>
      <c r="F55" s="1206"/>
      <c r="G55" s="1212"/>
      <c r="H55" s="1216"/>
      <c r="I55" s="1212"/>
      <c r="J55" s="1216"/>
      <c r="K55" s="1206"/>
      <c r="L55" s="1212"/>
      <c r="M55" s="1216"/>
      <c r="N55" s="1206"/>
      <c r="O55" s="1212"/>
      <c r="P55" s="1216"/>
      <c r="Q55" s="1212"/>
      <c r="R55" s="1229" t="s">
        <v>1112</v>
      </c>
      <c r="S55" s="1208"/>
      <c r="T55" s="1208"/>
      <c r="U55" s="1209"/>
      <c r="V55" s="1228">
        <v>0</v>
      </c>
      <c r="W55" s="1208"/>
      <c r="X55" s="1209"/>
      <c r="Y55" s="882">
        <v>0</v>
      </c>
      <c r="Z55" s="1228">
        <v>0</v>
      </c>
      <c r="AA55" s="1208"/>
      <c r="AB55" s="1209"/>
      <c r="AC55" s="882">
        <v>0</v>
      </c>
      <c r="AD55" s="882">
        <v>0</v>
      </c>
      <c r="AE55" s="1228">
        <v>0</v>
      </c>
      <c r="AF55" s="1208"/>
      <c r="AG55" s="1209"/>
      <c r="AH55" s="1228">
        <v>0</v>
      </c>
      <c r="AI55" s="1208"/>
      <c r="AJ55" s="1209"/>
      <c r="AK55" s="1228">
        <v>0</v>
      </c>
      <c r="AL55" s="1208"/>
      <c r="AM55" s="1208"/>
      <c r="AN55" s="1208"/>
      <c r="AO55" s="1209"/>
      <c r="AP55" s="882">
        <v>0</v>
      </c>
      <c r="AQ55" s="882">
        <v>0</v>
      </c>
      <c r="AR55" s="882">
        <v>0</v>
      </c>
      <c r="AS55" s="882">
        <v>0</v>
      </c>
    </row>
    <row r="56" spans="2:45" x14ac:dyDescent="0.25">
      <c r="B56" s="1225" t="s">
        <v>1129</v>
      </c>
      <c r="C56" s="1205"/>
      <c r="D56" s="1205"/>
      <c r="E56" s="1205"/>
      <c r="F56" s="1205"/>
      <c r="G56" s="1226"/>
      <c r="H56" s="1225">
        <v>240</v>
      </c>
      <c r="I56" s="1226"/>
      <c r="J56" s="1225" t="s">
        <v>1109</v>
      </c>
      <c r="K56" s="1205"/>
      <c r="L56" s="1226"/>
      <c r="M56" s="1225" t="s">
        <v>1110</v>
      </c>
      <c r="N56" s="1205"/>
      <c r="O56" s="1226"/>
      <c r="P56" s="1225" t="s">
        <v>1087</v>
      </c>
      <c r="Q56" s="1226"/>
      <c r="R56" s="1227" t="s">
        <v>1111</v>
      </c>
      <c r="S56" s="1208"/>
      <c r="T56" s="1208"/>
      <c r="U56" s="1209"/>
      <c r="V56" s="1228">
        <v>0</v>
      </c>
      <c r="W56" s="1208"/>
      <c r="X56" s="1209"/>
      <c r="Y56" s="882">
        <v>40</v>
      </c>
      <c r="Z56" s="1228">
        <v>0</v>
      </c>
      <c r="AA56" s="1208"/>
      <c r="AB56" s="1209"/>
      <c r="AC56" s="882">
        <v>40</v>
      </c>
      <c r="AD56" s="882">
        <v>0</v>
      </c>
      <c r="AE56" s="1228">
        <v>40</v>
      </c>
      <c r="AF56" s="1208"/>
      <c r="AG56" s="1209"/>
      <c r="AH56" s="1228">
        <v>0</v>
      </c>
      <c r="AI56" s="1208"/>
      <c r="AJ56" s="1209"/>
      <c r="AK56" s="1228">
        <v>40</v>
      </c>
      <c r="AL56" s="1208"/>
      <c r="AM56" s="1208"/>
      <c r="AN56" s="1208"/>
      <c r="AO56" s="1209"/>
      <c r="AP56" s="882">
        <v>0</v>
      </c>
      <c r="AQ56" s="882">
        <v>40</v>
      </c>
      <c r="AR56" s="882">
        <v>0</v>
      </c>
      <c r="AS56" s="882">
        <v>40</v>
      </c>
    </row>
    <row r="57" spans="2:45" x14ac:dyDescent="0.25">
      <c r="B57" s="1216"/>
      <c r="C57" s="1206"/>
      <c r="D57" s="1206"/>
      <c r="E57" s="1206"/>
      <c r="F57" s="1206"/>
      <c r="G57" s="1212"/>
      <c r="H57" s="1216"/>
      <c r="I57" s="1212"/>
      <c r="J57" s="1216"/>
      <c r="K57" s="1206"/>
      <c r="L57" s="1212"/>
      <c r="M57" s="1216"/>
      <c r="N57" s="1206"/>
      <c r="O57" s="1212"/>
      <c r="P57" s="1216"/>
      <c r="Q57" s="1212"/>
      <c r="R57" s="1229" t="s">
        <v>1112</v>
      </c>
      <c r="S57" s="1208"/>
      <c r="T57" s="1208"/>
      <c r="U57" s="1209"/>
      <c r="V57" s="1228">
        <v>0</v>
      </c>
      <c r="W57" s="1208"/>
      <c r="X57" s="1209"/>
      <c r="Y57" s="882">
        <v>0</v>
      </c>
      <c r="Z57" s="1228">
        <v>0</v>
      </c>
      <c r="AA57" s="1208"/>
      <c r="AB57" s="1209"/>
      <c r="AC57" s="882">
        <v>0</v>
      </c>
      <c r="AD57" s="882">
        <v>0</v>
      </c>
      <c r="AE57" s="1228">
        <v>0</v>
      </c>
      <c r="AF57" s="1208"/>
      <c r="AG57" s="1209"/>
      <c r="AH57" s="1228">
        <v>0</v>
      </c>
      <c r="AI57" s="1208"/>
      <c r="AJ57" s="1209"/>
      <c r="AK57" s="1228">
        <v>0</v>
      </c>
      <c r="AL57" s="1208"/>
      <c r="AM57" s="1208"/>
      <c r="AN57" s="1208"/>
      <c r="AO57" s="1209"/>
      <c r="AP57" s="882">
        <v>0</v>
      </c>
      <c r="AQ57" s="882">
        <v>0</v>
      </c>
      <c r="AR57" s="882">
        <v>0</v>
      </c>
      <c r="AS57" s="882">
        <v>0</v>
      </c>
    </row>
    <row r="58" spans="2:45" ht="14.1" customHeight="1" x14ac:dyDescent="0.25">
      <c r="B58" s="1223" t="s">
        <v>1130</v>
      </c>
      <c r="C58" s="1208"/>
      <c r="D58" s="1208"/>
      <c r="E58" s="1208"/>
      <c r="F58" s="1208"/>
      <c r="G58" s="1208"/>
      <c r="H58" s="1208"/>
      <c r="I58" s="1208"/>
      <c r="J58" s="1208"/>
      <c r="K58" s="1208"/>
      <c r="L58" s="1208"/>
      <c r="M58" s="1208"/>
      <c r="N58" s="1208"/>
      <c r="O58" s="1208"/>
      <c r="P58" s="1208"/>
      <c r="Q58" s="1209"/>
      <c r="R58" s="1223" t="s">
        <v>1075</v>
      </c>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9"/>
    </row>
    <row r="59" spans="2:45" ht="19.5" x14ac:dyDescent="0.25">
      <c r="B59" s="1224" t="s">
        <v>1091</v>
      </c>
      <c r="C59" s="1208"/>
      <c r="D59" s="1208"/>
      <c r="E59" s="1208"/>
      <c r="F59" s="1208"/>
      <c r="G59" s="1209"/>
      <c r="H59" s="1223" t="s">
        <v>1092</v>
      </c>
      <c r="I59" s="1209"/>
      <c r="J59" s="1223" t="s">
        <v>1093</v>
      </c>
      <c r="K59" s="1208"/>
      <c r="L59" s="1209"/>
      <c r="M59" s="1223" t="s">
        <v>1094</v>
      </c>
      <c r="N59" s="1208"/>
      <c r="O59" s="1209"/>
      <c r="P59" s="1223" t="s">
        <v>1095</v>
      </c>
      <c r="Q59" s="1209"/>
      <c r="R59" s="1223" t="s">
        <v>1075</v>
      </c>
      <c r="S59" s="1208"/>
      <c r="T59" s="1208"/>
      <c r="U59" s="1209"/>
      <c r="V59" s="1223" t="s">
        <v>1096</v>
      </c>
      <c r="W59" s="1208"/>
      <c r="X59" s="1209"/>
      <c r="Y59" s="881" t="s">
        <v>1097</v>
      </c>
      <c r="Z59" s="1223" t="s">
        <v>1098</v>
      </c>
      <c r="AA59" s="1208"/>
      <c r="AB59" s="1209"/>
      <c r="AC59" s="881" t="s">
        <v>1099</v>
      </c>
      <c r="AD59" s="881" t="s">
        <v>1100</v>
      </c>
      <c r="AE59" s="1223" t="s">
        <v>1101</v>
      </c>
      <c r="AF59" s="1208"/>
      <c r="AG59" s="1209"/>
      <c r="AH59" s="1223" t="s">
        <v>1102</v>
      </c>
      <c r="AI59" s="1208"/>
      <c r="AJ59" s="1209"/>
      <c r="AK59" s="1223" t="s">
        <v>1103</v>
      </c>
      <c r="AL59" s="1208"/>
      <c r="AM59" s="1208"/>
      <c r="AN59" s="1208"/>
      <c r="AO59" s="1209"/>
      <c r="AP59" s="881" t="s">
        <v>1104</v>
      </c>
      <c r="AQ59" s="881" t="s">
        <v>1105</v>
      </c>
      <c r="AR59" s="881" t="s">
        <v>1106</v>
      </c>
      <c r="AS59" s="881" t="s">
        <v>1107</v>
      </c>
    </row>
    <row r="60" spans="2:45" x14ac:dyDescent="0.25">
      <c r="B60" s="1225" t="s">
        <v>1131</v>
      </c>
      <c r="C60" s="1205"/>
      <c r="D60" s="1205"/>
      <c r="E60" s="1205"/>
      <c r="F60" s="1205"/>
      <c r="G60" s="1226"/>
      <c r="H60" s="1225">
        <v>1920</v>
      </c>
      <c r="I60" s="1226"/>
      <c r="J60" s="1225" t="s">
        <v>1109</v>
      </c>
      <c r="K60" s="1205"/>
      <c r="L60" s="1226"/>
      <c r="M60" s="1225" t="s">
        <v>1126</v>
      </c>
      <c r="N60" s="1205"/>
      <c r="O60" s="1226"/>
      <c r="P60" s="1225" t="s">
        <v>1087</v>
      </c>
      <c r="Q60" s="1226"/>
      <c r="R60" s="1227" t="s">
        <v>1111</v>
      </c>
      <c r="S60" s="1208"/>
      <c r="T60" s="1208"/>
      <c r="U60" s="1209"/>
      <c r="V60" s="1228">
        <v>160</v>
      </c>
      <c r="W60" s="1208"/>
      <c r="X60" s="1209"/>
      <c r="Y60" s="882">
        <v>160</v>
      </c>
      <c r="Z60" s="1228">
        <v>160</v>
      </c>
      <c r="AA60" s="1208"/>
      <c r="AB60" s="1209"/>
      <c r="AC60" s="882">
        <v>160</v>
      </c>
      <c r="AD60" s="882">
        <v>160</v>
      </c>
      <c r="AE60" s="1228">
        <v>160</v>
      </c>
      <c r="AF60" s="1208"/>
      <c r="AG60" s="1209"/>
      <c r="AH60" s="1228">
        <v>160</v>
      </c>
      <c r="AI60" s="1208"/>
      <c r="AJ60" s="1209"/>
      <c r="AK60" s="1228">
        <v>160</v>
      </c>
      <c r="AL60" s="1208"/>
      <c r="AM60" s="1208"/>
      <c r="AN60" s="1208"/>
      <c r="AO60" s="1209"/>
      <c r="AP60" s="882">
        <v>160</v>
      </c>
      <c r="AQ60" s="882">
        <v>160</v>
      </c>
      <c r="AR60" s="882">
        <v>160</v>
      </c>
      <c r="AS60" s="882">
        <v>160</v>
      </c>
    </row>
    <row r="61" spans="2:45" x14ac:dyDescent="0.25">
      <c r="B61" s="1216"/>
      <c r="C61" s="1206"/>
      <c r="D61" s="1206"/>
      <c r="E61" s="1206"/>
      <c r="F61" s="1206"/>
      <c r="G61" s="1212"/>
      <c r="H61" s="1216"/>
      <c r="I61" s="1212"/>
      <c r="J61" s="1216"/>
      <c r="K61" s="1206"/>
      <c r="L61" s="1212"/>
      <c r="M61" s="1216"/>
      <c r="N61" s="1206"/>
      <c r="O61" s="1212"/>
      <c r="P61" s="1216"/>
      <c r="Q61" s="1212"/>
      <c r="R61" s="1229" t="s">
        <v>1112</v>
      </c>
      <c r="S61" s="1208"/>
      <c r="T61" s="1208"/>
      <c r="U61" s="1209"/>
      <c r="V61" s="1228">
        <v>0</v>
      </c>
      <c r="W61" s="1208"/>
      <c r="X61" s="1209"/>
      <c r="Y61" s="882">
        <v>0</v>
      </c>
      <c r="Z61" s="1228">
        <v>0</v>
      </c>
      <c r="AA61" s="1208"/>
      <c r="AB61" s="1209"/>
      <c r="AC61" s="882">
        <v>0</v>
      </c>
      <c r="AD61" s="882">
        <v>0</v>
      </c>
      <c r="AE61" s="1228">
        <v>0</v>
      </c>
      <c r="AF61" s="1208"/>
      <c r="AG61" s="1209"/>
      <c r="AH61" s="1228">
        <v>0</v>
      </c>
      <c r="AI61" s="1208"/>
      <c r="AJ61" s="1209"/>
      <c r="AK61" s="1228">
        <v>0</v>
      </c>
      <c r="AL61" s="1208"/>
      <c r="AM61" s="1208"/>
      <c r="AN61" s="1208"/>
      <c r="AO61" s="1209"/>
      <c r="AP61" s="882">
        <v>0</v>
      </c>
      <c r="AQ61" s="882">
        <v>0</v>
      </c>
      <c r="AR61" s="882">
        <v>0</v>
      </c>
      <c r="AS61" s="882">
        <v>0</v>
      </c>
    </row>
    <row r="62" spans="2:45" ht="0" hidden="1" customHeight="1" x14ac:dyDescent="0.25"/>
    <row r="63" spans="2:45" ht="12.4" customHeight="1" x14ac:dyDescent="0.25"/>
    <row r="64" spans="2:45" ht="14.1" customHeight="1" x14ac:dyDescent="0.25">
      <c r="B64" s="1223" t="s">
        <v>1132</v>
      </c>
      <c r="C64" s="1208"/>
      <c r="D64" s="1208"/>
      <c r="E64" s="1208"/>
      <c r="F64" s="1208"/>
      <c r="G64" s="1208"/>
      <c r="H64" s="1208"/>
      <c r="I64" s="1208"/>
      <c r="J64" s="1209"/>
      <c r="N64" s="1230" t="s">
        <v>1133</v>
      </c>
      <c r="O64" s="1205"/>
      <c r="P64" s="1226"/>
      <c r="Q64" s="1218" t="s">
        <v>1134</v>
      </c>
      <c r="R64" s="1208"/>
      <c r="S64" s="1208"/>
      <c r="T64" s="1208"/>
      <c r="U64" s="1208"/>
      <c r="V64" s="1208"/>
      <c r="W64" s="1208"/>
      <c r="X64" s="1208"/>
      <c r="Y64" s="1208"/>
      <c r="Z64" s="1209"/>
      <c r="AA64" s="1231" t="s">
        <v>1075</v>
      </c>
      <c r="AB64" s="1208"/>
      <c r="AC64" s="1208"/>
      <c r="AD64" s="1208"/>
      <c r="AE64" s="1208"/>
      <c r="AF64" s="1208"/>
      <c r="AG64" s="1208"/>
      <c r="AH64" s="1208"/>
      <c r="AI64" s="1208"/>
      <c r="AJ64" s="1208"/>
      <c r="AK64" s="1208"/>
      <c r="AL64" s="1208"/>
      <c r="AM64" s="1208"/>
      <c r="AN64" s="1208"/>
      <c r="AO64" s="1208"/>
      <c r="AP64" s="1208"/>
      <c r="AQ64" s="1208"/>
      <c r="AR64" s="1208"/>
      <c r="AS64" s="1209"/>
    </row>
    <row r="65" spans="2:45" ht="14.25" customHeight="1" x14ac:dyDescent="0.25">
      <c r="B65" s="1232" t="s">
        <v>1135</v>
      </c>
      <c r="C65" s="1208"/>
      <c r="D65" s="1208"/>
      <c r="E65" s="1208"/>
      <c r="F65" s="1209"/>
      <c r="G65" s="1232" t="s">
        <v>1136</v>
      </c>
      <c r="H65" s="1208"/>
      <c r="I65" s="1208"/>
      <c r="J65" s="1209"/>
      <c r="N65" s="1233" t="s">
        <v>1075</v>
      </c>
      <c r="O65" s="1214"/>
      <c r="P65" s="1215"/>
      <c r="Q65" s="1218" t="s">
        <v>1137</v>
      </c>
      <c r="R65" s="1208"/>
      <c r="S65" s="1208"/>
      <c r="T65" s="1208"/>
      <c r="U65" s="1208"/>
      <c r="V65" s="1208"/>
      <c r="W65" s="1208"/>
      <c r="X65" s="1208"/>
      <c r="Y65" s="1208"/>
      <c r="Z65" s="1209"/>
      <c r="AA65" s="1231" t="s">
        <v>1075</v>
      </c>
      <c r="AB65" s="1208"/>
      <c r="AC65" s="1208"/>
      <c r="AD65" s="1208"/>
      <c r="AE65" s="1208"/>
      <c r="AF65" s="1208"/>
      <c r="AG65" s="1208"/>
      <c r="AH65" s="1208"/>
      <c r="AI65" s="1208"/>
      <c r="AJ65" s="1208"/>
      <c r="AK65" s="1208"/>
      <c r="AL65" s="1208"/>
      <c r="AM65" s="1208"/>
      <c r="AN65" s="1208"/>
      <c r="AO65" s="1208"/>
      <c r="AP65" s="1208"/>
      <c r="AQ65" s="1208"/>
      <c r="AR65" s="1208"/>
      <c r="AS65" s="1209"/>
    </row>
    <row r="66" spans="2:45" ht="14.1" customHeight="1" x14ac:dyDescent="0.25">
      <c r="B66" s="1228" t="s">
        <v>1109</v>
      </c>
      <c r="C66" s="1208"/>
      <c r="D66" s="1208"/>
      <c r="E66" s="1208"/>
      <c r="F66" s="1209"/>
      <c r="G66" s="1228">
        <v>6050</v>
      </c>
      <c r="H66" s="1208"/>
      <c r="I66" s="1208"/>
      <c r="J66" s="1209"/>
      <c r="N66" s="1230" t="s">
        <v>1138</v>
      </c>
      <c r="O66" s="1205"/>
      <c r="P66" s="1226"/>
      <c r="Q66" s="1218" t="s">
        <v>1134</v>
      </c>
      <c r="R66" s="1208"/>
      <c r="S66" s="1208"/>
      <c r="T66" s="1208"/>
      <c r="U66" s="1208"/>
      <c r="V66" s="1208"/>
      <c r="W66" s="1208"/>
      <c r="X66" s="1208"/>
      <c r="Y66" s="1208"/>
      <c r="Z66" s="1209"/>
      <c r="AA66" s="1231" t="s">
        <v>1075</v>
      </c>
      <c r="AB66" s="1208"/>
      <c r="AC66" s="1208"/>
      <c r="AD66" s="1208"/>
      <c r="AE66" s="1208"/>
      <c r="AF66" s="1208"/>
      <c r="AG66" s="1208"/>
      <c r="AH66" s="1208"/>
      <c r="AI66" s="1208"/>
      <c r="AJ66" s="1208"/>
      <c r="AK66" s="1208"/>
      <c r="AL66" s="1208"/>
      <c r="AM66" s="1208"/>
      <c r="AN66" s="1208"/>
      <c r="AO66" s="1208"/>
      <c r="AP66" s="1208"/>
      <c r="AQ66" s="1208"/>
      <c r="AR66" s="1208"/>
      <c r="AS66" s="1209"/>
    </row>
    <row r="67" spans="2:45" ht="14.25" customHeight="1" x14ac:dyDescent="0.25">
      <c r="N67" s="1233" t="s">
        <v>1075</v>
      </c>
      <c r="O67" s="1214"/>
      <c r="P67" s="1215"/>
      <c r="Q67" s="1218" t="s">
        <v>1137</v>
      </c>
      <c r="R67" s="1208"/>
      <c r="S67" s="1208"/>
      <c r="T67" s="1208"/>
      <c r="U67" s="1208"/>
      <c r="V67" s="1208"/>
      <c r="W67" s="1208"/>
      <c r="X67" s="1208"/>
      <c r="Y67" s="1208"/>
      <c r="Z67" s="1209"/>
      <c r="AA67" s="1231" t="s">
        <v>1075</v>
      </c>
      <c r="AB67" s="1208"/>
      <c r="AC67" s="1208"/>
      <c r="AD67" s="1208"/>
      <c r="AE67" s="1208"/>
      <c r="AF67" s="1208"/>
      <c r="AG67" s="1208"/>
      <c r="AH67" s="1208"/>
      <c r="AI67" s="1208"/>
      <c r="AJ67" s="1208"/>
      <c r="AK67" s="1208"/>
      <c r="AL67" s="1208"/>
      <c r="AM67" s="1208"/>
      <c r="AN67" s="1208"/>
      <c r="AO67" s="1208"/>
      <c r="AP67" s="1208"/>
      <c r="AQ67" s="1208"/>
      <c r="AR67" s="1208"/>
      <c r="AS67" s="1209"/>
    </row>
    <row r="68" spans="2:45" ht="14.1" customHeight="1" x14ac:dyDescent="0.25">
      <c r="N68" s="1231" t="s">
        <v>1075</v>
      </c>
      <c r="O68" s="1208"/>
      <c r="P68" s="1209"/>
      <c r="Q68" s="1218" t="s">
        <v>1139</v>
      </c>
      <c r="R68" s="1208"/>
      <c r="S68" s="1208"/>
      <c r="T68" s="1208"/>
      <c r="U68" s="1208"/>
      <c r="V68" s="1208"/>
      <c r="W68" s="1208"/>
      <c r="X68" s="1208"/>
      <c r="Y68" s="1208"/>
      <c r="Z68" s="1209"/>
      <c r="AA68" s="1231" t="s">
        <v>1075</v>
      </c>
      <c r="AB68" s="1208"/>
      <c r="AC68" s="1208"/>
      <c r="AD68" s="1208"/>
      <c r="AE68" s="1208"/>
      <c r="AF68" s="1208"/>
      <c r="AG68" s="1208"/>
      <c r="AH68" s="1208"/>
      <c r="AI68" s="1208"/>
      <c r="AJ68" s="1208"/>
      <c r="AK68" s="1208"/>
      <c r="AL68" s="1208"/>
      <c r="AM68" s="1208"/>
      <c r="AN68" s="1208"/>
      <c r="AO68" s="1208"/>
      <c r="AP68" s="1208"/>
      <c r="AQ68" s="1208"/>
      <c r="AR68" s="1208"/>
      <c r="AS68" s="1209"/>
    </row>
    <row r="69" spans="2:45" ht="10.7" customHeight="1" x14ac:dyDescent="0.25"/>
  </sheetData>
  <mergeCells count="363">
    <mergeCell ref="B65:F65"/>
    <mergeCell ref="G65:J65"/>
    <mergeCell ref="N65:P65"/>
    <mergeCell ref="Q65:Z65"/>
    <mergeCell ref="AA65:AS65"/>
    <mergeCell ref="N68:P68"/>
    <mergeCell ref="Q68:Z68"/>
    <mergeCell ref="AA68:AS68"/>
    <mergeCell ref="B66:F66"/>
    <mergeCell ref="G66:J66"/>
    <mergeCell ref="N66:P66"/>
    <mergeCell ref="Q66:Z66"/>
    <mergeCell ref="AA66:AS66"/>
    <mergeCell ref="N67:P67"/>
    <mergeCell ref="Q67:Z67"/>
    <mergeCell ref="AA67:AS67"/>
    <mergeCell ref="AH60:AJ60"/>
    <mergeCell ref="AK60:AO60"/>
    <mergeCell ref="R61:U61"/>
    <mergeCell ref="V61:X61"/>
    <mergeCell ref="Z61:AB61"/>
    <mergeCell ref="AE61:AG61"/>
    <mergeCell ref="AH61:AJ61"/>
    <mergeCell ref="AK61:AO61"/>
    <mergeCell ref="B64:J64"/>
    <mergeCell ref="N64:P64"/>
    <mergeCell ref="Q64:Z64"/>
    <mergeCell ref="AA64:AS64"/>
    <mergeCell ref="B60:G61"/>
    <mergeCell ref="H60:I61"/>
    <mergeCell ref="J60:L61"/>
    <mergeCell ref="M60:O61"/>
    <mergeCell ref="P60:Q61"/>
    <mergeCell ref="R60:U60"/>
    <mergeCell ref="V60:X60"/>
    <mergeCell ref="Z60:AB60"/>
    <mergeCell ref="AE60:AG60"/>
    <mergeCell ref="B58:Q58"/>
    <mergeCell ref="R58:AS58"/>
    <mergeCell ref="B59:G59"/>
    <mergeCell ref="H59:I59"/>
    <mergeCell ref="J59:L59"/>
    <mergeCell ref="M59:O59"/>
    <mergeCell ref="P59:Q59"/>
    <mergeCell ref="R59:U59"/>
    <mergeCell ref="V59:X59"/>
    <mergeCell ref="Z59:AB59"/>
    <mergeCell ref="AE59:AG59"/>
    <mergeCell ref="AH59:AJ59"/>
    <mergeCell ref="AK59:AO59"/>
    <mergeCell ref="AH56:AJ56"/>
    <mergeCell ref="AK56:AO56"/>
    <mergeCell ref="R57:U57"/>
    <mergeCell ref="V57:X57"/>
    <mergeCell ref="Z57:AB57"/>
    <mergeCell ref="AE57:AG57"/>
    <mergeCell ref="AH57:AJ57"/>
    <mergeCell ref="AK57:AO57"/>
    <mergeCell ref="AK55:AO55"/>
    <mergeCell ref="B56:G57"/>
    <mergeCell ref="H56:I57"/>
    <mergeCell ref="J56:L57"/>
    <mergeCell ref="M56:O57"/>
    <mergeCell ref="P56:Q57"/>
    <mergeCell ref="R56:U56"/>
    <mergeCell ref="V56:X56"/>
    <mergeCell ref="Z56:AB56"/>
    <mergeCell ref="AE56:AG56"/>
    <mergeCell ref="Z53:AB53"/>
    <mergeCell ref="AE53:AG53"/>
    <mergeCell ref="AH53:AJ53"/>
    <mergeCell ref="AK53:AO53"/>
    <mergeCell ref="B54:G55"/>
    <mergeCell ref="H54:I55"/>
    <mergeCell ref="J54:L55"/>
    <mergeCell ref="M54:O55"/>
    <mergeCell ref="P54:Q55"/>
    <mergeCell ref="R54:U54"/>
    <mergeCell ref="V54:X54"/>
    <mergeCell ref="Z54:AB54"/>
    <mergeCell ref="AE54:AG54"/>
    <mergeCell ref="AH54:AJ54"/>
    <mergeCell ref="AK54:AO54"/>
    <mergeCell ref="R55:U55"/>
    <mergeCell ref="V55:X55"/>
    <mergeCell ref="Z55:AB55"/>
    <mergeCell ref="AE55:AG55"/>
    <mergeCell ref="AH55:AJ55"/>
    <mergeCell ref="B53:G53"/>
    <mergeCell ref="H53:I53"/>
    <mergeCell ref="J53:L53"/>
    <mergeCell ref="M53:O53"/>
    <mergeCell ref="P53:Q53"/>
    <mergeCell ref="R53:U53"/>
    <mergeCell ref="V53:X53"/>
    <mergeCell ref="B50:G51"/>
    <mergeCell ref="H50:I51"/>
    <mergeCell ref="J50:L51"/>
    <mergeCell ref="M50:O51"/>
    <mergeCell ref="P50:Q51"/>
    <mergeCell ref="R51:U51"/>
    <mergeCell ref="V51:X51"/>
    <mergeCell ref="Z51:AB51"/>
    <mergeCell ref="AE51:AG51"/>
    <mergeCell ref="AH51:AJ51"/>
    <mergeCell ref="R50:U50"/>
    <mergeCell ref="AK51:AO51"/>
    <mergeCell ref="B52:Q52"/>
    <mergeCell ref="R52:AS52"/>
    <mergeCell ref="AH48:AJ48"/>
    <mergeCell ref="AK48:AO48"/>
    <mergeCell ref="R49:U49"/>
    <mergeCell ref="V49:X49"/>
    <mergeCell ref="Z49:AB49"/>
    <mergeCell ref="AE49:AG49"/>
    <mergeCell ref="AH49:AJ49"/>
    <mergeCell ref="AK49:AO49"/>
    <mergeCell ref="V50:X50"/>
    <mergeCell ref="Z50:AB50"/>
    <mergeCell ref="AE50:AG50"/>
    <mergeCell ref="AH50:AJ50"/>
    <mergeCell ref="AK50:AO50"/>
    <mergeCell ref="B48:G49"/>
    <mergeCell ref="H48:I49"/>
    <mergeCell ref="J48:L49"/>
    <mergeCell ref="M48:O49"/>
    <mergeCell ref="P48:Q49"/>
    <mergeCell ref="R48:U48"/>
    <mergeCell ref="V48:X48"/>
    <mergeCell ref="Z48:AB48"/>
    <mergeCell ref="AE48:AG48"/>
    <mergeCell ref="B46:Q46"/>
    <mergeCell ref="R46:AS46"/>
    <mergeCell ref="B47:G47"/>
    <mergeCell ref="H47:I47"/>
    <mergeCell ref="J47:L47"/>
    <mergeCell ref="M47:O47"/>
    <mergeCell ref="P47:Q47"/>
    <mergeCell ref="R47:U47"/>
    <mergeCell ref="V47:X47"/>
    <mergeCell ref="Z47:AB47"/>
    <mergeCell ref="AE47:AG47"/>
    <mergeCell ref="AH47:AJ47"/>
    <mergeCell ref="AK47:AO47"/>
    <mergeCell ref="AH43:AJ43"/>
    <mergeCell ref="AK43:AO43"/>
    <mergeCell ref="B44:G45"/>
    <mergeCell ref="H44:I45"/>
    <mergeCell ref="J44:L45"/>
    <mergeCell ref="M44:O45"/>
    <mergeCell ref="P44:Q45"/>
    <mergeCell ref="R44:U44"/>
    <mergeCell ref="V44:X44"/>
    <mergeCell ref="Z44:AB44"/>
    <mergeCell ref="AE44:AG44"/>
    <mergeCell ref="AH44:AJ44"/>
    <mergeCell ref="AK44:AO44"/>
    <mergeCell ref="R45:U45"/>
    <mergeCell ref="V45:X45"/>
    <mergeCell ref="Z45:AB45"/>
    <mergeCell ref="AE45:AG45"/>
    <mergeCell ref="AH45:AJ45"/>
    <mergeCell ref="AK45:AO45"/>
    <mergeCell ref="B43:G43"/>
    <mergeCell ref="H43:I43"/>
    <mergeCell ref="J43:L43"/>
    <mergeCell ref="M43:O43"/>
    <mergeCell ref="P43:Q43"/>
    <mergeCell ref="R43:U43"/>
    <mergeCell ref="V43:X43"/>
    <mergeCell ref="Z43:AB43"/>
    <mergeCell ref="AE43:AG43"/>
    <mergeCell ref="AH40:AJ40"/>
    <mergeCell ref="AK40:AO40"/>
    <mergeCell ref="R41:U41"/>
    <mergeCell ref="V41:X41"/>
    <mergeCell ref="Z41:AB41"/>
    <mergeCell ref="AE41:AG41"/>
    <mergeCell ref="AH41:AJ41"/>
    <mergeCell ref="AK41:AO41"/>
    <mergeCell ref="B42:Q42"/>
    <mergeCell ref="R42:AS42"/>
    <mergeCell ref="B40:G41"/>
    <mergeCell ref="H40:I41"/>
    <mergeCell ref="J40:L41"/>
    <mergeCell ref="M40:O41"/>
    <mergeCell ref="P40:Q41"/>
    <mergeCell ref="R40:U40"/>
    <mergeCell ref="V40:X40"/>
    <mergeCell ref="Z40:AB40"/>
    <mergeCell ref="AE40:AG40"/>
    <mergeCell ref="B38:Q38"/>
    <mergeCell ref="R38:AS38"/>
    <mergeCell ref="B39:G39"/>
    <mergeCell ref="H39:I39"/>
    <mergeCell ref="J39:L39"/>
    <mergeCell ref="M39:O39"/>
    <mergeCell ref="P39:Q39"/>
    <mergeCell ref="R39:U39"/>
    <mergeCell ref="V39:X39"/>
    <mergeCell ref="Z39:AB39"/>
    <mergeCell ref="AE39:AG39"/>
    <mergeCell ref="AH39:AJ39"/>
    <mergeCell ref="AK39:AO39"/>
    <mergeCell ref="R37:U37"/>
    <mergeCell ref="V37:X37"/>
    <mergeCell ref="Z37:AB37"/>
    <mergeCell ref="AE37:AG37"/>
    <mergeCell ref="AH37:AJ37"/>
    <mergeCell ref="AK37:AO37"/>
    <mergeCell ref="R36:U36"/>
    <mergeCell ref="V36:X36"/>
    <mergeCell ref="Z36:AB36"/>
    <mergeCell ref="AE36:AG36"/>
    <mergeCell ref="AH36:AJ36"/>
    <mergeCell ref="AK36:AO36"/>
    <mergeCell ref="B36:G37"/>
    <mergeCell ref="H36:I37"/>
    <mergeCell ref="J36:L37"/>
    <mergeCell ref="M36:O37"/>
    <mergeCell ref="P36:Q37"/>
    <mergeCell ref="B35:G35"/>
    <mergeCell ref="H35:I35"/>
    <mergeCell ref="J35:L35"/>
    <mergeCell ref="M35:O35"/>
    <mergeCell ref="P35:Q35"/>
    <mergeCell ref="AH33:AJ33"/>
    <mergeCell ref="AK33:AO33"/>
    <mergeCell ref="R34:U34"/>
    <mergeCell ref="V34:X34"/>
    <mergeCell ref="Z34:AB34"/>
    <mergeCell ref="AE34:AG34"/>
    <mergeCell ref="AH34:AJ34"/>
    <mergeCell ref="AK34:AO34"/>
    <mergeCell ref="V35:X35"/>
    <mergeCell ref="Z35:AB35"/>
    <mergeCell ref="AE35:AG35"/>
    <mergeCell ref="AH35:AJ35"/>
    <mergeCell ref="AK35:AO35"/>
    <mergeCell ref="R35:U35"/>
    <mergeCell ref="B33:G34"/>
    <mergeCell ref="H33:I34"/>
    <mergeCell ref="J33:L34"/>
    <mergeCell ref="M33:O34"/>
    <mergeCell ref="P33:Q34"/>
    <mergeCell ref="R33:U33"/>
    <mergeCell ref="V33:X33"/>
    <mergeCell ref="Z33:AB33"/>
    <mergeCell ref="AE33:AG33"/>
    <mergeCell ref="V29:X29"/>
    <mergeCell ref="Z29:AB29"/>
    <mergeCell ref="AE29:AG29"/>
    <mergeCell ref="AH29:AJ29"/>
    <mergeCell ref="AK29:AO29"/>
    <mergeCell ref="B31:Q31"/>
    <mergeCell ref="R31:AS31"/>
    <mergeCell ref="B32:G32"/>
    <mergeCell ref="H32:I32"/>
    <mergeCell ref="J32:L32"/>
    <mergeCell ref="M32:O32"/>
    <mergeCell ref="P32:Q32"/>
    <mergeCell ref="R32:U32"/>
    <mergeCell ref="V32:X32"/>
    <mergeCell ref="Z32:AB32"/>
    <mergeCell ref="AE32:AG32"/>
    <mergeCell ref="AH32:AJ32"/>
    <mergeCell ref="AK32:AO32"/>
    <mergeCell ref="AK25:AO25"/>
    <mergeCell ref="V28:X28"/>
    <mergeCell ref="Z28:AB28"/>
    <mergeCell ref="AE28:AG28"/>
    <mergeCell ref="AH28:AJ28"/>
    <mergeCell ref="AK28:AO28"/>
    <mergeCell ref="B29:G30"/>
    <mergeCell ref="H29:I30"/>
    <mergeCell ref="J29:L30"/>
    <mergeCell ref="M29:O30"/>
    <mergeCell ref="P29:Q30"/>
    <mergeCell ref="B28:G28"/>
    <mergeCell ref="H28:I28"/>
    <mergeCell ref="J28:L28"/>
    <mergeCell ref="M28:O28"/>
    <mergeCell ref="P28:Q28"/>
    <mergeCell ref="R28:U28"/>
    <mergeCell ref="R30:U30"/>
    <mergeCell ref="V30:X30"/>
    <mergeCell ref="Z30:AB30"/>
    <mergeCell ref="AE30:AG30"/>
    <mergeCell ref="AH30:AJ30"/>
    <mergeCell ref="AK30:AO30"/>
    <mergeCell ref="R29:U29"/>
    <mergeCell ref="AH24:AJ24"/>
    <mergeCell ref="AK24:AO24"/>
    <mergeCell ref="R25:U25"/>
    <mergeCell ref="V25:X25"/>
    <mergeCell ref="Z25:AB25"/>
    <mergeCell ref="AE25:AG25"/>
    <mergeCell ref="AH25:AJ25"/>
    <mergeCell ref="B26:G27"/>
    <mergeCell ref="H26:I27"/>
    <mergeCell ref="J26:L27"/>
    <mergeCell ref="M26:O27"/>
    <mergeCell ref="P26:Q27"/>
    <mergeCell ref="R26:U26"/>
    <mergeCell ref="V26:X26"/>
    <mergeCell ref="Z26:AB26"/>
    <mergeCell ref="AE26:AG26"/>
    <mergeCell ref="AH26:AJ26"/>
    <mergeCell ref="AK26:AO26"/>
    <mergeCell ref="R27:U27"/>
    <mergeCell ref="V27:X27"/>
    <mergeCell ref="Z27:AB27"/>
    <mergeCell ref="AE27:AG27"/>
    <mergeCell ref="AH27:AJ27"/>
    <mergeCell ref="AK27:AO27"/>
    <mergeCell ref="B24:G25"/>
    <mergeCell ref="H24:I25"/>
    <mergeCell ref="J24:L25"/>
    <mergeCell ref="M24:O25"/>
    <mergeCell ref="P24:Q25"/>
    <mergeCell ref="R24:U24"/>
    <mergeCell ref="V24:X24"/>
    <mergeCell ref="Z24:AB24"/>
    <mergeCell ref="AE24:AG24"/>
    <mergeCell ref="B22:Q22"/>
    <mergeCell ref="R22:AS22"/>
    <mergeCell ref="B23:G23"/>
    <mergeCell ref="H23:I23"/>
    <mergeCell ref="J23:L23"/>
    <mergeCell ref="M23:O23"/>
    <mergeCell ref="P23:Q23"/>
    <mergeCell ref="R23:U23"/>
    <mergeCell ref="V23:X23"/>
    <mergeCell ref="Z23:AB23"/>
    <mergeCell ref="AE23:AG23"/>
    <mergeCell ref="AH23:AJ23"/>
    <mergeCell ref="AK23:AO23"/>
    <mergeCell ref="B18:H18"/>
    <mergeCell ref="B20:E20"/>
    <mergeCell ref="F20:R20"/>
    <mergeCell ref="S20:W20"/>
    <mergeCell ref="X20:AF20"/>
    <mergeCell ref="AG20:AN20"/>
    <mergeCell ref="B13:H14"/>
    <mergeCell ref="O13:S13"/>
    <mergeCell ref="U13:AK13"/>
    <mergeCell ref="AN13:AS13"/>
    <mergeCell ref="B16:D16"/>
    <mergeCell ref="E16:V16"/>
    <mergeCell ref="W16:AA16"/>
    <mergeCell ref="AB16:AE16"/>
    <mergeCell ref="AF16:AL16"/>
    <mergeCell ref="AM16:AS16"/>
    <mergeCell ref="AO20:AS20"/>
    <mergeCell ref="B2:B10"/>
    <mergeCell ref="D2:AH3"/>
    <mergeCell ref="AJ2:AT2"/>
    <mergeCell ref="D4:AH4"/>
    <mergeCell ref="AJ4:AT4"/>
    <mergeCell ref="D6:AH6"/>
    <mergeCell ref="AJ6:AT6"/>
    <mergeCell ref="AJ7:AT8"/>
    <mergeCell ref="D8:AH8"/>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F112"/>
  <sheetViews>
    <sheetView topLeftCell="B66" zoomScale="80" zoomScaleNormal="80" workbookViewId="0">
      <selection activeCell="C77" sqref="C77"/>
    </sheetView>
  </sheetViews>
  <sheetFormatPr baseColWidth="10" defaultRowHeight="15" x14ac:dyDescent="0.2"/>
  <cols>
    <col min="1" max="1" width="2" style="311" hidden="1" customWidth="1"/>
    <col min="2" max="2" width="14.42578125" style="311" customWidth="1"/>
    <col min="3" max="3" width="83" style="311" customWidth="1"/>
    <col min="4" max="4" width="19.140625" style="312" customWidth="1"/>
    <col min="5" max="5" width="25.5703125" style="311" customWidth="1"/>
    <col min="6" max="6" width="42.7109375" style="311" customWidth="1"/>
    <col min="7" max="16384" width="11.42578125" style="311"/>
  </cols>
  <sheetData>
    <row r="1" spans="1:5" ht="32.25" customHeight="1" x14ac:dyDescent="0.2"/>
    <row r="2" spans="1:5" ht="52.35" customHeight="1" x14ac:dyDescent="0.25">
      <c r="C2" s="1237" t="s">
        <v>377</v>
      </c>
      <c r="D2" s="1237"/>
      <c r="E2" s="1237"/>
    </row>
    <row r="3" spans="1:5" ht="12.75" customHeight="1" x14ac:dyDescent="0.25">
      <c r="C3" s="313"/>
      <c r="D3" s="314"/>
    </row>
    <row r="4" spans="1:5" ht="31.35" customHeight="1" thickBot="1" x14ac:dyDescent="0.35">
      <c r="C4" s="1238" t="s">
        <v>378</v>
      </c>
      <c r="D4" s="1239"/>
    </row>
    <row r="5" spans="1:5" ht="34.700000000000003" customHeight="1" thickBot="1" x14ac:dyDescent="0.3">
      <c r="C5" s="315"/>
      <c r="D5" s="316" t="s">
        <v>379</v>
      </c>
      <c r="E5" s="317" t="s">
        <v>380</v>
      </c>
    </row>
    <row r="6" spans="1:5" ht="27" customHeight="1" x14ac:dyDescent="0.25">
      <c r="C6" s="1240" t="s">
        <v>381</v>
      </c>
      <c r="D6" s="1241"/>
      <c r="E6" s="1242"/>
    </row>
    <row r="7" spans="1:5" s="318" customFormat="1" ht="21.6" customHeight="1" x14ac:dyDescent="0.25">
      <c r="C7" s="319" t="s">
        <v>382</v>
      </c>
      <c r="D7" s="320"/>
      <c r="E7" s="321"/>
    </row>
    <row r="8" spans="1:5" s="318" customFormat="1" ht="23.45" customHeight="1" x14ac:dyDescent="0.2">
      <c r="C8" s="441" t="s">
        <v>383</v>
      </c>
      <c r="D8" s="322" t="s">
        <v>384</v>
      </c>
      <c r="E8" s="323" t="s">
        <v>385</v>
      </c>
    </row>
    <row r="9" spans="1:5" ht="21" customHeight="1" x14ac:dyDescent="0.2">
      <c r="C9" s="442" t="s">
        <v>386</v>
      </c>
      <c r="D9" s="324" t="s">
        <v>384</v>
      </c>
      <c r="E9" s="325" t="s">
        <v>385</v>
      </c>
    </row>
    <row r="10" spans="1:5" ht="21" customHeight="1" x14ac:dyDescent="0.2">
      <c r="C10" s="442" t="s">
        <v>387</v>
      </c>
      <c r="D10" s="324" t="s">
        <v>12</v>
      </c>
      <c r="E10" s="325" t="s">
        <v>385</v>
      </c>
    </row>
    <row r="11" spans="1:5" ht="24.75" customHeight="1" thickBot="1" x14ac:dyDescent="0.3">
      <c r="C11" s="326" t="s">
        <v>388</v>
      </c>
      <c r="D11" s="327" t="s">
        <v>384</v>
      </c>
      <c r="E11" s="328" t="s">
        <v>385</v>
      </c>
    </row>
    <row r="12" spans="1:5" ht="20.45" customHeight="1" x14ac:dyDescent="0.2">
      <c r="C12" s="444" t="s">
        <v>389</v>
      </c>
      <c r="D12" s="330" t="s">
        <v>16</v>
      </c>
      <c r="E12" s="331" t="s">
        <v>390</v>
      </c>
    </row>
    <row r="13" spans="1:5" ht="20.45" customHeight="1" x14ac:dyDescent="0.2">
      <c r="C13" s="445" t="s">
        <v>391</v>
      </c>
      <c r="D13" s="330" t="s">
        <v>16</v>
      </c>
      <c r="E13" s="325" t="s">
        <v>390</v>
      </c>
    </row>
    <row r="14" spans="1:5" ht="20.45" customHeight="1" x14ac:dyDescent="0.2">
      <c r="C14" s="445" t="s">
        <v>392</v>
      </c>
      <c r="D14" s="330" t="s">
        <v>16</v>
      </c>
      <c r="E14" s="325" t="s">
        <v>385</v>
      </c>
    </row>
    <row r="15" spans="1:5" s="318" customFormat="1" ht="19.7" customHeight="1" x14ac:dyDescent="0.2">
      <c r="A15" s="311"/>
      <c r="B15" s="311"/>
      <c r="C15" s="442" t="s">
        <v>505</v>
      </c>
      <c r="D15" s="330" t="s">
        <v>393</v>
      </c>
      <c r="E15" s="321" t="s">
        <v>394</v>
      </c>
    </row>
    <row r="16" spans="1:5" s="318" customFormat="1" ht="35.25" customHeight="1" x14ac:dyDescent="0.2">
      <c r="A16" s="311"/>
      <c r="B16" s="311"/>
      <c r="C16" s="442" t="s">
        <v>395</v>
      </c>
      <c r="D16" s="330" t="s">
        <v>13</v>
      </c>
      <c r="E16" s="321" t="s">
        <v>396</v>
      </c>
    </row>
    <row r="17" spans="3:6" ht="24.75" customHeight="1" x14ac:dyDescent="0.25">
      <c r="C17" s="446" t="s">
        <v>397</v>
      </c>
      <c r="D17" s="333"/>
      <c r="E17" s="325"/>
    </row>
    <row r="18" spans="3:6" ht="24.75" customHeight="1" x14ac:dyDescent="0.2">
      <c r="C18" s="442" t="s">
        <v>398</v>
      </c>
      <c r="D18" s="334" t="s">
        <v>13</v>
      </c>
      <c r="E18" s="325" t="s">
        <v>385</v>
      </c>
    </row>
    <row r="19" spans="3:6" s="335" customFormat="1" ht="24.75" customHeight="1" x14ac:dyDescent="0.2">
      <c r="C19" s="447" t="s">
        <v>399</v>
      </c>
      <c r="D19" s="334" t="s">
        <v>16</v>
      </c>
      <c r="E19" s="325" t="s">
        <v>400</v>
      </c>
    </row>
    <row r="20" spans="3:6" ht="22.35" customHeight="1" thickBot="1" x14ac:dyDescent="0.3">
      <c r="C20" s="336" t="s">
        <v>401</v>
      </c>
      <c r="D20" s="337" t="s">
        <v>384</v>
      </c>
      <c r="E20" s="338" t="s">
        <v>385</v>
      </c>
    </row>
    <row r="21" spans="3:6" ht="25.7" customHeight="1" thickBot="1" x14ac:dyDescent="0.3">
      <c r="C21" s="1234" t="s">
        <v>402</v>
      </c>
      <c r="D21" s="1235"/>
      <c r="E21" s="1236"/>
    </row>
    <row r="22" spans="3:6" ht="20.25" customHeight="1" x14ac:dyDescent="0.2">
      <c r="C22" s="339" t="s">
        <v>403</v>
      </c>
      <c r="D22" s="330" t="s">
        <v>404</v>
      </c>
      <c r="E22" s="331" t="s">
        <v>405</v>
      </c>
    </row>
    <row r="23" spans="3:6" ht="22.35" customHeight="1" thickBot="1" x14ac:dyDescent="0.25">
      <c r="C23" s="448" t="s">
        <v>406</v>
      </c>
      <c r="D23" s="340" t="s">
        <v>393</v>
      </c>
      <c r="E23" s="325" t="s">
        <v>407</v>
      </c>
    </row>
    <row r="24" spans="3:6" ht="22.35" customHeight="1" thickBot="1" x14ac:dyDescent="0.25">
      <c r="C24" s="449" t="s">
        <v>629</v>
      </c>
      <c r="D24" s="341" t="s">
        <v>13</v>
      </c>
      <c r="E24" s="338" t="s">
        <v>407</v>
      </c>
    </row>
    <row r="25" spans="3:6" s="318" customFormat="1" ht="27" customHeight="1" thickBot="1" x14ac:dyDescent="0.3">
      <c r="C25" s="1234" t="s">
        <v>408</v>
      </c>
      <c r="D25" s="1235"/>
      <c r="E25" s="1236"/>
    </row>
    <row r="26" spans="3:6" s="318" customFormat="1" ht="24.6" customHeight="1" x14ac:dyDescent="0.2">
      <c r="C26" s="451" t="s">
        <v>409</v>
      </c>
      <c r="D26" s="452" t="s">
        <v>10</v>
      </c>
      <c r="E26" s="453" t="s">
        <v>405</v>
      </c>
    </row>
    <row r="27" spans="3:6" ht="39.6" customHeight="1" x14ac:dyDescent="0.2">
      <c r="C27" s="443" t="s">
        <v>410</v>
      </c>
      <c r="D27" s="324" t="s">
        <v>13</v>
      </c>
      <c r="E27" s="321" t="s">
        <v>405</v>
      </c>
    </row>
    <row r="28" spans="3:6" ht="24.6" customHeight="1" x14ac:dyDescent="0.2">
      <c r="C28" s="443" t="s">
        <v>411</v>
      </c>
      <c r="D28" s="324" t="s">
        <v>412</v>
      </c>
      <c r="E28" s="321" t="s">
        <v>385</v>
      </c>
    </row>
    <row r="29" spans="3:6" ht="24.6" customHeight="1" thickBot="1" x14ac:dyDescent="0.25">
      <c r="C29" s="454" t="s">
        <v>413</v>
      </c>
      <c r="D29" s="343" t="s">
        <v>13</v>
      </c>
      <c r="E29" s="344" t="s">
        <v>405</v>
      </c>
    </row>
    <row r="30" spans="3:6" ht="27" customHeight="1" thickBot="1" x14ac:dyDescent="0.3">
      <c r="C30" s="345" t="s">
        <v>414</v>
      </c>
      <c r="D30" s="346"/>
      <c r="E30" s="347"/>
    </row>
    <row r="31" spans="3:6" ht="28.7" customHeight="1" x14ac:dyDescent="0.2">
      <c r="C31" s="456" t="s">
        <v>415</v>
      </c>
      <c r="D31" s="330" t="s">
        <v>12</v>
      </c>
      <c r="E31" s="342" t="s">
        <v>405</v>
      </c>
    </row>
    <row r="32" spans="3:6" ht="22.7" customHeight="1" thickBot="1" x14ac:dyDescent="0.25">
      <c r="C32" s="457" t="s">
        <v>416</v>
      </c>
      <c r="D32" s="340" t="s">
        <v>417</v>
      </c>
      <c r="E32" s="321" t="s">
        <v>405</v>
      </c>
      <c r="F32" s="335"/>
    </row>
    <row r="33" spans="3:6" ht="25.7" customHeight="1" thickBot="1" x14ac:dyDescent="0.25">
      <c r="C33" s="458" t="s">
        <v>418</v>
      </c>
      <c r="D33" s="348" t="s">
        <v>12</v>
      </c>
      <c r="E33" s="344" t="s">
        <v>405</v>
      </c>
      <c r="F33" s="335"/>
    </row>
    <row r="34" spans="3:6" ht="26.45" customHeight="1" thickBot="1" x14ac:dyDescent="0.3">
      <c r="C34" s="349" t="s">
        <v>419</v>
      </c>
      <c r="D34" s="346"/>
      <c r="E34" s="350"/>
    </row>
    <row r="35" spans="3:6" ht="82.5" customHeight="1" x14ac:dyDescent="0.2">
      <c r="C35" s="451" t="s">
        <v>420</v>
      </c>
      <c r="D35" s="351" t="s">
        <v>13</v>
      </c>
      <c r="E35" s="321" t="s">
        <v>407</v>
      </c>
      <c r="F35" s="352"/>
    </row>
    <row r="36" spans="3:6" ht="50.25" customHeight="1" x14ac:dyDescent="0.2">
      <c r="C36" s="442" t="s">
        <v>421</v>
      </c>
      <c r="D36" s="351" t="s">
        <v>422</v>
      </c>
      <c r="E36" s="321" t="s">
        <v>407</v>
      </c>
    </row>
    <row r="37" spans="3:6" ht="55.5" customHeight="1" x14ac:dyDescent="0.2">
      <c r="C37" s="459" t="s">
        <v>423</v>
      </c>
      <c r="D37" s="351" t="s">
        <v>13</v>
      </c>
      <c r="E37" s="321" t="s">
        <v>407</v>
      </c>
    </row>
    <row r="38" spans="3:6" ht="23.25" customHeight="1" thickBot="1" x14ac:dyDescent="0.25">
      <c r="C38" s="460" t="s">
        <v>424</v>
      </c>
      <c r="D38" s="353" t="s">
        <v>384</v>
      </c>
      <c r="E38" s="344" t="s">
        <v>425</v>
      </c>
    </row>
    <row r="39" spans="3:6" ht="23.45" customHeight="1" thickBot="1" x14ac:dyDescent="0.3">
      <c r="C39" s="1234" t="s">
        <v>426</v>
      </c>
      <c r="D39" s="1235"/>
      <c r="E39" s="1236"/>
    </row>
    <row r="40" spans="3:6" ht="20.45" customHeight="1" x14ac:dyDescent="0.2">
      <c r="C40" s="461" t="s">
        <v>427</v>
      </c>
      <c r="D40" s="330" t="s">
        <v>384</v>
      </c>
      <c r="E40" s="342" t="s">
        <v>428</v>
      </c>
    </row>
    <row r="41" spans="3:6" ht="21.6" customHeight="1" x14ac:dyDescent="0.2">
      <c r="C41" s="462" t="s">
        <v>429</v>
      </c>
      <c r="D41" s="324" t="s">
        <v>384</v>
      </c>
      <c r="E41" s="321" t="s">
        <v>428</v>
      </c>
    </row>
    <row r="42" spans="3:6" ht="21.6" customHeight="1" thickBot="1" x14ac:dyDescent="0.25">
      <c r="C42" s="460" t="s">
        <v>430</v>
      </c>
      <c r="D42" s="341" t="s">
        <v>13</v>
      </c>
      <c r="E42" s="344" t="s">
        <v>428</v>
      </c>
    </row>
    <row r="43" spans="3:6" ht="30.6" customHeight="1" thickBot="1" x14ac:dyDescent="0.3">
      <c r="C43" s="1234" t="s">
        <v>431</v>
      </c>
      <c r="D43" s="1235"/>
      <c r="E43" s="1236"/>
    </row>
    <row r="44" spans="3:6" ht="28.35" customHeight="1" x14ac:dyDescent="0.2">
      <c r="C44" s="329" t="s">
        <v>432</v>
      </c>
      <c r="D44" s="330" t="s">
        <v>433</v>
      </c>
      <c r="E44" s="331" t="s">
        <v>405</v>
      </c>
    </row>
    <row r="45" spans="3:6" s="318" customFormat="1" ht="42.6" customHeight="1" x14ac:dyDescent="0.2">
      <c r="C45" s="442" t="s">
        <v>434</v>
      </c>
      <c r="D45" s="465" t="s">
        <v>433</v>
      </c>
      <c r="E45" s="466" t="s">
        <v>385</v>
      </c>
    </row>
    <row r="46" spans="3:6" s="355" customFormat="1" ht="70.349999999999994" customHeight="1" x14ac:dyDescent="0.2">
      <c r="C46" s="467" t="s">
        <v>512</v>
      </c>
      <c r="D46" s="468" t="s">
        <v>384</v>
      </c>
      <c r="E46" s="469" t="s">
        <v>385</v>
      </c>
    </row>
    <row r="47" spans="3:6" ht="24" customHeight="1" x14ac:dyDescent="0.25">
      <c r="C47" s="354" t="s">
        <v>435</v>
      </c>
      <c r="D47" s="334" t="s">
        <v>16</v>
      </c>
      <c r="E47" s="325" t="s">
        <v>385</v>
      </c>
      <c r="F47" s="356"/>
    </row>
    <row r="48" spans="3:6" ht="25.5" customHeight="1" x14ac:dyDescent="0.25">
      <c r="C48" s="357" t="s">
        <v>436</v>
      </c>
      <c r="D48" s="333" t="s">
        <v>10</v>
      </c>
      <c r="E48" s="325" t="s">
        <v>385</v>
      </c>
    </row>
    <row r="49" spans="3:5" s="318" customFormat="1" ht="57" customHeight="1" x14ac:dyDescent="0.2">
      <c r="C49" s="1249" t="s">
        <v>437</v>
      </c>
      <c r="D49" s="1250"/>
      <c r="E49" s="1251"/>
    </row>
    <row r="50" spans="3:5" s="318" customFormat="1" ht="24" customHeight="1" x14ac:dyDescent="0.25">
      <c r="C50" s="332" t="s">
        <v>438</v>
      </c>
      <c r="D50" s="358" t="s">
        <v>384</v>
      </c>
      <c r="E50" s="321" t="s">
        <v>385</v>
      </c>
    </row>
    <row r="51" spans="3:5" s="318" customFormat="1" ht="43.5" customHeight="1" x14ac:dyDescent="0.25">
      <c r="C51" s="332" t="s">
        <v>439</v>
      </c>
      <c r="D51" s="358" t="s">
        <v>433</v>
      </c>
      <c r="E51" s="321" t="s">
        <v>400</v>
      </c>
    </row>
    <row r="52" spans="3:5" s="318" customFormat="1" ht="37.700000000000003" customHeight="1" x14ac:dyDescent="0.25">
      <c r="C52" s="332" t="s">
        <v>440</v>
      </c>
      <c r="D52" s="358" t="s">
        <v>10</v>
      </c>
      <c r="E52" s="321" t="s">
        <v>441</v>
      </c>
    </row>
    <row r="53" spans="3:5" s="318" customFormat="1" ht="37.700000000000003" customHeight="1" x14ac:dyDescent="0.25">
      <c r="C53" s="332" t="s">
        <v>442</v>
      </c>
      <c r="D53" s="358" t="s">
        <v>16</v>
      </c>
      <c r="E53" s="321" t="s">
        <v>443</v>
      </c>
    </row>
    <row r="54" spans="3:5" s="318" customFormat="1" ht="37.700000000000003" customHeight="1" x14ac:dyDescent="0.25">
      <c r="C54" s="332" t="s">
        <v>444</v>
      </c>
      <c r="D54" s="358" t="s">
        <v>14</v>
      </c>
      <c r="E54" s="321" t="s">
        <v>400</v>
      </c>
    </row>
    <row r="55" spans="3:5" ht="76.349999999999994" customHeight="1" x14ac:dyDescent="0.25">
      <c r="C55" s="359" t="s">
        <v>445</v>
      </c>
      <c r="D55" s="360" t="s">
        <v>14</v>
      </c>
      <c r="E55" s="321" t="s">
        <v>400</v>
      </c>
    </row>
    <row r="56" spans="3:5" ht="45.6" customHeight="1" x14ac:dyDescent="0.25">
      <c r="C56" s="357" t="s">
        <v>446</v>
      </c>
      <c r="D56" s="361" t="s">
        <v>14</v>
      </c>
      <c r="E56" s="325" t="s">
        <v>400</v>
      </c>
    </row>
    <row r="57" spans="3:5" s="318" customFormat="1" ht="24" customHeight="1" x14ac:dyDescent="0.25">
      <c r="C57" s="1252" t="s">
        <v>447</v>
      </c>
      <c r="D57" s="1253"/>
      <c r="E57" s="1254"/>
    </row>
    <row r="58" spans="3:5" ht="24" customHeight="1" x14ac:dyDescent="0.25">
      <c r="C58" s="359" t="s">
        <v>448</v>
      </c>
      <c r="D58" s="361" t="s">
        <v>12</v>
      </c>
      <c r="E58" s="325" t="s">
        <v>405</v>
      </c>
    </row>
    <row r="59" spans="3:5" ht="27.6" customHeight="1" x14ac:dyDescent="0.25">
      <c r="C59" s="359" t="s">
        <v>449</v>
      </c>
      <c r="D59" s="361" t="s">
        <v>384</v>
      </c>
      <c r="E59" s="321" t="s">
        <v>385</v>
      </c>
    </row>
    <row r="60" spans="3:5" ht="27.6" customHeight="1" x14ac:dyDescent="0.25">
      <c r="C60" s="359" t="s">
        <v>450</v>
      </c>
      <c r="D60" s="361" t="s">
        <v>384</v>
      </c>
      <c r="E60" s="325" t="s">
        <v>385</v>
      </c>
    </row>
    <row r="61" spans="3:5" ht="29.45" customHeight="1" thickBot="1" x14ac:dyDescent="0.25">
      <c r="C61" s="362" t="s">
        <v>451</v>
      </c>
      <c r="D61" s="363" t="s">
        <v>13</v>
      </c>
      <c r="E61" s="338" t="s">
        <v>405</v>
      </c>
    </row>
    <row r="62" spans="3:5" ht="36.6" customHeight="1" thickBot="1" x14ac:dyDescent="0.3">
      <c r="C62" s="364" t="s">
        <v>452</v>
      </c>
      <c r="D62" s="365" t="s">
        <v>453</v>
      </c>
      <c r="E62" s="347" t="s">
        <v>405</v>
      </c>
    </row>
    <row r="63" spans="3:5" ht="29.45" customHeight="1" thickBot="1" x14ac:dyDescent="0.3">
      <c r="C63" s="1234" t="s">
        <v>454</v>
      </c>
      <c r="D63" s="1235"/>
      <c r="E63" s="1236"/>
    </row>
    <row r="64" spans="3:5" ht="25.35" customHeight="1" x14ac:dyDescent="0.25">
      <c r="C64" s="483" t="s">
        <v>455</v>
      </c>
      <c r="D64" s="367" t="s">
        <v>384</v>
      </c>
      <c r="E64" s="331" t="s">
        <v>385</v>
      </c>
    </row>
    <row r="65" spans="3:5" ht="24.6" customHeight="1" x14ac:dyDescent="0.25">
      <c r="C65" s="484" t="s">
        <v>511</v>
      </c>
      <c r="D65" s="361" t="s">
        <v>384</v>
      </c>
      <c r="E65" s="325" t="s">
        <v>385</v>
      </c>
    </row>
    <row r="66" spans="3:5" ht="29.45" customHeight="1" x14ac:dyDescent="0.25">
      <c r="C66" s="484" t="s">
        <v>456</v>
      </c>
      <c r="D66" s="361" t="s">
        <v>384</v>
      </c>
      <c r="E66" s="325" t="s">
        <v>385</v>
      </c>
    </row>
    <row r="67" spans="3:5" ht="29.45" customHeight="1" thickBot="1" x14ac:dyDescent="0.3">
      <c r="C67" s="485" t="s">
        <v>457</v>
      </c>
      <c r="D67" s="363" t="s">
        <v>14</v>
      </c>
      <c r="E67" s="368" t="s">
        <v>441</v>
      </c>
    </row>
    <row r="68" spans="3:5" ht="39.6" customHeight="1" thickBot="1" x14ac:dyDescent="0.3">
      <c r="C68" s="1234" t="s">
        <v>458</v>
      </c>
      <c r="D68" s="1235"/>
      <c r="E68" s="1236"/>
    </row>
    <row r="69" spans="3:5" ht="30.75" customHeight="1" x14ac:dyDescent="0.25">
      <c r="C69" s="366" t="s">
        <v>459</v>
      </c>
      <c r="D69" s="367" t="s">
        <v>17</v>
      </c>
      <c r="E69" s="331" t="s">
        <v>385</v>
      </c>
    </row>
    <row r="70" spans="3:5" ht="23.45" customHeight="1" x14ac:dyDescent="0.25">
      <c r="C70" s="359" t="s">
        <v>460</v>
      </c>
      <c r="D70" s="361" t="s">
        <v>384</v>
      </c>
      <c r="E70" s="325" t="s">
        <v>385</v>
      </c>
    </row>
    <row r="71" spans="3:5" ht="24" customHeight="1" x14ac:dyDescent="0.25">
      <c r="C71" s="359" t="s">
        <v>461</v>
      </c>
      <c r="D71" s="361" t="s">
        <v>384</v>
      </c>
      <c r="E71" s="325" t="s">
        <v>385</v>
      </c>
    </row>
    <row r="72" spans="3:5" ht="36" customHeight="1" x14ac:dyDescent="0.25">
      <c r="C72" s="359" t="s">
        <v>462</v>
      </c>
      <c r="D72" s="361" t="s">
        <v>463</v>
      </c>
      <c r="E72" s="325" t="s">
        <v>385</v>
      </c>
    </row>
    <row r="73" spans="3:5" ht="24.6" customHeight="1" x14ac:dyDescent="0.25">
      <c r="C73" s="1255" t="s">
        <v>464</v>
      </c>
      <c r="D73" s="1256"/>
      <c r="E73" s="1257"/>
    </row>
    <row r="74" spans="3:5" s="318" customFormat="1" ht="28.35" customHeight="1" x14ac:dyDescent="0.25">
      <c r="C74" s="471" t="s">
        <v>465</v>
      </c>
      <c r="D74" s="473" t="s">
        <v>10</v>
      </c>
      <c r="E74" s="466" t="s">
        <v>441</v>
      </c>
    </row>
    <row r="75" spans="3:5" s="318" customFormat="1" ht="28.35" customHeight="1" x14ac:dyDescent="0.25">
      <c r="C75" s="471" t="s">
        <v>466</v>
      </c>
      <c r="D75" s="473" t="s">
        <v>467</v>
      </c>
      <c r="E75" s="466" t="s">
        <v>441</v>
      </c>
    </row>
    <row r="76" spans="3:5" s="318" customFormat="1" ht="28.35" customHeight="1" x14ac:dyDescent="0.25">
      <c r="C76" s="471" t="s">
        <v>468</v>
      </c>
      <c r="D76" s="473" t="s">
        <v>469</v>
      </c>
      <c r="E76" s="466" t="s">
        <v>441</v>
      </c>
    </row>
    <row r="77" spans="3:5" s="318" customFormat="1" ht="28.35" customHeight="1" thickBot="1" x14ac:dyDescent="0.3">
      <c r="C77" s="472" t="s">
        <v>470</v>
      </c>
      <c r="D77" s="474" t="s">
        <v>469</v>
      </c>
      <c r="E77" s="475" t="s">
        <v>441</v>
      </c>
    </row>
    <row r="78" spans="3:5" s="318" customFormat="1" ht="38.450000000000003" customHeight="1" thickBot="1" x14ac:dyDescent="0.3">
      <c r="C78" s="1243" t="s">
        <v>471</v>
      </c>
      <c r="D78" s="1244"/>
      <c r="E78" s="1245"/>
    </row>
    <row r="79" spans="3:5" ht="29.45" customHeight="1" x14ac:dyDescent="0.25">
      <c r="C79" s="477" t="s">
        <v>472</v>
      </c>
      <c r="D79" s="369" t="s">
        <v>15</v>
      </c>
      <c r="E79" s="342" t="s">
        <v>385</v>
      </c>
    </row>
    <row r="80" spans="3:5" ht="25.5" customHeight="1" x14ac:dyDescent="0.25">
      <c r="C80" s="478" t="s">
        <v>473</v>
      </c>
      <c r="D80" s="360" t="s">
        <v>15</v>
      </c>
      <c r="E80" s="321" t="s">
        <v>400</v>
      </c>
    </row>
    <row r="81" spans="3:5" ht="37.5" customHeight="1" thickBot="1" x14ac:dyDescent="0.3">
      <c r="C81" s="479" t="s">
        <v>474</v>
      </c>
      <c r="D81" s="353" t="s">
        <v>16</v>
      </c>
      <c r="E81" s="344" t="s">
        <v>400</v>
      </c>
    </row>
    <row r="82" spans="3:5" ht="28.7" customHeight="1" thickBot="1" x14ac:dyDescent="0.3">
      <c r="C82" s="370" t="s">
        <v>475</v>
      </c>
      <c r="D82" s="371" t="s">
        <v>476</v>
      </c>
      <c r="E82" s="372" t="s">
        <v>477</v>
      </c>
    </row>
    <row r="83" spans="3:5" ht="26.25" customHeight="1" thickBot="1" x14ac:dyDescent="0.3">
      <c r="C83" s="1234" t="s">
        <v>478</v>
      </c>
      <c r="D83" s="1235"/>
      <c r="E83" s="1236"/>
    </row>
    <row r="84" spans="3:5" ht="27.6" customHeight="1" x14ac:dyDescent="0.25">
      <c r="C84" s="480" t="s">
        <v>479</v>
      </c>
      <c r="D84" s="369" t="s">
        <v>480</v>
      </c>
      <c r="E84" s="331" t="s">
        <v>400</v>
      </c>
    </row>
    <row r="85" spans="3:5" ht="39.6" customHeight="1" x14ac:dyDescent="0.25">
      <c r="C85" s="481" t="s">
        <v>481</v>
      </c>
      <c r="D85" s="358" t="s">
        <v>14</v>
      </c>
      <c r="E85" s="325" t="s">
        <v>400</v>
      </c>
    </row>
    <row r="86" spans="3:5" ht="39.6" customHeight="1" x14ac:dyDescent="0.25">
      <c r="C86" s="481" t="s">
        <v>516</v>
      </c>
      <c r="D86" s="358" t="s">
        <v>15</v>
      </c>
      <c r="E86" s="325" t="s">
        <v>400</v>
      </c>
    </row>
    <row r="87" spans="3:5" ht="25.7" customHeight="1" thickBot="1" x14ac:dyDescent="0.3">
      <c r="C87" s="482" t="s">
        <v>482</v>
      </c>
      <c r="D87" s="374" t="s">
        <v>16</v>
      </c>
      <c r="E87" s="338" t="s">
        <v>400</v>
      </c>
    </row>
    <row r="88" spans="3:5" ht="26.45" customHeight="1" thickBot="1" x14ac:dyDescent="0.3">
      <c r="C88" s="1234" t="s">
        <v>483</v>
      </c>
      <c r="D88" s="1235"/>
      <c r="E88" s="1236"/>
    </row>
    <row r="89" spans="3:5" s="318" customFormat="1" ht="30" customHeight="1" x14ac:dyDescent="0.25">
      <c r="C89" s="491" t="s">
        <v>484</v>
      </c>
      <c r="D89" s="375" t="s">
        <v>14</v>
      </c>
      <c r="E89" s="376" t="s">
        <v>400</v>
      </c>
    </row>
    <row r="90" spans="3:5" s="318" customFormat="1" ht="27" customHeight="1" x14ac:dyDescent="0.25">
      <c r="C90" s="492" t="s">
        <v>485</v>
      </c>
      <c r="D90" s="333" t="s">
        <v>14</v>
      </c>
      <c r="E90" s="321" t="s">
        <v>385</v>
      </c>
    </row>
    <row r="91" spans="3:5" ht="31.35" customHeight="1" x14ac:dyDescent="0.25">
      <c r="C91" s="493" t="s">
        <v>486</v>
      </c>
      <c r="D91" s="333" t="s">
        <v>14</v>
      </c>
      <c r="E91" s="325" t="s">
        <v>385</v>
      </c>
    </row>
    <row r="92" spans="3:5" ht="24" customHeight="1" x14ac:dyDescent="0.2">
      <c r="C92" s="494" t="s">
        <v>487</v>
      </c>
      <c r="D92" s="333" t="s">
        <v>15</v>
      </c>
      <c r="E92" s="325" t="s">
        <v>385</v>
      </c>
    </row>
    <row r="93" spans="3:5" ht="28.35" customHeight="1" x14ac:dyDescent="0.25">
      <c r="C93" s="481" t="s">
        <v>488</v>
      </c>
      <c r="D93" s="360" t="s">
        <v>15</v>
      </c>
      <c r="E93" s="325" t="s">
        <v>385</v>
      </c>
    </row>
    <row r="94" spans="3:5" s="335" customFormat="1" ht="46.35" customHeight="1" thickBot="1" x14ac:dyDescent="0.3">
      <c r="C94" s="495" t="s">
        <v>489</v>
      </c>
      <c r="D94" s="377" t="s">
        <v>14</v>
      </c>
      <c r="E94" s="378" t="s">
        <v>385</v>
      </c>
    </row>
    <row r="95" spans="3:5" s="335" customFormat="1" ht="46.35" customHeight="1" thickBot="1" x14ac:dyDescent="0.3">
      <c r="C95" s="379" t="s">
        <v>513</v>
      </c>
      <c r="D95" s="346" t="s">
        <v>15</v>
      </c>
      <c r="E95" s="347" t="s">
        <v>400</v>
      </c>
    </row>
    <row r="96" spans="3:5" s="335" customFormat="1" ht="24.75" customHeight="1" x14ac:dyDescent="0.25">
      <c r="C96" s="1246" t="s">
        <v>490</v>
      </c>
      <c r="D96" s="1247"/>
      <c r="E96" s="1248"/>
    </row>
    <row r="97" spans="3:5" s="335" customFormat="1" ht="29.45" customHeight="1" x14ac:dyDescent="0.25">
      <c r="C97" s="380" t="s">
        <v>491</v>
      </c>
      <c r="D97" s="381" t="s">
        <v>384</v>
      </c>
      <c r="E97" s="325" t="s">
        <v>477</v>
      </c>
    </row>
    <row r="98" spans="3:5" s="382" customFormat="1" ht="29.45" customHeight="1" x14ac:dyDescent="0.25">
      <c r="C98" s="373" t="s">
        <v>492</v>
      </c>
      <c r="D98" s="360" t="s">
        <v>14</v>
      </c>
      <c r="E98" s="325" t="s">
        <v>400</v>
      </c>
    </row>
    <row r="99" spans="3:5" s="382" customFormat="1" ht="29.45" customHeight="1" thickBot="1" x14ac:dyDescent="0.3">
      <c r="C99" s="383" t="s">
        <v>493</v>
      </c>
      <c r="D99" s="353" t="s">
        <v>14</v>
      </c>
      <c r="E99" s="338" t="s">
        <v>400</v>
      </c>
    </row>
    <row r="100" spans="3:5" ht="24.75" customHeight="1" thickBot="1" x14ac:dyDescent="0.3">
      <c r="C100" s="384" t="s">
        <v>494</v>
      </c>
      <c r="D100" s="385"/>
      <c r="E100" s="386"/>
    </row>
    <row r="101" spans="3:5" ht="24.75" customHeight="1" x14ac:dyDescent="0.25">
      <c r="C101" s="387" t="s">
        <v>495</v>
      </c>
      <c r="D101" s="388" t="s">
        <v>384</v>
      </c>
      <c r="E101" s="331" t="s">
        <v>496</v>
      </c>
    </row>
    <row r="102" spans="3:5" ht="21" customHeight="1" x14ac:dyDescent="0.25">
      <c r="C102" s="389" t="s">
        <v>497</v>
      </c>
      <c r="D102" s="333" t="s">
        <v>384</v>
      </c>
      <c r="E102" s="325" t="s">
        <v>496</v>
      </c>
    </row>
    <row r="103" spans="3:5" ht="24" customHeight="1" x14ac:dyDescent="0.25">
      <c r="C103" s="389" t="s">
        <v>498</v>
      </c>
      <c r="D103" s="333" t="s">
        <v>17</v>
      </c>
      <c r="E103" s="325" t="s">
        <v>496</v>
      </c>
    </row>
    <row r="104" spans="3:5" ht="25.35" customHeight="1" thickBot="1" x14ac:dyDescent="0.3">
      <c r="C104" s="390" t="s">
        <v>499</v>
      </c>
      <c r="D104" s="391" t="s">
        <v>18</v>
      </c>
      <c r="E104" s="378" t="s">
        <v>496</v>
      </c>
    </row>
    <row r="105" spans="3:5" x14ac:dyDescent="0.2">
      <c r="C105" s="355"/>
    </row>
    <row r="106" spans="3:5" x14ac:dyDescent="0.2">
      <c r="C106" s="355"/>
    </row>
    <row r="107" spans="3:5" x14ac:dyDescent="0.2">
      <c r="C107" s="355"/>
    </row>
    <row r="108" spans="3:5" x14ac:dyDescent="0.2">
      <c r="C108" s="355"/>
    </row>
    <row r="109" spans="3:5" x14ac:dyDescent="0.2">
      <c r="C109" s="355"/>
    </row>
    <row r="110" spans="3:5" x14ac:dyDescent="0.2">
      <c r="C110" s="355"/>
    </row>
    <row r="111" spans="3:5" x14ac:dyDescent="0.2">
      <c r="C111" s="355"/>
    </row>
    <row r="112" spans="3:5" x14ac:dyDescent="0.2">
      <c r="C112" s="355"/>
    </row>
  </sheetData>
  <autoFilter ref="C5:E104" xr:uid="{00000000-0009-0000-0000-000006000000}"/>
  <mergeCells count="16">
    <mergeCell ref="C78:E78"/>
    <mergeCell ref="C83:E83"/>
    <mergeCell ref="C88:E88"/>
    <mergeCell ref="C96:E96"/>
    <mergeCell ref="C43:E43"/>
    <mergeCell ref="C49:E49"/>
    <mergeCell ref="C57:E57"/>
    <mergeCell ref="C63:E63"/>
    <mergeCell ref="C68:E68"/>
    <mergeCell ref="C73:E73"/>
    <mergeCell ref="C39:E39"/>
    <mergeCell ref="C2:E2"/>
    <mergeCell ref="C4:D4"/>
    <mergeCell ref="C6:E6"/>
    <mergeCell ref="C21:E21"/>
    <mergeCell ref="C25:E25"/>
  </mergeCells>
  <printOptions horizontalCentered="1" verticalCentered="1"/>
  <pageMargins left="0.35433070866141736" right="0.15748031496062992" top="0.19685039370078741" bottom="0.98425196850393704" header="0" footer="0"/>
  <pageSetup scale="7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O69"/>
  <sheetViews>
    <sheetView topLeftCell="A26" workbookViewId="0">
      <selection activeCell="B26" sqref="B26"/>
    </sheetView>
  </sheetViews>
  <sheetFormatPr baseColWidth="10" defaultRowHeight="21" customHeight="1" x14ac:dyDescent="0.2"/>
  <cols>
    <col min="1" max="1" width="6" style="355" customWidth="1"/>
    <col min="2" max="2" width="147.7109375" style="506" customWidth="1"/>
    <col min="3" max="3" width="30.7109375" style="506" customWidth="1"/>
    <col min="4" max="7" width="11.42578125" style="502"/>
    <col min="8" max="16384" width="11.42578125" style="506"/>
  </cols>
  <sheetData>
    <row r="1" spans="2:5" ht="15.75" customHeight="1" x14ac:dyDescent="0.25">
      <c r="B1" s="1259" t="s">
        <v>527</v>
      </c>
      <c r="C1" s="1259"/>
      <c r="D1" s="501"/>
    </row>
    <row r="2" spans="2:5" ht="15.75" customHeight="1" thickBot="1" x14ac:dyDescent="0.3">
      <c r="B2" s="1260" t="s">
        <v>528</v>
      </c>
      <c r="C2" s="1260"/>
      <c r="D2" s="501"/>
    </row>
    <row r="3" spans="2:5" ht="21" customHeight="1" x14ac:dyDescent="0.25">
      <c r="B3" s="503" t="s">
        <v>529</v>
      </c>
      <c r="C3" s="503" t="s">
        <v>380</v>
      </c>
      <c r="D3" s="501"/>
    </row>
    <row r="4" spans="2:5" ht="21" customHeight="1" x14ac:dyDescent="0.25">
      <c r="B4" s="1261" t="s">
        <v>530</v>
      </c>
      <c r="C4" s="1262"/>
      <c r="D4" s="501"/>
    </row>
    <row r="5" spans="2:5" ht="21" customHeight="1" x14ac:dyDescent="0.25">
      <c r="B5" s="441" t="s">
        <v>531</v>
      </c>
      <c r="C5" s="504" t="s">
        <v>532</v>
      </c>
      <c r="D5" s="501"/>
    </row>
    <row r="6" spans="2:5" ht="21" customHeight="1" x14ac:dyDescent="0.25">
      <c r="B6" s="441" t="s">
        <v>533</v>
      </c>
      <c r="C6" s="505" t="s">
        <v>532</v>
      </c>
      <c r="D6" s="501"/>
    </row>
    <row r="7" spans="2:5" ht="21" customHeight="1" x14ac:dyDescent="0.25">
      <c r="B7" s="441" t="s">
        <v>597</v>
      </c>
      <c r="C7" s="505" t="s">
        <v>443</v>
      </c>
      <c r="D7" s="501"/>
    </row>
    <row r="8" spans="2:5" ht="21" customHeight="1" x14ac:dyDescent="0.25">
      <c r="B8" s="516" t="s">
        <v>534</v>
      </c>
      <c r="C8" s="505" t="s">
        <v>532</v>
      </c>
      <c r="D8" s="501"/>
    </row>
    <row r="9" spans="2:5" ht="16.5" customHeight="1" x14ac:dyDescent="0.25">
      <c r="B9" s="516" t="s">
        <v>535</v>
      </c>
      <c r="C9" s="505" t="s">
        <v>532</v>
      </c>
      <c r="D9" s="501"/>
    </row>
    <row r="10" spans="2:5" ht="21" customHeight="1" x14ac:dyDescent="0.25">
      <c r="B10" s="516" t="s">
        <v>536</v>
      </c>
      <c r="C10" s="505" t="s">
        <v>532</v>
      </c>
      <c r="D10" s="501"/>
    </row>
    <row r="11" spans="2:5" ht="21" customHeight="1" x14ac:dyDescent="0.25">
      <c r="B11" s="516" t="s">
        <v>537</v>
      </c>
      <c r="C11" s="505" t="s">
        <v>532</v>
      </c>
      <c r="D11" s="501"/>
    </row>
    <row r="12" spans="2:5" ht="17.25" customHeight="1" x14ac:dyDescent="0.25">
      <c r="B12" s="1261" t="s">
        <v>538</v>
      </c>
      <c r="C12" s="1262"/>
      <c r="D12" s="501"/>
    </row>
    <row r="13" spans="2:5" ht="17.25" customHeight="1" x14ac:dyDescent="0.25">
      <c r="B13" s="441" t="s">
        <v>539</v>
      </c>
      <c r="C13" s="505" t="s">
        <v>540</v>
      </c>
      <c r="D13" s="501"/>
    </row>
    <row r="14" spans="2:5" ht="21" customHeight="1" x14ac:dyDescent="0.2">
      <c r="B14" s="441" t="s">
        <v>541</v>
      </c>
      <c r="C14" s="505" t="s">
        <v>385</v>
      </c>
    </row>
    <row r="15" spans="2:5" ht="21" customHeight="1" x14ac:dyDescent="0.2">
      <c r="B15" s="441" t="s">
        <v>542</v>
      </c>
      <c r="C15" s="505" t="s">
        <v>385</v>
      </c>
      <c r="D15" s="355"/>
      <c r="E15" s="355"/>
    </row>
    <row r="16" spans="2:5" ht="18" customHeight="1" x14ac:dyDescent="0.2">
      <c r="B16" s="441" t="s">
        <v>543</v>
      </c>
      <c r="C16" s="505" t="s">
        <v>385</v>
      </c>
      <c r="D16" s="355"/>
      <c r="E16" s="355"/>
    </row>
    <row r="17" spans="1:15" ht="18" customHeight="1" x14ac:dyDescent="0.2">
      <c r="B17" s="441" t="s">
        <v>544</v>
      </c>
      <c r="C17" s="505" t="s">
        <v>385</v>
      </c>
      <c r="D17" s="355"/>
      <c r="E17" s="355"/>
    </row>
    <row r="18" spans="1:15" ht="18" customHeight="1" x14ac:dyDescent="0.2">
      <c r="B18" s="441" t="s">
        <v>545</v>
      </c>
      <c r="C18" s="505" t="s">
        <v>385</v>
      </c>
      <c r="D18" s="355"/>
      <c r="E18" s="355"/>
    </row>
    <row r="19" spans="1:15" ht="18" customHeight="1" x14ac:dyDescent="0.2">
      <c r="B19" s="441" t="s">
        <v>546</v>
      </c>
      <c r="C19" s="505" t="s">
        <v>540</v>
      </c>
      <c r="D19" s="355"/>
      <c r="E19" s="355"/>
    </row>
    <row r="20" spans="1:15" ht="18" customHeight="1" x14ac:dyDescent="0.2">
      <c r="B20" s="441" t="s">
        <v>547</v>
      </c>
      <c r="C20" s="505" t="s">
        <v>385</v>
      </c>
      <c r="D20" s="355"/>
      <c r="E20" s="355"/>
    </row>
    <row r="21" spans="1:15" ht="18" customHeight="1" x14ac:dyDescent="0.2">
      <c r="B21" s="441" t="s">
        <v>548</v>
      </c>
      <c r="C21" s="505" t="s">
        <v>540</v>
      </c>
      <c r="D21" s="355"/>
      <c r="E21" s="355"/>
    </row>
    <row r="22" spans="1:15" ht="18" customHeight="1" x14ac:dyDescent="0.2">
      <c r="B22" s="441" t="s">
        <v>549</v>
      </c>
      <c r="C22" s="505" t="s">
        <v>540</v>
      </c>
      <c r="D22" s="355"/>
      <c r="E22" s="355"/>
    </row>
    <row r="23" spans="1:15" ht="18" customHeight="1" x14ac:dyDescent="0.2">
      <c r="B23" s="441" t="s">
        <v>550</v>
      </c>
      <c r="C23" s="505" t="s">
        <v>540</v>
      </c>
      <c r="D23" s="355"/>
      <c r="E23" s="355"/>
    </row>
    <row r="24" spans="1:15" ht="18" customHeight="1" x14ac:dyDescent="0.2">
      <c r="B24" s="441" t="s">
        <v>551</v>
      </c>
      <c r="C24" s="505" t="s">
        <v>540</v>
      </c>
      <c r="D24" s="355"/>
      <c r="E24" s="355"/>
    </row>
    <row r="25" spans="1:15" ht="18" customHeight="1" x14ac:dyDescent="0.2">
      <c r="B25" s="441" t="s">
        <v>552</v>
      </c>
      <c r="C25" s="505" t="s">
        <v>540</v>
      </c>
      <c r="D25" s="355"/>
      <c r="E25" s="355"/>
    </row>
    <row r="26" spans="1:15" ht="18" customHeight="1" x14ac:dyDescent="0.2">
      <c r="B26" s="441" t="s">
        <v>553</v>
      </c>
      <c r="C26" s="505" t="s">
        <v>385</v>
      </c>
      <c r="D26" s="355"/>
      <c r="E26" s="355"/>
    </row>
    <row r="27" spans="1:15" ht="21.75" customHeight="1" x14ac:dyDescent="0.2">
      <c r="B27" s="441" t="s">
        <v>554</v>
      </c>
      <c r="C27" s="505" t="s">
        <v>532</v>
      </c>
      <c r="D27" s="355"/>
      <c r="E27" s="355"/>
    </row>
    <row r="28" spans="1:15" ht="21" customHeight="1" x14ac:dyDescent="0.25">
      <c r="B28" s="507" t="s">
        <v>555</v>
      </c>
      <c r="C28" s="508"/>
      <c r="D28" s="355"/>
      <c r="E28" s="355"/>
    </row>
    <row r="29" spans="1:15" ht="21.75" customHeight="1" x14ac:dyDescent="0.2">
      <c r="B29" s="441" t="s">
        <v>556</v>
      </c>
      <c r="C29" s="505" t="s">
        <v>540</v>
      </c>
      <c r="D29" s="355"/>
      <c r="E29" s="355"/>
    </row>
    <row r="30" spans="1:15" ht="23.25" customHeight="1" x14ac:dyDescent="0.25">
      <c r="B30" s="543" t="s">
        <v>557</v>
      </c>
      <c r="C30" s="505"/>
      <c r="D30" s="355"/>
      <c r="E30" s="355"/>
    </row>
    <row r="31" spans="1:15" ht="15.75" customHeight="1" x14ac:dyDescent="0.2">
      <c r="B31" s="441" t="s">
        <v>558</v>
      </c>
      <c r="C31" s="509" t="s">
        <v>559</v>
      </c>
      <c r="D31" s="355"/>
      <c r="E31" s="355"/>
    </row>
    <row r="32" spans="1:15" s="513" customFormat="1" ht="22.5" customHeight="1" x14ac:dyDescent="0.2">
      <c r="A32" s="510"/>
      <c r="B32" s="459" t="s">
        <v>560</v>
      </c>
      <c r="C32" s="509" t="s">
        <v>559</v>
      </c>
      <c r="D32" s="511"/>
      <c r="E32" s="511"/>
      <c r="F32" s="511"/>
      <c r="G32" s="511"/>
      <c r="H32" s="511"/>
      <c r="I32" s="511"/>
      <c r="J32" s="511"/>
      <c r="K32" s="511"/>
      <c r="L32" s="511"/>
      <c r="M32" s="511"/>
      <c r="N32" s="511"/>
      <c r="O32" s="512"/>
    </row>
    <row r="33" spans="1:5" s="511" customFormat="1" ht="22.5" customHeight="1" x14ac:dyDescent="0.25">
      <c r="A33" s="510"/>
      <c r="B33" s="467" t="s">
        <v>561</v>
      </c>
      <c r="C33" s="509"/>
    </row>
    <row r="34" spans="1:5" s="511" customFormat="1" ht="19.5" customHeight="1" x14ac:dyDescent="0.2">
      <c r="A34" s="510"/>
      <c r="B34" s="459" t="s">
        <v>562</v>
      </c>
      <c r="C34" s="509" t="s">
        <v>385</v>
      </c>
    </row>
    <row r="35" spans="1:5" s="511" customFormat="1" ht="20.25" customHeight="1" x14ac:dyDescent="0.2">
      <c r="A35" s="510"/>
      <c r="B35" s="459" t="s">
        <v>563</v>
      </c>
      <c r="C35" s="505" t="s">
        <v>564</v>
      </c>
    </row>
    <row r="36" spans="1:5" s="511" customFormat="1" ht="20.25" customHeight="1" x14ac:dyDescent="0.25">
      <c r="A36" s="510"/>
      <c r="B36" s="467" t="s">
        <v>565</v>
      </c>
      <c r="C36" s="505"/>
    </row>
    <row r="37" spans="1:5" s="511" customFormat="1" ht="20.25" customHeight="1" x14ac:dyDescent="0.2">
      <c r="A37" s="510"/>
      <c r="B37" s="459" t="s">
        <v>566</v>
      </c>
      <c r="C37" s="505" t="s">
        <v>564</v>
      </c>
    </row>
    <row r="38" spans="1:5" s="511" customFormat="1" ht="20.25" customHeight="1" x14ac:dyDescent="0.2">
      <c r="A38" s="510"/>
      <c r="B38" s="459" t="s">
        <v>567</v>
      </c>
      <c r="C38" s="505" t="s">
        <v>564</v>
      </c>
    </row>
    <row r="39" spans="1:5" ht="18.75" customHeight="1" x14ac:dyDescent="0.2">
      <c r="B39" s="459" t="s">
        <v>568</v>
      </c>
      <c r="C39" s="505" t="s">
        <v>564</v>
      </c>
      <c r="D39" s="355"/>
      <c r="E39" s="355"/>
    </row>
    <row r="40" spans="1:5" ht="37.5" customHeight="1" x14ac:dyDescent="0.2">
      <c r="B40" s="459" t="s">
        <v>611</v>
      </c>
      <c r="C40" s="505" t="s">
        <v>540</v>
      </c>
      <c r="D40" s="355"/>
      <c r="E40" s="355"/>
    </row>
    <row r="41" spans="1:5" ht="32.25" customHeight="1" x14ac:dyDescent="0.2">
      <c r="B41" s="539" t="s">
        <v>569</v>
      </c>
      <c r="C41" s="505" t="s">
        <v>540</v>
      </c>
      <c r="D41" s="355"/>
      <c r="E41" s="355"/>
    </row>
    <row r="42" spans="1:5" ht="23.25" customHeight="1" x14ac:dyDescent="0.2">
      <c r="B42" s="540" t="s">
        <v>570</v>
      </c>
      <c r="C42" s="505" t="s">
        <v>540</v>
      </c>
      <c r="D42" s="355"/>
      <c r="E42" s="355"/>
    </row>
    <row r="43" spans="1:5" ht="23.25" customHeight="1" x14ac:dyDescent="0.2">
      <c r="B43" s="540" t="s">
        <v>571</v>
      </c>
      <c r="C43" s="505" t="s">
        <v>564</v>
      </c>
      <c r="D43" s="355"/>
      <c r="E43" s="355"/>
    </row>
    <row r="44" spans="1:5" ht="23.25" customHeight="1" x14ac:dyDescent="0.25">
      <c r="B44" s="546" t="s">
        <v>350</v>
      </c>
      <c r="C44" s="505"/>
      <c r="D44" s="355"/>
      <c r="E44" s="355"/>
    </row>
    <row r="45" spans="1:5" ht="15.75" customHeight="1" x14ac:dyDescent="0.2">
      <c r="B45" s="538" t="s">
        <v>572</v>
      </c>
      <c r="C45" s="505" t="s">
        <v>564</v>
      </c>
      <c r="D45" s="355"/>
      <c r="E45" s="355"/>
    </row>
    <row r="46" spans="1:5" ht="20.25" customHeight="1" x14ac:dyDescent="0.2">
      <c r="B46" s="459" t="s">
        <v>573</v>
      </c>
      <c r="C46" s="505" t="s">
        <v>564</v>
      </c>
      <c r="D46" s="355"/>
      <c r="E46" s="355"/>
    </row>
    <row r="47" spans="1:5" ht="21" customHeight="1" x14ac:dyDescent="0.2">
      <c r="B47" s="538" t="s">
        <v>574</v>
      </c>
      <c r="C47" s="505" t="s">
        <v>564</v>
      </c>
      <c r="D47" s="355"/>
      <c r="E47" s="355"/>
    </row>
    <row r="48" spans="1:5" ht="19.5" customHeight="1" x14ac:dyDescent="0.25">
      <c r="B48" s="467" t="s">
        <v>575</v>
      </c>
      <c r="C48" s="505"/>
      <c r="D48" s="355"/>
      <c r="E48" s="355"/>
    </row>
    <row r="49" spans="2:5" ht="18.75" customHeight="1" x14ac:dyDescent="0.2">
      <c r="B49" s="459" t="s">
        <v>576</v>
      </c>
      <c r="C49" s="505" t="s">
        <v>540</v>
      </c>
      <c r="D49" s="355"/>
      <c r="E49" s="355"/>
    </row>
    <row r="50" spans="2:5" ht="18" customHeight="1" x14ac:dyDescent="0.2">
      <c r="B50" s="459" t="s">
        <v>577</v>
      </c>
      <c r="C50" s="505" t="s">
        <v>540</v>
      </c>
      <c r="D50" s="355"/>
      <c r="E50" s="355"/>
    </row>
    <row r="51" spans="2:5" ht="18" customHeight="1" x14ac:dyDescent="0.25">
      <c r="B51" s="467" t="s">
        <v>578</v>
      </c>
      <c r="C51" s="505"/>
      <c r="D51" s="355"/>
      <c r="E51" s="355"/>
    </row>
    <row r="52" spans="2:5" ht="38.25" customHeight="1" x14ac:dyDescent="0.2">
      <c r="B52" s="459" t="s">
        <v>579</v>
      </c>
      <c r="C52" s="505" t="s">
        <v>564</v>
      </c>
      <c r="D52" s="355"/>
      <c r="E52" s="355"/>
    </row>
    <row r="53" spans="2:5" ht="21" customHeight="1" x14ac:dyDescent="0.25">
      <c r="B53" s="1263" t="s">
        <v>580</v>
      </c>
      <c r="C53" s="1264"/>
      <c r="D53" s="355"/>
      <c r="E53" s="355"/>
    </row>
    <row r="54" spans="2:5" ht="16.5" customHeight="1" x14ac:dyDescent="0.2">
      <c r="B54" s="441" t="s">
        <v>581</v>
      </c>
      <c r="C54" s="505" t="s">
        <v>564</v>
      </c>
      <c r="D54" s="355"/>
      <c r="E54" s="355"/>
    </row>
    <row r="55" spans="2:5" ht="21" customHeight="1" x14ac:dyDescent="0.2">
      <c r="B55" s="538" t="s">
        <v>582</v>
      </c>
      <c r="C55" s="505" t="s">
        <v>564</v>
      </c>
      <c r="D55" s="355"/>
      <c r="E55" s="355"/>
    </row>
    <row r="56" spans="2:5" ht="21" customHeight="1" x14ac:dyDescent="0.2">
      <c r="B56" s="441" t="s">
        <v>583</v>
      </c>
      <c r="C56" s="505" t="s">
        <v>385</v>
      </c>
      <c r="D56" s="355"/>
      <c r="E56" s="355"/>
    </row>
    <row r="57" spans="2:5" ht="16.5" customHeight="1" x14ac:dyDescent="0.2">
      <c r="B57" s="441" t="s">
        <v>584</v>
      </c>
      <c r="C57" s="505" t="s">
        <v>540</v>
      </c>
      <c r="D57" s="355"/>
      <c r="E57" s="355"/>
    </row>
    <row r="58" spans="2:5" ht="18" customHeight="1" x14ac:dyDescent="0.2">
      <c r="B58" s="441" t="s">
        <v>482</v>
      </c>
      <c r="C58" s="505" t="s">
        <v>532</v>
      </c>
      <c r="E58" s="355"/>
    </row>
    <row r="59" spans="2:5" ht="21" customHeight="1" x14ac:dyDescent="0.2">
      <c r="B59" s="441" t="s">
        <v>585</v>
      </c>
      <c r="C59" s="505"/>
      <c r="E59" s="355"/>
    </row>
    <row r="60" spans="2:5" ht="25.5" customHeight="1" x14ac:dyDescent="0.2">
      <c r="B60" s="441" t="s">
        <v>586</v>
      </c>
      <c r="C60" s="505"/>
      <c r="E60" s="355"/>
    </row>
    <row r="61" spans="2:5" ht="25.5" customHeight="1" x14ac:dyDescent="0.2">
      <c r="B61" s="441" t="s">
        <v>587</v>
      </c>
      <c r="C61" s="505"/>
      <c r="E61" s="355"/>
    </row>
    <row r="62" spans="2:5" ht="21" customHeight="1" x14ac:dyDescent="0.25">
      <c r="B62" s="1263" t="s">
        <v>588</v>
      </c>
      <c r="C62" s="1264"/>
      <c r="D62" s="355"/>
      <c r="E62" s="355"/>
    </row>
    <row r="63" spans="2:5" ht="16.5" customHeight="1" x14ac:dyDescent="0.2">
      <c r="B63" s="459" t="s">
        <v>589</v>
      </c>
      <c r="C63" s="505" t="s">
        <v>532</v>
      </c>
      <c r="D63" s="355"/>
      <c r="E63" s="355"/>
    </row>
    <row r="64" spans="2:5" ht="16.5" customHeight="1" x14ac:dyDescent="0.2">
      <c r="B64" s="459" t="s">
        <v>590</v>
      </c>
      <c r="C64" s="505" t="s">
        <v>532</v>
      </c>
      <c r="D64" s="355"/>
      <c r="E64" s="355"/>
    </row>
    <row r="65" spans="2:5" ht="16.5" customHeight="1" x14ac:dyDescent="0.2">
      <c r="B65" s="459" t="s">
        <v>591</v>
      </c>
      <c r="C65" s="505" t="s">
        <v>532</v>
      </c>
      <c r="D65" s="355"/>
      <c r="E65" s="355"/>
    </row>
    <row r="66" spans="2:5" ht="36.75" customHeight="1" thickBot="1" x14ac:dyDescent="0.25">
      <c r="B66" s="548" t="s">
        <v>592</v>
      </c>
      <c r="C66" s="514" t="s">
        <v>532</v>
      </c>
      <c r="D66" s="355"/>
      <c r="E66" s="355"/>
    </row>
    <row r="67" spans="2:5" ht="16.5" customHeight="1" x14ac:dyDescent="0.2">
      <c r="B67" s="515"/>
      <c r="C67" s="510"/>
      <c r="D67" s="355"/>
      <c r="E67" s="355"/>
    </row>
    <row r="68" spans="2:5" ht="16.5" customHeight="1" x14ac:dyDescent="0.2">
      <c r="B68" s="515"/>
      <c r="C68" s="510"/>
      <c r="D68" s="355"/>
      <c r="E68" s="355"/>
    </row>
    <row r="69" spans="2:5" ht="60.75" customHeight="1" x14ac:dyDescent="0.2">
      <c r="B69" s="1258" t="s">
        <v>593</v>
      </c>
      <c r="C69" s="1258"/>
    </row>
  </sheetData>
  <autoFilter ref="B1:B69" xr:uid="{00000000-0009-0000-0000-000007000000}"/>
  <mergeCells count="7">
    <mergeCell ref="B69:C69"/>
    <mergeCell ref="B1:C1"/>
    <mergeCell ref="B2:C2"/>
    <mergeCell ref="B4:C4"/>
    <mergeCell ref="B12:C12"/>
    <mergeCell ref="B53:C53"/>
    <mergeCell ref="B62:C62"/>
  </mergeCells>
  <pageMargins left="0.74803149606299213" right="0.74803149606299213" top="0.98425196850393704" bottom="0.98425196850393704" header="0" footer="0"/>
  <pageSetup scale="8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46"/>
  <sheetViews>
    <sheetView topLeftCell="A64" zoomScale="93" zoomScaleNormal="93" workbookViewId="0">
      <selection activeCell="J78" sqref="J78"/>
    </sheetView>
  </sheetViews>
  <sheetFormatPr baseColWidth="10" defaultRowHeight="15" x14ac:dyDescent="0.25"/>
  <sheetData>
    <row r="1" spans="1:7" x14ac:dyDescent="0.25">
      <c r="A1" s="1265"/>
      <c r="B1" s="1266"/>
      <c r="C1" s="1266"/>
      <c r="D1" s="1266"/>
      <c r="E1" s="1266"/>
      <c r="F1" s="1266"/>
      <c r="G1" s="1267"/>
    </row>
    <row r="2" spans="1:7" x14ac:dyDescent="0.25">
      <c r="A2" s="1268"/>
      <c r="B2" s="1269"/>
      <c r="C2" s="1269"/>
      <c r="D2" s="1269"/>
      <c r="E2" s="1269"/>
      <c r="F2" s="1269"/>
      <c r="G2" s="1270"/>
    </row>
    <row r="3" spans="1:7" x14ac:dyDescent="0.25">
      <c r="A3" s="1268"/>
      <c r="B3" s="1269"/>
      <c r="C3" s="1269"/>
      <c r="D3" s="1269"/>
      <c r="E3" s="1269"/>
      <c r="F3" s="1269"/>
      <c r="G3" s="1270"/>
    </row>
    <row r="4" spans="1:7" x14ac:dyDescent="0.25">
      <c r="A4" s="1268"/>
      <c r="B4" s="1269"/>
      <c r="C4" s="1269"/>
      <c r="D4" s="1269"/>
      <c r="E4" s="1269"/>
      <c r="F4" s="1269"/>
      <c r="G4" s="1270"/>
    </row>
    <row r="5" spans="1:7" x14ac:dyDescent="0.25">
      <c r="A5" s="1268"/>
      <c r="B5" s="1269"/>
      <c r="C5" s="1269"/>
      <c r="D5" s="1269"/>
      <c r="E5" s="1269"/>
      <c r="F5" s="1269"/>
      <c r="G5" s="1270"/>
    </row>
    <row r="6" spans="1:7" x14ac:dyDescent="0.25">
      <c r="A6" s="1268"/>
      <c r="B6" s="1269"/>
      <c r="C6" s="1269"/>
      <c r="D6" s="1269"/>
      <c r="E6" s="1269"/>
      <c r="F6" s="1269"/>
      <c r="G6" s="1270"/>
    </row>
    <row r="7" spans="1:7" x14ac:dyDescent="0.25">
      <c r="A7" s="1268"/>
      <c r="B7" s="1269"/>
      <c r="C7" s="1269"/>
      <c r="D7" s="1269"/>
      <c r="E7" s="1269"/>
      <c r="F7" s="1269"/>
      <c r="G7" s="1270"/>
    </row>
    <row r="8" spans="1:7" x14ac:dyDescent="0.25">
      <c r="A8" s="1268"/>
      <c r="B8" s="1269"/>
      <c r="C8" s="1269"/>
      <c r="D8" s="1269"/>
      <c r="E8" s="1269"/>
      <c r="F8" s="1269"/>
      <c r="G8" s="1270"/>
    </row>
    <row r="9" spans="1:7" x14ac:dyDescent="0.25">
      <c r="A9" s="1268"/>
      <c r="B9" s="1269"/>
      <c r="C9" s="1269"/>
      <c r="D9" s="1269"/>
      <c r="E9" s="1269"/>
      <c r="F9" s="1269"/>
      <c r="G9" s="1270"/>
    </row>
    <row r="10" spans="1:7" x14ac:dyDescent="0.25">
      <c r="A10" s="1268"/>
      <c r="B10" s="1269"/>
      <c r="C10" s="1269"/>
      <c r="D10" s="1269"/>
      <c r="E10" s="1269"/>
      <c r="F10" s="1269"/>
      <c r="G10" s="1270"/>
    </row>
    <row r="11" spans="1:7" x14ac:dyDescent="0.25">
      <c r="A11" s="1268"/>
      <c r="B11" s="1269"/>
      <c r="C11" s="1269"/>
      <c r="D11" s="1269"/>
      <c r="E11" s="1269"/>
      <c r="F11" s="1269"/>
      <c r="G11" s="1270"/>
    </row>
    <row r="12" spans="1:7" x14ac:dyDescent="0.25">
      <c r="A12" s="1268"/>
      <c r="B12" s="1269"/>
      <c r="C12" s="1269"/>
      <c r="D12" s="1269"/>
      <c r="E12" s="1269"/>
      <c r="F12" s="1269"/>
      <c r="G12" s="1270"/>
    </row>
    <row r="13" spans="1:7" x14ac:dyDescent="0.25">
      <c r="A13" s="1268"/>
      <c r="B13" s="1269"/>
      <c r="C13" s="1269"/>
      <c r="D13" s="1269"/>
      <c r="E13" s="1269"/>
      <c r="F13" s="1269"/>
      <c r="G13" s="1270"/>
    </row>
    <row r="14" spans="1:7" x14ac:dyDescent="0.25">
      <c r="A14" s="1268"/>
      <c r="B14" s="1269"/>
      <c r="C14" s="1269"/>
      <c r="D14" s="1269"/>
      <c r="E14" s="1269"/>
      <c r="F14" s="1269"/>
      <c r="G14" s="1270"/>
    </row>
    <row r="15" spans="1:7" x14ac:dyDescent="0.25">
      <c r="A15" s="1268"/>
      <c r="B15" s="1269"/>
      <c r="C15" s="1269"/>
      <c r="D15" s="1269"/>
      <c r="E15" s="1269"/>
      <c r="F15" s="1269"/>
      <c r="G15" s="1270"/>
    </row>
    <row r="16" spans="1:7" x14ac:dyDescent="0.25">
      <c r="A16" s="1268"/>
      <c r="B16" s="1269"/>
      <c r="C16" s="1269"/>
      <c r="D16" s="1269"/>
      <c r="E16" s="1269"/>
      <c r="F16" s="1269"/>
      <c r="G16" s="1270"/>
    </row>
    <row r="17" spans="1:7" x14ac:dyDescent="0.25">
      <c r="A17" s="1268"/>
      <c r="B17" s="1269"/>
      <c r="C17" s="1269"/>
      <c r="D17" s="1269"/>
      <c r="E17" s="1269"/>
      <c r="F17" s="1269"/>
      <c r="G17" s="1270"/>
    </row>
    <row r="18" spans="1:7" x14ac:dyDescent="0.25">
      <c r="A18" s="1268"/>
      <c r="B18" s="1269"/>
      <c r="C18" s="1269"/>
      <c r="D18" s="1269"/>
      <c r="E18" s="1269"/>
      <c r="F18" s="1269"/>
      <c r="G18" s="1270"/>
    </row>
    <row r="19" spans="1:7" x14ac:dyDescent="0.25">
      <c r="A19" s="1268"/>
      <c r="B19" s="1269"/>
      <c r="C19" s="1269"/>
      <c r="D19" s="1269"/>
      <c r="E19" s="1269"/>
      <c r="F19" s="1269"/>
      <c r="G19" s="1270"/>
    </row>
    <row r="20" spans="1:7" x14ac:dyDescent="0.25">
      <c r="A20" s="1268"/>
      <c r="B20" s="1269"/>
      <c r="C20" s="1269"/>
      <c r="D20" s="1269"/>
      <c r="E20" s="1269"/>
      <c r="F20" s="1269"/>
      <c r="G20" s="1270"/>
    </row>
    <row r="21" spans="1:7" x14ac:dyDescent="0.25">
      <c r="A21" s="1268"/>
      <c r="B21" s="1269"/>
      <c r="C21" s="1269"/>
      <c r="D21" s="1269"/>
      <c r="E21" s="1269"/>
      <c r="F21" s="1269"/>
      <c r="G21" s="1270"/>
    </row>
    <row r="22" spans="1:7" x14ac:dyDescent="0.25">
      <c r="A22" s="1268"/>
      <c r="B22" s="1269"/>
      <c r="C22" s="1269"/>
      <c r="D22" s="1269"/>
      <c r="E22" s="1269"/>
      <c r="F22" s="1269"/>
      <c r="G22" s="1270"/>
    </row>
    <row r="23" spans="1:7" x14ac:dyDescent="0.25">
      <c r="A23" s="1268"/>
      <c r="B23" s="1269"/>
      <c r="C23" s="1269"/>
      <c r="D23" s="1269"/>
      <c r="E23" s="1269"/>
      <c r="F23" s="1269"/>
      <c r="G23" s="1270"/>
    </row>
    <row r="24" spans="1:7" x14ac:dyDescent="0.25">
      <c r="A24" s="1268"/>
      <c r="B24" s="1269"/>
      <c r="C24" s="1269"/>
      <c r="D24" s="1269"/>
      <c r="E24" s="1269"/>
      <c r="F24" s="1269"/>
      <c r="G24" s="1270"/>
    </row>
    <row r="25" spans="1:7" x14ac:dyDescent="0.25">
      <c r="A25" s="1268"/>
      <c r="B25" s="1269"/>
      <c r="C25" s="1269"/>
      <c r="D25" s="1269"/>
      <c r="E25" s="1269"/>
      <c r="F25" s="1269"/>
      <c r="G25" s="1270"/>
    </row>
    <row r="26" spans="1:7" x14ac:dyDescent="0.25">
      <c r="A26" s="1268"/>
      <c r="B26" s="1269"/>
      <c r="C26" s="1269"/>
      <c r="D26" s="1269"/>
      <c r="E26" s="1269"/>
      <c r="F26" s="1269"/>
      <c r="G26" s="1270"/>
    </row>
    <row r="27" spans="1:7" x14ac:dyDescent="0.25">
      <c r="A27" s="1268"/>
      <c r="B27" s="1269"/>
      <c r="C27" s="1269"/>
      <c r="D27" s="1269"/>
      <c r="E27" s="1269"/>
      <c r="F27" s="1269"/>
      <c r="G27" s="1270"/>
    </row>
    <row r="28" spans="1:7" x14ac:dyDescent="0.25">
      <c r="A28" s="1268"/>
      <c r="B28" s="1269"/>
      <c r="C28" s="1269"/>
      <c r="D28" s="1269"/>
      <c r="E28" s="1269"/>
      <c r="F28" s="1269"/>
      <c r="G28" s="1270"/>
    </row>
    <row r="29" spans="1:7" x14ac:dyDescent="0.25">
      <c r="A29" s="1268"/>
      <c r="B29" s="1269"/>
      <c r="C29" s="1269"/>
      <c r="D29" s="1269"/>
      <c r="E29" s="1269"/>
      <c r="F29" s="1269"/>
      <c r="G29" s="1270"/>
    </row>
    <row r="30" spans="1:7" x14ac:dyDescent="0.25">
      <c r="A30" s="1268"/>
      <c r="B30" s="1269"/>
      <c r="C30" s="1269"/>
      <c r="D30" s="1269"/>
      <c r="E30" s="1269"/>
      <c r="F30" s="1269"/>
      <c r="G30" s="1270"/>
    </row>
    <row r="31" spans="1:7" x14ac:dyDescent="0.25">
      <c r="A31" s="1268"/>
      <c r="B31" s="1269"/>
      <c r="C31" s="1269"/>
      <c r="D31" s="1269"/>
      <c r="E31" s="1269"/>
      <c r="F31" s="1269"/>
      <c r="G31" s="1270"/>
    </row>
    <row r="32" spans="1:7" x14ac:dyDescent="0.25">
      <c r="A32" s="1268"/>
      <c r="B32" s="1269"/>
      <c r="C32" s="1269"/>
      <c r="D32" s="1269"/>
      <c r="E32" s="1269"/>
      <c r="F32" s="1269"/>
      <c r="G32" s="1270"/>
    </row>
    <row r="33" spans="1:7" x14ac:dyDescent="0.25">
      <c r="A33" s="1268"/>
      <c r="B33" s="1269"/>
      <c r="C33" s="1269"/>
      <c r="D33" s="1269"/>
      <c r="E33" s="1269"/>
      <c r="F33" s="1269"/>
      <c r="G33" s="1270"/>
    </row>
    <row r="34" spans="1:7" x14ac:dyDescent="0.25">
      <c r="A34" s="1268"/>
      <c r="B34" s="1269"/>
      <c r="C34" s="1269"/>
      <c r="D34" s="1269"/>
      <c r="E34" s="1269"/>
      <c r="F34" s="1269"/>
      <c r="G34" s="1270"/>
    </row>
    <row r="35" spans="1:7" x14ac:dyDescent="0.25">
      <c r="A35" s="1268"/>
      <c r="B35" s="1269"/>
      <c r="C35" s="1269"/>
      <c r="D35" s="1269"/>
      <c r="E35" s="1269"/>
      <c r="F35" s="1269"/>
      <c r="G35" s="1270"/>
    </row>
    <row r="36" spans="1:7" x14ac:dyDescent="0.25">
      <c r="A36" s="1268"/>
      <c r="B36" s="1269"/>
      <c r="C36" s="1269"/>
      <c r="D36" s="1269"/>
      <c r="E36" s="1269"/>
      <c r="F36" s="1269"/>
      <c r="G36" s="1270"/>
    </row>
    <row r="37" spans="1:7" x14ac:dyDescent="0.25">
      <c r="A37" s="1268"/>
      <c r="B37" s="1269"/>
      <c r="C37" s="1269"/>
      <c r="D37" s="1269"/>
      <c r="E37" s="1269"/>
      <c r="F37" s="1269"/>
      <c r="G37" s="1270"/>
    </row>
    <row r="38" spans="1:7" x14ac:dyDescent="0.25">
      <c r="A38" s="1268"/>
      <c r="B38" s="1269"/>
      <c r="C38" s="1269"/>
      <c r="D38" s="1269"/>
      <c r="E38" s="1269"/>
      <c r="F38" s="1269"/>
      <c r="G38" s="1270"/>
    </row>
    <row r="39" spans="1:7" x14ac:dyDescent="0.25">
      <c r="A39" s="1268"/>
      <c r="B39" s="1269"/>
      <c r="C39" s="1269"/>
      <c r="D39" s="1269"/>
      <c r="E39" s="1269"/>
      <c r="F39" s="1269"/>
      <c r="G39" s="1270"/>
    </row>
    <row r="40" spans="1:7" x14ac:dyDescent="0.25">
      <c r="A40" s="1268"/>
      <c r="B40" s="1269"/>
      <c r="C40" s="1269"/>
      <c r="D40" s="1269"/>
      <c r="E40" s="1269"/>
      <c r="F40" s="1269"/>
      <c r="G40" s="1270"/>
    </row>
    <row r="41" spans="1:7" x14ac:dyDescent="0.25">
      <c r="A41" s="1268"/>
      <c r="B41" s="1269"/>
      <c r="C41" s="1269"/>
      <c r="D41" s="1269"/>
      <c r="E41" s="1269"/>
      <c r="F41" s="1269"/>
      <c r="G41" s="1270"/>
    </row>
    <row r="42" spans="1:7" x14ac:dyDescent="0.25">
      <c r="A42" s="1268"/>
      <c r="B42" s="1269"/>
      <c r="C42" s="1269"/>
      <c r="D42" s="1269"/>
      <c r="E42" s="1269"/>
      <c r="F42" s="1269"/>
      <c r="G42" s="1270"/>
    </row>
    <row r="43" spans="1:7" x14ac:dyDescent="0.25">
      <c r="A43" s="1268"/>
      <c r="B43" s="1269"/>
      <c r="C43" s="1269"/>
      <c r="D43" s="1269"/>
      <c r="E43" s="1269"/>
      <c r="F43" s="1269"/>
      <c r="G43" s="1270"/>
    </row>
    <row r="44" spans="1:7" x14ac:dyDescent="0.25">
      <c r="A44" s="1268"/>
      <c r="B44" s="1269"/>
      <c r="C44" s="1269"/>
      <c r="D44" s="1269"/>
      <c r="E44" s="1269"/>
      <c r="F44" s="1269"/>
      <c r="G44" s="1270"/>
    </row>
    <row r="45" spans="1:7" x14ac:dyDescent="0.25">
      <c r="A45" s="1268"/>
      <c r="B45" s="1269"/>
      <c r="C45" s="1269"/>
      <c r="D45" s="1269"/>
      <c r="E45" s="1269"/>
      <c r="F45" s="1269"/>
      <c r="G45" s="1270"/>
    </row>
    <row r="46" spans="1:7" ht="15.75" thickBot="1" x14ac:dyDescent="0.3">
      <c r="A46" s="1271"/>
      <c r="B46" s="1272"/>
      <c r="C46" s="1272"/>
      <c r="D46" s="1272"/>
      <c r="E46" s="1272"/>
      <c r="F46" s="1272"/>
      <c r="G46" s="1273"/>
    </row>
  </sheetData>
  <mergeCells count="1">
    <mergeCell ref="A1:G46"/>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6</vt:i4>
      </vt:variant>
    </vt:vector>
  </HeadingPairs>
  <TitlesOfParts>
    <vt:vector size="17" baseType="lpstr">
      <vt:lpstr>Portada</vt:lpstr>
      <vt:lpstr>INDICE</vt:lpstr>
      <vt:lpstr>1.1. PLAN TRABAJO GENERAL (2)</vt:lpstr>
      <vt:lpstr>ATAHUL-FR-67. PTA DT</vt:lpstr>
      <vt:lpstr>CRONOGRAMA CAPACITACIONES</vt:lpstr>
      <vt:lpstr>Plan Anual ARL POSITIVA 2020</vt:lpstr>
      <vt:lpstr>LINEAMIENTOS PLANTA CENTRAL</vt:lpstr>
      <vt:lpstr>LINEAMIENTOS TERRITORIALES</vt:lpstr>
      <vt:lpstr>PROP. PLAN TRAB. CARLOS R.  </vt:lpstr>
      <vt:lpstr>Programas obligatorios</vt:lpstr>
      <vt:lpstr>Notas Matrices PR</vt:lpstr>
      <vt:lpstr>'1.1. PLAN TRABAJO GENERAL (2)'!Área_de_impresión</vt:lpstr>
      <vt:lpstr>'ATAHUL-FR-67. PTA DT'!Área_de_impresión</vt:lpstr>
      <vt:lpstr>INDICE!Área_de_impresión</vt:lpstr>
      <vt:lpstr>Portada!Área_de_impresión</vt:lpstr>
      <vt:lpstr>'1.1. PLAN TRABAJO GENERAL (2)'!Títulos_a_imprimir</vt:lpstr>
      <vt:lpstr>'ATAHUL-FR-67. PTA DT'!Títulos_a_imprimir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HILDA VELASCO. GRP LTDA</dc:creator>
  <cp:lastModifiedBy>Cesar Agusto Florez Galvis</cp:lastModifiedBy>
  <cp:lastPrinted>2018-09-16T20:55:33Z</cp:lastPrinted>
  <dcterms:created xsi:type="dcterms:W3CDTF">2015-11-17T12:51:36Z</dcterms:created>
  <dcterms:modified xsi:type="dcterms:W3CDTF">2020-01-31T21:00:50Z</dcterms:modified>
</cp:coreProperties>
</file>