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9F7289DB-468E-4D5D-8F20-BE284E2D322A}"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73" l="1"/>
  <c r="N41" i="273" s="1"/>
  <c r="N77" i="193"/>
  <c r="N43" i="193" s="1"/>
  <c r="N75" i="293"/>
  <c r="N41" i="293" s="1"/>
  <c r="N43" i="293" s="1"/>
  <c r="N75" i="325"/>
  <c r="N41" i="325" s="1"/>
  <c r="N43" i="325" s="1"/>
  <c r="N77" i="329"/>
  <c r="N41" i="329" s="1"/>
  <c r="N43" i="329" s="1"/>
  <c r="N83" i="221"/>
  <c r="N46" i="221" s="1"/>
  <c r="N72" i="227"/>
  <c r="N41" i="227" s="1"/>
  <c r="N43" i="227" s="1"/>
  <c r="N76" i="242"/>
  <c r="N40" i="242" s="1"/>
  <c r="N42" i="242" s="1"/>
  <c r="N81" i="282"/>
  <c r="N44" i="282" s="1"/>
  <c r="N46" i="282" s="1"/>
  <c r="N75" i="289"/>
  <c r="N41" i="289" s="1"/>
  <c r="N43" i="289" s="1"/>
  <c r="N61" i="221"/>
  <c r="N76" i="95"/>
  <c r="N41" i="95" s="1"/>
  <c r="N76" i="97"/>
  <c r="N41" i="97" s="1"/>
  <c r="N43" i="97" s="1"/>
  <c r="N76" i="99"/>
  <c r="N41" i="99" s="1"/>
  <c r="N76" i="103"/>
  <c r="N41" i="103" s="1"/>
  <c r="N43" i="103" s="1"/>
  <c r="N81" i="154"/>
  <c r="N47" i="154" s="1"/>
  <c r="N49" i="154" s="1"/>
  <c r="N43" i="31"/>
  <c r="N76" i="63"/>
  <c r="N41" i="63" s="1"/>
  <c r="N43" i="63" s="1"/>
  <c r="N76" i="26"/>
  <c r="N42" i="26" s="1"/>
  <c r="N43" i="26" s="1"/>
  <c r="N79" i="50"/>
  <c r="N42" i="50" s="1"/>
  <c r="N43" i="50" s="1"/>
  <c r="N76" i="67"/>
  <c r="N41" i="67" s="1"/>
  <c r="N43" i="67" s="1"/>
  <c r="N78" i="67" s="1"/>
  <c r="L85" i="67" s="1"/>
  <c r="N76" i="68"/>
  <c r="N41" i="68" s="1"/>
  <c r="N75" i="75"/>
  <c r="N41" i="75" s="1"/>
  <c r="N43" i="75" s="1"/>
  <c r="N76" i="80"/>
  <c r="N41" i="80" s="1"/>
  <c r="N43" i="80" s="1"/>
  <c r="N76" i="82"/>
  <c r="N41" i="82" s="1"/>
  <c r="N43" i="82" s="1"/>
  <c r="N76" i="84"/>
  <c r="N41" i="84" s="1"/>
  <c r="N76" i="86"/>
  <c r="N41" i="86" s="1"/>
  <c r="N76" i="88"/>
  <c r="N41" i="88" s="1"/>
  <c r="N76" i="90"/>
  <c r="N41" i="90" s="1"/>
  <c r="N43" i="90" s="1"/>
  <c r="N76" i="94"/>
  <c r="N41" i="94" s="1"/>
  <c r="N76" i="102"/>
  <c r="N41" i="102" s="1"/>
  <c r="N43" i="102" s="1"/>
  <c r="N76" i="105"/>
  <c r="N41" i="105" s="1"/>
  <c r="N43" i="105" s="1"/>
  <c r="N76" i="108"/>
  <c r="N41" i="108" s="1"/>
  <c r="N43" i="108" s="1"/>
  <c r="N80" i="164"/>
  <c r="N46" i="164" s="1"/>
  <c r="N83" i="165"/>
  <c r="N49" i="165" s="1"/>
  <c r="N81" i="170"/>
  <c r="N47" i="170" s="1"/>
  <c r="N49" i="170" s="1"/>
  <c r="N81" i="176"/>
  <c r="N47" i="176" s="1"/>
  <c r="N49" i="176" s="1"/>
  <c r="N81" i="171"/>
  <c r="N47" i="171" s="1"/>
  <c r="N81" i="178"/>
  <c r="N47" i="178" s="1"/>
  <c r="N49" i="178" s="1"/>
  <c r="N80" i="179"/>
  <c r="N46" i="179" s="1"/>
  <c r="N48" i="179" s="1"/>
  <c r="N80" i="180"/>
  <c r="N46" i="180" s="1"/>
  <c r="N48" i="180" s="1"/>
  <c r="N80" i="177"/>
  <c r="N46" i="177" s="1"/>
  <c r="N80" i="181"/>
  <c r="N46" i="181" s="1"/>
  <c r="N48" i="181" s="1"/>
  <c r="N80" i="183"/>
  <c r="N46" i="183" s="1"/>
  <c r="N80" i="184"/>
  <c r="N46" i="184" s="1"/>
  <c r="N48" i="184" s="1"/>
  <c r="N81" i="185"/>
  <c r="N47" i="185" s="1"/>
  <c r="N81" i="186"/>
  <c r="N47" i="186" s="1"/>
  <c r="N49" i="186" s="1"/>
  <c r="N80" i="188"/>
  <c r="N46" i="188" s="1"/>
  <c r="N48" i="188" s="1"/>
  <c r="N81" i="187"/>
  <c r="N47" i="187" s="1"/>
  <c r="N49" i="187" s="1"/>
  <c r="N76" i="231"/>
  <c r="N40" i="231" s="1"/>
  <c r="N77" i="233"/>
  <c r="N41" i="233" s="1"/>
  <c r="N76" i="243"/>
  <c r="N40" i="243" s="1"/>
  <c r="N77" i="259"/>
  <c r="N41" i="259" s="1"/>
  <c r="N43" i="259" s="1"/>
  <c r="N81" i="267"/>
  <c r="N41" i="267" s="1"/>
  <c r="N43" i="267" s="1"/>
  <c r="N83" i="279"/>
  <c r="N46" i="279" s="1"/>
  <c r="N48" i="279" s="1"/>
  <c r="N75" i="283"/>
  <c r="N41" i="283" s="1"/>
  <c r="N43" i="283" s="1"/>
  <c r="N75" i="292"/>
  <c r="N41" i="292" s="1"/>
  <c r="N43" i="292" s="1"/>
  <c r="N75" i="302"/>
  <c r="N41" i="302" s="1"/>
  <c r="N43" i="302" s="1"/>
  <c r="N77" i="308"/>
  <c r="N41" i="308" s="1"/>
  <c r="N43" i="308" s="1"/>
  <c r="N79" i="308" s="1"/>
  <c r="N77" i="323"/>
  <c r="N77" i="328"/>
  <c r="N41" i="328" s="1"/>
  <c r="N43" i="328" s="1"/>
  <c r="N77" i="333"/>
  <c r="N41" i="333" s="1"/>
  <c r="N77" i="337"/>
  <c r="N41" i="337" s="1"/>
  <c r="N43" i="337" s="1"/>
  <c r="N77" i="362"/>
  <c r="N41" i="362" s="1"/>
  <c r="N53" i="325"/>
  <c r="N76" i="65"/>
  <c r="N41" i="65" s="1"/>
  <c r="N43" i="65" s="1"/>
  <c r="N76" i="92"/>
  <c r="N41" i="92" s="1"/>
  <c r="N43" i="92" s="1"/>
  <c r="N76" i="96"/>
  <c r="N41" i="96" s="1"/>
  <c r="N76" i="98"/>
  <c r="N41" i="98" s="1"/>
  <c r="N43" i="98" s="1"/>
  <c r="N76" i="101"/>
  <c r="N41" i="101" s="1"/>
  <c r="N76" i="107"/>
  <c r="N41" i="107" s="1"/>
  <c r="N43" i="107" s="1"/>
  <c r="N75" i="133"/>
  <c r="N41" i="133" s="1"/>
  <c r="N43" i="133" s="1"/>
  <c r="N76" i="134"/>
  <c r="N41" i="134" s="1"/>
  <c r="N43" i="134" s="1"/>
  <c r="N76" i="135"/>
  <c r="N41" i="135" s="1"/>
  <c r="N76" i="136"/>
  <c r="N41" i="136" s="1"/>
  <c r="N76" i="137"/>
  <c r="N41" i="137" s="1"/>
  <c r="N76" i="146"/>
  <c r="N41" i="146" s="1"/>
  <c r="N43" i="146" s="1"/>
  <c r="N76" i="144"/>
  <c r="N41" i="144" s="1"/>
  <c r="N84" i="220"/>
  <c r="N46" i="220" s="1"/>
  <c r="N77" i="295"/>
  <c r="N41" i="295" s="1"/>
  <c r="N43" i="295" s="1"/>
  <c r="N76" i="24"/>
  <c r="N42" i="24" s="1"/>
  <c r="N43" i="24" s="1"/>
  <c r="N76" i="25"/>
  <c r="N42" i="25" s="1"/>
  <c r="N76" i="61"/>
  <c r="N42" i="61" s="1"/>
  <c r="N43" i="61" s="1"/>
  <c r="N76" i="64"/>
  <c r="N41" i="64" s="1"/>
  <c r="N43" i="64" s="1"/>
  <c r="N78" i="64" s="1"/>
  <c r="L83" i="64" s="1"/>
  <c r="N75" i="72"/>
  <c r="N41" i="72" s="1"/>
  <c r="N43" i="72" s="1"/>
  <c r="N77" i="72" s="1"/>
  <c r="L84" i="72" s="1"/>
  <c r="N75" i="74"/>
  <c r="N41" i="74" s="1"/>
  <c r="N76" i="79"/>
  <c r="N41" i="79" s="1"/>
  <c r="N43" i="79" s="1"/>
  <c r="N76" i="81"/>
  <c r="N41" i="81" s="1"/>
  <c r="N43" i="81" s="1"/>
  <c r="N76" i="83"/>
  <c r="N41" i="83" s="1"/>
  <c r="N43" i="83" s="1"/>
  <c r="N76" i="85"/>
  <c r="N41" i="85" s="1"/>
  <c r="N76" i="87"/>
  <c r="N41" i="87" s="1"/>
  <c r="N76" i="89"/>
  <c r="N41" i="89" s="1"/>
  <c r="N43" i="89" s="1"/>
  <c r="N76" i="91"/>
  <c r="N41" i="91" s="1"/>
  <c r="N43" i="91" s="1"/>
  <c r="N76" i="100"/>
  <c r="N41" i="100" s="1"/>
  <c r="N76" i="106"/>
  <c r="N41" i="106" s="1"/>
  <c r="N43" i="106" s="1"/>
  <c r="N80" i="160"/>
  <c r="N46" i="160" s="1"/>
  <c r="N48" i="160" s="1"/>
  <c r="N78" i="232"/>
  <c r="N41" i="232" s="1"/>
  <c r="N43" i="232" s="1"/>
  <c r="N76" i="234"/>
  <c r="N40" i="234" s="1"/>
  <c r="N79" i="244"/>
  <c r="N45" i="244" s="1"/>
  <c r="N47" i="244" s="1"/>
  <c r="N87" i="246"/>
  <c r="N45" i="246" s="1"/>
  <c r="N77" i="250"/>
  <c r="N41" i="250" s="1"/>
  <c r="N43" i="250" s="1"/>
  <c r="N79" i="250" s="1"/>
  <c r="N77" i="254"/>
  <c r="N41" i="254" s="1"/>
  <c r="N91" i="260"/>
  <c r="N47" i="260" s="1"/>
  <c r="N49" i="260" s="1"/>
  <c r="N81" i="266"/>
  <c r="N41" i="266" s="1"/>
  <c r="N43" i="266" s="1"/>
  <c r="N78" i="272"/>
  <c r="N41"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73" i="229"/>
  <c r="N40" i="229" s="1"/>
  <c r="N42"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76" i="56"/>
  <c r="N42" i="56" s="1"/>
  <c r="N43" i="56" s="1"/>
  <c r="N78" i="56" s="1"/>
  <c r="L85" i="56" s="1"/>
  <c r="N43" i="306"/>
  <c r="N76" i="19"/>
  <c r="N42" i="19" s="1"/>
  <c r="N43" i="19" s="1"/>
  <c r="N43" i="22"/>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5"/>
  <c r="N43" i="23"/>
  <c r="I70" i="21"/>
  <c r="I71" i="21"/>
  <c r="I70" i="25"/>
  <c r="I71" i="25"/>
  <c r="I70" i="41"/>
  <c r="I70" i="43"/>
  <c r="N43" i="47"/>
  <c r="N78" i="47" s="1"/>
  <c r="L84" i="47" s="1"/>
  <c r="I70" i="47"/>
  <c r="I70" i="52"/>
  <c r="I70" i="64"/>
  <c r="I71" i="64"/>
  <c r="I70" i="65"/>
  <c r="I71" i="65"/>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N43" i="96"/>
  <c r="I70" i="96"/>
  <c r="I71" i="96"/>
  <c r="N43" i="100"/>
  <c r="I70" i="106"/>
  <c r="I71" i="106"/>
  <c r="I70" i="107"/>
  <c r="I71" i="107"/>
  <c r="I70" i="108"/>
  <c r="I71" i="108"/>
  <c r="N43" i="136"/>
  <c r="I69" i="149"/>
  <c r="I70" i="149"/>
  <c r="I70" i="148"/>
  <c r="I71" i="148"/>
  <c r="I69" i="145"/>
  <c r="I70" i="145"/>
  <c r="I69" i="144"/>
  <c r="I70" i="144"/>
  <c r="N61" i="150"/>
  <c r="I75" i="154"/>
  <c r="I76" i="154"/>
  <c r="I77" i="154"/>
  <c r="N77" i="157"/>
  <c r="N81" i="157" s="1"/>
  <c r="N47" i="157" s="1"/>
  <c r="N49" i="157" s="1"/>
  <c r="I77" i="157"/>
  <c r="N49" i="171"/>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84"/>
  <c r="N43" i="85"/>
  <c r="N43" i="88"/>
  <c r="N43" i="95"/>
  <c r="N43" i="101"/>
  <c r="N43" i="135"/>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2" i="234"/>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2"/>
  <c r="N46" i="280"/>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3" i="78"/>
  <c r="L85" i="77"/>
  <c r="L83" i="77"/>
  <c r="L84" i="77"/>
  <c r="N78" i="76"/>
  <c r="L85" i="76" s="1"/>
  <c r="N78" i="73"/>
  <c r="L85" i="73" s="1"/>
  <c r="N78" i="70"/>
  <c r="L85" i="70" s="1"/>
  <c r="I70" i="38"/>
  <c r="N43" i="38"/>
  <c r="L84" i="28"/>
  <c r="L83" i="28"/>
  <c r="L85" i="28"/>
  <c r="I70" i="15"/>
  <c r="N76" i="12"/>
  <c r="N42" i="12" s="1"/>
  <c r="N43" i="12" s="1"/>
  <c r="I70" i="12"/>
  <c r="N79" i="347" l="1"/>
  <c r="L84" i="347" s="1"/>
  <c r="N79" i="328"/>
  <c r="L84" i="328" s="1"/>
  <c r="N79" i="348"/>
  <c r="L85" i="348" s="1"/>
  <c r="N78" i="42"/>
  <c r="L85" i="42" s="1"/>
  <c r="N78" i="22"/>
  <c r="L83" i="22" s="1"/>
  <c r="N78" i="31"/>
  <c r="L83" i="31" s="1"/>
  <c r="L83" i="47"/>
  <c r="L86" i="323"/>
  <c r="L84" i="67"/>
  <c r="N79" i="333"/>
  <c r="L84" i="333" s="1"/>
  <c r="N78" i="37"/>
  <c r="L85" i="37" s="1"/>
  <c r="N81" i="248"/>
  <c r="N43" i="248" s="1"/>
  <c r="N45" i="248" s="1"/>
  <c r="N83" i="248" s="1"/>
  <c r="L88" i="248" s="1"/>
  <c r="L83" i="7"/>
  <c r="L85" i="51"/>
  <c r="N78" i="39"/>
  <c r="L85" i="39" s="1"/>
  <c r="L83" i="51"/>
  <c r="N93" i="260"/>
  <c r="L99" i="260" s="1"/>
  <c r="N79" i="306"/>
  <c r="L86" i="306" s="1"/>
  <c r="L86" i="356"/>
  <c r="L83" i="67"/>
  <c r="N78" i="25"/>
  <c r="L85" i="25" s="1"/>
  <c r="L84" i="65"/>
  <c r="L82" i="74"/>
  <c r="L84" i="78"/>
  <c r="L82" i="289"/>
  <c r="L84" i="226"/>
  <c r="L84" i="208"/>
  <c r="N78" i="43"/>
  <c r="L85" i="43" s="1"/>
  <c r="N78" i="34"/>
  <c r="L83" i="34" s="1"/>
  <c r="N81" i="50"/>
  <c r="L87" i="50" s="1"/>
  <c r="L84" i="63"/>
  <c r="N78" i="21"/>
  <c r="L85" i="21" s="1"/>
  <c r="L86" i="253"/>
  <c r="L84" i="253"/>
  <c r="L83" i="65"/>
  <c r="L83" i="74"/>
  <c r="N79" i="364"/>
  <c r="L86" i="364" s="1"/>
  <c r="L83" i="289"/>
  <c r="N80" i="275"/>
  <c r="L85" i="275"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3" i="21"/>
  <c r="L85" i="7"/>
  <c r="L84" i="46"/>
  <c r="L84" i="339"/>
  <c r="N83" i="282"/>
  <c r="L89" i="282" s="1"/>
  <c r="N79" i="256"/>
  <c r="L84" i="256" s="1"/>
  <c r="N78" i="35"/>
  <c r="N77" i="284"/>
  <c r="L84" i="284" s="1"/>
  <c r="L88" i="218"/>
  <c r="L85" i="253"/>
  <c r="N78" i="33"/>
  <c r="L83" i="33" s="1"/>
  <c r="L84" i="64"/>
  <c r="N78" i="53"/>
  <c r="L85" i="53" s="1"/>
  <c r="L84" i="348"/>
  <c r="L86" i="328"/>
  <c r="N80" i="272"/>
  <c r="L85" i="272" s="1"/>
  <c r="N79" i="257"/>
  <c r="L86" i="257" s="1"/>
  <c r="L85" i="32"/>
  <c r="L84" i="32"/>
  <c r="N79" i="264"/>
  <c r="L86" i="264" s="1"/>
  <c r="N74" i="227"/>
  <c r="L79" i="227" s="1"/>
  <c r="N70" i="266"/>
  <c r="N83" i="266" s="1"/>
  <c r="N69" i="188"/>
  <c r="N82" i="188" s="1"/>
  <c r="L87" i="188" s="1"/>
  <c r="N70" i="186"/>
  <c r="N83" i="186" s="1"/>
  <c r="L88" i="186" s="1"/>
  <c r="N69" i="160"/>
  <c r="N82" i="160" s="1"/>
  <c r="N79" i="261"/>
  <c r="L84" i="261" s="1"/>
  <c r="L82" i="305"/>
  <c r="L83" i="305"/>
  <c r="L87" i="281"/>
  <c r="N78" i="243"/>
  <c r="L83" i="243" s="1"/>
  <c r="L85" i="128"/>
  <c r="L84" i="92"/>
  <c r="L85" i="92"/>
  <c r="N78" i="231"/>
  <c r="L84" i="231" s="1"/>
  <c r="L84" i="29"/>
  <c r="N79" i="332"/>
  <c r="L84" i="332" s="1"/>
  <c r="N78" i="9"/>
  <c r="L84" i="9" s="1"/>
  <c r="N80" i="273"/>
  <c r="L86" i="273" s="1"/>
  <c r="N78" i="19"/>
  <c r="L85" i="19" s="1"/>
  <c r="N79" i="334"/>
  <c r="L84" i="334" s="1"/>
  <c r="L83" i="132"/>
  <c r="L85" i="132"/>
  <c r="L84" i="127"/>
  <c r="L82" i="127"/>
  <c r="L83" i="130"/>
  <c r="L85" i="130"/>
  <c r="L85" i="58"/>
  <c r="L84" i="58"/>
  <c r="L85" i="47"/>
  <c r="N86" i="47" s="1"/>
  <c r="N88" i="47" s="1"/>
  <c r="D39" i="5" s="1"/>
  <c r="L83" i="72"/>
  <c r="L83" i="92"/>
  <c r="L86" i="360"/>
  <c r="L86" i="348"/>
  <c r="L85" i="131"/>
  <c r="N78" i="79"/>
  <c r="L83" i="79" s="1"/>
  <c r="N78" i="68"/>
  <c r="L84" i="130"/>
  <c r="L85" i="208"/>
  <c r="N79" i="342"/>
  <c r="L85" i="342" s="1"/>
  <c r="L100" i="260"/>
  <c r="N78" i="40"/>
  <c r="L84" i="40" s="1"/>
  <c r="L85" i="105"/>
  <c r="L83" i="105"/>
  <c r="L83" i="26"/>
  <c r="N77" i="309"/>
  <c r="L84" i="309" s="1"/>
  <c r="L87" i="277"/>
  <c r="L86" i="277"/>
  <c r="L85" i="250"/>
  <c r="L84" i="250"/>
  <c r="N78" i="45"/>
  <c r="L85" i="45" s="1"/>
  <c r="N78" i="36"/>
  <c r="N80" i="274"/>
  <c r="L86" i="274" s="1"/>
  <c r="N79" i="259"/>
  <c r="L84" i="259" s="1"/>
  <c r="N78" i="143"/>
  <c r="L84" i="143" s="1"/>
  <c r="N77" i="283"/>
  <c r="N85" i="279"/>
  <c r="N81" i="244"/>
  <c r="L88" i="244" s="1"/>
  <c r="N79" i="346"/>
  <c r="L86" i="346" s="1"/>
  <c r="N78" i="17"/>
  <c r="N78" i="23"/>
  <c r="L85" i="367"/>
  <c r="L83" i="367"/>
  <c r="L84" i="367"/>
  <c r="N78" i="20"/>
  <c r="L83" i="20" s="1"/>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3" i="42"/>
  <c r="L84" i="57"/>
  <c r="L86" i="347"/>
  <c r="L85" i="371"/>
  <c r="L86" i="343"/>
  <c r="L86" i="321"/>
  <c r="L85" i="328"/>
  <c r="L84" i="323"/>
  <c r="L86" i="250"/>
  <c r="L85" i="224"/>
  <c r="L84" i="132"/>
  <c r="L83" i="131"/>
  <c r="L83" i="127"/>
  <c r="L83" i="129"/>
  <c r="L84" i="129"/>
  <c r="L85" i="129"/>
  <c r="L84" i="52"/>
  <c r="L85" i="52"/>
  <c r="L83" i="52"/>
  <c r="N79" i="337"/>
  <c r="L84" i="26"/>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N87" i="343" s="1"/>
  <c r="N89" i="343" s="1"/>
  <c r="D296" i="5" s="1"/>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28"/>
  <c r="N88" i="28" s="1"/>
  <c r="D20" i="5" s="1"/>
  <c r="L85" i="18"/>
  <c r="L83" i="18"/>
  <c r="L85" i="15"/>
  <c r="L83" i="15"/>
  <c r="N78" i="12"/>
  <c r="L85" i="12" s="1"/>
  <c r="N79" i="319" l="1"/>
  <c r="L84" i="319" s="1"/>
  <c r="L83" i="30"/>
  <c r="L85" i="31"/>
  <c r="L84" i="31"/>
  <c r="N79" i="315"/>
  <c r="L84" i="315" s="1"/>
  <c r="N70" i="267"/>
  <c r="N83" i="267" s="1"/>
  <c r="L88" i="267" s="1"/>
  <c r="N87" i="323"/>
  <c r="N89" i="323" s="1"/>
  <c r="D279" i="5" s="1"/>
  <c r="L84" i="42"/>
  <c r="L84" i="21"/>
  <c r="N86" i="67"/>
  <c r="N88" i="67" s="1"/>
  <c r="D58" i="5" s="1"/>
  <c r="N69" i="172"/>
  <c r="L85" i="22"/>
  <c r="L84" i="22"/>
  <c r="N86" i="22" s="1"/>
  <c r="N88" i="22" s="1"/>
  <c r="D14" i="5" s="1"/>
  <c r="N69" i="180"/>
  <c r="N82" i="180" s="1"/>
  <c r="L88" i="180" s="1"/>
  <c r="N87" i="356"/>
  <c r="N89" i="356" s="1"/>
  <c r="D308" i="5" s="1"/>
  <c r="N86" i="226"/>
  <c r="N88" i="226" s="1"/>
  <c r="D187" i="5" s="1"/>
  <c r="L86" i="333"/>
  <c r="N86" i="121"/>
  <c r="N88" i="121" s="1"/>
  <c r="D111" i="5" s="1"/>
  <c r="N87" i="327"/>
  <c r="N89" i="327" s="1"/>
  <c r="D281" i="5" s="1"/>
  <c r="N86" i="64"/>
  <c r="N88" i="64" s="1"/>
  <c r="D55" i="5" s="1"/>
  <c r="N87" i="333"/>
  <c r="N89" i="333" s="1"/>
  <c r="D287" i="5" s="1"/>
  <c r="N87" i="340"/>
  <c r="N89" i="340" s="1"/>
  <c r="D294" i="5" s="1"/>
  <c r="L87" i="232"/>
  <c r="L86" i="232"/>
  <c r="N70" i="168"/>
  <c r="N79" i="313"/>
  <c r="L85" i="313" s="1"/>
  <c r="N64" i="297"/>
  <c r="N77" i="297" s="1"/>
  <c r="L82" i="297" s="1"/>
  <c r="N69" i="164"/>
  <c r="N82" i="164" s="1"/>
  <c r="L87" i="164" s="1"/>
  <c r="N70" i="178"/>
  <c r="N83" i="178" s="1"/>
  <c r="L90" i="178" s="1"/>
  <c r="N70" i="176"/>
  <c r="N83" i="176" s="1"/>
  <c r="L88" i="176" s="1"/>
  <c r="N79" i="316"/>
  <c r="L83" i="286"/>
  <c r="L83" i="38"/>
  <c r="L84" i="38"/>
  <c r="N86" i="38" s="1"/>
  <c r="N88" i="38" s="1"/>
  <c r="D29" i="5" s="1"/>
  <c r="L84" i="37"/>
  <c r="L83" i="37"/>
  <c r="N86" i="51"/>
  <c r="N88" i="51" s="1"/>
  <c r="D43" i="5" s="1"/>
  <c r="N85" i="74"/>
  <c r="N87" i="74" s="1"/>
  <c r="D65" i="5" s="1"/>
  <c r="L88" i="50"/>
  <c r="L84" i="39"/>
  <c r="L83" i="39"/>
  <c r="L86" i="50"/>
  <c r="L85" i="241"/>
  <c r="N83" i="155"/>
  <c r="L88" i="155" s="1"/>
  <c r="N86" i="224"/>
  <c r="N88" i="224" s="1"/>
  <c r="D185" i="5" s="1"/>
  <c r="N87" i="328"/>
  <c r="N89" i="328" s="1"/>
  <c r="D282" i="5" s="1"/>
  <c r="L84" i="135"/>
  <c r="L85" i="336"/>
  <c r="L84" i="364"/>
  <c r="L92" i="221"/>
  <c r="N85" i="72"/>
  <c r="N87" i="72" s="1"/>
  <c r="D63" i="5" s="1"/>
  <c r="N86" i="7"/>
  <c r="N88" i="7" s="1"/>
  <c r="D3" i="5" s="1"/>
  <c r="L86" i="256"/>
  <c r="L86" i="254"/>
  <c r="L85" i="254"/>
  <c r="L84" i="43"/>
  <c r="L91" i="221"/>
  <c r="L83" i="43"/>
  <c r="N87" i="371"/>
  <c r="N89" i="371" s="1"/>
  <c r="D293" i="5" s="1"/>
  <c r="L84" i="306"/>
  <c r="L84" i="102"/>
  <c r="N90" i="218"/>
  <c r="N92" i="218" s="1"/>
  <c r="D180" i="5" s="1"/>
  <c r="L82" i="75"/>
  <c r="L84" i="75"/>
  <c r="L82" i="302"/>
  <c r="L83" i="302"/>
  <c r="L83" i="102"/>
  <c r="N86" i="65"/>
  <c r="N88" i="65" s="1"/>
  <c r="D56" i="5" s="1"/>
  <c r="L85" i="306"/>
  <c r="L82" i="286"/>
  <c r="N85" i="286" s="1"/>
  <c r="N87" i="286" s="1"/>
  <c r="D243" i="5" s="1"/>
  <c r="L90" i="282"/>
  <c r="L86" i="241"/>
  <c r="N86" i="21"/>
  <c r="N88" i="21" s="1"/>
  <c r="D13" i="5" s="1"/>
  <c r="N85" i="303"/>
  <c r="N87" i="303" s="1"/>
  <c r="D259" i="5" s="1"/>
  <c r="N87" i="321"/>
  <c r="N89" i="321" s="1"/>
  <c r="D277" i="5" s="1"/>
  <c r="N86" i="58"/>
  <c r="N88" i="58" s="1"/>
  <c r="D49" i="5" s="1"/>
  <c r="L87" i="274"/>
  <c r="L85" i="41"/>
  <c r="N79" i="311"/>
  <c r="L84" i="311" s="1"/>
  <c r="L86" i="332"/>
  <c r="L84" i="342"/>
  <c r="N86" i="131"/>
  <c r="N88" i="131" s="1"/>
  <c r="D122" i="5" s="1"/>
  <c r="L83" i="59"/>
  <c r="L85" i="332"/>
  <c r="N87" i="339"/>
  <c r="N89" i="339" s="1"/>
  <c r="D292" i="5" s="1"/>
  <c r="N86" i="63"/>
  <c r="N88" i="63" s="1"/>
  <c r="D54" i="5" s="1"/>
  <c r="N85" i="289"/>
  <c r="N87" i="289" s="1"/>
  <c r="D245" i="5" s="1"/>
  <c r="L83" i="298"/>
  <c r="L84" i="298"/>
  <c r="L83" i="103"/>
  <c r="L84" i="103"/>
  <c r="N86" i="130"/>
  <c r="N88" i="130" s="1"/>
  <c r="D121" i="5" s="1"/>
  <c r="N72" i="165"/>
  <c r="N85" i="165" s="1"/>
  <c r="L91" i="165" s="1"/>
  <c r="N70" i="171"/>
  <c r="N83" i="171" s="1"/>
  <c r="L90" i="171" s="1"/>
  <c r="N86" i="46"/>
  <c r="N88" i="46" s="1"/>
  <c r="D38" i="5" s="1"/>
  <c r="L84" i="363"/>
  <c r="L85" i="138"/>
  <c r="L82" i="284"/>
  <c r="N86" i="208"/>
  <c r="N88" i="208" s="1"/>
  <c r="D119" i="5" s="1"/>
  <c r="L83" i="284"/>
  <c r="L84" i="25"/>
  <c r="L85" i="240"/>
  <c r="L83" i="25"/>
  <c r="N90" i="219"/>
  <c r="N92" i="219" s="1"/>
  <c r="D181" i="5" s="1"/>
  <c r="L84" i="24"/>
  <c r="L85" i="69"/>
  <c r="N86" i="124"/>
  <c r="N88" i="124" s="1"/>
  <c r="D113" i="5" s="1"/>
  <c r="L85" i="147"/>
  <c r="L86" i="251"/>
  <c r="L85" i="215"/>
  <c r="L84" i="346"/>
  <c r="N79" i="314"/>
  <c r="L84" i="314" s="1"/>
  <c r="N79" i="318"/>
  <c r="N77" i="287"/>
  <c r="L83" i="287" s="1"/>
  <c r="L84" i="34"/>
  <c r="L84" i="30"/>
  <c r="N86" i="30" s="1"/>
  <c r="N88" i="30" s="1"/>
  <c r="D22" i="5" s="1"/>
  <c r="L84" i="27"/>
  <c r="L85" i="34"/>
  <c r="N69" i="179"/>
  <c r="N82" i="179" s="1"/>
  <c r="L87" i="179" s="1"/>
  <c r="N69" i="177"/>
  <c r="N82" i="177" s="1"/>
  <c r="L89" i="177" s="1"/>
  <c r="N70" i="268"/>
  <c r="N83" i="268" s="1"/>
  <c r="L90" i="268" s="1"/>
  <c r="L84" i="100"/>
  <c r="L83" i="142"/>
  <c r="L84" i="142"/>
  <c r="L85" i="142"/>
  <c r="L84" i="262"/>
  <c r="L86" i="262"/>
  <c r="L85" i="262"/>
  <c r="L83" i="24"/>
  <c r="L88" i="282"/>
  <c r="L85" i="363"/>
  <c r="L85" i="364"/>
  <c r="L85" i="232"/>
  <c r="N88" i="232" s="1"/>
  <c r="N90" i="232" s="1"/>
  <c r="D192" i="5" s="1"/>
  <c r="L85" i="213"/>
  <c r="L84" i="147"/>
  <c r="L83" i="215"/>
  <c r="L84" i="19"/>
  <c r="L83" i="19"/>
  <c r="N86" i="19" s="1"/>
  <c r="N88" i="19" s="1"/>
  <c r="D11" i="5" s="1"/>
  <c r="N79" i="239"/>
  <c r="L86" i="239" s="1"/>
  <c r="N77" i="285"/>
  <c r="L83" i="285" s="1"/>
  <c r="L84" i="365"/>
  <c r="N86" i="132"/>
  <c r="N88" i="132" s="1"/>
  <c r="D123" i="5" s="1"/>
  <c r="L86" i="240"/>
  <c r="L86" i="365"/>
  <c r="L85" i="135"/>
  <c r="L82" i="298"/>
  <c r="L84" i="251"/>
  <c r="L85" i="27"/>
  <c r="N87" i="253"/>
  <c r="N89" i="253" s="1"/>
  <c r="D213" i="5" s="1"/>
  <c r="N66" i="294"/>
  <c r="N79" i="294" s="1"/>
  <c r="L85" i="294" s="1"/>
  <c r="N70" i="157"/>
  <c r="N83" i="157" s="1"/>
  <c r="L90" i="157" s="1"/>
  <c r="L82" i="325"/>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N82" i="172"/>
  <c r="L88" i="172" s="1"/>
  <c r="L84" i="94"/>
  <c r="L84" i="85"/>
  <c r="L83" i="290"/>
  <c r="L84" i="98"/>
  <c r="L87"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N86" i="105"/>
  <c r="N88" i="105" s="1"/>
  <c r="D95" i="5" s="1"/>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4" i="297"/>
  <c r="L85" i="264"/>
  <c r="L84" i="264"/>
  <c r="L86" i="261"/>
  <c r="L84" i="257"/>
  <c r="L85" i="257"/>
  <c r="L83" i="136"/>
  <c r="L82" i="293"/>
  <c r="L83" i="99"/>
  <c r="N86" i="26"/>
  <c r="N88" i="26" s="1"/>
  <c r="D18" i="5" s="1"/>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N86" i="367"/>
  <c r="N88" i="367" s="1"/>
  <c r="D317" i="5" s="1"/>
  <c r="N87" i="342"/>
  <c r="N89" i="342" s="1"/>
  <c r="D295"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6" i="318"/>
  <c r="L84" i="318"/>
  <c r="L85" i="48"/>
  <c r="L87" i="48"/>
  <c r="L86" i="48"/>
  <c r="L83" i="60"/>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4" i="351"/>
  <c r="L86" i="351"/>
  <c r="L85" i="351"/>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L90" i="267" l="1"/>
  <c r="L86" i="315"/>
  <c r="L89" i="267"/>
  <c r="L85" i="315"/>
  <c r="L89" i="180"/>
  <c r="N86" i="34"/>
  <c r="N88" i="34" s="1"/>
  <c r="D26" i="5" s="1"/>
  <c r="N87" i="241"/>
  <c r="N89" i="241" s="1"/>
  <c r="D201" i="5" s="1"/>
  <c r="N86" i="138"/>
  <c r="N88" i="138" s="1"/>
  <c r="D129" i="5" s="1"/>
  <c r="L89" i="268"/>
  <c r="N87" i="364"/>
  <c r="N89" i="364" s="1"/>
  <c r="D314" i="5" s="1"/>
  <c r="L84" i="313"/>
  <c r="L86" i="313"/>
  <c r="L87" i="180"/>
  <c r="N90" i="180" s="1"/>
  <c r="N92" i="180" s="1"/>
  <c r="D159" i="5" s="1"/>
  <c r="N85" i="75"/>
  <c r="N87" i="75" s="1"/>
  <c r="D66" i="5" s="1"/>
  <c r="L88" i="178"/>
  <c r="L88" i="268"/>
  <c r="N86" i="59"/>
  <c r="N88" i="59" s="1"/>
  <c r="D50" i="5" s="1"/>
  <c r="N86" i="37"/>
  <c r="N88" i="37" s="1"/>
  <c r="D28" i="5" s="1"/>
  <c r="L82" i="285"/>
  <c r="N85" i="302"/>
  <c r="N87" i="302" s="1"/>
  <c r="L88" i="164"/>
  <c r="L89" i="164"/>
  <c r="N86" i="39"/>
  <c r="N88" i="39" s="1"/>
  <c r="D30" i="5" s="1"/>
  <c r="L89" i="178"/>
  <c r="N86" i="27"/>
  <c r="N88" i="27" s="1"/>
  <c r="D19" i="5" s="1"/>
  <c r="L90" i="176"/>
  <c r="L89" i="176"/>
  <c r="N86" i="25"/>
  <c r="N88" i="25" s="1"/>
  <c r="D17" i="5" s="1"/>
  <c r="N87" i="254"/>
  <c r="N89" i="254" s="1"/>
  <c r="D214" i="5" s="1"/>
  <c r="N87" i="336"/>
  <c r="N89" i="336" s="1"/>
  <c r="D290" i="5" s="1"/>
  <c r="N87" i="365"/>
  <c r="N89" i="365" s="1"/>
  <c r="D315" i="5" s="1"/>
  <c r="L85" i="311"/>
  <c r="L88" i="179"/>
  <c r="L86" i="311"/>
  <c r="L89" i="179"/>
  <c r="N91" i="282"/>
  <c r="N93" i="282" s="1"/>
  <c r="D239" i="5" s="1"/>
  <c r="N93" i="221"/>
  <c r="N95" i="221" s="1"/>
  <c r="D184" i="5" s="1"/>
  <c r="N89" i="50"/>
  <c r="N91" i="50" s="1"/>
  <c r="D42" i="5" s="1"/>
  <c r="N86" i="96"/>
  <c r="N88" i="96" s="1"/>
  <c r="D86" i="5" s="1"/>
  <c r="N86" i="135"/>
  <c r="N88" i="135" s="1"/>
  <c r="D126" i="5" s="1"/>
  <c r="L84" i="285"/>
  <c r="L89" i="155"/>
  <c r="N87" i="306"/>
  <c r="N89" i="306" s="1"/>
  <c r="D262" i="5" s="1"/>
  <c r="N86" i="102"/>
  <c r="N88" i="102" s="1"/>
  <c r="D92" i="5" s="1"/>
  <c r="N87" i="256"/>
  <c r="N89" i="256" s="1"/>
  <c r="D215" i="5" s="1"/>
  <c r="N87" i="235"/>
  <c r="N89" i="235" s="1"/>
  <c r="D195" i="5" s="1"/>
  <c r="L90" i="155"/>
  <c r="N87" i="251"/>
  <c r="N89" i="251" s="1"/>
  <c r="D211" i="5" s="1"/>
  <c r="L92" i="165"/>
  <c r="N88" i="274"/>
  <c r="N90" i="274" s="1"/>
  <c r="D232" i="5" s="1"/>
  <c r="N86" i="213"/>
  <c r="N88" i="213" s="1"/>
  <c r="D175" i="5" s="1"/>
  <c r="N86" i="100"/>
  <c r="N88" i="100" s="1"/>
  <c r="D90" i="5" s="1"/>
  <c r="L90" i="165"/>
  <c r="L88" i="157"/>
  <c r="N86" i="99"/>
  <c r="N88" i="99" s="1"/>
  <c r="D89" i="5" s="1"/>
  <c r="L82" i="287"/>
  <c r="N85" i="325"/>
  <c r="N87" i="325" s="1"/>
  <c r="D280" i="5" s="1"/>
  <c r="N86" i="149"/>
  <c r="N88" i="149" s="1"/>
  <c r="D135" i="5" s="1"/>
  <c r="L84" i="287"/>
  <c r="L89" i="189"/>
  <c r="L89" i="157"/>
  <c r="L87" i="189"/>
  <c r="N87" i="363"/>
  <c r="N89" i="363" s="1"/>
  <c r="D313" i="5" s="1"/>
  <c r="N87" i="332"/>
  <c r="N89" i="332" s="1"/>
  <c r="D286" i="5" s="1"/>
  <c r="N86" i="43"/>
  <c r="N88" i="43" s="1"/>
  <c r="D34" i="5" s="1"/>
  <c r="N87" i="240"/>
  <c r="N89" i="240" s="1"/>
  <c r="D200" i="5" s="1"/>
  <c r="N86" i="147"/>
  <c r="N88" i="147" s="1"/>
  <c r="D137" i="5" s="1"/>
  <c r="N86" i="69"/>
  <c r="N88" i="69" s="1"/>
  <c r="D60" i="5" s="1"/>
  <c r="N86" i="209"/>
  <c r="N88" i="209" s="1"/>
  <c r="D131" i="5" s="1"/>
  <c r="N86" i="215"/>
  <c r="N88" i="215" s="1"/>
  <c r="D177" i="5" s="1"/>
  <c r="N91" i="249"/>
  <c r="N93" i="249" s="1"/>
  <c r="D209" i="5" s="1"/>
  <c r="N86" i="142"/>
  <c r="N88" i="142" s="1"/>
  <c r="D134" i="5" s="1"/>
  <c r="L88" i="171"/>
  <c r="N86" i="41"/>
  <c r="N88" i="41" s="1"/>
  <c r="D32" i="5" s="1"/>
  <c r="L89" i="171"/>
  <c r="N87" i="346"/>
  <c r="N89" i="346" s="1"/>
  <c r="D299" i="5" s="1"/>
  <c r="L87" i="177"/>
  <c r="N85" i="298"/>
  <c r="N87" i="298" s="1"/>
  <c r="D254" i="5" s="1"/>
  <c r="N86" i="140"/>
  <c r="N88" i="140" s="1"/>
  <c r="D132" i="5" s="1"/>
  <c r="N86" i="88"/>
  <c r="N88" i="88" s="1"/>
  <c r="D79" i="5" s="1"/>
  <c r="N86" i="80"/>
  <c r="N88" i="80" s="1"/>
  <c r="D71" i="5" s="1"/>
  <c r="N82" i="227"/>
  <c r="N84" i="227" s="1"/>
  <c r="D188" i="5" s="1"/>
  <c r="N90" i="217"/>
  <c r="N92" i="217" s="1"/>
  <c r="D179" i="5" s="1"/>
  <c r="N86" i="33"/>
  <c r="N88" i="33" s="1"/>
  <c r="D25" i="5" s="1"/>
  <c r="N86" i="83"/>
  <c r="N88" i="83" s="1"/>
  <c r="D74" i="5" s="1"/>
  <c r="N87" i="264"/>
  <c r="N89" i="264" s="1"/>
  <c r="D223" i="5" s="1"/>
  <c r="N87" i="262"/>
  <c r="N89" i="262" s="1"/>
  <c r="D221" i="5" s="1"/>
  <c r="N85" i="284"/>
  <c r="N87" i="284" s="1"/>
  <c r="D241" i="5" s="1"/>
  <c r="N86" i="103"/>
  <c r="N88" i="103" s="1"/>
  <c r="D93" i="5" s="1"/>
  <c r="N87" i="238"/>
  <c r="N89" i="238" s="1"/>
  <c r="D198" i="5" s="1"/>
  <c r="N91" i="268"/>
  <c r="N93" i="268" s="1"/>
  <c r="D227" i="5" s="1"/>
  <c r="L85" i="314"/>
  <c r="L88" i="177"/>
  <c r="L86" i="314"/>
  <c r="L84" i="294"/>
  <c r="L85" i="239"/>
  <c r="N86" i="53"/>
  <c r="N88" i="53" s="1"/>
  <c r="D45" i="5" s="1"/>
  <c r="N86" i="231"/>
  <c r="N88" i="231" s="1"/>
  <c r="D191" i="5" s="1"/>
  <c r="L86" i="294"/>
  <c r="N87" i="295"/>
  <c r="N89" i="295" s="1"/>
  <c r="D251" i="5" s="1"/>
  <c r="N86" i="29"/>
  <c r="N88" i="29" s="1"/>
  <c r="D21" i="5" s="1"/>
  <c r="N86" i="214"/>
  <c r="N88" i="214" s="1"/>
  <c r="D176" i="5" s="1"/>
  <c r="N86" i="9"/>
  <c r="N88" i="9" s="1"/>
  <c r="D4" i="5" s="1"/>
  <c r="N88" i="275"/>
  <c r="N90" i="275" s="1"/>
  <c r="D233"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3" l="1"/>
  <c r="N89" i="313" s="1"/>
  <c r="D269" i="5" s="1"/>
  <c r="N90" i="164"/>
  <c r="N92" i="164" s="1"/>
  <c r="D149" i="5" s="1"/>
  <c r="N91" i="178"/>
  <c r="N93" i="178" s="1"/>
  <c r="D157" i="5" s="1"/>
  <c r="N85" i="285"/>
  <c r="N87" i="285" s="1"/>
  <c r="D242" i="5" s="1"/>
  <c r="N90" i="179"/>
  <c r="N92" i="179" s="1"/>
  <c r="D158" i="5" s="1"/>
  <c r="N91" i="176"/>
  <c r="N93" i="176" s="1"/>
  <c r="D155" i="5" s="1"/>
  <c r="N91" i="155"/>
  <c r="N93" i="155" s="1"/>
  <c r="D144" i="5" s="1"/>
  <c r="N90" i="189"/>
  <c r="N92" i="189" s="1"/>
  <c r="D169" i="5" s="1"/>
  <c r="N91" i="171"/>
  <c r="N93" i="171" s="1"/>
  <c r="D156" i="5" s="1"/>
  <c r="N87" i="311"/>
  <c r="N89" i="311" s="1"/>
  <c r="D267" i="5" s="1"/>
  <c r="N85" i="287"/>
  <c r="N87" i="287" s="1"/>
  <c r="D244" i="5" s="1"/>
  <c r="N93" i="165"/>
  <c r="N95" i="165" s="1"/>
  <c r="D150" i="5" s="1"/>
  <c r="N91" i="157"/>
  <c r="N93" i="157" s="1"/>
  <c r="D145" i="5" s="1"/>
  <c r="N90" i="177"/>
  <c r="N92" i="177" s="1"/>
  <c r="N87" i="314"/>
  <c r="N89" i="314" s="1"/>
  <c r="D270" i="5" s="1"/>
  <c r="N91" i="158"/>
  <c r="N93" i="158" s="1"/>
  <c r="D146" i="5" s="1"/>
  <c r="N87" i="294"/>
  <c r="N89" i="294" s="1"/>
  <c r="D250"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<sst xmlns="http://schemas.openxmlformats.org/spreadsheetml/2006/main" count="38539" uniqueCount="2344">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</sst>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protection locked="0"/>
    </xf>
    <xf numFmtId="164" fontId="0" fillId="0" borderId="15"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NORTE DE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7109375" customWidth="1"/>
    <col min="8" max="8" width="83" customWidth="1"/>
    <col min="26" max="26" width="10"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3123008.245649497</v>
      </c>
      <c r="G3" t="s">
        <v>980</v>
      </c>
      <c r="J3" s="1"/>
    </row>
    <row r="4" spans="1:10" ht="54" thickTop="1" thickBot="1">
      <c r="A4" s="131" t="s">
        <v>985</v>
      </c>
      <c r="B4" s="132" t="s">
        <v>1169</v>
      </c>
      <c r="C4" s="130" t="s">
        <v>984</v>
      </c>
      <c r="D4" s="177">
        <f>VLOOKUP('200.2'!A88,'200.2'!A37:N108,14,FALSE)</f>
        <v>216892.07988482155</v>
      </c>
      <c r="J4" s="1"/>
    </row>
    <row r="5" spans="1:10" ht="54" thickTop="1" thickBot="1">
      <c r="A5" s="131" t="s">
        <v>986</v>
      </c>
      <c r="B5" s="132" t="s">
        <v>1170</v>
      </c>
      <c r="C5" s="133" t="s">
        <v>987</v>
      </c>
      <c r="D5" s="177">
        <f>VLOOKUP('201.1'!A88,'201.1'!A38:N109,14,FALSE)</f>
        <v>152313.281402772</v>
      </c>
    </row>
    <row r="6" spans="1:10" ht="54" thickTop="1" thickBot="1">
      <c r="A6" s="131" t="s">
        <v>988</v>
      </c>
      <c r="B6" s="132" t="s">
        <v>1171</v>
      </c>
      <c r="C6" s="133" t="s">
        <v>987</v>
      </c>
      <c r="D6" s="177">
        <f>VLOOKUP('201.2'!A88,'201.2'!A39:N110,14,FALSE)</f>
        <v>163611.84831937309</v>
      </c>
    </row>
    <row r="7" spans="1:10" ht="70.5" customHeight="1" thickTop="1" thickBot="1">
      <c r="A7" s="131" t="s">
        <v>989</v>
      </c>
      <c r="B7" s="132" t="s">
        <v>1172</v>
      </c>
      <c r="C7" s="133" t="s">
        <v>987</v>
      </c>
      <c r="D7" s="177">
        <f>VLOOKUP('201.3'!A88,'201.3'!A40:N111,14,FALSE)</f>
        <v>36439.096220992171</v>
      </c>
    </row>
    <row r="8" spans="1:10" ht="54" thickTop="1" thickBot="1">
      <c r="A8" s="131" t="s">
        <v>990</v>
      </c>
      <c r="B8" s="132" t="s">
        <v>1173</v>
      </c>
      <c r="C8" s="133" t="s">
        <v>987</v>
      </c>
      <c r="D8" s="178">
        <f>VLOOKUP('201.4'!A88,'201.4'!A41:N112,14,FALSE)</f>
        <v>50783.018321697498</v>
      </c>
    </row>
    <row r="9" spans="1:10" ht="54" thickTop="1" thickBot="1">
      <c r="A9" s="131" t="s">
        <v>991</v>
      </c>
      <c r="B9" s="132" t="s">
        <v>1170</v>
      </c>
      <c r="C9" s="133" t="s">
        <v>1845</v>
      </c>
      <c r="D9" s="178">
        <f>VLOOKUP('201.5'!A88,'201.5'!A42:N113,14,FALSE)</f>
        <v>152313.281402772</v>
      </c>
    </row>
    <row r="10" spans="1:10" ht="54" thickTop="1" thickBot="1">
      <c r="A10" s="131" t="s">
        <v>992</v>
      </c>
      <c r="B10" s="132" t="s">
        <v>1171</v>
      </c>
      <c r="C10" s="133" t="s">
        <v>1845</v>
      </c>
      <c r="D10" s="178">
        <f>VLOOKUP('201.6'!A88,'201.6'!A43:N114,14,FALSE)</f>
        <v>163611.84831937309</v>
      </c>
    </row>
    <row r="11" spans="1:10" ht="54" thickTop="1" thickBot="1">
      <c r="A11" s="131" t="s">
        <v>993</v>
      </c>
      <c r="B11" s="132" t="s">
        <v>1171</v>
      </c>
      <c r="C11" s="133" t="s">
        <v>387</v>
      </c>
      <c r="D11" s="178">
        <f>VLOOKUP('201.7'!A88,'201.7'!A44:N115,14,FALSE)</f>
        <v>160434.43344946101</v>
      </c>
    </row>
    <row r="12" spans="1:10" ht="54" thickTop="1" thickBot="1">
      <c r="A12" s="131" t="s">
        <v>994</v>
      </c>
      <c r="B12" s="132" t="s">
        <v>1174</v>
      </c>
      <c r="C12" s="133" t="s">
        <v>233</v>
      </c>
      <c r="D12" s="178">
        <f>VLOOKUP('201.8'!A88,'201.8'!A45:N116,14,FALSE)</f>
        <v>15320.516058337524</v>
      </c>
    </row>
    <row r="13" spans="1:10" ht="54" thickTop="1" thickBot="1">
      <c r="A13" s="131" t="s">
        <v>995</v>
      </c>
      <c r="B13" s="132" t="s">
        <v>1175</v>
      </c>
      <c r="C13" s="133" t="s">
        <v>233</v>
      </c>
      <c r="D13" s="178">
        <f>VLOOKUP('201.9'!A88,'201.9'!A46:N117,14,FALSE)</f>
        <v>15104.494082541371</v>
      </c>
    </row>
    <row r="14" spans="1:10" ht="54" thickTop="1" thickBot="1">
      <c r="A14" s="131" t="s">
        <v>996</v>
      </c>
      <c r="B14" s="132" t="s">
        <v>1176</v>
      </c>
      <c r="C14" s="133" t="s">
        <v>144</v>
      </c>
      <c r="D14" s="178">
        <f>VLOOKUP('201.10'!A88,'201.10'!A47:N118,14,FALSE)</f>
        <v>5333.9952418272978</v>
      </c>
    </row>
    <row r="15" spans="1:10" ht="54" thickTop="1" thickBot="1">
      <c r="A15" s="131" t="s">
        <v>997</v>
      </c>
      <c r="B15" s="132" t="s">
        <v>1177</v>
      </c>
      <c r="C15" s="133" t="s">
        <v>998</v>
      </c>
      <c r="D15" s="178">
        <f>VLOOKUP('201.11'!A88,'201.11'!A48:N119,14,FALSE)</f>
        <v>1438.399519331696</v>
      </c>
    </row>
    <row r="16" spans="1:10" ht="54" thickTop="1" thickBot="1">
      <c r="A16" s="131" t="s">
        <v>999</v>
      </c>
      <c r="B16" s="132" t="s">
        <v>1178</v>
      </c>
      <c r="C16" s="133" t="s">
        <v>1845</v>
      </c>
      <c r="D16" s="178">
        <f>VLOOKUP('201.12'!A88,'201.12'!A49:N120,14,FALSE)</f>
        <v>115021.22079852087</v>
      </c>
    </row>
    <row r="17" spans="1:4" ht="64.5" thickTop="1" thickBot="1">
      <c r="A17" s="134" t="s">
        <v>1000</v>
      </c>
      <c r="B17" s="135" t="s">
        <v>1179</v>
      </c>
      <c r="C17" s="133" t="s">
        <v>1845</v>
      </c>
      <c r="D17" s="178">
        <f>VLOOKUP('201.13'!A88,'201.13'!A50:N121,14,FALSE)</f>
        <v>99027.958206057752</v>
      </c>
    </row>
    <row r="18" spans="1:4" ht="54" thickTop="1" thickBot="1">
      <c r="A18" s="131" t="s">
        <v>1001</v>
      </c>
      <c r="B18" s="132" t="s">
        <v>1180</v>
      </c>
      <c r="C18" s="133" t="s">
        <v>144</v>
      </c>
      <c r="D18" s="178">
        <f>VLOOKUP('201.14'!A88,'201.14'!A51:N122,14,FALSE)</f>
        <v>40496.583367266227</v>
      </c>
    </row>
    <row r="19" spans="1:4" ht="54" thickTop="1" thickBot="1">
      <c r="A19" s="131" t="s">
        <v>1002</v>
      </c>
      <c r="B19" s="132" t="s">
        <v>1181</v>
      </c>
      <c r="C19" s="133" t="s">
        <v>144</v>
      </c>
      <c r="D19" s="178">
        <f>VLOOKUP('201.15'!A88,'201.15'!A52:N123,14,FALSE)</f>
        <v>49025.734899530711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95215.228300981194</v>
      </c>
    </row>
    <row r="22" spans="1:4" ht="54" thickTop="1" thickBot="1">
      <c r="A22" s="131" t="s">
        <v>1005</v>
      </c>
      <c r="B22" s="132" t="s">
        <v>1184</v>
      </c>
      <c r="C22" s="133" t="s">
        <v>1845</v>
      </c>
      <c r="D22" s="178">
        <f>VLOOKUP('201.18'!A88,'201.18'!A55:N126,14,FALSE)</f>
        <v>95215.228300981194</v>
      </c>
    </row>
    <row r="23" spans="1:4" ht="54" thickTop="1" thickBot="1">
      <c r="A23" s="131" t="s">
        <v>1006</v>
      </c>
      <c r="B23" s="132" t="s">
        <v>1185</v>
      </c>
      <c r="C23" s="133" t="s">
        <v>144</v>
      </c>
      <c r="D23" s="178">
        <f>VLOOKUP('201.19'!A88,'201.19'!A56:N127,14,FALSE)</f>
        <v>78017.588475132434</v>
      </c>
    </row>
    <row r="24" spans="1:4" ht="54" thickTop="1" thickBot="1">
      <c r="A24" s="131" t="s">
        <v>1007</v>
      </c>
      <c r="B24" s="132" t="s">
        <v>1186</v>
      </c>
      <c r="C24" s="133" t="s">
        <v>144</v>
      </c>
      <c r="D24" s="178">
        <f>VLOOKUP('201.20'!A88,'201.20'!A57:N128,14,FALSE)</f>
        <v>21564.352067641597</v>
      </c>
    </row>
    <row r="25" spans="1:4" ht="54" thickTop="1" thickBot="1">
      <c r="A25" s="131" t="s">
        <v>1008</v>
      </c>
      <c r="B25" s="132" t="s">
        <v>1187</v>
      </c>
      <c r="C25" s="133" t="s">
        <v>144</v>
      </c>
      <c r="D25" s="178">
        <f>VLOOKUP('201.21'!A88,'201.21'!A58:N129,14,FALSE)</f>
        <v>7037.6407596980953</v>
      </c>
    </row>
    <row r="26" spans="1:4" ht="54" thickTop="1" thickBot="1">
      <c r="A26" s="131" t="s">
        <v>1425</v>
      </c>
      <c r="B26" s="132" t="s">
        <v>1413</v>
      </c>
      <c r="C26" s="133" t="s">
        <v>1845</v>
      </c>
      <c r="D26" s="178">
        <f>VLOOKUP('203.1'!A88,'203.1'!A59:N130,14,FALSE)</f>
        <v>826812.16654233984</v>
      </c>
    </row>
    <row r="27" spans="1:4" ht="54" thickTop="1" thickBot="1">
      <c r="A27" s="131" t="s">
        <v>1426</v>
      </c>
      <c r="B27" s="132" t="s">
        <v>1417</v>
      </c>
      <c r="C27" s="133" t="s">
        <v>1845</v>
      </c>
      <c r="D27" s="178">
        <f>VLOOKUP('203.2'!A88,'203.2'!A60:N131,14,FALSE)</f>
        <v>1002053.9451847498</v>
      </c>
    </row>
    <row r="28" spans="1:4" ht="54" thickTop="1" thickBot="1">
      <c r="A28" s="131" t="s">
        <v>1427</v>
      </c>
      <c r="B28" s="132" t="s">
        <v>1418</v>
      </c>
      <c r="C28" s="133" t="s">
        <v>1845</v>
      </c>
      <c r="D28" s="178">
        <f>VLOOKUP('203.3'!A88,'203.3'!A61:N132,14,FALSE)</f>
        <v>1127226.6442150427</v>
      </c>
    </row>
    <row r="29" spans="1:4" ht="54" thickTop="1" thickBot="1">
      <c r="A29" s="131" t="s">
        <v>1428</v>
      </c>
      <c r="B29" s="132" t="s">
        <v>1419</v>
      </c>
      <c r="C29" s="133" t="s">
        <v>1845</v>
      </c>
      <c r="D29" s="178">
        <f>VLOOKUP('203.4'!A88,'203.4'!A62:N133,14,FALSE)</f>
        <v>528874.9689304413</v>
      </c>
    </row>
    <row r="30" spans="1:4" ht="54" thickTop="1" thickBot="1">
      <c r="A30" s="131" t="s">
        <v>1429</v>
      </c>
      <c r="B30" s="132" t="s">
        <v>1420</v>
      </c>
      <c r="C30" s="133" t="s">
        <v>1845</v>
      </c>
      <c r="D30" s="178">
        <f>VLOOKUP('203.5'!A88,'203.5'!A63:N134,14,FALSE)</f>
        <v>610564.17745063652</v>
      </c>
    </row>
    <row r="31" spans="1:4" ht="54" thickTop="1" thickBot="1">
      <c r="A31" s="131" t="s">
        <v>1430</v>
      </c>
      <c r="B31" s="132" t="s">
        <v>1421</v>
      </c>
      <c r="C31" s="133" t="s">
        <v>1845</v>
      </c>
      <c r="D31" s="178">
        <f>VLOOKUP('203.6'!A88,'203.6'!A64:N135,14,FALSE)</f>
        <v>662548.21923621534</v>
      </c>
    </row>
    <row r="32" spans="1:4" ht="54" thickTop="1" thickBot="1">
      <c r="A32" s="131" t="s">
        <v>1431</v>
      </c>
      <c r="B32" s="132" t="s">
        <v>1422</v>
      </c>
      <c r="C32" s="133" t="s">
        <v>1845</v>
      </c>
      <c r="D32" s="178">
        <f>VLOOKUP('203.7'!A88,'203.7'!A65:N136,14,FALSE)</f>
        <v>215644.61805587518</v>
      </c>
    </row>
    <row r="33" spans="1:4" ht="54" thickTop="1" thickBot="1">
      <c r="A33" s="131" t="s">
        <v>1432</v>
      </c>
      <c r="B33" s="132" t="s">
        <v>1871</v>
      </c>
      <c r="C33" s="133" t="s">
        <v>1845</v>
      </c>
      <c r="D33" s="178">
        <f>VLOOKUP('203.8'!A88,'203.8'!A66:N137,14,FALSE)</f>
        <v>305650.35155120539</v>
      </c>
    </row>
    <row r="34" spans="1:4" ht="54" thickTop="1" thickBot="1">
      <c r="A34" s="131" t="s">
        <v>1433</v>
      </c>
      <c r="B34" s="132" t="s">
        <v>1424</v>
      </c>
      <c r="C34" s="133" t="s">
        <v>1845</v>
      </c>
      <c r="D34" s="178">
        <f>VLOOKUP('203.9'!A88,'203.9'!A67:N138,14,FALSE)</f>
        <v>323444.39380066778</v>
      </c>
    </row>
    <row r="35" spans="1:4" ht="54" thickTop="1" thickBot="1">
      <c r="A35" s="131" t="s">
        <v>1434</v>
      </c>
      <c r="B35" s="132" t="s">
        <v>1414</v>
      </c>
      <c r="C35" s="133" t="s">
        <v>1845</v>
      </c>
      <c r="D35" s="178">
        <f>VLOOKUP('203.10'!A88,'203.10'!A68:N139,14,FALSE)</f>
        <v>171418.39299422398</v>
      </c>
    </row>
    <row r="36" spans="1:4" ht="54" thickTop="1" thickBot="1">
      <c r="A36" s="131" t="s">
        <v>1435</v>
      </c>
      <c r="B36" s="132" t="s">
        <v>1415</v>
      </c>
      <c r="C36" s="133" t="s">
        <v>1845</v>
      </c>
      <c r="D36" s="178">
        <f>VLOOKUP('203.11'!A88,'203.11'!A69:N140,14,FALSE)</f>
        <v>232856.54234885948</v>
      </c>
    </row>
    <row r="37" spans="1:4" ht="54" thickTop="1" thickBot="1">
      <c r="A37" s="131" t="s">
        <v>1436</v>
      </c>
      <c r="B37" s="216" t="s">
        <v>1416</v>
      </c>
      <c r="C37" s="133" t="s">
        <v>1845</v>
      </c>
      <c r="D37" s="178">
        <f>VLOOKUP('203.12'!A88,'203.12'!A70:N141,14,FALSE)</f>
        <v>242100.20066026854</v>
      </c>
    </row>
    <row r="38" spans="1:4" ht="54" thickTop="1" thickBot="1">
      <c r="A38" s="131" t="s">
        <v>1009</v>
      </c>
      <c r="B38" s="132" t="s">
        <v>1188</v>
      </c>
      <c r="C38" s="133" t="s">
        <v>387</v>
      </c>
      <c r="D38" s="178">
        <f>VLOOKUP('210.1.1'!A88,'210.1.1'!A71:N142,14,FALSE)</f>
        <v>11895.161803998222</v>
      </c>
    </row>
    <row r="39" spans="1:4" ht="54" thickTop="1" thickBot="1">
      <c r="A39" s="131" t="s">
        <v>1010</v>
      </c>
      <c r="B39" s="132" t="s">
        <v>1189</v>
      </c>
      <c r="C39" s="133" t="s">
        <v>387</v>
      </c>
      <c r="D39" s="178">
        <f>VLOOKUP('210.1.2'!A88,'210.1.2'!A72:N143,14,FALSE)</f>
        <v>4026.9060280688859</v>
      </c>
    </row>
    <row r="40" spans="1:4" ht="54" thickTop="1" thickBot="1">
      <c r="A40" s="131" t="s">
        <v>1011</v>
      </c>
      <c r="B40" s="132" t="s">
        <v>1190</v>
      </c>
      <c r="C40" s="133" t="s">
        <v>387</v>
      </c>
      <c r="D40" s="178">
        <f>VLOOKUP('210.2.1'!A90,'210.2.1'!A73:N144,14,FALSE)</f>
        <v>385035.7055720489</v>
      </c>
    </row>
    <row r="41" spans="1:4" ht="54" thickTop="1" thickBot="1">
      <c r="A41" s="131" t="s">
        <v>1012</v>
      </c>
      <c r="B41" s="132" t="s">
        <v>1191</v>
      </c>
      <c r="C41" s="133" t="s">
        <v>387</v>
      </c>
      <c r="D41" s="178">
        <f>VLOOKUP('210.2.2'!A88,'210.2.2'!A74:N145,14,FALSE)</f>
        <v>11895.161803998222</v>
      </c>
    </row>
    <row r="42" spans="1:4" ht="54" thickTop="1" thickBot="1">
      <c r="A42" s="131" t="s">
        <v>1013</v>
      </c>
      <c r="B42" s="132" t="s">
        <v>1192</v>
      </c>
      <c r="C42" s="133" t="s">
        <v>387</v>
      </c>
      <c r="D42" s="178">
        <f>VLOOKUP('210.2.3'!A91,'210.2.3'!A91:N146,14,FALSE)</f>
        <v>377167.44979611959</v>
      </c>
    </row>
    <row r="43" spans="1:4" ht="54" thickTop="1" thickBot="1">
      <c r="A43" s="131" t="s">
        <v>1014</v>
      </c>
      <c r="B43" s="132" t="s">
        <v>1193</v>
      </c>
      <c r="C43" s="133" t="s">
        <v>387</v>
      </c>
      <c r="D43" s="178">
        <f>VLOOKUP('210.2.4'!A88,'210.2.4'!A88:N147,14,FALSE)</f>
        <v>4026.9060280688859</v>
      </c>
    </row>
    <row r="44" spans="1:4" ht="54" thickTop="1" thickBot="1">
      <c r="A44" s="131" t="s">
        <v>1015</v>
      </c>
      <c r="B44" s="132" t="s">
        <v>1194</v>
      </c>
      <c r="C44" s="133" t="s">
        <v>387</v>
      </c>
      <c r="D44" s="178">
        <f>VLOOKUP('211.1'!A88,'211.1'!A88:N148,14,FALSE)</f>
        <v>9118.9077437171218</v>
      </c>
    </row>
    <row r="45" spans="1:4" ht="54" thickTop="1" thickBot="1">
      <c r="A45" s="131" t="s">
        <v>1016</v>
      </c>
      <c r="B45" s="132" t="s">
        <v>1195</v>
      </c>
      <c r="C45" s="133" t="s">
        <v>387</v>
      </c>
      <c r="D45" s="178">
        <f>VLOOKUP('220.1'!A88,'220.1'!A88:N149,14,FALSE)</f>
        <v>14547.256000648464</v>
      </c>
    </row>
    <row r="46" spans="1:4" ht="54" thickTop="1" thickBot="1">
      <c r="A46" s="131" t="s">
        <v>1017</v>
      </c>
      <c r="B46" s="132" t="s">
        <v>1196</v>
      </c>
      <c r="C46" s="133" t="s">
        <v>387</v>
      </c>
      <c r="D46" s="178">
        <f>VLOOKUP('221.1'!A88,'221.1'!A88:N150,14,FALSE)</f>
        <v>10782.345578003802</v>
      </c>
    </row>
    <row r="47" spans="1:4" ht="54" thickTop="1" thickBot="1">
      <c r="A47" s="131" t="s">
        <v>1018</v>
      </c>
      <c r="B47" s="132" t="s">
        <v>1197</v>
      </c>
      <c r="C47" s="133" t="s">
        <v>387</v>
      </c>
      <c r="D47" s="178">
        <f>VLOOKUP('221.2'!A88,'221.2'!A88:N151,14,FALSE)</f>
        <v>5882.4151041278001</v>
      </c>
    </row>
    <row r="48" spans="1:4" ht="64.5" thickTop="1" thickBot="1">
      <c r="A48" s="131" t="s">
        <v>1441</v>
      </c>
      <c r="B48" s="132" t="s">
        <v>1438</v>
      </c>
      <c r="C48" s="133" t="s">
        <v>233</v>
      </c>
      <c r="D48" s="178">
        <f>VLOOKUP('223.1'!A88,'223.1'!A88:N152,14,FALSE)</f>
        <v>9979.3710865449539</v>
      </c>
    </row>
    <row r="49" spans="1:4" ht="54" thickTop="1" thickBot="1">
      <c r="A49" s="131" t="s">
        <v>1442</v>
      </c>
      <c r="B49" s="132" t="s">
        <v>1439</v>
      </c>
      <c r="C49" s="133" t="s">
        <v>233</v>
      </c>
      <c r="D49" s="178">
        <f>VLOOKUP('223.2'!A88,'223.2'!A88:N153,14,FALSE)</f>
        <v>23017.663908370898</v>
      </c>
    </row>
    <row r="50" spans="1:4" ht="54" thickTop="1" thickBot="1">
      <c r="A50" s="131" t="s">
        <v>1443</v>
      </c>
      <c r="B50" s="132" t="s">
        <v>1440</v>
      </c>
      <c r="C50" s="133" t="s">
        <v>387</v>
      </c>
      <c r="D50" s="178">
        <f>VLOOKUP('223.3.1'!A88,'223.3.1'!A88:N154,14,FALSE)</f>
        <v>59048</v>
      </c>
    </row>
    <row r="51" spans="1:4" ht="64.5" thickTop="1" thickBot="1">
      <c r="A51" s="131" t="s">
        <v>1444</v>
      </c>
      <c r="B51" s="132" t="s">
        <v>1446</v>
      </c>
      <c r="C51" s="133" t="s">
        <v>387</v>
      </c>
      <c r="D51" s="178">
        <f>VLOOKUP('223.3.2'!A88,'223.3.2'!A88:N155,14,FALSE)</f>
        <v>70490.480282781384</v>
      </c>
    </row>
    <row r="52" spans="1:4" ht="54" thickTop="1" thickBot="1">
      <c r="A52" s="131" t="s">
        <v>1445</v>
      </c>
      <c r="B52" s="132" t="s">
        <v>1447</v>
      </c>
      <c r="C52" s="133" t="s">
        <v>387</v>
      </c>
      <c r="D52" s="178">
        <f>VLOOKUP('223.3.3'!A88,'223.3.3'!A88:N156,14,FALSE)</f>
        <v>74349.498108315034</v>
      </c>
    </row>
    <row r="53" spans="1:4" ht="54" thickTop="1" thickBot="1">
      <c r="A53" s="137" t="s">
        <v>1019</v>
      </c>
      <c r="B53" s="138" t="s">
        <v>1956</v>
      </c>
      <c r="C53" s="133" t="s">
        <v>233</v>
      </c>
      <c r="D53" s="178">
        <f>VLOOKUP('230.1'!A88,'230.1'!A88:N157,14,FALSE)</f>
        <v>3161.3788414264232</v>
      </c>
    </row>
    <row r="54" spans="1:4" ht="54" thickTop="1" thickBot="1">
      <c r="A54" s="137" t="s">
        <v>1020</v>
      </c>
      <c r="B54" s="138" t="s">
        <v>1198</v>
      </c>
      <c r="C54" s="133" t="s">
        <v>233</v>
      </c>
      <c r="D54" s="178">
        <f>VLOOKUP('231.1'!A88,'231.1'!A88:N159,14,FALSE)</f>
        <v>12151.698670451489</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12192.158911103674</v>
      </c>
    </row>
    <row r="57" spans="1:4" ht="54" thickTop="1" thickBot="1">
      <c r="A57" s="137" t="s">
        <v>1451</v>
      </c>
      <c r="B57" s="138" t="s">
        <v>1452</v>
      </c>
      <c r="C57" s="133" t="s">
        <v>233</v>
      </c>
      <c r="D57" s="178">
        <f>VLOOKUP('233.10'!A88,'233.10'!A88:N162,14,FALSE)</f>
        <v>25947.81347551649</v>
      </c>
    </row>
    <row r="58" spans="1:4" ht="54" thickTop="1" thickBot="1">
      <c r="A58" s="137" t="s">
        <v>1022</v>
      </c>
      <c r="B58" s="138" t="s">
        <v>1453</v>
      </c>
      <c r="C58" s="133" t="s">
        <v>233</v>
      </c>
      <c r="D58" s="178">
        <f>VLOOKUP('234.1'!A88,'234.1'!A88:N163,14,FALSE)</f>
        <v>1029.6745431214124</v>
      </c>
    </row>
    <row r="59" spans="1:4" ht="54" thickTop="1" thickBot="1">
      <c r="A59" s="137" t="s">
        <v>1456</v>
      </c>
      <c r="B59" s="138" t="s">
        <v>1457</v>
      </c>
      <c r="C59" s="133" t="s">
        <v>387</v>
      </c>
      <c r="D59" s="178">
        <f>VLOOKUP('235.1'!A88,'235.1'!A88:N164,14,FALSE)</f>
        <v>69229.666775529389</v>
      </c>
    </row>
    <row r="60" spans="1:4" ht="54" thickTop="1" thickBot="1">
      <c r="A60" s="139" t="s">
        <v>1458</v>
      </c>
      <c r="B60" s="138" t="s">
        <v>1459</v>
      </c>
      <c r="C60" s="133" t="s">
        <v>387</v>
      </c>
      <c r="D60" s="178">
        <f>VLOOKUP('235.10'!A88,'235.10'!A88:N165,14,FALSE)</f>
        <v>16930.38128470318</v>
      </c>
    </row>
    <row r="61" spans="1:4" ht="54" thickTop="1" thickBot="1">
      <c r="A61" s="139" t="s">
        <v>1460</v>
      </c>
      <c r="B61" s="138" t="s">
        <v>1461</v>
      </c>
      <c r="C61" s="133" t="s">
        <v>377</v>
      </c>
      <c r="D61" s="178">
        <f>VLOOKUP('235.11'!A88,'235.11'!A88:N166,14,FALSE)</f>
        <v>653.74106863532779</v>
      </c>
    </row>
    <row r="62" spans="1:4" ht="54" thickTop="1" thickBot="1">
      <c r="A62" s="139" t="s">
        <v>1462</v>
      </c>
      <c r="B62" s="138" t="s">
        <v>1873</v>
      </c>
      <c r="C62" s="133" t="s">
        <v>387</v>
      </c>
      <c r="D62" s="178">
        <f>VLOOKUP('236.1'!A88,'236.1'!A88:N167,14,FALSE)</f>
        <v>290192.63674593763</v>
      </c>
    </row>
    <row r="63" spans="1:4" ht="54" thickTop="1" thickBot="1">
      <c r="A63" s="139" t="s">
        <v>1465</v>
      </c>
      <c r="B63" s="138" t="s">
        <v>1874</v>
      </c>
      <c r="C63" s="133" t="s">
        <v>387</v>
      </c>
      <c r="D63" s="178">
        <f>VLOOKUP('236.10'!A87,'236.10'!A87:N168,14,FALSE)</f>
        <v>16930.38128470318</v>
      </c>
    </row>
    <row r="64" spans="1:4" ht="54" thickTop="1" thickBot="1">
      <c r="A64" s="139" t="s">
        <v>1466</v>
      </c>
      <c r="B64" s="140" t="s">
        <v>1467</v>
      </c>
      <c r="C64" s="174" t="s">
        <v>377</v>
      </c>
      <c r="D64" s="178">
        <f>VLOOKUP('236.11'!A88,'236.11'!A88:N169,14,FALSE)</f>
        <v>3415.7781932654307</v>
      </c>
    </row>
    <row r="65" spans="1:4" ht="54" thickTop="1" thickBot="1">
      <c r="A65" s="137" t="s">
        <v>1023</v>
      </c>
      <c r="B65" s="138" t="s">
        <v>1199</v>
      </c>
      <c r="C65" s="133" t="s">
        <v>233</v>
      </c>
      <c r="D65" s="178">
        <f>VLOOKUP('310.1'!A87,'310.1'!A87:N170,14,FALSE)</f>
        <v>1101.317265141889</v>
      </c>
    </row>
    <row r="66" spans="1:4" ht="54" thickTop="1" thickBot="1">
      <c r="A66" s="137" t="s">
        <v>1024</v>
      </c>
      <c r="B66" s="138" t="s">
        <v>1200</v>
      </c>
      <c r="C66" s="133" t="s">
        <v>387</v>
      </c>
      <c r="D66" s="178">
        <f>VLOOKUP('311.1'!A87,'311.1'!A87:N171,14,FALSE)</f>
        <v>50189.316570919269</v>
      </c>
    </row>
    <row r="67" spans="1:4" ht="54" thickTop="1" thickBot="1">
      <c r="A67" s="137" t="s">
        <v>1025</v>
      </c>
      <c r="B67" s="138" t="s">
        <v>1201</v>
      </c>
      <c r="C67" s="133" t="s">
        <v>998</v>
      </c>
      <c r="D67" s="178">
        <f>VLOOKUP('312.1'!A88,'312.1'!A88:N172,14,FALSE)</f>
        <v>7247.5031724350456</v>
      </c>
    </row>
    <row r="68" spans="1:4" ht="54" thickTop="1" thickBot="1">
      <c r="A68" s="137" t="s">
        <v>1026</v>
      </c>
      <c r="B68" s="138" t="s">
        <v>1202</v>
      </c>
      <c r="C68" s="133" t="s">
        <v>998</v>
      </c>
      <c r="D68" s="178">
        <f>VLOOKUP('312.2'!A88,'312.2'!A88:N173,14,FALSE)</f>
        <v>5708.095913825854</v>
      </c>
    </row>
    <row r="69" spans="1:4" ht="54" thickTop="1" thickBot="1">
      <c r="A69" s="137" t="s">
        <v>1027</v>
      </c>
      <c r="B69" s="138" t="s">
        <v>1203</v>
      </c>
      <c r="C69" s="133" t="s">
        <v>1464</v>
      </c>
      <c r="D69" s="178">
        <f>VLOOKUP('312.3'!A87,'312.3'!A87:N174,14,FALSE)</f>
        <v>2129.0510749409787</v>
      </c>
    </row>
    <row r="70" spans="1:4" ht="54" thickTop="1" thickBot="1">
      <c r="A70" s="137" t="s">
        <v>1028</v>
      </c>
      <c r="B70" s="138" t="s">
        <v>1204</v>
      </c>
      <c r="C70" s="133" t="s">
        <v>387</v>
      </c>
      <c r="D70" s="179">
        <f>VLOOKUP('312.4'!A88,'312.4'!A88:N175,14,FALSE)</f>
        <v>50181.554551010981</v>
      </c>
    </row>
    <row r="71" spans="1:4" ht="54" thickTop="1" thickBot="1">
      <c r="A71" s="137" t="s">
        <v>1029</v>
      </c>
      <c r="B71" s="138" t="s">
        <v>1469</v>
      </c>
      <c r="C71" s="133" t="s">
        <v>387</v>
      </c>
      <c r="D71" s="179">
        <f>VLOOKUP('320.1'!A88,'320.1'!A88:N176,14,FALSE)</f>
        <v>69681.920641173609</v>
      </c>
    </row>
    <row r="72" spans="1:4" ht="54" thickTop="1" thickBot="1">
      <c r="A72" s="137" t="s">
        <v>1030</v>
      </c>
      <c r="B72" s="138" t="s">
        <v>1470</v>
      </c>
      <c r="C72" s="133" t="s">
        <v>387</v>
      </c>
      <c r="D72" s="179">
        <f>VLOOKUP('320.2'!A88,'320.2'!A88:N177,14,FALSE)</f>
        <v>69681.920641173609</v>
      </c>
    </row>
    <row r="73" spans="1:4" ht="54" thickTop="1" thickBot="1">
      <c r="A73" s="137" t="s">
        <v>1473</v>
      </c>
      <c r="B73" s="138" t="s">
        <v>1474</v>
      </c>
      <c r="C73" s="133" t="s">
        <v>387</v>
      </c>
      <c r="D73" s="179">
        <f>VLOOKUP('320.3'!A88,'320.3'!A88:N178,14,FALSE)</f>
        <v>69681.920641173609</v>
      </c>
    </row>
    <row r="74" spans="1:4" ht="54" thickTop="1" thickBot="1">
      <c r="A74" s="137" t="s">
        <v>1475</v>
      </c>
      <c r="B74" s="138" t="s">
        <v>1476</v>
      </c>
      <c r="C74" s="133" t="s">
        <v>387</v>
      </c>
      <c r="D74" s="179">
        <f>VLOOKUP('320.4'!A88,'320.4'!A88:N179,14,FALSE)</f>
        <v>86006.774676495595</v>
      </c>
    </row>
    <row r="75" spans="1:4" ht="54" thickTop="1" thickBot="1">
      <c r="A75" s="137" t="s">
        <v>1477</v>
      </c>
      <c r="B75" s="138" t="s">
        <v>1478</v>
      </c>
      <c r="C75" s="133" t="s">
        <v>387</v>
      </c>
      <c r="D75" s="179">
        <f>VLOOKUP('320.5'!A88,'320.5'!A88:N180,14,FALSE)</f>
        <v>86006.774676495595</v>
      </c>
    </row>
    <row r="76" spans="1:4" ht="54" thickTop="1" thickBot="1">
      <c r="A76" s="137" t="s">
        <v>1479</v>
      </c>
      <c r="B76" s="138" t="s">
        <v>1480</v>
      </c>
      <c r="C76" s="133" t="s">
        <v>387</v>
      </c>
      <c r="D76" s="179">
        <f>VLOOKUP('320.6'!A88,'320.6'!A88:N181,14,FALSE)</f>
        <v>86006.774676495595</v>
      </c>
    </row>
    <row r="77" spans="1:4" ht="54" thickTop="1" thickBot="1">
      <c r="A77" s="137" t="s">
        <v>1031</v>
      </c>
      <c r="B77" s="138" t="s">
        <v>1481</v>
      </c>
      <c r="C77" s="133" t="s">
        <v>387</v>
      </c>
      <c r="D77" s="179">
        <f>VLOOKUP('330.1'!A88,'330.1'!A88:N182,14,FALSE)</f>
        <v>78418.138523005939</v>
      </c>
    </row>
    <row r="78" spans="1:4" ht="54" thickTop="1" thickBot="1">
      <c r="A78" s="139" t="s">
        <v>1032</v>
      </c>
      <c r="B78" s="138" t="s">
        <v>1482</v>
      </c>
      <c r="C78" s="133" t="s">
        <v>387</v>
      </c>
      <c r="D78" s="179">
        <f>VLOOKUP('330.2'!A88,'330.1'!A88:N183,14,FALSE)</f>
        <v>78418.138523005939</v>
      </c>
    </row>
    <row r="79" spans="1:4" ht="54" thickTop="1" thickBot="1">
      <c r="A79" s="139" t="s">
        <v>1483</v>
      </c>
      <c r="B79" s="140" t="s">
        <v>1484</v>
      </c>
      <c r="C79" s="133" t="s">
        <v>387</v>
      </c>
      <c r="D79" s="179">
        <f>VLOOKUP('330.3'!A88,'330.3'!A88:N184,14,FALSE)</f>
        <v>84977.040133907823</v>
      </c>
    </row>
    <row r="80" spans="1:4" ht="54" thickTop="1" thickBot="1">
      <c r="A80" s="139" t="s">
        <v>1485</v>
      </c>
      <c r="B80" s="140" t="s">
        <v>1486</v>
      </c>
      <c r="C80" s="133" t="s">
        <v>387</v>
      </c>
      <c r="D80" s="179">
        <f>VLOOKUP('330.4'!A88,'330.4'!A88:N185,14,FALSE)</f>
        <v>94742.992558327926</v>
      </c>
    </row>
    <row r="81" spans="1:4" ht="54" thickTop="1" thickBot="1">
      <c r="A81" s="139" t="s">
        <v>1487</v>
      </c>
      <c r="B81" s="140" t="s">
        <v>1488</v>
      </c>
      <c r="C81" s="133" t="s">
        <v>387</v>
      </c>
      <c r="D81" s="179">
        <f>VLOOKUP('330.5'!A88,'330.5'!A88:N186,14,FALSE)</f>
        <v>98490.93633598616</v>
      </c>
    </row>
    <row r="82" spans="1:4" ht="54" thickTop="1" thickBot="1">
      <c r="A82" s="139" t="s">
        <v>1489</v>
      </c>
      <c r="B82" s="140" t="s">
        <v>1490</v>
      </c>
      <c r="C82" s="133" t="s">
        <v>387</v>
      </c>
      <c r="D82" s="179">
        <f>VLOOKUP('330.6'!A88,'330.6'!A88:N187,14,FALSE)</f>
        <v>101301.89416922981</v>
      </c>
    </row>
    <row r="83" spans="1:4" ht="54" thickTop="1" thickBot="1">
      <c r="A83" s="137" t="s">
        <v>1033</v>
      </c>
      <c r="B83" s="138" t="s">
        <v>1491</v>
      </c>
      <c r="C83" s="133" t="s">
        <v>387</v>
      </c>
      <c r="D83" s="179">
        <f>VLOOKUP('340.1'!A88,'340.1'!A88:N188,14,FALSE)</f>
        <v>79713.957082441222</v>
      </c>
    </row>
    <row r="84" spans="1:4" ht="54" thickTop="1" thickBot="1">
      <c r="A84" s="137" t="s">
        <v>1034</v>
      </c>
      <c r="B84" s="138" t="s">
        <v>1492</v>
      </c>
      <c r="C84" s="133" t="s">
        <v>387</v>
      </c>
      <c r="D84" s="179">
        <f>VLOOKUP('340.2'!A88,'340.2'!A88:N190,14,FALSE)</f>
        <v>86020.593246769946</v>
      </c>
    </row>
    <row r="85" spans="1:4" ht="54" thickTop="1" thickBot="1">
      <c r="A85" s="137" t="s">
        <v>1035</v>
      </c>
      <c r="B85" s="138" t="s">
        <v>1493</v>
      </c>
      <c r="C85" s="133" t="s">
        <v>387</v>
      </c>
      <c r="D85" s="179">
        <f>VLOOKUP('340.3'!A88,'340.3'!A88:N191,14,FALSE)</f>
        <v>86020.593246769946</v>
      </c>
    </row>
    <row r="86" spans="1:4" ht="54" thickTop="1" thickBot="1">
      <c r="A86" s="137" t="s">
        <v>1494</v>
      </c>
      <c r="B86" s="138" t="s">
        <v>2021</v>
      </c>
      <c r="C86" s="133" t="s">
        <v>387</v>
      </c>
      <c r="D86" s="179">
        <f>VLOOKUP('350.1'!A88,'350.1'!A88:N192,14,FALSE)</f>
        <v>134983.52507139876</v>
      </c>
    </row>
    <row r="87" spans="1:4" ht="54" thickTop="1" thickBot="1">
      <c r="A87" s="195" t="s">
        <v>1495</v>
      </c>
      <c r="B87" s="138" t="s">
        <v>2022</v>
      </c>
      <c r="C87" s="133" t="s">
        <v>387</v>
      </c>
      <c r="D87" s="179">
        <f>VLOOKUP('350.2'!A88,'350.2'!A88:N193,14,FALSE)</f>
        <v>138731.46884905698</v>
      </c>
    </row>
    <row r="88" spans="1:4" ht="54" thickTop="1" thickBot="1">
      <c r="A88" s="139" t="s">
        <v>1496</v>
      </c>
      <c r="B88" s="140" t="s">
        <v>1497</v>
      </c>
      <c r="C88" s="133" t="s">
        <v>387</v>
      </c>
      <c r="D88" s="179">
        <f>VLOOKUP('350.3'!A88,'350.3'!A88:N194,14,FALSE)</f>
        <v>134983.52507139876</v>
      </c>
    </row>
    <row r="89" spans="1:4" ht="54" thickTop="1" thickBot="1">
      <c r="A89" s="137" t="s">
        <v>1498</v>
      </c>
      <c r="B89" s="138" t="s">
        <v>1499</v>
      </c>
      <c r="C89" s="133" t="s">
        <v>387</v>
      </c>
      <c r="D89" s="179">
        <f>VLOOKUP('350.4'!A88,'350.4'!A88:N195,14,FALSE)</f>
        <v>138731.46884905698</v>
      </c>
    </row>
    <row r="90" spans="1:4" ht="54" thickTop="1" thickBot="1">
      <c r="A90" s="139" t="s">
        <v>1500</v>
      </c>
      <c r="B90" s="140" t="s">
        <v>1501</v>
      </c>
      <c r="C90" s="133" t="s">
        <v>387</v>
      </c>
      <c r="D90" s="179">
        <f>VLOOKUP('350.10'!A88,'350.10'!A88:N196,14,FALSE)</f>
        <v>76146.828894219288</v>
      </c>
    </row>
    <row r="91" spans="1:4" ht="54" thickTop="1" thickBot="1">
      <c r="A91" s="139" t="s">
        <v>1502</v>
      </c>
      <c r="B91" s="140" t="s">
        <v>1503</v>
      </c>
      <c r="C91" s="133" t="s">
        <v>387</v>
      </c>
      <c r="D91" s="179">
        <f>VLOOKUP('350.11'!A88,'350.11'!A88:N197,14,FALSE)</f>
        <v>79894.772671877523</v>
      </c>
    </row>
    <row r="92" spans="1:4" ht="54" thickTop="1" thickBot="1">
      <c r="A92" s="139" t="s">
        <v>1504</v>
      </c>
      <c r="B92" s="140" t="s">
        <v>1505</v>
      </c>
      <c r="C92" s="133" t="s">
        <v>387</v>
      </c>
      <c r="D92" s="179">
        <f>VLOOKUP('350.12'!A88,'350.12'!A88:N198,14,FALSE)</f>
        <v>76146.828894219288</v>
      </c>
    </row>
    <row r="93" spans="1:4" ht="54" thickTop="1" thickBot="1">
      <c r="A93" s="139" t="s">
        <v>1506</v>
      </c>
      <c r="B93" s="140" t="s">
        <v>1507</v>
      </c>
      <c r="C93" s="133" t="s">
        <v>387</v>
      </c>
      <c r="D93" s="179">
        <f>VLOOKUP('350.13'!A88,'350.13'!A88:N199,14,FALSE)</f>
        <v>79894.772671877523</v>
      </c>
    </row>
    <row r="94" spans="1:4" ht="54" thickTop="1" thickBot="1">
      <c r="A94" s="137" t="s">
        <v>1508</v>
      </c>
      <c r="B94" s="138" t="s">
        <v>1509</v>
      </c>
      <c r="C94" s="133" t="s">
        <v>998</v>
      </c>
      <c r="D94" s="179">
        <f>VLOOKUP('350.14'!A88,'350.14'!A88:N200,14,FALSE)</f>
        <v>653.74106863532779</v>
      </c>
    </row>
    <row r="95" spans="1:4" ht="54" thickTop="1" thickBot="1">
      <c r="A95" s="139" t="s">
        <v>1510</v>
      </c>
      <c r="B95" s="140" t="s">
        <v>1511</v>
      </c>
      <c r="C95" s="133" t="s">
        <v>387</v>
      </c>
      <c r="D95" s="179">
        <f>VLOOKUP('351.1'!A88,'351.1'!A88:N201,14,FALSE)</f>
        <v>138731.46884905698</v>
      </c>
    </row>
    <row r="96" spans="1:4" ht="54" thickTop="1" thickBot="1">
      <c r="A96" s="139" t="s">
        <v>1512</v>
      </c>
      <c r="B96" s="140" t="s">
        <v>1513</v>
      </c>
      <c r="C96" s="133" t="s">
        <v>387</v>
      </c>
      <c r="D96" s="179">
        <f>VLOOKUP('351.2'!A88,'351.2'!A88:N202,14,FALSE)</f>
        <v>138731.46884905698</v>
      </c>
    </row>
    <row r="97" spans="1:4" ht="54" thickTop="1" thickBot="1">
      <c r="A97" s="139" t="s">
        <v>1514</v>
      </c>
      <c r="B97" s="140" t="s">
        <v>1515</v>
      </c>
      <c r="C97" s="133" t="s">
        <v>387</v>
      </c>
      <c r="D97" s="179">
        <f>VLOOKUP('351.10'!A88,'351.10'!A88:N203,14,FALSE)</f>
        <v>79894.772671877523</v>
      </c>
    </row>
    <row r="98" spans="1:4" ht="54" thickTop="1" thickBot="1">
      <c r="A98" s="139" t="s">
        <v>1516</v>
      </c>
      <c r="B98" s="140" t="s">
        <v>1517</v>
      </c>
      <c r="C98" s="133" t="s">
        <v>387</v>
      </c>
      <c r="D98" s="179">
        <f>VLOOKUP('351.11'!A88,'351.11'!A88:N204,14,FALSE)</f>
        <v>79894.772671877523</v>
      </c>
    </row>
    <row r="99" spans="1:4" ht="54" thickTop="1" thickBot="1">
      <c r="A99" s="139" t="s">
        <v>1518</v>
      </c>
      <c r="B99" s="140" t="s">
        <v>1519</v>
      </c>
      <c r="C99" s="133" t="s">
        <v>998</v>
      </c>
      <c r="D99" s="179">
        <f>VLOOKUP('351.12'!A88,'351.12'!A88:N205,14,FALSE)</f>
        <v>653.74106863532779</v>
      </c>
    </row>
    <row r="100" spans="1:4" ht="54" thickTop="1" thickBot="1">
      <c r="A100" s="139" t="s">
        <v>1522</v>
      </c>
      <c r="B100" s="140" t="s">
        <v>1520</v>
      </c>
      <c r="C100" s="133" t="s">
        <v>998</v>
      </c>
      <c r="D100" s="179">
        <f>VLOOKUP('410.1'!A88,'410.1'!A88:N206,14,FALSE)</f>
        <v>2018.4742337210982</v>
      </c>
    </row>
    <row r="101" spans="1:4" ht="54" thickTop="1" thickBot="1">
      <c r="A101" s="139" t="s">
        <v>1523</v>
      </c>
      <c r="B101" s="140" t="s">
        <v>1521</v>
      </c>
      <c r="C101" s="133" t="s">
        <v>998</v>
      </c>
      <c r="D101" s="179">
        <f>VLOOKUP('410.2'!A88,'410.2'!A88:N207,14,FALSE)</f>
        <v>2242.7951835398221</v>
      </c>
    </row>
    <row r="102" spans="1:4" ht="54" thickTop="1" thickBot="1">
      <c r="A102" s="139" t="s">
        <v>1525</v>
      </c>
      <c r="B102" s="140" t="s">
        <v>1524</v>
      </c>
      <c r="C102" s="133" t="s">
        <v>377</v>
      </c>
      <c r="D102" s="179">
        <f>VLOOKUP('410.3'!A88,'410.3'!A88:N208,14,FALSE)</f>
        <v>2072.8594480354627</v>
      </c>
    </row>
    <row r="103" spans="1:4" ht="54" thickTop="1" thickBot="1">
      <c r="A103" s="139" t="s">
        <v>1527</v>
      </c>
      <c r="B103" s="140" t="s">
        <v>1526</v>
      </c>
      <c r="C103" s="133" t="s">
        <v>1464</v>
      </c>
      <c r="D103" s="179">
        <f>VLOOKUP('411.1'!A88,'411.1'!A88:N209,14,FALSE)</f>
        <v>2003.1779883883696</v>
      </c>
    </row>
    <row r="104" spans="1:4" ht="54" thickTop="1" thickBot="1">
      <c r="A104" s="137" t="s">
        <v>1036</v>
      </c>
      <c r="B104" s="138" t="s">
        <v>1958</v>
      </c>
      <c r="C104" s="133" t="s">
        <v>1464</v>
      </c>
      <c r="D104" s="179">
        <f>VLOOKUP('411.2'!A88,'411.2'!A88:N210,14,FALSE)</f>
        <v>1822.624219049924</v>
      </c>
    </row>
    <row r="105" spans="1:4" ht="54" thickTop="1" thickBot="1">
      <c r="A105" s="137" t="s">
        <v>1037</v>
      </c>
      <c r="B105" s="138" t="s">
        <v>2054</v>
      </c>
      <c r="C105" s="133" t="s">
        <v>1464</v>
      </c>
      <c r="D105" s="179">
        <f>VLOOKUP('411.3'!A88,'411.3'!A88:N211,14,FALSE)</f>
        <v>2324.88644487397</v>
      </c>
    </row>
    <row r="106" spans="1:4" ht="54" thickTop="1" thickBot="1">
      <c r="A106" s="137" t="s">
        <v>1528</v>
      </c>
      <c r="B106" s="138" t="s">
        <v>2055</v>
      </c>
      <c r="C106" s="133" t="s">
        <v>1464</v>
      </c>
      <c r="D106" s="179">
        <f>VLOOKUP('411.4'!A88,'411.4'!A88:N212,14,FALSE)</f>
        <v>1804.8131025582343</v>
      </c>
    </row>
    <row r="107" spans="1:4" ht="54" thickTop="1" thickBot="1">
      <c r="A107" s="137" t="s">
        <v>1535</v>
      </c>
      <c r="B107" s="191" t="s">
        <v>1606</v>
      </c>
      <c r="C107" s="133" t="s">
        <v>998</v>
      </c>
      <c r="D107" s="179">
        <f>VLOOKUP('413.1'!A88,'413.1'!A88:N213,14,FALSE)</f>
        <v>2887.1535540247833</v>
      </c>
    </row>
    <row r="108" spans="1:4" ht="54" thickTop="1" thickBot="1">
      <c r="A108" s="137" t="s">
        <v>1537</v>
      </c>
      <c r="B108" s="138" t="s">
        <v>1607</v>
      </c>
      <c r="C108" s="133" t="s">
        <v>998</v>
      </c>
      <c r="D108" s="179">
        <f>VLOOKUP('413.2'!A88,'413.2'!A88:N214,14,FALSE)</f>
        <v>2909.1048320190807</v>
      </c>
    </row>
    <row r="109" spans="1:4" ht="54" thickTop="1" thickBot="1">
      <c r="A109" s="137" t="s">
        <v>1539</v>
      </c>
      <c r="B109" s="138" t="s">
        <v>1608</v>
      </c>
      <c r="C109" s="133" t="s">
        <v>998</v>
      </c>
      <c r="D109" s="179">
        <f>VLOOKUP('413.3'!A88,'413.3'!A88:N215,14,FALSE)</f>
        <v>2927.0649685598701</v>
      </c>
    </row>
    <row r="110" spans="1:4" ht="54" thickTop="1" thickBot="1">
      <c r="A110" s="137" t="s">
        <v>1038</v>
      </c>
      <c r="B110" s="138" t="s">
        <v>1205</v>
      </c>
      <c r="C110" s="133" t="s">
        <v>998</v>
      </c>
      <c r="D110" s="179">
        <f>VLOOKUP('414.1'!A88,'414.1'!A88:N216,14,FALSE)</f>
        <v>2969.7429168169879</v>
      </c>
    </row>
    <row r="111" spans="1:4" ht="54" thickTop="1" thickBot="1">
      <c r="A111" s="137" t="s">
        <v>1039</v>
      </c>
      <c r="B111" s="138" t="s">
        <v>1959</v>
      </c>
      <c r="C111" s="133" t="s">
        <v>998</v>
      </c>
      <c r="D111" s="179">
        <f>VLOOKUP('414.2'!A88,'414.2'!A88:N217,14,FALSE)</f>
        <v>2969.7429168169879</v>
      </c>
    </row>
    <row r="112" spans="1:4" ht="54" thickTop="1" thickBot="1">
      <c r="A112" s="137" t="s">
        <v>1040</v>
      </c>
      <c r="B112" s="138" t="s">
        <v>1960</v>
      </c>
      <c r="C112" s="133" t="s">
        <v>998</v>
      </c>
      <c r="D112" s="179">
        <f>VLOOKUP('414.3'!A88,'414.3'!A88:N218,14,FALSE)</f>
        <v>2969.7429168169879</v>
      </c>
    </row>
    <row r="113" spans="1:4" ht="54" thickTop="1" thickBot="1">
      <c r="A113" s="137" t="s">
        <v>1041</v>
      </c>
      <c r="B113" s="138" t="s">
        <v>1206</v>
      </c>
      <c r="C113" s="133" t="s">
        <v>998</v>
      </c>
      <c r="D113" s="179">
        <f>VLOOKUP('414.4'!A88,'414.4'!A88:N219,14,FALSE)</f>
        <v>2989.9547356200756</v>
      </c>
    </row>
    <row r="114" spans="1:4" ht="54" thickTop="1" thickBot="1">
      <c r="A114" s="137" t="s">
        <v>1042</v>
      </c>
      <c r="B114" s="138" t="s">
        <v>1207</v>
      </c>
      <c r="C114" s="133" t="s">
        <v>998</v>
      </c>
      <c r="D114" s="179">
        <f>VLOOKUP('414.5'!A88,'414.5'!A88:N220,14,FALSE)</f>
        <v>2989.9547356200756</v>
      </c>
    </row>
    <row r="115" spans="1:4" ht="54" thickTop="1" thickBot="1">
      <c r="A115" s="137" t="s">
        <v>1546</v>
      </c>
      <c r="B115" s="138" t="s">
        <v>2056</v>
      </c>
      <c r="C115" s="133" t="s">
        <v>998</v>
      </c>
      <c r="D115" s="179">
        <f>VLOOKUP('414.6'!A88,'414.6'!A88:N221,14,FALSE)</f>
        <v>2994.1072185855473</v>
      </c>
    </row>
    <row r="116" spans="1:4" ht="54" thickTop="1" thickBot="1">
      <c r="A116" s="137" t="s">
        <v>1043</v>
      </c>
      <c r="B116" s="138" t="s">
        <v>1961</v>
      </c>
      <c r="C116" s="133" t="s">
        <v>1464</v>
      </c>
      <c r="D116" s="179">
        <f>VLOOKUP('415.1'!A88,'415.1'!A88:N222,14,FALSE)</f>
        <v>2315.2597820639721</v>
      </c>
    </row>
    <row r="117" spans="1:4" ht="54" thickTop="1" thickBot="1">
      <c r="A117" s="137" t="s">
        <v>1044</v>
      </c>
      <c r="B117" s="138" t="s">
        <v>2058</v>
      </c>
      <c r="C117" s="133" t="s">
        <v>233</v>
      </c>
      <c r="D117" s="179">
        <f>VLOOKUP('420.1'!A87,'420.1'!A87:N223,14,FALSE)</f>
        <v>2190.6167949631185</v>
      </c>
    </row>
    <row r="118" spans="1:4" ht="54" thickTop="1" thickBot="1">
      <c r="A118" s="137" t="s">
        <v>1045</v>
      </c>
      <c r="B118" s="138" t="s">
        <v>2057</v>
      </c>
      <c r="C118" s="142" t="s">
        <v>233</v>
      </c>
      <c r="D118" s="179">
        <f>VLOOKUP('420.2 '!A88,'420.2 '!A59:N107,14,FALSE)</f>
        <v>4701.2505281393069</v>
      </c>
    </row>
    <row r="119" spans="1:4" ht="54" thickTop="1" thickBot="1">
      <c r="A119" s="137" t="s">
        <v>1551</v>
      </c>
      <c r="B119" s="138" t="s">
        <v>1552</v>
      </c>
      <c r="C119" s="133" t="s">
        <v>233</v>
      </c>
      <c r="D119" s="179">
        <f>VLOOKUP('420.3'!A88,'420.3'!A88:N225,14,FALSE)</f>
        <v>3411.6840334626795</v>
      </c>
    </row>
    <row r="120" spans="1:4" ht="54" thickTop="1" thickBot="1">
      <c r="A120" s="137" t="s">
        <v>1046</v>
      </c>
      <c r="B120" s="138" t="s">
        <v>1208</v>
      </c>
      <c r="C120" s="133" t="s">
        <v>233</v>
      </c>
      <c r="D120" s="179">
        <f>VLOOKUP('421.1'!A88,'421.1'!A88:N226,14,FALSE)</f>
        <v>1141.5585432601781</v>
      </c>
    </row>
    <row r="121" spans="1:4" ht="54" thickTop="1" thickBot="1">
      <c r="A121" s="137" t="s">
        <v>1047</v>
      </c>
      <c r="B121" s="138" t="s">
        <v>1209</v>
      </c>
      <c r="C121" s="133" t="s">
        <v>233</v>
      </c>
      <c r="D121" s="179">
        <f>VLOOKUP('421.2'!A88,'421.2'!A88:N227,14,FALSE)</f>
        <v>1192.4843157772141</v>
      </c>
    </row>
    <row r="122" spans="1:4" ht="54" thickTop="1" thickBot="1">
      <c r="A122" s="137" t="s">
        <v>1048</v>
      </c>
      <c r="B122" s="138" t="s">
        <v>1962</v>
      </c>
      <c r="C122" s="133" t="s">
        <v>233</v>
      </c>
      <c r="D122" s="179">
        <f>VLOOKUP('421.3'!A88,'421.3'!A88:N228,14,FALSE)</f>
        <v>1342.9646982169063</v>
      </c>
    </row>
    <row r="123" spans="1:4" ht="54" thickTop="1" thickBot="1">
      <c r="A123" s="137" t="s">
        <v>1049</v>
      </c>
      <c r="B123" s="138" t="s">
        <v>1963</v>
      </c>
      <c r="C123" s="133" t="s">
        <v>233</v>
      </c>
      <c r="D123" s="179">
        <f>VLOOKUP('421.4'!A88,'421.4'!A88:N229,14,FALSE)</f>
        <v>1378.706281410922</v>
      </c>
    </row>
    <row r="124" spans="1:4" ht="54" thickTop="1" thickBot="1">
      <c r="A124" s="137" t="s">
        <v>1556</v>
      </c>
      <c r="B124" s="140" t="s">
        <v>1557</v>
      </c>
      <c r="C124" s="133" t="s">
        <v>233</v>
      </c>
      <c r="D124" s="179">
        <f>VLOOKUP('430.1.1'!A87,'430.1.1'!A87:N230,14,FALSE)</f>
        <v>5796.5539351622974</v>
      </c>
    </row>
    <row r="125" spans="1:4" ht="54" thickTop="1" thickBot="1">
      <c r="A125" s="137" t="s">
        <v>1558</v>
      </c>
      <c r="B125" s="138" t="s">
        <v>1559</v>
      </c>
      <c r="C125" s="133" t="s">
        <v>233</v>
      </c>
      <c r="D125" s="179">
        <f>VLOOKUP('430.1.2'!A88,'430.1.2'!A88:N231,14,FALSE)</f>
        <v>4905.1841607244023</v>
      </c>
    </row>
    <row r="126" spans="1:4" ht="54" thickTop="1" thickBot="1">
      <c r="A126" s="137" t="s">
        <v>1560</v>
      </c>
      <c r="B126" s="138" t="s">
        <v>1609</v>
      </c>
      <c r="C126" s="133" t="s">
        <v>233</v>
      </c>
      <c r="D126" s="179">
        <f>VLOOKUP('430.2.1'!A88,'430.2.1'!A88:N232,14,FALSE)</f>
        <v>5796.5539351622974</v>
      </c>
    </row>
    <row r="127" spans="1:4" ht="54" thickTop="1" thickBot="1">
      <c r="A127" s="137" t="s">
        <v>1562</v>
      </c>
      <c r="B127" s="138" t="s">
        <v>1610</v>
      </c>
      <c r="C127" s="133" t="s">
        <v>233</v>
      </c>
      <c r="D127" s="179">
        <f>VLOOKUP('430.2.2'!A88,'430.2.2'!A88:N233,14,FALSE)</f>
        <v>4905.1841607244023</v>
      </c>
    </row>
    <row r="128" spans="1:4" ht="54" thickTop="1" thickBot="1">
      <c r="A128" s="137" t="s">
        <v>1563</v>
      </c>
      <c r="B128" s="138" t="s">
        <v>1611</v>
      </c>
      <c r="C128" s="133" t="s">
        <v>233</v>
      </c>
      <c r="D128" s="179">
        <f>VLOOKUP('431.1.1'!A88,'431.1.1'!A88:N234,14,FALSE)</f>
        <v>11642.31525541687</v>
      </c>
    </row>
    <row r="129" spans="1:4" ht="54" thickTop="1" thickBot="1">
      <c r="A129" s="137" t="s">
        <v>1565</v>
      </c>
      <c r="B129" s="138" t="s">
        <v>1612</v>
      </c>
      <c r="C129" s="133" t="s">
        <v>233</v>
      </c>
      <c r="D129" s="179">
        <f>VLOOKUP('431.1.2'!A88,'431.1.2'!A88:N235,14,FALSE)</f>
        <v>9477.8542341084085</v>
      </c>
    </row>
    <row r="130" spans="1:4" ht="54" thickTop="1" thickBot="1">
      <c r="A130" s="137" t="s">
        <v>1568</v>
      </c>
      <c r="B130" s="138" t="s">
        <v>1613</v>
      </c>
      <c r="C130" s="133" t="s">
        <v>233</v>
      </c>
      <c r="D130" s="179">
        <f>VLOOKUP('431.2.1'!A88,'431.2.1'!A88:N236,14,FALSE)</f>
        <v>13396.939998276692</v>
      </c>
    </row>
    <row r="131" spans="1:4" ht="54" thickTop="1" thickBot="1">
      <c r="A131" s="137" t="s">
        <v>1569</v>
      </c>
      <c r="B131" s="138" t="s">
        <v>1614</v>
      </c>
      <c r="C131" s="133" t="s">
        <v>233</v>
      </c>
      <c r="D131" s="179">
        <f>VLOOKUP('431.2.2'!A88,'431.2.2'!A88:N237,14,FALSE)</f>
        <v>10818.652386671103</v>
      </c>
    </row>
    <row r="132" spans="1:4" ht="54" thickTop="1" thickBot="1">
      <c r="A132" s="137" t="s">
        <v>1050</v>
      </c>
      <c r="B132" s="138" t="s">
        <v>1210</v>
      </c>
      <c r="C132" s="133" t="s">
        <v>233</v>
      </c>
      <c r="D132" s="179">
        <f>VLOOKUP('432.1'!A88,'432.1'!A88:N238,14,FALSE)</f>
        <v>3974.1370968402189</v>
      </c>
    </row>
    <row r="133" spans="1:4" ht="54" thickTop="1" thickBot="1">
      <c r="A133" s="137" t="s">
        <v>1051</v>
      </c>
      <c r="B133" s="138" t="s">
        <v>1964</v>
      </c>
      <c r="C133" s="133" t="s">
        <v>233</v>
      </c>
      <c r="D133" s="179">
        <f>VLOOKUP('432.2'!A88,'432.2'!A88:N239,14,FALSE)</f>
        <v>3832.6766176262299</v>
      </c>
    </row>
    <row r="134" spans="1:4" ht="54" thickTop="1" thickBot="1">
      <c r="A134" s="137" t="s">
        <v>1052</v>
      </c>
      <c r="B134" s="138" t="s">
        <v>1965</v>
      </c>
      <c r="C134" s="133" t="s">
        <v>233</v>
      </c>
      <c r="D134" s="179">
        <f>VLOOKUP('433.1'!A88,'433.1'!A88:N240,14,FALSE)</f>
        <v>4093.3204137225011</v>
      </c>
    </row>
    <row r="135" spans="1:4" ht="54" thickTop="1" thickBot="1">
      <c r="A135" s="137" t="s">
        <v>1053</v>
      </c>
      <c r="B135" s="138" t="s">
        <v>1966</v>
      </c>
      <c r="C135" s="133" t="s">
        <v>233</v>
      </c>
      <c r="D135" s="179">
        <f>VLOOKUP('433.2'!A88,'433.2'!A88:N241,14,FALSE)</f>
        <v>3804.6799462655667</v>
      </c>
    </row>
    <row r="136" spans="1:4" ht="54" thickTop="1" thickBot="1">
      <c r="A136" s="137" t="s">
        <v>1054</v>
      </c>
      <c r="B136" s="138" t="s">
        <v>1967</v>
      </c>
      <c r="C136" s="133" t="s">
        <v>233</v>
      </c>
      <c r="D136" s="179">
        <f>VLOOKUP('433.3'!A88,'433.3'!A88:N242,14,FALSE)</f>
        <v>4344.7702672061178</v>
      </c>
    </row>
    <row r="137" spans="1:4" ht="54" thickTop="1" thickBot="1">
      <c r="A137" s="137" t="s">
        <v>1055</v>
      </c>
      <c r="B137" s="138" t="s">
        <v>1211</v>
      </c>
      <c r="C137" s="133" t="s">
        <v>233</v>
      </c>
      <c r="D137" s="179">
        <f>VLOOKUP('433.4'!A88,'433.4'!A88:N243,14,FALSE)</f>
        <v>2885.1488702864522</v>
      </c>
    </row>
    <row r="138" spans="1:4" ht="54" thickTop="1" thickBot="1">
      <c r="A138" s="137" t="s">
        <v>1056</v>
      </c>
      <c r="B138" s="138" t="s">
        <v>1968</v>
      </c>
      <c r="C138" s="133" t="s">
        <v>233</v>
      </c>
      <c r="D138" s="179">
        <f>VLOOKUP('433.5'!A88,'433.5'!A88:N244,14,FALSE)</f>
        <v>4853.9276768592654</v>
      </c>
    </row>
    <row r="139" spans="1:4" ht="54" thickTop="1" thickBot="1">
      <c r="A139" s="137" t="s">
        <v>1057</v>
      </c>
      <c r="B139" s="138" t="s">
        <v>1969</v>
      </c>
      <c r="C139" s="133" t="s">
        <v>233</v>
      </c>
      <c r="D139" s="179">
        <f>VLOOKUP('433.6'!A88,'433.6'!A88:N245,14,FALSE)</f>
        <v>4538.373413937491</v>
      </c>
    </row>
    <row r="140" spans="1:4" ht="54" thickTop="1" thickBot="1">
      <c r="A140" s="137" t="s">
        <v>1058</v>
      </c>
      <c r="B140" s="138" t="s">
        <v>1970</v>
      </c>
      <c r="C140" s="133" t="s">
        <v>233</v>
      </c>
      <c r="D140" s="179">
        <f>VLOOKUP('433.7'!A88,'433.7'!A88:N246,14,FALSE)</f>
        <v>5234.0956825660269</v>
      </c>
    </row>
    <row r="141" spans="1:4" ht="54" thickTop="1" thickBot="1">
      <c r="A141" s="137" t="s">
        <v>1059</v>
      </c>
      <c r="B141" s="138" t="s">
        <v>1212</v>
      </c>
      <c r="C141" s="133" t="s">
        <v>233</v>
      </c>
      <c r="D141" s="179">
        <f>VLOOKUP('433.8'!A88,'433.8'!A88:N247,14,FALSE)</f>
        <v>3440.9772548863943</v>
      </c>
    </row>
    <row r="142" spans="1:4" ht="54" thickTop="1" thickBot="1">
      <c r="A142" s="137" t="s">
        <v>1060</v>
      </c>
      <c r="B142" s="138" t="s">
        <v>1971</v>
      </c>
      <c r="C142" s="133" t="s">
        <v>387</v>
      </c>
      <c r="D142" s="179">
        <f>VLOOKUP('440.1'!A89,'440.1'!A89:N248,14,FALSE)</f>
        <v>221466.21702686776</v>
      </c>
    </row>
    <row r="143" spans="1:4" ht="54" thickTop="1" thickBot="1">
      <c r="A143" s="137" t="s">
        <v>1061</v>
      </c>
      <c r="B143" s="138" t="s">
        <v>1972</v>
      </c>
      <c r="C143" s="133" t="s">
        <v>387</v>
      </c>
      <c r="D143" s="179">
        <f>VLOOKUP('440.2'!A93,'440.2'!A93:N250,14,FALSE)</f>
        <v>221466.21702686776</v>
      </c>
    </row>
    <row r="144" spans="1:4" ht="54" thickTop="1" thickBot="1">
      <c r="A144" s="137" t="s">
        <v>1062</v>
      </c>
      <c r="B144" s="138" t="s">
        <v>1973</v>
      </c>
      <c r="C144" s="133" t="s">
        <v>387</v>
      </c>
      <c r="D144" s="179">
        <f>VLOOKUP('440.3'!A93,'440.3'!A93:N252,14,FALSE)</f>
        <v>221466.21702686776</v>
      </c>
    </row>
    <row r="145" spans="1:4" ht="54" thickTop="1" thickBot="1">
      <c r="A145" s="137" t="s">
        <v>1063</v>
      </c>
      <c r="B145" s="138" t="s">
        <v>1213</v>
      </c>
      <c r="C145" s="133" t="s">
        <v>387</v>
      </c>
      <c r="D145" s="179">
        <f>VLOOKUP('440.4'!A93,'440.4'!A93:N254,14,FALSE)</f>
        <v>247266.91287634149</v>
      </c>
    </row>
    <row r="146" spans="1:4" ht="54" thickTop="1" thickBot="1">
      <c r="A146" s="137" t="s">
        <v>1064</v>
      </c>
      <c r="B146" s="138" t="s">
        <v>1974</v>
      </c>
      <c r="C146" s="133" t="s">
        <v>387</v>
      </c>
      <c r="D146" s="179">
        <f>VLOOKUP('441.1'!A93,'441.1'!A93:N256,14,FALSE)</f>
        <v>221466.21702686776</v>
      </c>
    </row>
    <row r="147" spans="1:4" ht="54" thickTop="1" thickBot="1">
      <c r="A147" s="137" t="s">
        <v>1065</v>
      </c>
      <c r="B147" s="138" t="s">
        <v>1975</v>
      </c>
      <c r="C147" s="133" t="s">
        <v>387</v>
      </c>
      <c r="D147" s="179">
        <f>VLOOKUP('441.2'!A92,'441.2'!A92:N258,14,FALSE)</f>
        <v>221466.21702686776</v>
      </c>
    </row>
    <row r="148" spans="1:4" ht="54" thickTop="1" thickBot="1">
      <c r="A148" s="137" t="s">
        <v>1066</v>
      </c>
      <c r="B148" s="138" t="s">
        <v>1976</v>
      </c>
      <c r="C148" s="133" t="s">
        <v>387</v>
      </c>
      <c r="D148" s="179">
        <f>VLOOKUP('441.3'!A93,'441.3'!A93:N260,14,FALSE)</f>
        <v>221466.21702686776</v>
      </c>
    </row>
    <row r="149" spans="1:4" ht="54" thickTop="1" thickBot="1">
      <c r="A149" s="137" t="s">
        <v>1067</v>
      </c>
      <c r="B149" s="138" t="s">
        <v>1977</v>
      </c>
      <c r="C149" s="133" t="s">
        <v>387</v>
      </c>
      <c r="D149" s="179">
        <f>VLOOKUP('441.4'!A92,'441.4'!A92:N262,14,FALSE)</f>
        <v>247194.11912140041</v>
      </c>
    </row>
    <row r="150" spans="1:4" ht="54" thickTop="1" thickBot="1">
      <c r="A150" s="137" t="s">
        <v>1068</v>
      </c>
      <c r="B150" s="138" t="s">
        <v>1957</v>
      </c>
      <c r="C150" s="133" t="s">
        <v>387</v>
      </c>
      <c r="D150" s="179">
        <f>VLOOKUP('450.1'!A95,'450.1'!A95:N264,14,FALSE)</f>
        <v>243700.1431301969</v>
      </c>
    </row>
    <row r="151" spans="1:4" ht="54" thickTop="1" thickBot="1">
      <c r="A151" s="137" t="s">
        <v>1069</v>
      </c>
      <c r="B151" s="138" t="s">
        <v>1978</v>
      </c>
      <c r="C151" s="133" t="s">
        <v>387</v>
      </c>
      <c r="D151" s="179">
        <f>VLOOKUP('450.2'!A93,'450.2'!A93:N266,14,FALSE)</f>
        <v>243700.1431301969</v>
      </c>
    </row>
    <row r="152" spans="1:4" ht="54" thickTop="1" thickBot="1">
      <c r="A152" s="137" t="s">
        <v>1070</v>
      </c>
      <c r="B152" s="138" t="s">
        <v>1979</v>
      </c>
      <c r="C152" s="133" t="s">
        <v>387</v>
      </c>
      <c r="D152" s="179">
        <f>VLOOKUP('450.3'!A93,'450.3'!A93:N268,14,FALSE)</f>
        <v>243700.1431301969</v>
      </c>
    </row>
    <row r="153" spans="1:4" ht="54" thickTop="1" thickBot="1">
      <c r="A153" s="137" t="s">
        <v>1071</v>
      </c>
      <c r="B153" s="138" t="s">
        <v>1980</v>
      </c>
      <c r="C153" s="133" t="s">
        <v>387</v>
      </c>
      <c r="D153" s="179">
        <f>VLOOKUP('450.4'!A92,'450.4'!A92:N270,14,FALSE)</f>
        <v>243700.1431301969</v>
      </c>
    </row>
    <row r="154" spans="1:4" ht="63.75" customHeight="1" thickTop="1" thickBot="1">
      <c r="A154" s="137" t="s">
        <v>1072</v>
      </c>
      <c r="B154" s="138" t="s">
        <v>1981</v>
      </c>
      <c r="C154" s="133" t="s">
        <v>387</v>
      </c>
      <c r="D154" s="179">
        <f>VLOOKUP('450.5'!A92,'450.5'!A92:N272,14,FALSE)</f>
        <v>243700.1431301969</v>
      </c>
    </row>
    <row r="155" spans="1:4" ht="54" thickTop="1" thickBot="1">
      <c r="A155" s="137" t="s">
        <v>1073</v>
      </c>
      <c r="B155" s="138" t="s">
        <v>1982</v>
      </c>
      <c r="C155" s="133" t="s">
        <v>387</v>
      </c>
      <c r="D155" s="179">
        <f>VLOOKUP('450.6'!A93,'450.6'!A93:N274,14,FALSE)</f>
        <v>243700.1431301969</v>
      </c>
    </row>
    <row r="156" spans="1:4" ht="54" thickTop="1" thickBot="1">
      <c r="A156" s="137" t="s">
        <v>1074</v>
      </c>
      <c r="B156" s="138" t="s">
        <v>1983</v>
      </c>
      <c r="C156" s="133" t="s">
        <v>387</v>
      </c>
      <c r="D156" s="179">
        <f>VLOOKUP('450.7'!A93,'450.7'!A93:N275,14,FALSE)</f>
        <v>243700.1431301969</v>
      </c>
    </row>
    <row r="157" spans="1:4" ht="54" thickTop="1" thickBot="1">
      <c r="A157" s="137" t="s">
        <v>1075</v>
      </c>
      <c r="B157" s="138" t="s">
        <v>1984</v>
      </c>
      <c r="C157" s="133" t="s">
        <v>387</v>
      </c>
      <c r="D157" s="179">
        <f>VLOOKUP('450.8'!A93,'450.8'!A93:N276,14,FALSE)</f>
        <v>243700.1431301969</v>
      </c>
    </row>
    <row r="158" spans="1:4" ht="54" thickTop="1" thickBot="1">
      <c r="A158" s="137" t="s">
        <v>1584</v>
      </c>
      <c r="B158" s="138" t="s">
        <v>1615</v>
      </c>
      <c r="C158" s="133" t="s">
        <v>387</v>
      </c>
      <c r="D158" s="179">
        <f>VLOOKUP('450.10'!A92,'450.10'!A92:N277,14,FALSE)</f>
        <v>282525.10138247901</v>
      </c>
    </row>
    <row r="159" spans="1:4" ht="54" thickTop="1" thickBot="1">
      <c r="A159" s="137" t="s">
        <v>1586</v>
      </c>
      <c r="B159" s="138" t="s">
        <v>1616</v>
      </c>
      <c r="C159" s="133" t="s">
        <v>387</v>
      </c>
      <c r="D159" s="179">
        <f>VLOOKUP('450.11'!A92,'450.11'!A92:N278,14,FALSE)</f>
        <v>282525.10138247901</v>
      </c>
    </row>
    <row r="160" spans="1:4" ht="54" thickTop="1" thickBot="1">
      <c r="A160" s="137" t="s">
        <v>1588</v>
      </c>
      <c r="B160" s="138" t="s">
        <v>1617</v>
      </c>
      <c r="C160" s="133" t="s">
        <v>387</v>
      </c>
      <c r="D160" s="179">
        <f>VLOOKUP('450.12'!A92,'450.11'!A92:N279,14,FALSE)</f>
        <v>282525.10138247901</v>
      </c>
    </row>
    <row r="161" spans="1:4" ht="54" thickTop="1" thickBot="1">
      <c r="A161" s="137" t="s">
        <v>1076</v>
      </c>
      <c r="B161" s="138" t="s">
        <v>1985</v>
      </c>
      <c r="C161" s="133" t="s">
        <v>387</v>
      </c>
      <c r="D161" s="179">
        <f>VLOOKUP('451.1'!A92,'451.1'!A92:N280,14,FALSE)</f>
        <v>243700.1431301969</v>
      </c>
    </row>
    <row r="162" spans="1:4" ht="54" thickTop="1" thickBot="1">
      <c r="A162" s="137" t="s">
        <v>1077</v>
      </c>
      <c r="B162" s="138" t="s">
        <v>1986</v>
      </c>
      <c r="C162" s="133" t="s">
        <v>387</v>
      </c>
      <c r="D162" s="179">
        <f>VLOOKUP('451.2'!A93,'451.2'!A93:N281,14,FALSE)</f>
        <v>243700.1431301969</v>
      </c>
    </row>
    <row r="163" spans="1:4" ht="54" thickTop="1" thickBot="1">
      <c r="A163" s="137" t="s">
        <v>1078</v>
      </c>
      <c r="B163" s="138" t="s">
        <v>1987</v>
      </c>
      <c r="C163" s="133" t="s">
        <v>387</v>
      </c>
      <c r="D163" s="179">
        <f>VLOOKUP('451.3'!A92,'451.3'!A92:N282,14,FALSE)</f>
        <v>243700.1431301969</v>
      </c>
    </row>
    <row r="164" spans="1:4" ht="54" thickTop="1" thickBot="1">
      <c r="A164" s="137" t="s">
        <v>1079</v>
      </c>
      <c r="B164" s="138" t="s">
        <v>1988</v>
      </c>
      <c r="C164" s="133" t="s">
        <v>387</v>
      </c>
      <c r="D164" s="179">
        <f>VLOOKUP('451.4'!A92,'451.4'!A92:N283,14,FALSE)</f>
        <v>282525.10138247901</v>
      </c>
    </row>
    <row r="165" spans="1:4" ht="54" thickTop="1" thickBot="1">
      <c r="A165" s="137" t="s">
        <v>1080</v>
      </c>
      <c r="B165" s="138" t="s">
        <v>1989</v>
      </c>
      <c r="C165" s="133" t="s">
        <v>387</v>
      </c>
      <c r="D165" s="179">
        <f>VLOOKUP('452.1'!A93,'452.1'!A93:N284,14,FALSE)</f>
        <v>243700.1431301969</v>
      </c>
    </row>
    <row r="166" spans="1:4" ht="54" thickTop="1" thickBot="1">
      <c r="A166" s="137" t="s">
        <v>1081</v>
      </c>
      <c r="B166" s="138" t="s">
        <v>1990</v>
      </c>
      <c r="C166" s="133" t="s">
        <v>387</v>
      </c>
      <c r="D166" s="179">
        <f>VLOOKUP('452.2'!A93,'452.2'!A93:N285,14,FALSE)</f>
        <v>243700.1431301969</v>
      </c>
    </row>
    <row r="167" spans="1:4" ht="54" thickTop="1" thickBot="1">
      <c r="A167" s="137" t="s">
        <v>1082</v>
      </c>
      <c r="B167" s="138" t="s">
        <v>1991</v>
      </c>
      <c r="C167" s="133" t="s">
        <v>387</v>
      </c>
      <c r="D167" s="179">
        <f>VLOOKUP('452.3'!A92,'452.3'!A92:N286,14,FALSE)</f>
        <v>243700.1431301969</v>
      </c>
    </row>
    <row r="168" spans="1:4" ht="54" thickTop="1" thickBot="1">
      <c r="A168" s="137" t="s">
        <v>1083</v>
      </c>
      <c r="B168" s="138" t="s">
        <v>1992</v>
      </c>
      <c r="C168" s="133" t="s">
        <v>387</v>
      </c>
      <c r="D168" s="179">
        <f>VLOOKUP('452.4'!A93,'452.4'!A93:N287,14,FALSE)</f>
        <v>243700.1431301969</v>
      </c>
    </row>
    <row r="169" spans="1:4" ht="54" thickTop="1" thickBot="1">
      <c r="A169" s="137" t="s">
        <v>1084</v>
      </c>
      <c r="B169" s="138" t="s">
        <v>1214</v>
      </c>
      <c r="C169" s="133" t="s">
        <v>387</v>
      </c>
      <c r="D169" s="179">
        <f>VLOOKUP('453.1'!A92,'453.1'!A92:N288,14,FALSE)</f>
        <v>245856.06168520404</v>
      </c>
    </row>
    <row r="170" spans="1:4" ht="54" thickTop="1" thickBot="1">
      <c r="A170" s="137" t="s">
        <v>1085</v>
      </c>
      <c r="B170" s="138" t="s">
        <v>1993</v>
      </c>
      <c r="C170" s="133" t="s">
        <v>233</v>
      </c>
      <c r="D170" s="179">
        <f>VLOOKUP('460.1'!A87,'460.1'!A87:N289,14,FALSE)</f>
        <v>3882.6144924748505</v>
      </c>
    </row>
    <row r="171" spans="1:4" ht="54" thickTop="1" thickBot="1">
      <c r="A171" s="196" t="s">
        <v>2017</v>
      </c>
      <c r="B171" s="138" t="s">
        <v>2073</v>
      </c>
      <c r="C171" s="133" t="s">
        <v>233</v>
      </c>
      <c r="D171" s="179">
        <f>VLOOKUP('460.2'!A87,'460.2'!A87:N290,14,FALSE)</f>
        <v>1941.3072462374253</v>
      </c>
    </row>
    <row r="172" spans="1:4" ht="51.75" customHeight="1" thickTop="1" thickBot="1">
      <c r="A172" s="137" t="s">
        <v>1086</v>
      </c>
      <c r="B172" s="138" t="s">
        <v>1215</v>
      </c>
      <c r="C172" s="133" t="s">
        <v>387</v>
      </c>
      <c r="D172" s="179">
        <f>VLOOKUP('461.1'!A87,'461.1'!A87:N291,14,FALSE)</f>
        <v>88263.539877481671</v>
      </c>
    </row>
    <row r="173" spans="1:4" ht="54" thickTop="1" thickBot="1">
      <c r="A173" s="137" t="s">
        <v>1087</v>
      </c>
      <c r="B173" s="138" t="s">
        <v>1216</v>
      </c>
      <c r="C173" s="133" t="s">
        <v>387</v>
      </c>
      <c r="D173" s="179">
        <f>VLOOKUP('461.2'!A89,'461.2'!A89:N294,14,FALSE)</f>
        <v>116057.90075708096</v>
      </c>
    </row>
    <row r="174" spans="1:4" ht="54" thickTop="1" thickBot="1">
      <c r="A174" s="137" t="s">
        <v>1598</v>
      </c>
      <c r="B174" s="138" t="s">
        <v>2078</v>
      </c>
      <c r="C174" s="133" t="s">
        <v>387</v>
      </c>
      <c r="D174" s="179">
        <f>VLOOKUP('462.1.1'!A88,'462.1.1'!A88:N293,14,FALSE)</f>
        <v>155942.80636456143</v>
      </c>
    </row>
    <row r="175" spans="1:4" ht="54" thickTop="1" thickBot="1">
      <c r="A175" s="137" t="s">
        <v>1599</v>
      </c>
      <c r="B175" s="138" t="s">
        <v>2079</v>
      </c>
      <c r="C175" s="133" t="s">
        <v>387</v>
      </c>
      <c r="D175" s="179">
        <f>VLOOKUP('462.1.2'!A88,'462.1.2'!A88:N294,14,FALSE)</f>
        <v>154416.73629353871</v>
      </c>
    </row>
    <row r="176" spans="1:4" ht="54" thickTop="1" thickBot="1">
      <c r="A176" s="137" t="s">
        <v>1600</v>
      </c>
      <c r="B176" s="138" t="s">
        <v>2082</v>
      </c>
      <c r="C176" s="133" t="s">
        <v>387</v>
      </c>
      <c r="D176" s="179">
        <f>VLOOKUP('462.2.1'!A88,'462.2.1'!A88:N295,14,FALSE)</f>
        <v>170234.2962880753</v>
      </c>
    </row>
    <row r="177" spans="1:4" ht="54" thickTop="1" thickBot="1">
      <c r="A177" s="137" t="s">
        <v>1601</v>
      </c>
      <c r="B177" s="138" t="s">
        <v>2083</v>
      </c>
      <c r="C177" s="133" t="s">
        <v>387</v>
      </c>
      <c r="D177" s="179">
        <f>VLOOKUP('462.2.2'!A88,'462.2.2'!A88:N296,14,FALSE)</f>
        <v>168708.22621705255</v>
      </c>
    </row>
    <row r="178" spans="1:4" ht="54" thickTop="1" thickBot="1">
      <c r="A178" s="137" t="s">
        <v>1088</v>
      </c>
      <c r="B178" s="138" t="s">
        <v>1618</v>
      </c>
      <c r="C178" s="133" t="s">
        <v>233</v>
      </c>
      <c r="D178" s="179">
        <f>VLOOKUP('464.1'!A88,'464.1'!A88:N297,14,FALSE)</f>
        <v>7641.5112189517822</v>
      </c>
    </row>
    <row r="179" spans="1:4" ht="54" thickTop="1" thickBot="1">
      <c r="A179" s="137" t="s">
        <v>1089</v>
      </c>
      <c r="B179" s="138" t="s">
        <v>1619</v>
      </c>
      <c r="C179" s="133" t="s">
        <v>387</v>
      </c>
      <c r="D179" s="179">
        <f>VLOOKUP('465.1'!A92,'465.1'!A92:N298,14,FALSE)</f>
        <v>78397.512629690638</v>
      </c>
    </row>
    <row r="180" spans="1:4" ht="54" thickTop="1" thickBot="1">
      <c r="A180" s="137" t="s">
        <v>1602</v>
      </c>
      <c r="B180" s="138" t="s">
        <v>1620</v>
      </c>
      <c r="C180" s="133" t="s">
        <v>387</v>
      </c>
      <c r="D180" s="179">
        <f>VLOOKUP('465.2'!A92,'465.2'!A92:N299,14,FALSE)</f>
        <v>27239.124915063767</v>
      </c>
    </row>
    <row r="181" spans="1:4" ht="54" thickTop="1" thickBot="1">
      <c r="A181" s="137" t="s">
        <v>1090</v>
      </c>
      <c r="B181" s="138" t="s">
        <v>1621</v>
      </c>
      <c r="C181" s="133" t="s">
        <v>144</v>
      </c>
      <c r="D181" s="179">
        <f>VLOOKUP('466.1'!A92,'466.1'!A92:N300,14,FALSE)</f>
        <v>3363.4420816162033</v>
      </c>
    </row>
    <row r="182" spans="1:4" ht="54" thickTop="1" thickBot="1">
      <c r="A182" s="137" t="s">
        <v>1091</v>
      </c>
      <c r="B182" s="138" t="s">
        <v>1622</v>
      </c>
      <c r="C182" s="133" t="s">
        <v>144</v>
      </c>
      <c r="D182" s="179">
        <f>VLOOKUP('466.2'!A96,'466.2'!A96:N301,14,FALSE)</f>
        <v>3936.6386709023363</v>
      </c>
    </row>
    <row r="183" spans="1:4" ht="54" thickTop="1" thickBot="1">
      <c r="A183" s="139" t="s">
        <v>1092</v>
      </c>
      <c r="B183" s="140" t="s">
        <v>1735</v>
      </c>
      <c r="C183" s="133" t="s">
        <v>387</v>
      </c>
      <c r="D183" s="179">
        <f>VLOOKUP('500.1'!A95,'500.1'!A95:N302,14,FALSE)</f>
        <v>614337.17714146292</v>
      </c>
    </row>
    <row r="184" spans="1:4" ht="54" thickTop="1" thickBot="1">
      <c r="A184" s="137" t="s">
        <v>1624</v>
      </c>
      <c r="B184" s="138" t="s">
        <v>1736</v>
      </c>
      <c r="C184" s="133" t="s">
        <v>387</v>
      </c>
      <c r="D184" s="179">
        <f>VLOOKUP('500.2'!A95,'500.2'!A95:N303,14,FALSE)</f>
        <v>634344.86114877788</v>
      </c>
    </row>
    <row r="185" spans="1:4" ht="57.75" thickTop="1" thickBot="1">
      <c r="A185" s="137" t="s">
        <v>1093</v>
      </c>
      <c r="B185" s="138" t="s">
        <v>1875</v>
      </c>
      <c r="C185" s="133" t="s">
        <v>377</v>
      </c>
      <c r="D185" s="179">
        <f>VLOOKUP('501.1'!A88,'501.1'!A88:N304,14,FALSE)</f>
        <v>1048.5076063775546</v>
      </c>
    </row>
    <row r="186" spans="1:4" ht="57.75" thickTop="1" thickBot="1">
      <c r="A186" s="137" t="s">
        <v>1626</v>
      </c>
      <c r="B186" s="138" t="s">
        <v>1876</v>
      </c>
      <c r="C186" s="133" t="s">
        <v>377</v>
      </c>
      <c r="D186" s="179">
        <f>VLOOKUP('501.10'!A88,'501.10'!A88:N305,14,FALSE)</f>
        <v>1100.6805300528058</v>
      </c>
    </row>
    <row r="187" spans="1:4" ht="57.75" thickTop="1" thickBot="1">
      <c r="A187" s="137" t="s">
        <v>1627</v>
      </c>
      <c r="B187" s="138" t="s">
        <v>1877</v>
      </c>
      <c r="C187" s="133" t="s">
        <v>377</v>
      </c>
      <c r="D187" s="179">
        <f>VLOOKUP('501.20'!A88,'501.20'!A88:N306,14,FALSE)</f>
        <v>653.74106863532779</v>
      </c>
    </row>
    <row r="188" spans="1:4" ht="54" thickTop="1" thickBot="1">
      <c r="A188" s="137" t="s">
        <v>1628</v>
      </c>
      <c r="B188" s="138" t="s">
        <v>1737</v>
      </c>
      <c r="C188" s="133" t="s">
        <v>387</v>
      </c>
      <c r="D188" s="179">
        <f>VLOOKUP('505.1'!A84,'505.1'!A84:N307,14,FALSE)</f>
        <v>553269.38335212704</v>
      </c>
    </row>
    <row r="189" spans="1:4" ht="54" thickTop="1" thickBot="1">
      <c r="A189" s="137" t="s">
        <v>1094</v>
      </c>
      <c r="B189" s="138" t="s">
        <v>1738</v>
      </c>
      <c r="C189" s="133" t="s">
        <v>233</v>
      </c>
      <c r="D189" s="179">
        <f>VLOOKUP('510.1'!A84,'510.1'!A84:N308,14,FALSE)</f>
        <v>98456.050286805024</v>
      </c>
    </row>
    <row r="190" spans="1:4" ht="54" thickTop="1" thickBot="1">
      <c r="A190" s="137" t="s">
        <v>1632</v>
      </c>
      <c r="B190" s="138" t="s">
        <v>1217</v>
      </c>
      <c r="C190" s="133" t="s">
        <v>387</v>
      </c>
      <c r="D190" s="179">
        <f>VLOOKUP('600.1.1'!A85,'600.1.1'!A85:N311,14,FALSE)</f>
        <v>20012.026903192454</v>
      </c>
    </row>
    <row r="191" spans="1:4" ht="54" thickTop="1" thickBot="1">
      <c r="A191" s="137" t="s">
        <v>1633</v>
      </c>
      <c r="B191" s="138" t="s">
        <v>1739</v>
      </c>
      <c r="C191" s="133" t="s">
        <v>387</v>
      </c>
      <c r="D191" s="179">
        <f>VLOOKUP('600.2.1'!A88,'600.2.1'!A88:N310,14,FALSE)</f>
        <v>441072.83983688045</v>
      </c>
    </row>
    <row r="192" spans="1:4" ht="54" thickTop="1" thickBot="1">
      <c r="A192" s="137" t="s">
        <v>1634</v>
      </c>
      <c r="B192" s="138" t="s">
        <v>1740</v>
      </c>
      <c r="C192" s="133" t="s">
        <v>387</v>
      </c>
      <c r="D192" s="179">
        <f>VLOOKUP('600.2.2'!A90,'600.2.2'!A90:N312,14,FALSE)</f>
        <v>483382.33245077974</v>
      </c>
    </row>
    <row r="193" spans="1:4" ht="54" thickTop="1" thickBot="1">
      <c r="A193" s="137" t="s">
        <v>1635</v>
      </c>
      <c r="B193" s="138" t="s">
        <v>1741</v>
      </c>
      <c r="C193" s="133" t="s">
        <v>387</v>
      </c>
      <c r="D193" s="179">
        <f>VLOOKUP('600.2.3'!A89,'600.2.3'!A89:N312,14,FALSE)</f>
        <v>19655.60233493604</v>
      </c>
    </row>
    <row r="194" spans="1:4" ht="54" thickTop="1" thickBot="1">
      <c r="A194" s="137" t="s">
        <v>1636</v>
      </c>
      <c r="B194" s="138" t="s">
        <v>1742</v>
      </c>
      <c r="C194" s="133" t="s">
        <v>387</v>
      </c>
      <c r="D194" s="179">
        <f>VLOOKUP('600.2.4'!A88,'600.2.4'!A88:N312,14,FALSE)</f>
        <v>25693.58308812934</v>
      </c>
    </row>
    <row r="195" spans="1:4" ht="54" thickTop="1" thickBot="1">
      <c r="A195" s="137" t="s">
        <v>1095</v>
      </c>
      <c r="B195" s="138" t="s">
        <v>2094</v>
      </c>
      <c r="C195" s="133" t="s">
        <v>387</v>
      </c>
      <c r="D195" s="179">
        <f>VLOOKUP('610.1'!A89,'610.1'!A89:N314,14,FALSE)</f>
        <v>63672.043896452669</v>
      </c>
    </row>
    <row r="196" spans="1:4" ht="54" thickTop="1" thickBot="1">
      <c r="A196" s="137" t="s">
        <v>1096</v>
      </c>
      <c r="B196" s="138" t="s">
        <v>1743</v>
      </c>
      <c r="C196" s="133" t="s">
        <v>387</v>
      </c>
      <c r="D196" s="179">
        <f>VLOOKUP('610.2'!A89,'610.2'!A89:N315,14,FALSE)</f>
        <v>67590.054652793595</v>
      </c>
    </row>
    <row r="197" spans="1:4" ht="54" thickTop="1" thickBot="1">
      <c r="A197" s="137" t="s">
        <v>1638</v>
      </c>
      <c r="B197" s="138" t="s">
        <v>1744</v>
      </c>
      <c r="C197" s="133" t="s">
        <v>387</v>
      </c>
      <c r="D197" s="179">
        <f>VLOOKUP('610.3'!A89,'610.3'!A89:N316,14,FALSE)</f>
        <v>78850.895059218674</v>
      </c>
    </row>
    <row r="198" spans="1:4" ht="54" thickTop="1" thickBot="1">
      <c r="A198" s="137" t="s">
        <v>1640</v>
      </c>
      <c r="B198" s="138" t="s">
        <v>1745</v>
      </c>
      <c r="C198" s="133" t="s">
        <v>387</v>
      </c>
      <c r="D198" s="179">
        <f>VLOOKUP('610.4'!A89,'610.4'!A89:N317,14,FALSE)</f>
        <v>85629.324621246953</v>
      </c>
    </row>
    <row r="199" spans="1:4" ht="54" thickTop="1" thickBot="1">
      <c r="A199" s="137" t="s">
        <v>1642</v>
      </c>
      <c r="B199" s="138" t="s">
        <v>1218</v>
      </c>
      <c r="C199" s="133" t="s">
        <v>387</v>
      </c>
      <c r="D199" s="179">
        <f>VLOOKUP('610.5'!A89,'610.5'!A89:N318,14,FALSE)</f>
        <v>78813.092437970932</v>
      </c>
    </row>
    <row r="200" spans="1:4" ht="54" thickTop="1" thickBot="1">
      <c r="A200" s="137" t="s">
        <v>1644</v>
      </c>
      <c r="B200" s="138" t="s">
        <v>1746</v>
      </c>
      <c r="C200" s="133" t="s">
        <v>387</v>
      </c>
      <c r="D200" s="179">
        <f>VLOOKUP('610.6'!A89,'610.6'!A89:N319,14,FALSE)</f>
        <v>89064.072409513799</v>
      </c>
    </row>
    <row r="201" spans="1:4" ht="54" thickTop="1" thickBot="1">
      <c r="A201" s="137" t="s">
        <v>1646</v>
      </c>
      <c r="B201" s="138" t="s">
        <v>1747</v>
      </c>
      <c r="C201" s="133" t="s">
        <v>387</v>
      </c>
      <c r="D201" s="179">
        <f>VLOOKUP('610.7'!A89,'610.7'!A89:N320,14,FALSE)</f>
        <v>86143.159607905778</v>
      </c>
    </row>
    <row r="202" spans="1:4" ht="54" thickTop="1" thickBot="1">
      <c r="A202" s="137" t="s">
        <v>1097</v>
      </c>
      <c r="B202" s="138" t="s">
        <v>1748</v>
      </c>
      <c r="C202" s="133" t="s">
        <v>144</v>
      </c>
      <c r="D202" s="179">
        <f>VLOOKUP('620.1'!A88,'620.1'!A88:N321,14,FALSE)</f>
        <v>342561.48527389969</v>
      </c>
    </row>
    <row r="203" spans="1:4" ht="54" thickTop="1" thickBot="1">
      <c r="A203" s="137" t="s">
        <v>1098</v>
      </c>
      <c r="B203" s="138" t="s">
        <v>1878</v>
      </c>
      <c r="C203" s="133" t="s">
        <v>144</v>
      </c>
      <c r="D203" s="179">
        <f>VLOOKUP('620.2'!A88,'620.2'!A88:N322,14,FALSE)</f>
        <v>342561.48527389969</v>
      </c>
    </row>
    <row r="204" spans="1:4" ht="54" thickTop="1" thickBot="1">
      <c r="A204" s="137" t="s">
        <v>1099</v>
      </c>
      <c r="B204" s="138" t="s">
        <v>1749</v>
      </c>
      <c r="C204" s="133" t="s">
        <v>1845</v>
      </c>
      <c r="D204" s="179">
        <f>VLOOKUP('620.3'!A91,'620.3'!A91:N321,14,FALSE)</f>
        <v>69980393.324049726</v>
      </c>
    </row>
    <row r="205" spans="1:4" ht="54" thickTop="1" thickBot="1">
      <c r="A205" s="137" t="s">
        <v>1650</v>
      </c>
      <c r="B205" s="138" t="s">
        <v>1750</v>
      </c>
      <c r="C205" s="133" t="s">
        <v>144</v>
      </c>
      <c r="D205" s="179">
        <f>VLOOKUP('621.1.1'!A95,'621.1.1'!A95:N325,14,FALSE)</f>
        <v>2386428.7518769475</v>
      </c>
    </row>
    <row r="206" spans="1:4" ht="54" thickTop="1" thickBot="1">
      <c r="A206" s="137" t="s">
        <v>1652</v>
      </c>
      <c r="B206" s="138" t="s">
        <v>1751</v>
      </c>
      <c r="C206" s="133" t="s">
        <v>144</v>
      </c>
      <c r="D206" s="179">
        <f>VLOOKUP('621.1.2'!A99,'621.1.2'!A99:N326,14,FALSE)</f>
        <v>4102897.6922381418</v>
      </c>
    </row>
    <row r="207" spans="1:4" ht="54" thickTop="1" thickBot="1">
      <c r="A207" s="137" t="s">
        <v>1100</v>
      </c>
      <c r="B207" s="138" t="s">
        <v>1752</v>
      </c>
      <c r="C207" s="133" t="s">
        <v>387</v>
      </c>
      <c r="D207" s="179">
        <f>VLOOKUP('621.2'!A89,'621.2'!A89:N326,14,FALSE)</f>
        <v>2073913.0723425699</v>
      </c>
    </row>
    <row r="208" spans="1:4" ht="54" thickTop="1" thickBot="1">
      <c r="A208" s="137" t="s">
        <v>1101</v>
      </c>
      <c r="B208" s="138" t="s">
        <v>1753</v>
      </c>
      <c r="C208" s="133" t="s">
        <v>144</v>
      </c>
      <c r="D208" s="179">
        <f>VLOOKUP('621.3'!A93,'621.3'!A93:N327,14,FALSE)</f>
        <v>69198881.750874355</v>
      </c>
    </row>
    <row r="209" spans="1:4" ht="54" thickTop="1" thickBot="1">
      <c r="A209" s="137" t="s">
        <v>1102</v>
      </c>
      <c r="B209" s="138" t="s">
        <v>1754</v>
      </c>
      <c r="C209" s="133" t="s">
        <v>387</v>
      </c>
      <c r="D209" s="179">
        <f>VLOOKUP('621.4'!A93,'621.4'!A93:N328,14,FALSE)</f>
        <v>61655883.636616483</v>
      </c>
    </row>
    <row r="210" spans="1:4" ht="54" thickTop="1" thickBot="1">
      <c r="A210" s="137" t="s">
        <v>1103</v>
      </c>
      <c r="B210" s="138" t="s">
        <v>1755</v>
      </c>
      <c r="C210" s="133" t="s">
        <v>144</v>
      </c>
      <c r="D210" s="179">
        <f>VLOOKUP('621.5'!A89,'621.5'!A89:N329,14,FALSE)</f>
        <v>3838478.2122587878</v>
      </c>
    </row>
    <row r="211" spans="1:4" ht="54" thickTop="1" thickBot="1">
      <c r="A211" s="137" t="s">
        <v>1656</v>
      </c>
      <c r="B211" s="138" t="s">
        <v>1756</v>
      </c>
      <c r="C211" s="133" t="s">
        <v>144</v>
      </c>
      <c r="D211" s="179">
        <f>VLOOKUP('621.5.1'!A89,'621.5.1'!A89:N330,14,FALSE)</f>
        <v>537063.88202747866</v>
      </c>
    </row>
    <row r="212" spans="1:4" ht="54" thickTop="1" thickBot="1">
      <c r="A212" s="137" t="s">
        <v>1104</v>
      </c>
      <c r="B212" s="138" t="s">
        <v>1757</v>
      </c>
      <c r="C212" s="133" t="s">
        <v>1845</v>
      </c>
      <c r="D212" s="179">
        <f>VLOOKUP('621.6'!A98,'621.6'!A98:N331,14,FALSE)</f>
        <v>68942150.057265371</v>
      </c>
    </row>
    <row r="213" spans="1:4" ht="54" thickTop="1" thickBot="1">
      <c r="A213" s="137" t="s">
        <v>1731</v>
      </c>
      <c r="B213" s="138" t="s">
        <v>1758</v>
      </c>
      <c r="C213" s="133" t="s">
        <v>1845</v>
      </c>
      <c r="D213" s="179">
        <f>VLOOKUP('621.7'!A89,'621.7'!A89:N332,14,FALSE)</f>
        <v>625705.99770401337</v>
      </c>
    </row>
    <row r="214" spans="1:4" ht="54" thickTop="1" thickBot="1">
      <c r="A214" s="137" t="s">
        <v>1105</v>
      </c>
      <c r="B214" s="138" t="s">
        <v>1994</v>
      </c>
      <c r="C214" s="133" t="s">
        <v>233</v>
      </c>
      <c r="D214" s="179">
        <f>VLOOKUP('622.1'!A89,'622.1'!A89:N333,14,FALSE)</f>
        <v>113904.29121471563</v>
      </c>
    </row>
    <row r="215" spans="1:4" ht="54" thickTop="1" thickBot="1">
      <c r="A215" s="137" t="s">
        <v>1106</v>
      </c>
      <c r="B215" s="138" t="s">
        <v>1759</v>
      </c>
      <c r="C215" s="133" t="s">
        <v>233</v>
      </c>
      <c r="D215" s="179">
        <f>VLOOKUP('622.2'!A89,'622.2'!A89:N335,14,FALSE)</f>
        <v>417312.95637412864</v>
      </c>
    </row>
    <row r="216" spans="1:4" ht="54" thickTop="1" thickBot="1">
      <c r="A216" s="137" t="s">
        <v>1107</v>
      </c>
      <c r="B216" s="138" t="s">
        <v>1760</v>
      </c>
      <c r="C216" s="133" t="s">
        <v>233</v>
      </c>
      <c r="D216" s="179">
        <f>VLOOKUP('622.3'!A89,'622.3'!A89:N336,14,FALSE)</f>
        <v>824765.32236370374</v>
      </c>
    </row>
    <row r="217" spans="1:4" ht="54" thickTop="1" thickBot="1">
      <c r="A217" s="137" t="s">
        <v>1108</v>
      </c>
      <c r="B217" s="138" t="s">
        <v>1761</v>
      </c>
      <c r="C217" s="133" t="s">
        <v>233</v>
      </c>
      <c r="D217" s="179">
        <f>VLOOKUP('622.4'!A89,'622.4'!A89:N337,14,FALSE)</f>
        <v>813764.57455887855</v>
      </c>
    </row>
    <row r="218" spans="1:4" ht="54" thickTop="1" thickBot="1">
      <c r="A218" s="137" t="s">
        <v>1109</v>
      </c>
      <c r="B218" s="138" t="s">
        <v>1762</v>
      </c>
      <c r="C218" s="133" t="s">
        <v>144</v>
      </c>
      <c r="D218" s="179">
        <f>VLOOKUP('622.5'!A89,'622.5'!A89:N338,14,FALSE)</f>
        <v>90833.287225051405</v>
      </c>
    </row>
    <row r="219" spans="1:4" ht="54" thickTop="1" thickBot="1">
      <c r="A219" s="137" t="s">
        <v>1110</v>
      </c>
      <c r="B219" s="138" t="s">
        <v>1763</v>
      </c>
      <c r="C219" s="133" t="s">
        <v>144</v>
      </c>
      <c r="D219" s="179">
        <f>VLOOKUP('623.1'!A103,'623.1'!A103:N339,14,FALSE)</f>
        <v>438991.391747482</v>
      </c>
    </row>
    <row r="220" spans="1:4" ht="54" thickTop="1" thickBot="1">
      <c r="A220" s="137" t="s">
        <v>1111</v>
      </c>
      <c r="B220" s="138" t="s">
        <v>1219</v>
      </c>
      <c r="C220" s="133" t="s">
        <v>1995</v>
      </c>
      <c r="D220" s="179">
        <f>VLOOKUP('623.2'!A89,'623.2'!A89:N340,14,FALSE)</f>
        <v>2982251.979415278</v>
      </c>
    </row>
    <row r="221" spans="1:4" ht="54" thickTop="1" thickBot="1">
      <c r="A221" s="137" t="s">
        <v>1112</v>
      </c>
      <c r="B221" s="138" t="s">
        <v>2114</v>
      </c>
      <c r="C221" s="133" t="s">
        <v>387</v>
      </c>
      <c r="D221" s="179">
        <f>VLOOKUP('630.1'!A89,'630.1'!A89:N341,14,FALSE)</f>
        <v>829213.72054256115</v>
      </c>
    </row>
    <row r="222" spans="1:4" ht="54" thickTop="1" thickBot="1">
      <c r="A222" s="137" t="s">
        <v>1113</v>
      </c>
      <c r="B222" s="138" t="s">
        <v>2115</v>
      </c>
      <c r="C222" s="133" t="s">
        <v>387</v>
      </c>
      <c r="D222" s="179">
        <f>VLOOKUP('630.2'!A89,'630.2'!A89:N342,14,FALSE)</f>
        <v>796551.56464817189</v>
      </c>
    </row>
    <row r="223" spans="1:4" ht="54" thickTop="1" thickBot="1">
      <c r="A223" s="137" t="s">
        <v>1114</v>
      </c>
      <c r="B223" s="138" t="s">
        <v>2116</v>
      </c>
      <c r="C223" s="133" t="s">
        <v>387</v>
      </c>
      <c r="D223" s="179">
        <f>VLOOKUP('630.3'!A89,'630.3'!A89:N343,14,FALSE)</f>
        <v>649243.04051979352</v>
      </c>
    </row>
    <row r="224" spans="1:4" ht="54" thickTop="1" thickBot="1">
      <c r="A224" s="137" t="s">
        <v>1115</v>
      </c>
      <c r="B224" s="138" t="s">
        <v>2117</v>
      </c>
      <c r="C224" s="133" t="s">
        <v>387</v>
      </c>
      <c r="D224" s="179">
        <f>VLOOKUP('630.4'!A89,'630.4'!A89:N344,14,FALSE)</f>
        <v>572139.003063265</v>
      </c>
    </row>
    <row r="225" spans="1:4" ht="54" thickTop="1" thickBot="1">
      <c r="A225" s="137" t="s">
        <v>1116</v>
      </c>
      <c r="B225" s="138" t="s">
        <v>2118</v>
      </c>
      <c r="C225" s="133" t="s">
        <v>387</v>
      </c>
      <c r="D225" s="179">
        <f>VLOOKUP('630.5'!A93,'630.5'!A93:N345,14,FALSE)</f>
        <v>434388.83226707997</v>
      </c>
    </row>
    <row r="226" spans="1:4" ht="54" thickTop="1" thickBot="1">
      <c r="A226" s="137" t="s">
        <v>1117</v>
      </c>
      <c r="B226" s="138" t="s">
        <v>2119</v>
      </c>
      <c r="C226" s="133" t="s">
        <v>387</v>
      </c>
      <c r="D226" s="179">
        <f>VLOOKUP('630.6'!A93,'630.6'!A89:N346,14,FALSE)</f>
        <v>365842.94758434541</v>
      </c>
    </row>
    <row r="227" spans="1:4" ht="54" thickTop="1" thickBot="1">
      <c r="A227" s="137" t="s">
        <v>1118</v>
      </c>
      <c r="B227" s="138" t="s">
        <v>2120</v>
      </c>
      <c r="C227" s="133" t="s">
        <v>387</v>
      </c>
      <c r="D227" s="179">
        <f>VLOOKUP('630.7'!A93,'630.7'!A90:N347,14,FALSE)</f>
        <v>263274.98565420159</v>
      </c>
    </row>
    <row r="228" spans="1:4" ht="54" thickTop="1" thickBot="1">
      <c r="A228" s="137" t="s">
        <v>1119</v>
      </c>
      <c r="B228" s="138" t="s">
        <v>1764</v>
      </c>
      <c r="C228" s="133" t="s">
        <v>144</v>
      </c>
      <c r="D228" s="179">
        <f>VLOOKUP('632.1'!A90,'632.1'!A90:N349,14,FALSE)</f>
        <v>350966.27365923824</v>
      </c>
    </row>
    <row r="229" spans="1:4" ht="54" thickTop="1" thickBot="1">
      <c r="A229" s="137" t="s">
        <v>1659</v>
      </c>
      <c r="B229" s="138" t="s">
        <v>1765</v>
      </c>
      <c r="C229" s="133" t="s">
        <v>144</v>
      </c>
      <c r="D229" s="179">
        <f>VLOOKUP('632.2'!A90,'632.2'!A90:N350,14,FALSE)</f>
        <v>353844.06021704851</v>
      </c>
    </row>
    <row r="230" spans="1:4" ht="54" thickTop="1" thickBot="1">
      <c r="A230" s="137" t="s">
        <v>1662</v>
      </c>
      <c r="B230" s="138" t="s">
        <v>1766</v>
      </c>
      <c r="C230" s="133" t="s">
        <v>377</v>
      </c>
      <c r="D230" s="179">
        <f>VLOOKUP('640.1'!A90,'640.1'!A90:N351,14,FALSE)</f>
        <v>5773.9275209926436</v>
      </c>
    </row>
    <row r="231" spans="1:4" ht="54" thickTop="1" thickBot="1">
      <c r="A231" s="137" t="s">
        <v>1663</v>
      </c>
      <c r="B231" s="138" t="s">
        <v>1767</v>
      </c>
      <c r="C231" s="133" t="s">
        <v>377</v>
      </c>
      <c r="D231" s="179">
        <f>VLOOKUP('640.2'!A90,'640.2'!A90:N352,14,FALSE)</f>
        <v>5738.4801643312412</v>
      </c>
    </row>
    <row r="232" spans="1:4" ht="54" thickTop="1" thickBot="1">
      <c r="A232" s="137" t="s">
        <v>1120</v>
      </c>
      <c r="B232" s="138" t="s">
        <v>1768</v>
      </c>
      <c r="C232" s="133" t="s">
        <v>1664</v>
      </c>
      <c r="D232" s="179">
        <f>VLOOKUP('641.1'!A90,'641.1'!A90:N353,14,FALSE)</f>
        <v>1593.1552080203346</v>
      </c>
    </row>
    <row r="233" spans="1:4" ht="54" thickTop="1" thickBot="1">
      <c r="A233" s="137" t="s">
        <v>1121</v>
      </c>
      <c r="B233" s="138" t="s">
        <v>1768</v>
      </c>
      <c r="C233" s="133" t="s">
        <v>377</v>
      </c>
      <c r="D233" s="179">
        <f>VLOOKUP('641.2'!A90,'641.2'!A90:N354,14,FALSE)</f>
        <v>19250.534111772697</v>
      </c>
    </row>
    <row r="234" spans="1:4" ht="54" thickTop="1" thickBot="1">
      <c r="A234" s="137" t="s">
        <v>1122</v>
      </c>
      <c r="B234" s="138" t="s">
        <v>1769</v>
      </c>
      <c r="C234" s="133" t="s">
        <v>1845</v>
      </c>
      <c r="D234" s="179">
        <f>VLOOKUP('642.1'!A90,'642.1'!A90:N355,14,FALSE)</f>
        <v>510063.62310138275</v>
      </c>
    </row>
    <row r="235" spans="1:4" ht="54" thickTop="1" thickBot="1">
      <c r="A235" s="137" t="s">
        <v>1123</v>
      </c>
      <c r="B235" s="138" t="s">
        <v>1770</v>
      </c>
      <c r="C235" s="133" t="s">
        <v>144</v>
      </c>
      <c r="D235" s="179">
        <f>VLOOKUP('642.2'!A90,'642.2'!A90:N356,14,FALSE)</f>
        <v>45352.418767563722</v>
      </c>
    </row>
    <row r="236" spans="1:4" ht="54" thickTop="1" thickBot="1">
      <c r="A236" s="137" t="s">
        <v>1124</v>
      </c>
      <c r="B236" s="138" t="s">
        <v>1771</v>
      </c>
      <c r="C236" s="133" t="s">
        <v>377</v>
      </c>
      <c r="D236" s="179">
        <f>VLOOKUP('650.1'!A95,'650.1'!A95:N358,14,FALSE)</f>
        <v>11417.096241965202</v>
      </c>
    </row>
    <row r="237" spans="1:4" ht="54" thickTop="1" thickBot="1">
      <c r="A237" s="137" t="s">
        <v>1125</v>
      </c>
      <c r="B237" s="138" t="s">
        <v>2127</v>
      </c>
      <c r="C237" s="133" t="s">
        <v>377</v>
      </c>
      <c r="D237" s="179">
        <f>VLOOKUP('650.2'!A93,'650.2'!A93:N359,14,FALSE)</f>
        <v>11242.525764707065</v>
      </c>
    </row>
    <row r="238" spans="1:4" ht="54" thickTop="1" thickBot="1">
      <c r="A238" s="137" t="s">
        <v>1126</v>
      </c>
      <c r="B238" s="138" t="s">
        <v>1772</v>
      </c>
      <c r="C238" s="133" t="s">
        <v>377</v>
      </c>
      <c r="D238" s="201">
        <f>VLOOKUP('650.3'!A90,'650.3'!A90:N360,14,FALSE)</f>
        <v>2019.9288412875271</v>
      </c>
    </row>
    <row r="239" spans="1:4" ht="54" thickTop="1" thickBot="1">
      <c r="A239" s="137" t="s">
        <v>1127</v>
      </c>
      <c r="B239" s="138" t="s">
        <v>2131</v>
      </c>
      <c r="C239" s="133" t="s">
        <v>377</v>
      </c>
      <c r="D239" s="179">
        <f>VLOOKUP('650.4'!A93,'650.4'!A93:N361,14,FALSE)</f>
        <v>4394.8421276968002</v>
      </c>
    </row>
    <row r="240" spans="1:4" ht="57.75" thickTop="1" thickBot="1">
      <c r="A240" s="137" t="s">
        <v>1128</v>
      </c>
      <c r="B240" s="138" t="s">
        <v>1773</v>
      </c>
      <c r="C240" s="133" t="s">
        <v>233</v>
      </c>
      <c r="D240" s="179">
        <f>VLOOKUP('660.1'!A87,'660.1'!A87:N362,14,FALSE)</f>
        <v>358570.00940233085</v>
      </c>
    </row>
    <row r="241" spans="1:4" ht="76.5" thickTop="1" thickBot="1">
      <c r="A241" s="137" t="s">
        <v>1129</v>
      </c>
      <c r="B241" s="138" t="s">
        <v>1880</v>
      </c>
      <c r="C241" s="133" t="s">
        <v>144</v>
      </c>
      <c r="D241" s="179">
        <f>VLOOKUP('660.2'!A87,'660.2'!A87:N363,14,FALSE)</f>
        <v>407003.58639770572</v>
      </c>
    </row>
    <row r="242" spans="1:4" ht="54" thickTop="1" thickBot="1">
      <c r="A242" s="137" t="s">
        <v>1677</v>
      </c>
      <c r="B242" s="138" t="s">
        <v>1774</v>
      </c>
      <c r="C242" s="133" t="s">
        <v>144</v>
      </c>
      <c r="D242" s="179">
        <f>VLOOKUP('661.1'!A87,'661.1'!A87:N364,14,FALSE)</f>
        <v>672725.03154908447</v>
      </c>
    </row>
    <row r="243" spans="1:4" ht="54" thickTop="1" thickBot="1">
      <c r="A243" s="137" t="s">
        <v>1130</v>
      </c>
      <c r="B243" s="138" t="s">
        <v>1775</v>
      </c>
      <c r="C243" s="133" t="s">
        <v>144</v>
      </c>
      <c r="D243" s="179">
        <f>VLOOKUP('662.1'!A87,'662.1'!A87:N365,14,FALSE)</f>
        <v>437475.25142628647</v>
      </c>
    </row>
    <row r="244" spans="1:4" ht="54" thickTop="1" thickBot="1">
      <c r="A244" s="137" t="s">
        <v>1131</v>
      </c>
      <c r="B244" s="138" t="s">
        <v>1776</v>
      </c>
      <c r="C244" s="133" t="s">
        <v>144</v>
      </c>
      <c r="D244" s="179">
        <f>VLOOKUP('662.2'!A87,'662.2'!A87:N366,14,FALSE)</f>
        <v>441025.92704434379</v>
      </c>
    </row>
    <row r="245" spans="1:4" ht="54" thickTop="1" thickBot="1">
      <c r="A245" s="137" t="s">
        <v>1678</v>
      </c>
      <c r="B245" s="138" t="s">
        <v>1777</v>
      </c>
      <c r="C245" s="133" t="s">
        <v>144</v>
      </c>
      <c r="D245" s="179">
        <f>VLOOKUP('663.1'!A87,'663.1'!A87:N367,14,FALSE)</f>
        <v>29943.643131268407</v>
      </c>
    </row>
    <row r="246" spans="1:4" ht="54" thickTop="1" thickBot="1">
      <c r="A246" s="137" t="s">
        <v>1132</v>
      </c>
      <c r="B246" s="138" t="s">
        <v>1778</v>
      </c>
      <c r="C246" s="133" t="s">
        <v>387</v>
      </c>
      <c r="D246" s="179">
        <f>VLOOKUP('670.1'!A87,'670.1'!A87:N368,14,FALSE)</f>
        <v>319206.22909753106</v>
      </c>
    </row>
    <row r="247" spans="1:4" ht="54" thickTop="1" thickBot="1">
      <c r="A247" s="137" t="s">
        <v>1133</v>
      </c>
      <c r="B247" s="138" t="s">
        <v>1779</v>
      </c>
      <c r="C247" s="133" t="s">
        <v>387</v>
      </c>
      <c r="D247" s="179">
        <f>VLOOKUP('670.2'!A87,'670.2'!A87:N369,14,FALSE)</f>
        <v>339360.92753522657</v>
      </c>
    </row>
    <row r="248" spans="1:4" ht="54" thickTop="1" thickBot="1">
      <c r="A248" s="137" t="s">
        <v>1680</v>
      </c>
      <c r="B248" s="138" t="s">
        <v>1780</v>
      </c>
      <c r="C248" s="133" t="s">
        <v>387</v>
      </c>
      <c r="D248" s="179">
        <f>VLOOKUP('670.3'!A87,'670.3'!A87:N370,14,FALSE)</f>
        <v>347249.75742910942</v>
      </c>
    </row>
    <row r="249" spans="1:4" ht="54" thickTop="1" thickBot="1">
      <c r="A249" s="137" t="s">
        <v>1681</v>
      </c>
      <c r="B249" s="138" t="s">
        <v>1781</v>
      </c>
      <c r="C249" s="133" t="s">
        <v>387</v>
      </c>
      <c r="D249" s="179">
        <f>VLOOKUP('670.4'!A87,'670.4'!A87:N371,14,FALSE)</f>
        <v>345403.2134895635</v>
      </c>
    </row>
    <row r="250" spans="1:4" ht="54" thickTop="1" thickBot="1">
      <c r="A250" s="137" t="s">
        <v>1682</v>
      </c>
      <c r="B250" s="138" t="s">
        <v>1782</v>
      </c>
      <c r="C250" s="133" t="s">
        <v>387</v>
      </c>
      <c r="D250" s="179">
        <f>VLOOKUP('670.5'!A89,'670.5'!A89:N372,14,FALSE)</f>
        <v>302188.78946187976</v>
      </c>
    </row>
    <row r="251" spans="1:4" ht="54" thickTop="1" thickBot="1">
      <c r="A251" s="137" t="s">
        <v>1134</v>
      </c>
      <c r="B251" s="138" t="s">
        <v>1783</v>
      </c>
      <c r="C251" s="133" t="s">
        <v>387</v>
      </c>
      <c r="D251" s="179">
        <f>VLOOKUP('671.1'!A89,'671.1'!A89:N373,14,FALSE)</f>
        <v>493198.15482565446</v>
      </c>
    </row>
    <row r="252" spans="1:4" ht="54" thickTop="1" thickBot="1">
      <c r="A252" s="137" t="s">
        <v>1135</v>
      </c>
      <c r="B252" s="138" t="s">
        <v>1784</v>
      </c>
      <c r="C252" s="133" t="s">
        <v>144</v>
      </c>
      <c r="D252" s="179">
        <f>VLOOKUP('671.2'!A89,'671.2'!A89:N374,14,FALSE)</f>
        <v>60329.884478169944</v>
      </c>
    </row>
    <row r="253" spans="1:4" ht="54" thickTop="1" thickBot="1">
      <c r="A253" s="137" t="s">
        <v>1683</v>
      </c>
      <c r="B253" s="138" t="s">
        <v>1785</v>
      </c>
      <c r="C253" s="133" t="s">
        <v>387</v>
      </c>
      <c r="D253" s="179">
        <f>VLOOKUP('671.3'!A87,'671.3'!A87:N375,14,FALSE)</f>
        <v>532392.52011751255</v>
      </c>
    </row>
    <row r="254" spans="1:4" ht="54" thickTop="1" thickBot="1">
      <c r="A254" s="137" t="s">
        <v>1684</v>
      </c>
      <c r="B254" s="138" t="s">
        <v>1786</v>
      </c>
      <c r="C254" s="133" t="s">
        <v>144</v>
      </c>
      <c r="D254" s="179">
        <f>VLOOKUP('671.4'!A87,'671.4'!A87:N376,14,FALSE)</f>
        <v>63511.817830903528</v>
      </c>
    </row>
    <row r="255" spans="1:4" ht="54" thickTop="1" thickBot="1">
      <c r="A255" s="137" t="s">
        <v>1136</v>
      </c>
      <c r="B255" s="138" t="s">
        <v>1787</v>
      </c>
      <c r="C255" s="133" t="s">
        <v>144</v>
      </c>
      <c r="D255" s="179">
        <f>VLOOKUP('672.1'!A87,'672.1'!A87:N377,14,FALSE)</f>
        <v>38092.900378888844</v>
      </c>
    </row>
    <row r="256" spans="1:4" ht="54" thickTop="1" thickBot="1">
      <c r="A256" s="137" t="s">
        <v>1685</v>
      </c>
      <c r="B256" s="138" t="s">
        <v>1788</v>
      </c>
      <c r="C256" s="133" t="s">
        <v>144</v>
      </c>
      <c r="D256" s="179">
        <f>VLOOKUP('672.2'!A87,'672.2'!A87:N378,14,FALSE)</f>
        <v>82170.51241868145</v>
      </c>
    </row>
    <row r="257" spans="1:4" ht="54" thickTop="1" thickBot="1">
      <c r="A257" s="137" t="s">
        <v>1686</v>
      </c>
      <c r="B257" s="138" t="s">
        <v>1789</v>
      </c>
      <c r="C257" s="133" t="s">
        <v>144</v>
      </c>
      <c r="D257" s="179">
        <f>VLOOKUP('672.3'!A87,'672.3'!A87:N379,14,FALSE)</f>
        <v>40042.400772451401</v>
      </c>
    </row>
    <row r="258" spans="1:4" ht="54" thickTop="1" thickBot="1">
      <c r="A258" s="137" t="s">
        <v>1687</v>
      </c>
      <c r="B258" s="138" t="s">
        <v>1790</v>
      </c>
      <c r="C258" s="133" t="s">
        <v>144</v>
      </c>
      <c r="D258" s="179">
        <f>VLOOKUP('672.4'!A87,'672.3'!A87:N380,14,FALSE)</f>
        <v>40042.400772451401</v>
      </c>
    </row>
    <row r="259" spans="1:4" ht="54" thickTop="1" thickBot="1">
      <c r="A259" s="137" t="s">
        <v>1732</v>
      </c>
      <c r="B259" s="138" t="s">
        <v>1791</v>
      </c>
      <c r="C259" s="133" t="s">
        <v>233</v>
      </c>
      <c r="D259" s="179">
        <f>VLOOKUP('673.1.1'!A87,'673.1.1'!A87:N381,14,FALSE)</f>
        <v>8821.0158534208913</v>
      </c>
    </row>
    <row r="260" spans="1:4" ht="54" thickTop="1" thickBot="1">
      <c r="A260" s="137" t="s">
        <v>1733</v>
      </c>
      <c r="B260" s="138" t="s">
        <v>2046</v>
      </c>
      <c r="C260" s="133" t="s">
        <v>233</v>
      </c>
      <c r="D260" s="179">
        <f>VLOOKUP('673.1.2'!A87,'673.1.2'!A87:N382,14,FALSE)</f>
        <v>11496.089116036957</v>
      </c>
    </row>
    <row r="261" spans="1:4" ht="54" thickTop="1" thickBot="1">
      <c r="A261" s="137" t="s">
        <v>1137</v>
      </c>
      <c r="B261" s="138" t="s">
        <v>1792</v>
      </c>
      <c r="C261" s="133" t="s">
        <v>387</v>
      </c>
      <c r="D261" s="179">
        <f>VLOOKUP('673.2'!A87,'673.2'!A87:N383,14,FALSE)</f>
        <v>66176.46334366771</v>
      </c>
    </row>
    <row r="262" spans="1:4" ht="54" thickTop="1" thickBot="1">
      <c r="A262" s="137" t="s">
        <v>1138</v>
      </c>
      <c r="B262" s="138" t="s">
        <v>1793</v>
      </c>
      <c r="C262" s="133" t="s">
        <v>387</v>
      </c>
      <c r="D262" s="179">
        <f>VLOOKUP('673.3'!A89,'673.3'!A89:N384,14,FALSE)</f>
        <v>63649.346374072367</v>
      </c>
    </row>
    <row r="263" spans="1:4" ht="54" thickTop="1" thickBot="1">
      <c r="A263" s="137" t="s">
        <v>1139</v>
      </c>
      <c r="B263" s="138" t="s">
        <v>1996</v>
      </c>
      <c r="C263" s="133" t="s">
        <v>144</v>
      </c>
      <c r="D263" s="179">
        <f>VLOOKUP('674.1'!A89,'674.1'!A89:N385,14,FALSE)</f>
        <v>114039.73161571466</v>
      </c>
    </row>
    <row r="264" spans="1:4" ht="54" thickTop="1" thickBot="1">
      <c r="A264" s="137" t="s">
        <v>1140</v>
      </c>
      <c r="B264" s="138" t="s">
        <v>1794</v>
      </c>
      <c r="C264" s="133" t="s">
        <v>144</v>
      </c>
      <c r="D264" s="179">
        <f>VLOOKUP('674.2'!A89,'674.2'!A89:N386,14,FALSE)</f>
        <v>208119.79345946433</v>
      </c>
    </row>
    <row r="265" spans="1:4" ht="54" thickTop="1" thickBot="1">
      <c r="A265" s="137" t="s">
        <v>1141</v>
      </c>
      <c r="B265" s="138" t="s">
        <v>1795</v>
      </c>
      <c r="C265" s="133" t="s">
        <v>233</v>
      </c>
      <c r="D265" s="179">
        <f>VLOOKUP('680.1'!A87,'680.1'!A87:N387,14,FALSE)</f>
        <v>152923.15880186099</v>
      </c>
    </row>
    <row r="266" spans="1:4" ht="54" thickTop="1" thickBot="1">
      <c r="A266" s="137" t="s">
        <v>1142</v>
      </c>
      <c r="B266" s="138" t="s">
        <v>1796</v>
      </c>
      <c r="C266" s="133" t="s">
        <v>144</v>
      </c>
      <c r="D266" s="179">
        <f>VLOOKUP('680.2'!A87,'680.2'!A87:N388,14,FALSE)</f>
        <v>11246.48463006075</v>
      </c>
    </row>
    <row r="267" spans="1:4" ht="54" thickTop="1" thickBot="1">
      <c r="A267" s="137" t="s">
        <v>1143</v>
      </c>
      <c r="B267" s="138" t="s">
        <v>1797</v>
      </c>
      <c r="C267" s="133" t="s">
        <v>387</v>
      </c>
      <c r="D267" s="179">
        <f>VLOOKUP('680.3'!A89,'680.3'!A89:N389,14,FALSE)</f>
        <v>68526.509724467251</v>
      </c>
    </row>
    <row r="268" spans="1:4" ht="54" thickTop="1" thickBot="1">
      <c r="A268" s="137" t="s">
        <v>1144</v>
      </c>
      <c r="B268" s="138" t="s">
        <v>1798</v>
      </c>
      <c r="C268" s="133" t="s">
        <v>387</v>
      </c>
      <c r="D268" s="179">
        <f>VLOOKUP('681.1'!A89,'681.1'!A89:N390,14,FALSE)</f>
        <v>211485.90421515657</v>
      </c>
    </row>
    <row r="269" spans="1:4" ht="54" thickTop="1" thickBot="1">
      <c r="A269" s="137" t="s">
        <v>1692</v>
      </c>
      <c r="B269" s="138" t="s">
        <v>1799</v>
      </c>
      <c r="C269" s="133" t="s">
        <v>387</v>
      </c>
      <c r="D269" s="179">
        <f>VLOOKUP('681.2'!A89,'681.2'!A89:N391,14,FALSE)</f>
        <v>231640.60265285207</v>
      </c>
    </row>
    <row r="270" spans="1:4" ht="54" thickTop="1" thickBot="1">
      <c r="A270" s="137" t="s">
        <v>1693</v>
      </c>
      <c r="B270" s="138" t="s">
        <v>1800</v>
      </c>
      <c r="C270" s="133" t="s">
        <v>387</v>
      </c>
      <c r="D270" s="179">
        <f>VLOOKUP('681.3'!A89,'681.3'!A89:N392,14,FALSE)</f>
        <v>239529.43254673484</v>
      </c>
    </row>
    <row r="271" spans="1:4" ht="54" thickTop="1" thickBot="1">
      <c r="A271" s="137" t="s">
        <v>1694</v>
      </c>
      <c r="B271" s="138" t="s">
        <v>1801</v>
      </c>
      <c r="C271" s="133" t="s">
        <v>387</v>
      </c>
      <c r="D271" s="179">
        <f>VLOOKUP('681.4'!A89,'681.4'!A89:N393,14,FALSE)</f>
        <v>237682.88860718903</v>
      </c>
    </row>
    <row r="272" spans="1:4" ht="54" thickTop="1" thickBot="1">
      <c r="A272" s="137" t="s">
        <v>1145</v>
      </c>
      <c r="B272" s="138" t="s">
        <v>1802</v>
      </c>
      <c r="C272" s="133" t="s">
        <v>387</v>
      </c>
      <c r="D272" s="179">
        <f>VLOOKUP('682.1'!A89,'682.1'!A89:N394,14,FALSE)</f>
        <v>288552.08447255398</v>
      </c>
    </row>
    <row r="273" spans="1:4" ht="54" thickTop="1" thickBot="1">
      <c r="A273" s="137" t="s">
        <v>1695</v>
      </c>
      <c r="B273" s="138" t="s">
        <v>1803</v>
      </c>
      <c r="C273" s="133" t="s">
        <v>387</v>
      </c>
      <c r="D273" s="179">
        <f>VLOOKUP('682.2'!A89,'682.2'!A89:N395,14,FALSE)</f>
        <v>288552.08447255398</v>
      </c>
    </row>
    <row r="274" spans="1:4" ht="54" thickTop="1" thickBot="1">
      <c r="A274" s="137" t="s">
        <v>1697</v>
      </c>
      <c r="B274" s="138" t="s">
        <v>1804</v>
      </c>
      <c r="C274" s="133" t="s">
        <v>387</v>
      </c>
      <c r="D274" s="179">
        <f>VLOOKUP('682.3'!A89,'682.3'!A89:N396,14,FALSE)</f>
        <v>288552.08447255398</v>
      </c>
    </row>
    <row r="275" spans="1:4" ht="54" thickTop="1" thickBot="1">
      <c r="A275" s="137" t="s">
        <v>1699</v>
      </c>
      <c r="B275" s="138" t="s">
        <v>1997</v>
      </c>
      <c r="C275" s="133" t="s">
        <v>387</v>
      </c>
      <c r="D275" s="179">
        <f>VLOOKUP('682.4'!A89,'682.4'!A89:N397,14,FALSE)</f>
        <v>288552.08447255398</v>
      </c>
    </row>
    <row r="276" spans="1:4" ht="54" thickTop="1" thickBot="1">
      <c r="A276" s="137" t="s">
        <v>1701</v>
      </c>
      <c r="B276" s="138" t="s">
        <v>1805</v>
      </c>
      <c r="C276" s="133" t="s">
        <v>233</v>
      </c>
      <c r="D276" s="179">
        <f>VLOOKUP('683.1'!A89,'683.1'!A89:N398,14,FALSE)</f>
        <v>14357.15275464687</v>
      </c>
    </row>
    <row r="277" spans="1:4" ht="54" thickTop="1" thickBot="1">
      <c r="A277" s="137" t="s">
        <v>1703</v>
      </c>
      <c r="B277" s="138" t="s">
        <v>1806</v>
      </c>
      <c r="C277" s="133" t="s">
        <v>233</v>
      </c>
      <c r="D277" s="179">
        <f>VLOOKUP('683.2'!A89,'683.2'!A89:N399,14,FALSE)</f>
        <v>27766.453015144427</v>
      </c>
    </row>
    <row r="278" spans="1:4" ht="54" thickTop="1" thickBot="1">
      <c r="A278" s="137" t="s">
        <v>1705</v>
      </c>
      <c r="B278" s="138" t="s">
        <v>1807</v>
      </c>
      <c r="C278" s="133" t="s">
        <v>233</v>
      </c>
      <c r="D278" s="179">
        <f>VLOOKUP('683.3'!A89,'683.3'!A89:N400,14,FALSE)</f>
        <v>14357.15275464687</v>
      </c>
    </row>
    <row r="279" spans="1:4" ht="54" thickTop="1" thickBot="1">
      <c r="A279" s="137" t="s">
        <v>1706</v>
      </c>
      <c r="B279" s="138" t="s">
        <v>1808</v>
      </c>
      <c r="C279" s="133" t="s">
        <v>233</v>
      </c>
      <c r="D279" s="179">
        <f>VLOOKUP('683.4'!A89,'683.4'!A89:N401,14,FALSE)</f>
        <v>27766.453015144427</v>
      </c>
    </row>
    <row r="280" spans="1:4" ht="54" thickTop="1" thickBot="1">
      <c r="A280" s="137" t="s">
        <v>1707</v>
      </c>
      <c r="B280" s="138" t="s">
        <v>1809</v>
      </c>
      <c r="C280" s="133" t="s">
        <v>233</v>
      </c>
      <c r="D280" s="179">
        <f>VLOOKUP('683.5'!A87,'683.5'!A87:N402,14,FALSE)</f>
        <v>75751.26510526026</v>
      </c>
    </row>
    <row r="281" spans="1:4" ht="54" thickTop="1" thickBot="1">
      <c r="A281" s="137" t="s">
        <v>2047</v>
      </c>
      <c r="B281" s="138" t="s">
        <v>1810</v>
      </c>
      <c r="C281" s="133" t="s">
        <v>233</v>
      </c>
      <c r="D281" s="179">
        <f>VLOOKUP('690.1.1'!A89,'690.1.1'!A89:N403,14,FALSE)</f>
        <v>13339.544236179605</v>
      </c>
    </row>
    <row r="282" spans="1:4" ht="54" thickTop="1" thickBot="1">
      <c r="A282" s="137" t="s">
        <v>1710</v>
      </c>
      <c r="B282" s="138" t="s">
        <v>1811</v>
      </c>
      <c r="C282" s="133" t="s">
        <v>233</v>
      </c>
      <c r="D282" s="179">
        <f>VLOOKUP('690.1.2'!A89,'690.1.2'!A89:N404,14,FALSE)</f>
        <v>29631.167056856451</v>
      </c>
    </row>
    <row r="283" spans="1:4" ht="54" thickTop="1" thickBot="1">
      <c r="A283" s="137" t="s">
        <v>1146</v>
      </c>
      <c r="B283" s="138" t="s">
        <v>1812</v>
      </c>
      <c r="C283" s="133" t="s">
        <v>144</v>
      </c>
      <c r="D283" s="179">
        <f>VLOOKUP('700.1'!A89,'700.1'!A89:N405,14,FALSE)</f>
        <v>1877.1533462448388</v>
      </c>
    </row>
    <row r="284" spans="1:4" ht="54" thickTop="1" thickBot="1">
      <c r="A284" s="137" t="s">
        <v>1147</v>
      </c>
      <c r="B284" s="138" t="s">
        <v>1813</v>
      </c>
      <c r="C284" s="133" t="s">
        <v>144</v>
      </c>
      <c r="D284" s="179">
        <f>VLOOKUP('700.2'!A89,'700.2'!A89:N406,14,FALSE)</f>
        <v>1532.7909288913984</v>
      </c>
    </row>
    <row r="285" spans="1:4" ht="54" thickTop="1" thickBot="1">
      <c r="A285" s="137" t="s">
        <v>1148</v>
      </c>
      <c r="B285" s="138" t="s">
        <v>1814</v>
      </c>
      <c r="C285" s="133" t="s">
        <v>233</v>
      </c>
      <c r="D285" s="179">
        <f>VLOOKUP('700.3'!A89,'700.3'!A89:N407,14,FALSE)</f>
        <v>38281.100245228554</v>
      </c>
    </row>
    <row r="286" spans="1:4" ht="54" thickTop="1" thickBot="1">
      <c r="A286" s="137" t="s">
        <v>1149</v>
      </c>
      <c r="B286" s="138" t="s">
        <v>1815</v>
      </c>
      <c r="C286" s="133" t="s">
        <v>233</v>
      </c>
      <c r="D286" s="179">
        <f>VLOOKUP('700.4'!A89,'700.4'!A89:N408,14,FALSE)</f>
        <v>46225.180825006057</v>
      </c>
    </row>
    <row r="287" spans="1:4" ht="54" thickTop="1" thickBot="1">
      <c r="A287" s="137" t="s">
        <v>1150</v>
      </c>
      <c r="B287" s="138" t="s">
        <v>1816</v>
      </c>
      <c r="C287" s="133" t="s">
        <v>1845</v>
      </c>
      <c r="D287" s="179">
        <f>VLOOKUP('701.1'!A89,'701.1'!A89:N409,14,FALSE)</f>
        <v>10087.243358904927</v>
      </c>
    </row>
    <row r="288" spans="1:4" ht="54" thickTop="1" thickBot="1">
      <c r="A288" s="137" t="s">
        <v>1713</v>
      </c>
      <c r="B288" s="138" t="s">
        <v>1817</v>
      </c>
      <c r="C288" s="133" t="s">
        <v>1845</v>
      </c>
      <c r="D288" s="179">
        <f>VLOOKUP('710.1'!A89,'710.1'!A89:N410,14,FALSE)</f>
        <v>569745.73333778966</v>
      </c>
    </row>
    <row r="289" spans="1:4" ht="54" thickTop="1" thickBot="1">
      <c r="A289" s="137" t="s">
        <v>1151</v>
      </c>
      <c r="B289" s="138" t="s">
        <v>1818</v>
      </c>
      <c r="C289" s="133" t="s">
        <v>233</v>
      </c>
      <c r="D289" s="179">
        <f>VLOOKUP('710.2'!A89,'710.2'!A89:N411,14,FALSE)</f>
        <v>567703.97423974611</v>
      </c>
    </row>
    <row r="290" spans="1:4" ht="54" thickTop="1" thickBot="1">
      <c r="A290" s="137" t="s">
        <v>1152</v>
      </c>
      <c r="B290" s="138" t="s">
        <v>1819</v>
      </c>
      <c r="C290" s="133" t="s">
        <v>1845</v>
      </c>
      <c r="D290" s="179">
        <f>VLOOKUP('720.1'!A89,'720.1'!A89:N412,14,FALSE)</f>
        <v>323506.86897871445</v>
      </c>
    </row>
    <row r="291" spans="1:4" ht="54" thickTop="1" thickBot="1">
      <c r="A291" s="137" t="s">
        <v>1153</v>
      </c>
      <c r="B291" s="138" t="s">
        <v>1820</v>
      </c>
      <c r="C291" s="133" t="s">
        <v>144</v>
      </c>
      <c r="D291" s="179">
        <f>VLOOKUP('730.1'!A89,'730.1'!A89:N413,14,FALSE)</f>
        <v>99092.533332871099</v>
      </c>
    </row>
    <row r="292" spans="1:4" ht="54" thickTop="1" thickBot="1">
      <c r="A292" s="137" t="s">
        <v>1154</v>
      </c>
      <c r="B292" s="138" t="s">
        <v>1821</v>
      </c>
      <c r="C292" s="133" t="s">
        <v>1845</v>
      </c>
      <c r="D292" s="179">
        <f>VLOOKUP('730.2'!A89,'730.2'!A89:N414,14,FALSE)</f>
        <v>79109.362092899799</v>
      </c>
    </row>
    <row r="293" spans="1:4" ht="54" thickTop="1" thickBot="1">
      <c r="A293" s="137" t="s">
        <v>1155</v>
      </c>
      <c r="B293" s="138" t="s">
        <v>1822</v>
      </c>
      <c r="C293" s="133" t="s">
        <v>1845</v>
      </c>
      <c r="D293" s="179">
        <f>VLOOKUP('730.3'!A89,'730.3'!A89:N415,14,FALSE)</f>
        <v>73819.213796552751</v>
      </c>
    </row>
    <row r="294" spans="1:4" ht="54" thickTop="1" thickBot="1">
      <c r="A294" s="137" t="s">
        <v>1714</v>
      </c>
      <c r="B294" s="138" t="s">
        <v>1823</v>
      </c>
      <c r="C294" s="133" t="s">
        <v>1845</v>
      </c>
      <c r="D294" s="179">
        <f>VLOOKUP('730.4'!A89,'730.4'!A89:N416,14,FALSE)</f>
        <v>42989.867589333837</v>
      </c>
    </row>
    <row r="295" spans="1:4" ht="54" thickTop="1" thickBot="1">
      <c r="A295" s="137" t="s">
        <v>1156</v>
      </c>
      <c r="B295" s="138" t="s">
        <v>1824</v>
      </c>
      <c r="C295" s="133" t="s">
        <v>144</v>
      </c>
      <c r="D295" s="179">
        <f>VLOOKUP('731.1'!A89,'731.1'!A89:N417,14,FALSE)</f>
        <v>154592.4203972797</v>
      </c>
    </row>
    <row r="296" spans="1:4" ht="54" thickTop="1" thickBot="1">
      <c r="A296" s="137" t="s">
        <v>1157</v>
      </c>
      <c r="B296" s="138" t="s">
        <v>1825</v>
      </c>
      <c r="C296" s="133" t="s">
        <v>1995</v>
      </c>
      <c r="D296" s="179">
        <f>VLOOKUP('740.1'!A89,'740.1'!A89:N418,14,FALSE)</f>
        <v>11318.776756900825</v>
      </c>
    </row>
    <row r="297" spans="1:4" ht="54" thickTop="1" thickBot="1">
      <c r="A297" s="137" t="s">
        <v>1717</v>
      </c>
      <c r="B297" s="138" t="s">
        <v>1826</v>
      </c>
      <c r="C297" s="133" t="s">
        <v>1845</v>
      </c>
      <c r="D297" s="179">
        <f>VLOOKUP('741.1'!A89,'741.1'!A89:N419,14,FALSE)</f>
        <v>76500.877349643677</v>
      </c>
    </row>
    <row r="298" spans="1:4" ht="54" thickTop="1" thickBot="1">
      <c r="A298" s="137" t="s">
        <v>1158</v>
      </c>
      <c r="B298" s="138" t="s">
        <v>1827</v>
      </c>
      <c r="C298" s="133" t="s">
        <v>144</v>
      </c>
      <c r="D298" s="179">
        <f>VLOOKUP('800.1'!A89,'800.1'!A89:N420,14,FALSE)</f>
        <v>7657.4584896558372</v>
      </c>
    </row>
    <row r="299" spans="1:4" ht="54" thickTop="1" thickBot="1">
      <c r="A299" s="137" t="s">
        <v>1159</v>
      </c>
      <c r="B299" s="138" t="s">
        <v>1828</v>
      </c>
      <c r="C299" s="133" t="s">
        <v>144</v>
      </c>
      <c r="D299" s="179">
        <f>VLOOKUP('800.2'!A89,'800.2'!A89:N421,14,FALSE)</f>
        <v>20457.58062705478</v>
      </c>
    </row>
    <row r="300" spans="1:4" ht="54" thickTop="1" thickBot="1">
      <c r="A300" s="137" t="s">
        <v>1160</v>
      </c>
      <c r="B300" s="138" t="s">
        <v>1829</v>
      </c>
      <c r="C300" s="133" t="s">
        <v>144</v>
      </c>
      <c r="D300" s="179">
        <f>VLOOKUP('800.3'!A89,'800.3'!A89:N422,14,FALSE)</f>
        <v>47722.268962134927</v>
      </c>
    </row>
    <row r="301" spans="1:4" ht="54" thickTop="1" thickBot="1">
      <c r="A301" s="137" t="s">
        <v>1161</v>
      </c>
      <c r="B301" s="138" t="s">
        <v>1830</v>
      </c>
      <c r="C301" s="133" t="s">
        <v>144</v>
      </c>
      <c r="D301" s="179">
        <f>VLOOKUP('800.4'!A89,'800.4'!A89:N423,14,FALSE)</f>
        <v>60190.806156884268</v>
      </c>
    </row>
    <row r="302" spans="1:4" ht="54" thickTop="1" thickBot="1">
      <c r="A302" s="137" t="s">
        <v>1718</v>
      </c>
      <c r="B302" s="138" t="s">
        <v>1831</v>
      </c>
      <c r="C302" s="133" t="s">
        <v>1845</v>
      </c>
      <c r="D302" s="179">
        <f>VLOOKUP('802.1'!A89,'802.1'!A89:N424,14,FALSE)</f>
        <v>310377.00318499189</v>
      </c>
    </row>
    <row r="303" spans="1:4" ht="54" thickTop="1" thickBot="1">
      <c r="A303" s="137" t="s">
        <v>1719</v>
      </c>
      <c r="B303" s="138" t="s">
        <v>1881</v>
      </c>
      <c r="C303" s="133" t="s">
        <v>1845</v>
      </c>
      <c r="D303" s="179">
        <f>VLOOKUP('802.2'!A89,'802.2'!A89:N425,14,FALSE)</f>
        <v>76788.711980147986</v>
      </c>
    </row>
    <row r="304" spans="1:4" ht="54" thickTop="1" thickBot="1">
      <c r="A304" s="137" t="s">
        <v>1720</v>
      </c>
      <c r="B304" s="138" t="s">
        <v>1832</v>
      </c>
      <c r="C304" s="133" t="s">
        <v>1845</v>
      </c>
      <c r="D304" s="179">
        <f>VLOOKUP('802.3'!A89,'802.3'!A89:N426,14,FALSE)</f>
        <v>51097.228158966769</v>
      </c>
    </row>
    <row r="305" spans="1:4" ht="54" thickTop="1" thickBot="1">
      <c r="A305" s="137" t="s">
        <v>1721</v>
      </c>
      <c r="B305" s="138" t="s">
        <v>1833</v>
      </c>
      <c r="C305" s="133" t="s">
        <v>1845</v>
      </c>
      <c r="D305" s="179">
        <f>VLOOKUP('802.4'!A89,'802.4'!A89:N427,14,FALSE)</f>
        <v>44402.485988059678</v>
      </c>
    </row>
    <row r="306" spans="1:4" ht="54" thickTop="1" thickBot="1">
      <c r="A306" s="137" t="s">
        <v>1722</v>
      </c>
      <c r="B306" s="138" t="s">
        <v>1834</v>
      </c>
      <c r="C306" s="133" t="s">
        <v>1845</v>
      </c>
      <c r="D306" s="179">
        <f>VLOOKUP('802.5'!A89,'802.5'!A89:N428,14,FALSE)</f>
        <v>228460.50438154503</v>
      </c>
    </row>
    <row r="307" spans="1:4" ht="54" thickTop="1" thickBot="1">
      <c r="A307" s="137" t="s">
        <v>1723</v>
      </c>
      <c r="B307" s="138" t="s">
        <v>1835</v>
      </c>
      <c r="C307" s="133" t="s">
        <v>1845</v>
      </c>
      <c r="D307" s="179">
        <f>VLOOKUP('802.6'!A89,'802.6'!A89:N429,14,FALSE)</f>
        <v>224105.23767337351</v>
      </c>
    </row>
    <row r="308" spans="1:4" ht="54" thickTop="1" thickBot="1">
      <c r="A308" s="137" t="s">
        <v>1724</v>
      </c>
      <c r="B308" s="138" t="s">
        <v>1836</v>
      </c>
      <c r="C308" s="133" t="s">
        <v>1845</v>
      </c>
      <c r="D308" s="179">
        <f>VLOOKUP('802.7'!A89,'802.7'!A89:N430,14,FALSE)</f>
        <v>148878.0986802103</v>
      </c>
    </row>
    <row r="309" spans="1:4" ht="54" thickTop="1" thickBot="1">
      <c r="A309" s="137" t="s">
        <v>1725</v>
      </c>
      <c r="B309" s="138" t="s">
        <v>1837</v>
      </c>
      <c r="C309" s="133" t="s">
        <v>1845</v>
      </c>
      <c r="D309" s="179">
        <f>VLOOKUP('802.8'!A89,'802.8'!A89:N431,14,FALSE)</f>
        <v>128811.97537825492</v>
      </c>
    </row>
    <row r="310" spans="1:4" ht="54" thickTop="1" thickBot="1">
      <c r="A310" s="137" t="s">
        <v>1162</v>
      </c>
      <c r="B310" s="138" t="s">
        <v>1838</v>
      </c>
      <c r="C310" s="133" t="s">
        <v>233</v>
      </c>
      <c r="D310" s="179">
        <f>VLOOKUP('810.1'!A89,'810.1'!A89:N432,14,FALSE)</f>
        <v>18208.117299499932</v>
      </c>
    </row>
    <row r="311" spans="1:4" ht="54" thickTop="1" thickBot="1">
      <c r="A311" s="137" t="s">
        <v>1163</v>
      </c>
      <c r="B311" s="138" t="s">
        <v>1839</v>
      </c>
      <c r="C311" s="133" t="s">
        <v>233</v>
      </c>
      <c r="D311" s="179">
        <f>VLOOKUP('810.2'!A89,'810.2'!A89:N433,14,FALSE)</f>
        <v>8886.5248868185627</v>
      </c>
    </row>
    <row r="312" spans="1:4" ht="54" thickTop="1" thickBot="1">
      <c r="A312" s="137" t="s">
        <v>1164</v>
      </c>
      <c r="B312" s="138" t="s">
        <v>1840</v>
      </c>
      <c r="C312" s="133" t="s">
        <v>233</v>
      </c>
      <c r="D312" s="179">
        <f>VLOOKUP('810.3'!A89,'810.3'!A89:N435,14,FALSE)</f>
        <v>6448.0821123374335</v>
      </c>
    </row>
    <row r="313" spans="1:4" ht="57.75" thickTop="1" thickBot="1">
      <c r="A313" s="137" t="s">
        <v>1726</v>
      </c>
      <c r="B313" s="138" t="s">
        <v>2050</v>
      </c>
      <c r="C313" s="133" t="s">
        <v>233</v>
      </c>
      <c r="D313" s="179">
        <f>VLOOKUP('811.1'!A89,'811.1'!A89:N436,14,FALSE)</f>
        <v>13960.079145382899</v>
      </c>
    </row>
    <row r="314" spans="1:4" ht="57.75" thickTop="1" thickBot="1">
      <c r="A314" s="137" t="s">
        <v>1727</v>
      </c>
      <c r="B314" s="138" t="s">
        <v>2051</v>
      </c>
      <c r="C314" s="133" t="s">
        <v>233</v>
      </c>
      <c r="D314" s="179">
        <f>VLOOKUP('811.2'!A89,'811.2'!A89:N437,14,FALSE)</f>
        <v>24041.170748913919</v>
      </c>
    </row>
    <row r="315" spans="1:4" ht="54" thickTop="1" thickBot="1">
      <c r="A315" s="137" t="s">
        <v>1165</v>
      </c>
      <c r="B315" s="138" t="s">
        <v>2053</v>
      </c>
      <c r="C315" s="133" t="s">
        <v>233</v>
      </c>
      <c r="D315" s="179">
        <f>VLOOKUP('812.1'!A89,'812.1'!A89:N438,14,FALSE)</f>
        <v>74292.23203658979</v>
      </c>
    </row>
    <row r="316" spans="1:4" ht="54" thickTop="1" thickBot="1">
      <c r="A316" s="137" t="s">
        <v>1728</v>
      </c>
      <c r="B316" s="138" t="s">
        <v>1841</v>
      </c>
      <c r="C316" s="133" t="s">
        <v>1995</v>
      </c>
      <c r="D316" s="179">
        <f>VLOOKUP('820.1'!A89,'820.1'!A89:N439,14,FALSE)</f>
        <v>51648.074733628237</v>
      </c>
    </row>
    <row r="317" spans="1:4" ht="54" thickTop="1" thickBot="1">
      <c r="A317" s="137" t="s">
        <v>1729</v>
      </c>
      <c r="B317" s="138" t="s">
        <v>1842</v>
      </c>
      <c r="C317" s="133" t="s">
        <v>984</v>
      </c>
      <c r="D317" s="179">
        <f>VLOOKUP('820.1.2'!A88,'820.1.2'!A88:N440,14,FALSE)</f>
        <v>15779884.990474472</v>
      </c>
    </row>
    <row r="318" spans="1:4" ht="57.75" thickTop="1" thickBot="1">
      <c r="A318" s="137" t="s">
        <v>1166</v>
      </c>
      <c r="B318" s="138" t="s">
        <v>1843</v>
      </c>
      <c r="C318" s="133" t="s">
        <v>1998</v>
      </c>
      <c r="D318" s="179">
        <f>VLOOKUP('900.1'!A88,'900.1'!A88:N441,14,FALSE)</f>
        <v>838.1805057346246</v>
      </c>
    </row>
    <row r="319" spans="1:4" ht="57.75" thickTop="1" thickBot="1">
      <c r="A319" s="137" t="s">
        <v>1167</v>
      </c>
      <c r="B319" s="138" t="s">
        <v>2195</v>
      </c>
      <c r="C319" s="133" t="s">
        <v>1999</v>
      </c>
      <c r="D319" s="179">
        <f>VLOOKUP('900.2'!A88,'900.2'!A88:N442,14,FALSE)</f>
        <v>1028.6760752197665</v>
      </c>
    </row>
    <row r="320" spans="1:4" ht="54" thickTop="1" thickBot="1">
      <c r="A320" s="137" t="s">
        <v>1168</v>
      </c>
      <c r="B320" s="138" t="s">
        <v>1844</v>
      </c>
      <c r="C320" s="133" t="s">
        <v>1999</v>
      </c>
      <c r="D320" s="179">
        <f>VLOOKUP('900.3'!A88,'900.3'!A88:N443,14,FALSE)</f>
        <v>1028.6760752197665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7.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69683.169841377283</v>
      </c>
    </row>
    <row r="8" spans="1:4" ht="30" customHeight="1" thickTop="1" thickBot="1">
      <c r="A8" s="10" t="s">
        <v>112</v>
      </c>
      <c r="B8" s="8" t="s">
        <v>113</v>
      </c>
      <c r="C8" s="11" t="s">
        <v>114</v>
      </c>
      <c r="D8" s="648">
        <v>2986.8753301694805</v>
      </c>
    </row>
    <row r="9" spans="1:4" ht="30" customHeight="1" thickTop="1" thickBot="1">
      <c r="A9" s="10" t="s">
        <v>117</v>
      </c>
      <c r="B9" s="8" t="s">
        <v>113</v>
      </c>
      <c r="C9" s="11" t="s">
        <v>118</v>
      </c>
      <c r="D9" s="648">
        <v>70931.226614655694</v>
      </c>
    </row>
    <row r="10" spans="1:4" ht="30" customHeight="1" thickTop="1" thickBot="1">
      <c r="A10" s="10" t="s">
        <v>119</v>
      </c>
      <c r="B10" s="8" t="s">
        <v>113</v>
      </c>
      <c r="C10" s="11" t="s">
        <v>120</v>
      </c>
      <c r="D10" s="648">
        <v>42475.413469163555</v>
      </c>
    </row>
    <row r="11" spans="1:4" ht="30" customHeight="1" thickTop="1" thickBot="1">
      <c r="A11" s="10" t="s">
        <v>123</v>
      </c>
      <c r="B11" s="8" t="s">
        <v>113</v>
      </c>
      <c r="C11" s="11" t="s">
        <v>124</v>
      </c>
      <c r="D11" s="648">
        <v>18928.850866766585</v>
      </c>
    </row>
    <row r="12" spans="1:4" ht="30" customHeight="1" thickTop="1" thickBot="1">
      <c r="A12" s="10" t="s">
        <v>121</v>
      </c>
      <c r="B12" s="8" t="s">
        <v>113</v>
      </c>
      <c r="C12" s="11" t="s">
        <v>122</v>
      </c>
      <c r="D12" s="648">
        <v>73323.295939947464</v>
      </c>
    </row>
    <row r="13" spans="1:4" ht="30" customHeight="1" thickTop="1" thickBot="1">
      <c r="A13" s="10" t="s">
        <v>125</v>
      </c>
      <c r="B13" s="8" t="s">
        <v>113</v>
      </c>
      <c r="C13" s="11" t="s">
        <v>126</v>
      </c>
      <c r="D13" s="648">
        <v>55361.104149960127</v>
      </c>
    </row>
    <row r="14" spans="1:4" ht="30" customHeight="1" thickTop="1" thickBot="1">
      <c r="A14" s="10" t="s">
        <v>131</v>
      </c>
      <c r="B14" s="8" t="s">
        <v>113</v>
      </c>
      <c r="C14" s="11" t="s">
        <v>132</v>
      </c>
      <c r="D14" s="648">
        <v>179043.29687337964</v>
      </c>
    </row>
    <row r="15" spans="1:4" ht="30" customHeight="1" thickTop="1" thickBot="1">
      <c r="A15" s="10" t="s">
        <v>129</v>
      </c>
      <c r="B15" s="8" t="s">
        <v>113</v>
      </c>
      <c r="C15" s="11" t="s">
        <v>130</v>
      </c>
      <c r="D15" s="648">
        <v>160895.23236751594</v>
      </c>
    </row>
    <row r="16" spans="1:4" ht="30" customHeight="1" thickTop="1" thickBot="1">
      <c r="A16" s="10" t="s">
        <v>127</v>
      </c>
      <c r="B16" s="8" t="s">
        <v>113</v>
      </c>
      <c r="C16" s="11" t="s">
        <v>128</v>
      </c>
      <c r="D16" s="648">
        <v>160895.23236751594</v>
      </c>
    </row>
    <row r="17" spans="1:4" ht="30" customHeight="1" thickTop="1" thickBot="1">
      <c r="A17" s="10" t="s">
        <v>1711</v>
      </c>
      <c r="B17" s="8" t="s">
        <v>113</v>
      </c>
      <c r="C17" s="11" t="s">
        <v>1712</v>
      </c>
      <c r="D17" s="648">
        <v>71555.216463381366</v>
      </c>
    </row>
    <row r="18" spans="1:4" ht="30" customHeight="1" thickTop="1" thickBot="1">
      <c r="A18" s="10" t="s">
        <v>133</v>
      </c>
      <c r="B18" s="8" t="s">
        <v>113</v>
      </c>
      <c r="C18" s="11" t="s">
        <v>134</v>
      </c>
      <c r="D18" s="648">
        <v>81123.646571856763</v>
      </c>
    </row>
    <row r="19" spans="1:4" ht="30" customHeight="1" thickTop="1" thickBot="1">
      <c r="A19" s="10" t="s">
        <v>146</v>
      </c>
      <c r="B19" s="8" t="s">
        <v>113</v>
      </c>
      <c r="C19" s="11" t="s">
        <v>147</v>
      </c>
      <c r="D19" s="648">
        <v>176807.94765661092</v>
      </c>
    </row>
    <row r="20" spans="1:4" ht="30" customHeight="1" thickTop="1" thickBot="1">
      <c r="A20" s="10" t="s">
        <v>135</v>
      </c>
      <c r="B20" s="8" t="s">
        <v>113</v>
      </c>
      <c r="C20" s="11" t="s">
        <v>1884</v>
      </c>
      <c r="D20" s="648">
        <v>41601.870036849628</v>
      </c>
    </row>
    <row r="21" spans="1:4" ht="30" customHeight="1" thickTop="1" thickBot="1">
      <c r="A21" s="10" t="s">
        <v>136</v>
      </c>
      <c r="B21" s="8" t="s">
        <v>113</v>
      </c>
      <c r="C21" s="11" t="s">
        <v>137</v>
      </c>
      <c r="D21" s="648">
        <v>176807.94765661092</v>
      </c>
    </row>
    <row r="22" spans="1:4" ht="30" customHeight="1" thickTop="1" thickBot="1">
      <c r="A22" s="10" t="s">
        <v>138</v>
      </c>
      <c r="B22" s="8" t="s">
        <v>113</v>
      </c>
      <c r="C22" s="11" t="s">
        <v>139</v>
      </c>
      <c r="D22" s="648">
        <v>36401.636282243431</v>
      </c>
    </row>
    <row r="23" spans="1:4" ht="30" customHeight="1" thickTop="1" thickBot="1">
      <c r="A23" s="10" t="s">
        <v>143</v>
      </c>
      <c r="B23" s="8" t="s">
        <v>144</v>
      </c>
      <c r="C23" s="11" t="s">
        <v>145</v>
      </c>
      <c r="D23" s="648">
        <v>45063.805168744948</v>
      </c>
    </row>
    <row r="24" spans="1:4" ht="30" customHeight="1" thickTop="1" thickBot="1">
      <c r="A24" s="10" t="s">
        <v>140</v>
      </c>
      <c r="B24" s="8" t="s">
        <v>998</v>
      </c>
      <c r="C24" s="11" t="s">
        <v>142</v>
      </c>
      <c r="D24" s="648">
        <v>42393.628401441078</v>
      </c>
    </row>
    <row r="25" spans="1:4" ht="30" customHeight="1" thickTop="1" thickBot="1">
      <c r="A25" s="10" t="s">
        <v>148</v>
      </c>
      <c r="B25" s="8" t="s">
        <v>113</v>
      </c>
      <c r="C25" s="11" t="s">
        <v>149</v>
      </c>
      <c r="D25" s="648">
        <v>144429.53863697613</v>
      </c>
    </row>
    <row r="26" spans="1:4" ht="30" customHeight="1" thickTop="1" thickBot="1">
      <c r="A26" s="10" t="s">
        <v>150</v>
      </c>
      <c r="B26" s="8" t="s">
        <v>113</v>
      </c>
      <c r="C26" s="11" t="s">
        <v>151</v>
      </c>
      <c r="D26" s="648">
        <v>158643.4802716249</v>
      </c>
    </row>
    <row r="27" spans="1:4" ht="30" customHeight="1" thickTop="1" thickBot="1">
      <c r="A27" s="10" t="s">
        <v>152</v>
      </c>
      <c r="B27" s="8" t="s">
        <v>113</v>
      </c>
      <c r="C27" s="11" t="s">
        <v>153</v>
      </c>
      <c r="D27" s="648">
        <v>62402.805055274439</v>
      </c>
    </row>
    <row r="28" spans="1:4" ht="30" customHeight="1" thickTop="1" thickBot="1">
      <c r="A28" s="10" t="s">
        <v>154</v>
      </c>
      <c r="B28" s="8" t="s">
        <v>113</v>
      </c>
      <c r="C28" s="11" t="s">
        <v>155</v>
      </c>
      <c r="D28" s="648">
        <v>72803.272564486862</v>
      </c>
    </row>
    <row r="29" spans="1:4" ht="30" customHeight="1" thickTop="1" thickBot="1">
      <c r="A29" s="10" t="s">
        <v>156</v>
      </c>
      <c r="B29" s="8" t="s">
        <v>113</v>
      </c>
      <c r="C29" s="11" t="s">
        <v>157</v>
      </c>
      <c r="D29" s="648">
        <v>2529.0785817358133</v>
      </c>
    </row>
    <row r="30" spans="1:4" ht="30" customHeight="1" thickTop="1" thickBot="1">
      <c r="A30" s="10" t="s">
        <v>166</v>
      </c>
      <c r="B30" s="8" t="s">
        <v>113</v>
      </c>
      <c r="C30" s="11" t="s">
        <v>167</v>
      </c>
      <c r="D30" s="648">
        <v>76067.415387018133</v>
      </c>
    </row>
    <row r="31" spans="1:4" ht="30" customHeight="1" thickTop="1" thickBot="1">
      <c r="A31" s="10" t="s">
        <v>162</v>
      </c>
      <c r="B31" s="8" t="s">
        <v>113</v>
      </c>
      <c r="C31" s="11" t="s">
        <v>163</v>
      </c>
      <c r="D31" s="648">
        <v>11508.698599968578</v>
      </c>
    </row>
    <row r="32" spans="1:4" ht="30" customHeight="1" thickTop="1" thickBot="1">
      <c r="A32" s="10" t="s">
        <v>164</v>
      </c>
      <c r="B32" s="8" t="s">
        <v>113</v>
      </c>
      <c r="C32" s="11" t="s">
        <v>165</v>
      </c>
      <c r="D32" s="648">
        <v>17515.42661694629</v>
      </c>
    </row>
    <row r="33" spans="1:4" ht="30" customHeight="1" thickTop="1" thickBot="1">
      <c r="A33" s="10" t="s">
        <v>171</v>
      </c>
      <c r="B33" s="8" t="s">
        <v>113</v>
      </c>
      <c r="C33" s="11" t="s">
        <v>172</v>
      </c>
      <c r="D33" s="648">
        <v>10581.275034911587</v>
      </c>
    </row>
    <row r="34" spans="1:4" ht="30" customHeight="1" thickTop="1" thickBot="1">
      <c r="A34" s="10" t="s">
        <v>160</v>
      </c>
      <c r="B34" s="8" t="s">
        <v>113</v>
      </c>
      <c r="C34" s="11" t="s">
        <v>161</v>
      </c>
      <c r="D34" s="648">
        <v>7064.74258996757</v>
      </c>
    </row>
    <row r="35" spans="1:4" ht="30" customHeight="1" thickTop="1" thickBot="1">
      <c r="A35" s="10" t="s">
        <v>173</v>
      </c>
      <c r="B35" s="8" t="s">
        <v>113</v>
      </c>
      <c r="C35" s="11" t="s">
        <v>1886</v>
      </c>
      <c r="D35" s="648">
        <v>233122.72927012856</v>
      </c>
    </row>
    <row r="36" spans="1:4" ht="30" customHeight="1" thickTop="1" thickBot="1">
      <c r="A36" s="10" t="s">
        <v>170</v>
      </c>
      <c r="B36" s="8" t="s">
        <v>113</v>
      </c>
      <c r="C36" s="11" t="s">
        <v>1885</v>
      </c>
      <c r="D36" s="648">
        <v>74259.338015776593</v>
      </c>
    </row>
    <row r="37" spans="1:4" ht="30" customHeight="1" thickTop="1" thickBot="1">
      <c r="A37" s="10" t="s">
        <v>168</v>
      </c>
      <c r="B37" s="8" t="s">
        <v>113</v>
      </c>
      <c r="C37" s="11" t="s">
        <v>169</v>
      </c>
      <c r="D37" s="648">
        <v>123765.56335962765</v>
      </c>
    </row>
    <row r="38" spans="1:4" ht="30" customHeight="1" thickTop="1" thickBot="1">
      <c r="A38" s="10" t="s">
        <v>174</v>
      </c>
      <c r="B38" s="8" t="s">
        <v>113</v>
      </c>
      <c r="C38" s="11" t="s">
        <v>175</v>
      </c>
      <c r="D38" s="648">
        <v>74259.338015776593</v>
      </c>
    </row>
    <row r="39" spans="1:4" ht="30" customHeight="1" thickTop="1" thickBot="1">
      <c r="A39" s="10" t="s">
        <v>176</v>
      </c>
      <c r="B39" s="8" t="s">
        <v>113</v>
      </c>
      <c r="C39" s="11" t="s">
        <v>177</v>
      </c>
      <c r="D39" s="648">
        <v>77898.510809983462</v>
      </c>
    </row>
    <row r="40" spans="1:4" ht="30" customHeight="1" thickTop="1" thickBot="1">
      <c r="A40" s="10" t="s">
        <v>180</v>
      </c>
      <c r="B40" s="8" t="s">
        <v>113</v>
      </c>
      <c r="C40" s="11" t="s">
        <v>181</v>
      </c>
      <c r="D40" s="648">
        <v>65909.37739707256</v>
      </c>
    </row>
    <row r="41" spans="1:4" ht="30" customHeight="1" thickTop="1" thickBot="1">
      <c r="A41" s="10" t="s">
        <v>178</v>
      </c>
      <c r="B41" s="8" t="s">
        <v>113</v>
      </c>
      <c r="C41" s="11" t="s">
        <v>179</v>
      </c>
      <c r="D41" s="648">
        <v>56297.356501684313</v>
      </c>
    </row>
    <row r="42" spans="1:4" ht="30" customHeight="1" thickTop="1" thickBot="1">
      <c r="A42" s="10" t="s">
        <v>182</v>
      </c>
      <c r="B42" s="8" t="s">
        <v>113</v>
      </c>
      <c r="C42" s="11" t="s">
        <v>183</v>
      </c>
      <c r="D42" s="648">
        <v>111389.00702366488</v>
      </c>
    </row>
    <row r="43" spans="1:4" ht="30" customHeight="1" thickTop="1" thickBot="1">
      <c r="A43" s="10" t="s">
        <v>1672</v>
      </c>
      <c r="B43" s="8" t="s">
        <v>113</v>
      </c>
      <c r="C43" s="11" t="s">
        <v>1671</v>
      </c>
      <c r="D43" s="648">
        <v>11158.230248106609</v>
      </c>
    </row>
    <row r="44" spans="1:4" ht="30" customHeight="1" thickTop="1" thickBot="1">
      <c r="A44" s="10" t="s">
        <v>184</v>
      </c>
      <c r="B44" s="8" t="s">
        <v>113</v>
      </c>
      <c r="C44" s="11" t="s">
        <v>185</v>
      </c>
      <c r="D44" s="648">
        <v>11158.230248106609</v>
      </c>
    </row>
    <row r="45" spans="1:4" ht="30" customHeight="1" thickTop="1" thickBot="1">
      <c r="A45" s="10" t="s">
        <v>1603</v>
      </c>
      <c r="B45" s="8" t="s">
        <v>113</v>
      </c>
      <c r="C45" s="11" t="s">
        <v>1604</v>
      </c>
      <c r="D45" s="648">
        <v>3744.1683033164663</v>
      </c>
    </row>
    <row r="46" spans="1:4" ht="30" customHeight="1" thickTop="1" thickBot="1">
      <c r="A46" s="10" t="s">
        <v>188</v>
      </c>
      <c r="B46" s="8" t="s">
        <v>113</v>
      </c>
      <c r="C46" s="11" t="s">
        <v>189</v>
      </c>
      <c r="D46" s="648">
        <v>4663.1423623130786</v>
      </c>
    </row>
    <row r="47" spans="1:4" ht="30" customHeight="1" thickTop="1" thickBot="1">
      <c r="A47" s="10" t="s">
        <v>186</v>
      </c>
      <c r="B47" s="8" t="s">
        <v>113</v>
      </c>
      <c r="C47" s="11" t="s">
        <v>187</v>
      </c>
      <c r="D47" s="648">
        <v>3963.3135252181678</v>
      </c>
    </row>
    <row r="48" spans="1:4" ht="30" customHeight="1" thickTop="1" thickBot="1">
      <c r="A48" s="10" t="s">
        <v>190</v>
      </c>
      <c r="B48" s="8" t="s">
        <v>113</v>
      </c>
      <c r="C48" s="11" t="s">
        <v>191</v>
      </c>
      <c r="D48" s="648">
        <v>6111.4959805946228</v>
      </c>
    </row>
    <row r="49" spans="1:4" ht="30" customHeight="1" thickTop="1" thickBot="1">
      <c r="A49" s="10" t="s">
        <v>201</v>
      </c>
      <c r="B49" s="8" t="s">
        <v>113</v>
      </c>
      <c r="C49" s="11" t="s">
        <v>1888</v>
      </c>
      <c r="D49" s="648">
        <v>108840.60796486297</v>
      </c>
    </row>
    <row r="50" spans="1:4" ht="30" customHeight="1" thickTop="1" thickBot="1">
      <c r="A50" s="10" t="s">
        <v>192</v>
      </c>
      <c r="B50" s="8" t="s">
        <v>113</v>
      </c>
      <c r="C50" s="11" t="s">
        <v>193</v>
      </c>
      <c r="D50" s="648">
        <v>51312.292248906218</v>
      </c>
    </row>
    <row r="51" spans="1:4" ht="30" customHeight="1" thickTop="1" thickBot="1">
      <c r="A51" s="10" t="s">
        <v>194</v>
      </c>
      <c r="B51" s="8" t="s">
        <v>113</v>
      </c>
      <c r="C51" s="11" t="s">
        <v>1887</v>
      </c>
      <c r="D51" s="648">
        <v>1888.7960337020697</v>
      </c>
    </row>
    <row r="52" spans="1:4" ht="30" customHeight="1" thickTop="1" thickBot="1">
      <c r="A52" s="10" t="s">
        <v>224</v>
      </c>
      <c r="B52" s="8" t="s">
        <v>92</v>
      </c>
      <c r="C52" s="11" t="s">
        <v>1891</v>
      </c>
      <c r="D52" s="648">
        <v>156689.66692052846</v>
      </c>
    </row>
    <row r="53" spans="1:4" ht="30" customHeight="1" thickTop="1" thickBot="1">
      <c r="A53" s="10" t="s">
        <v>195</v>
      </c>
      <c r="B53" s="8" t="s">
        <v>113</v>
      </c>
      <c r="C53" s="11" t="s">
        <v>196</v>
      </c>
      <c r="D53" s="648">
        <v>14834.082990426472</v>
      </c>
    </row>
    <row r="54" spans="1:4" ht="30" customHeight="1" thickTop="1" thickBot="1">
      <c r="A54" s="10" t="s">
        <v>214</v>
      </c>
      <c r="B54" s="8" t="s">
        <v>113</v>
      </c>
      <c r="C54" s="11" t="s">
        <v>215</v>
      </c>
      <c r="D54" s="648">
        <v>14560.65451289737</v>
      </c>
    </row>
    <row r="55" spans="1:4" ht="30" customHeight="1" thickTop="1" thickBot="1">
      <c r="A55" s="10" t="s">
        <v>197</v>
      </c>
      <c r="B55" s="8" t="s">
        <v>113</v>
      </c>
      <c r="C55" s="11" t="s">
        <v>198</v>
      </c>
      <c r="D55" s="648">
        <v>145606.54512897372</v>
      </c>
    </row>
    <row r="56" spans="1:4" ht="30" customHeight="1" thickTop="1" thickBot="1">
      <c r="A56" s="10" t="s">
        <v>199</v>
      </c>
      <c r="B56" s="8" t="s">
        <v>113</v>
      </c>
      <c r="C56" s="11" t="s">
        <v>200</v>
      </c>
      <c r="D56" s="648">
        <v>18865.863066262908</v>
      </c>
    </row>
    <row r="57" spans="1:4" ht="30" customHeight="1" thickTop="1" thickBot="1">
      <c r="A57" s="10" t="s">
        <v>202</v>
      </c>
      <c r="B57" s="8" t="s">
        <v>113</v>
      </c>
      <c r="C57" s="11" t="s">
        <v>203</v>
      </c>
      <c r="D57" s="648">
        <v>133160.1203759959</v>
      </c>
    </row>
    <row r="58" spans="1:4" ht="30" customHeight="1" thickTop="1" thickBot="1">
      <c r="A58" s="10" t="s">
        <v>212</v>
      </c>
      <c r="B58" s="8" t="s">
        <v>113</v>
      </c>
      <c r="C58" s="11" t="s">
        <v>213</v>
      </c>
      <c r="D58" s="648">
        <v>15206.161642409143</v>
      </c>
    </row>
    <row r="59" spans="1:4" ht="30" customHeight="1" thickTop="1" thickBot="1">
      <c r="A59" s="10" t="s">
        <v>206</v>
      </c>
      <c r="B59" s="8" t="s">
        <v>113</v>
      </c>
      <c r="C59" s="11" t="s">
        <v>207</v>
      </c>
      <c r="D59" s="648">
        <v>7091.5657022718569</v>
      </c>
    </row>
    <row r="60" spans="1:4" ht="30" customHeight="1" thickTop="1" thickBot="1">
      <c r="A60" s="10" t="s">
        <v>204</v>
      </c>
      <c r="B60" s="8" t="s">
        <v>113</v>
      </c>
      <c r="C60" s="11" t="s">
        <v>205</v>
      </c>
      <c r="D60" s="648">
        <v>18656.656565020068</v>
      </c>
    </row>
    <row r="61" spans="1:4" ht="30" customHeight="1" thickTop="1" thickBot="1">
      <c r="A61" s="10" t="s">
        <v>208</v>
      </c>
      <c r="B61" s="8" t="s">
        <v>113</v>
      </c>
      <c r="C61" s="11" t="s">
        <v>209</v>
      </c>
      <c r="D61" s="648">
        <v>20538.995167167996</v>
      </c>
    </row>
    <row r="62" spans="1:4" ht="30" customHeight="1" thickTop="1" thickBot="1">
      <c r="A62" s="10" t="s">
        <v>210</v>
      </c>
      <c r="B62" s="8" t="s">
        <v>113</v>
      </c>
      <c r="C62" s="11" t="s">
        <v>211</v>
      </c>
      <c r="D62" s="648">
        <v>21911.966610678293</v>
      </c>
    </row>
    <row r="63" spans="1:4" ht="30" customHeight="1" thickTop="1" thickBot="1">
      <c r="A63" s="10" t="s">
        <v>217</v>
      </c>
      <c r="B63" s="8" t="s">
        <v>113</v>
      </c>
      <c r="C63" s="11" t="s">
        <v>218</v>
      </c>
      <c r="D63" s="648">
        <v>47028.553631575203</v>
      </c>
    </row>
    <row r="64" spans="1:4" ht="30" customHeight="1" thickTop="1" thickBot="1">
      <c r="A64" s="10" t="s">
        <v>219</v>
      </c>
      <c r="B64" s="8" t="s">
        <v>113</v>
      </c>
      <c r="C64" s="11" t="s">
        <v>220</v>
      </c>
      <c r="D64" s="648">
        <v>15101.951281568277</v>
      </c>
    </row>
    <row r="65" spans="1:4" ht="30" customHeight="1" thickTop="1" thickBot="1">
      <c r="A65" s="10" t="s">
        <v>216</v>
      </c>
      <c r="B65" s="8" t="s">
        <v>113</v>
      </c>
      <c r="C65" s="11" t="s">
        <v>1889</v>
      </c>
      <c r="D65" s="648">
        <v>15600.70126381861</v>
      </c>
    </row>
    <row r="66" spans="1:4" ht="30" customHeight="1" thickTop="1" thickBot="1">
      <c r="A66" s="10" t="s">
        <v>221</v>
      </c>
      <c r="B66" s="8" t="s">
        <v>113</v>
      </c>
      <c r="C66" s="11" t="s">
        <v>1890</v>
      </c>
      <c r="D66" s="648">
        <v>62704.738175433609</v>
      </c>
    </row>
    <row r="67" spans="1:4" ht="30" customHeight="1" thickTop="1" thickBot="1">
      <c r="A67" s="10" t="s">
        <v>222</v>
      </c>
      <c r="B67" s="8" t="s">
        <v>113</v>
      </c>
      <c r="C67" s="11" t="s">
        <v>223</v>
      </c>
      <c r="D67" s="648">
        <v>20800.935018424814</v>
      </c>
    </row>
    <row r="68" spans="1:4" ht="30" customHeight="1" thickTop="1" thickBot="1">
      <c r="A68" s="10" t="s">
        <v>225</v>
      </c>
      <c r="B68" s="8" t="s">
        <v>113</v>
      </c>
      <c r="C68" s="11" t="s">
        <v>226</v>
      </c>
      <c r="D68" s="648">
        <v>98804.441337517856</v>
      </c>
    </row>
    <row r="69" spans="1:4" ht="30" customHeight="1" thickTop="1" thickBot="1">
      <c r="A69" s="10" t="s">
        <v>227</v>
      </c>
      <c r="B69" s="8" t="s">
        <v>113</v>
      </c>
      <c r="C69" s="11" t="s">
        <v>1892</v>
      </c>
      <c r="D69" s="648">
        <v>9930.9420524353736</v>
      </c>
    </row>
    <row r="70" spans="1:4" ht="30" customHeight="1" thickTop="1" thickBot="1">
      <c r="A70" s="10" t="s">
        <v>232</v>
      </c>
      <c r="B70" s="8" t="s">
        <v>233</v>
      </c>
      <c r="C70" s="11" t="s">
        <v>1895</v>
      </c>
      <c r="D70" s="648">
        <v>4822.5661364829784</v>
      </c>
    </row>
    <row r="71" spans="1:4" ht="30" customHeight="1" thickTop="1" thickBot="1">
      <c r="A71" s="10" t="s">
        <v>228</v>
      </c>
      <c r="B71" s="8" t="s">
        <v>113</v>
      </c>
      <c r="C71" s="11" t="s">
        <v>1893</v>
      </c>
      <c r="D71" s="648">
        <v>4306.9610603040319</v>
      </c>
    </row>
    <row r="72" spans="1:4" ht="30" customHeight="1" thickTop="1" thickBot="1">
      <c r="A72" s="10" t="s">
        <v>229</v>
      </c>
      <c r="B72" s="8" t="s">
        <v>113</v>
      </c>
      <c r="C72" s="11" t="s">
        <v>1894</v>
      </c>
      <c r="D72" s="648">
        <v>7315.5527871339209</v>
      </c>
    </row>
    <row r="73" spans="1:4" ht="30" customHeight="1" thickTop="1" thickBot="1">
      <c r="A73" s="10" t="s">
        <v>230</v>
      </c>
      <c r="B73" s="8" t="s">
        <v>113</v>
      </c>
      <c r="C73" s="11" t="s">
        <v>231</v>
      </c>
      <c r="D73" s="648">
        <v>7280.3272564486851</v>
      </c>
    </row>
    <row r="74" spans="1:4" ht="30" customHeight="1" thickTop="1" thickBot="1">
      <c r="A74" s="10" t="s">
        <v>234</v>
      </c>
      <c r="B74" s="8" t="s">
        <v>113</v>
      </c>
      <c r="C74" s="11" t="s">
        <v>235</v>
      </c>
      <c r="D74" s="648">
        <v>10450.7896959056</v>
      </c>
    </row>
    <row r="75" spans="1:4" ht="30" customHeight="1" thickTop="1" thickBot="1">
      <c r="A75" s="10" t="s">
        <v>236</v>
      </c>
      <c r="B75" s="8" t="s">
        <v>113</v>
      </c>
      <c r="C75" s="11" t="s">
        <v>237</v>
      </c>
      <c r="D75" s="648">
        <v>186977.63798137204</v>
      </c>
    </row>
    <row r="76" spans="1:4" ht="30" customHeight="1" thickTop="1" thickBot="1">
      <c r="A76" s="10" t="s">
        <v>238</v>
      </c>
      <c r="B76" s="8" t="s">
        <v>113</v>
      </c>
      <c r="C76" s="11" t="s">
        <v>239</v>
      </c>
      <c r="D76" s="648">
        <v>468021.03791455831</v>
      </c>
    </row>
    <row r="77" spans="1:4" ht="30" customHeight="1" thickTop="1" thickBot="1">
      <c r="A77" s="10" t="s">
        <v>240</v>
      </c>
      <c r="B77" s="8" t="s">
        <v>113</v>
      </c>
      <c r="C77" s="11" t="s">
        <v>1896</v>
      </c>
      <c r="D77" s="648">
        <v>166407.48014739851</v>
      </c>
    </row>
    <row r="78" spans="1:4" ht="30" customHeight="1" thickTop="1" thickBot="1">
      <c r="A78" s="10" t="s">
        <v>241</v>
      </c>
      <c r="B78" s="8" t="s">
        <v>113</v>
      </c>
      <c r="C78" s="11" t="s">
        <v>1897</v>
      </c>
      <c r="D78" s="648">
        <v>124672.00405956194</v>
      </c>
    </row>
    <row r="79" spans="1:4" ht="30" customHeight="1" thickTop="1" thickBot="1">
      <c r="A79" s="10" t="s">
        <v>246</v>
      </c>
      <c r="B79" s="8" t="s">
        <v>113</v>
      </c>
      <c r="C79" s="11" t="s">
        <v>1902</v>
      </c>
      <c r="D79" s="648">
        <v>132578.97467970272</v>
      </c>
    </row>
    <row r="80" spans="1:4" ht="30" customHeight="1" thickTop="1" thickBot="1">
      <c r="A80" s="10" t="s">
        <v>243</v>
      </c>
      <c r="B80" s="8" t="s">
        <v>113</v>
      </c>
      <c r="C80" s="11" t="s">
        <v>1899</v>
      </c>
      <c r="D80" s="648">
        <v>135339.68367074823</v>
      </c>
    </row>
    <row r="81" spans="1:4" ht="30" customHeight="1" thickTop="1" thickBot="1">
      <c r="A81" s="10" t="s">
        <v>244</v>
      </c>
      <c r="B81" s="8" t="s">
        <v>113</v>
      </c>
      <c r="C81" s="11" t="s">
        <v>1900</v>
      </c>
      <c r="D81" s="648">
        <v>390017.53159546526</v>
      </c>
    </row>
    <row r="82" spans="1:4" ht="30" customHeight="1" thickTop="1" thickBot="1">
      <c r="A82" s="10" t="s">
        <v>245</v>
      </c>
      <c r="B82" s="8" t="s">
        <v>113</v>
      </c>
      <c r="C82" s="11" t="s">
        <v>1901</v>
      </c>
      <c r="D82" s="648">
        <v>245593.55785378165</v>
      </c>
    </row>
    <row r="83" spans="1:4" ht="30" customHeight="1" thickTop="1" thickBot="1">
      <c r="A83" s="10" t="s">
        <v>247</v>
      </c>
      <c r="B83" s="8" t="s">
        <v>113</v>
      </c>
      <c r="C83" s="11" t="s">
        <v>1903</v>
      </c>
      <c r="D83" s="648">
        <v>491187.11570756329</v>
      </c>
    </row>
    <row r="84" spans="1:4" ht="30" customHeight="1" thickTop="1" thickBot="1">
      <c r="A84" s="10" t="s">
        <v>242</v>
      </c>
      <c r="B84" s="8" t="s">
        <v>113</v>
      </c>
      <c r="C84" s="11" t="s">
        <v>1898</v>
      </c>
      <c r="D84" s="648">
        <v>168346.34551310883</v>
      </c>
    </row>
    <row r="85" spans="1:4" ht="30" customHeight="1" thickTop="1" thickBot="1">
      <c r="A85" s="10" t="s">
        <v>248</v>
      </c>
      <c r="B85" s="8" t="s">
        <v>113</v>
      </c>
      <c r="C85" s="11" t="s">
        <v>1904</v>
      </c>
      <c r="D85" s="648">
        <v>239210.75271188535</v>
      </c>
    </row>
    <row r="86" spans="1:4" ht="30" customHeight="1" thickTop="1" thickBot="1">
      <c r="A86" s="10" t="s">
        <v>249</v>
      </c>
      <c r="B86" s="8" t="s">
        <v>113</v>
      </c>
      <c r="C86" s="11" t="s">
        <v>250</v>
      </c>
      <c r="D86" s="648">
        <v>6353.7910565108086</v>
      </c>
    </row>
    <row r="87" spans="1:4" ht="30" customHeight="1" thickTop="1" thickBot="1">
      <c r="A87" s="10" t="s">
        <v>255</v>
      </c>
      <c r="B87" s="8" t="s">
        <v>113</v>
      </c>
      <c r="C87" s="11" t="s">
        <v>256</v>
      </c>
      <c r="D87" s="648">
        <v>1169768.9898780605</v>
      </c>
    </row>
    <row r="88" spans="1:4" ht="30" customHeight="1" thickTop="1" thickBot="1">
      <c r="A88" s="10" t="s">
        <v>253</v>
      </c>
      <c r="B88" s="8" t="s">
        <v>113</v>
      </c>
      <c r="C88" s="11" t="s">
        <v>254</v>
      </c>
      <c r="D88" s="648">
        <v>31201.402527637219</v>
      </c>
    </row>
    <row r="89" spans="1:4" ht="30" customHeight="1" thickTop="1" thickBot="1">
      <c r="A89" s="10" t="s">
        <v>251</v>
      </c>
      <c r="B89" s="8" t="s">
        <v>113</v>
      </c>
      <c r="C89" s="11" t="s">
        <v>252</v>
      </c>
      <c r="D89" s="648">
        <v>31201.402527637219</v>
      </c>
    </row>
    <row r="90" spans="1:4" ht="30" customHeight="1" thickTop="1" thickBot="1">
      <c r="A90" s="10" t="s">
        <v>257</v>
      </c>
      <c r="B90" s="8" t="s">
        <v>113</v>
      </c>
      <c r="C90" s="11" t="s">
        <v>258</v>
      </c>
      <c r="D90" s="648">
        <v>6110.5899789491432</v>
      </c>
    </row>
    <row r="91" spans="1:4" ht="30" customHeight="1" thickTop="1" thickBot="1">
      <c r="A91" s="10" t="s">
        <v>259</v>
      </c>
      <c r="B91" s="8" t="s">
        <v>113</v>
      </c>
      <c r="C91" s="11" t="s">
        <v>260</v>
      </c>
      <c r="D91" s="648">
        <v>68643.08556080189</v>
      </c>
    </row>
    <row r="92" spans="1:4" ht="30" customHeight="1" thickTop="1" thickBot="1">
      <c r="A92" s="10" t="s">
        <v>261</v>
      </c>
      <c r="B92" s="8" t="s">
        <v>113</v>
      </c>
      <c r="C92" s="11" t="s">
        <v>262</v>
      </c>
      <c r="D92" s="648">
        <v>7649.5272636473164</v>
      </c>
    </row>
    <row r="93" spans="1:4" ht="30" customHeight="1" thickTop="1" thickBot="1">
      <c r="A93" s="10" t="s">
        <v>263</v>
      </c>
      <c r="B93" s="8" t="s">
        <v>113</v>
      </c>
      <c r="C93" s="11" t="s">
        <v>264</v>
      </c>
      <c r="D93" s="648">
        <v>7638.1727944268096</v>
      </c>
    </row>
    <row r="94" spans="1:4" ht="30" customHeight="1" thickTop="1" thickBot="1">
      <c r="A94" s="10" t="s">
        <v>265</v>
      </c>
      <c r="B94" s="8" t="s">
        <v>113</v>
      </c>
      <c r="C94" s="11" t="s">
        <v>266</v>
      </c>
      <c r="D94" s="648">
        <v>11440.514260133647</v>
      </c>
    </row>
    <row r="95" spans="1:4" ht="30" customHeight="1" thickTop="1" thickBot="1">
      <c r="A95" s="10" t="s">
        <v>267</v>
      </c>
      <c r="B95" s="8" t="s">
        <v>113</v>
      </c>
      <c r="C95" s="11" t="s">
        <v>268</v>
      </c>
      <c r="D95" s="648">
        <v>59429.114493007255</v>
      </c>
    </row>
    <row r="96" spans="1:4" ht="30" customHeight="1" thickTop="1" thickBot="1">
      <c r="A96" s="10" t="s">
        <v>269</v>
      </c>
      <c r="B96" s="8" t="s">
        <v>113</v>
      </c>
      <c r="C96" s="11" t="s">
        <v>270</v>
      </c>
      <c r="D96" s="648">
        <v>165342.56180031871</v>
      </c>
    </row>
    <row r="97" spans="1:4" ht="30" customHeight="1" thickTop="1" thickBot="1">
      <c r="A97" s="10" t="s">
        <v>271</v>
      </c>
      <c r="B97" s="8" t="s">
        <v>113</v>
      </c>
      <c r="C97" s="11" t="s">
        <v>272</v>
      </c>
      <c r="D97" s="648">
        <v>148310.66668136895</v>
      </c>
    </row>
    <row r="98" spans="1:4" ht="30" customHeight="1" thickTop="1" thickBot="1">
      <c r="A98" s="10" t="s">
        <v>273</v>
      </c>
      <c r="B98" s="8" t="s">
        <v>113</v>
      </c>
      <c r="C98" s="11" t="s">
        <v>274</v>
      </c>
      <c r="D98" s="648">
        <v>7226.0326281088419</v>
      </c>
    </row>
    <row r="99" spans="1:4" ht="30" customHeight="1" thickTop="1" thickBot="1">
      <c r="A99" s="10" t="s">
        <v>275</v>
      </c>
      <c r="B99" s="8" t="s">
        <v>113</v>
      </c>
      <c r="C99" s="11" t="s">
        <v>276</v>
      </c>
      <c r="D99" s="648">
        <v>37123.74355919379</v>
      </c>
    </row>
    <row r="100" spans="1:4" ht="30" customHeight="1" thickTop="1" thickBot="1">
      <c r="A100" s="10" t="s">
        <v>277</v>
      </c>
      <c r="B100" s="8" t="s">
        <v>113</v>
      </c>
      <c r="C100" s="11" t="s">
        <v>278</v>
      </c>
      <c r="D100" s="648">
        <v>405618.23285928386</v>
      </c>
    </row>
    <row r="101" spans="1:4" ht="30" customHeight="1" thickTop="1" thickBot="1">
      <c r="A101" s="10" t="s">
        <v>279</v>
      </c>
      <c r="B101" s="8" t="s">
        <v>113</v>
      </c>
      <c r="C101" s="11" t="s">
        <v>1905</v>
      </c>
      <c r="D101" s="648">
        <v>405618.23285928386</v>
      </c>
    </row>
    <row r="102" spans="1:4" ht="30" customHeight="1" thickTop="1" thickBot="1">
      <c r="A102" s="10" t="s">
        <v>280</v>
      </c>
      <c r="B102" s="8" t="s">
        <v>113</v>
      </c>
      <c r="C102" s="11" t="s">
        <v>281</v>
      </c>
      <c r="D102" s="648">
        <v>519323.40539988974</v>
      </c>
    </row>
    <row r="103" spans="1:4" ht="30" customHeight="1" thickTop="1" thickBot="1">
      <c r="A103" s="10" t="s">
        <v>282</v>
      </c>
      <c r="B103" s="8" t="s">
        <v>113</v>
      </c>
      <c r="C103" s="11" t="s">
        <v>283</v>
      </c>
      <c r="D103" s="648">
        <v>587626.41427050112</v>
      </c>
    </row>
    <row r="104" spans="1:4" ht="30" customHeight="1" thickTop="1" thickBot="1">
      <c r="A104" s="10" t="s">
        <v>284</v>
      </c>
      <c r="B104" s="8" t="s">
        <v>113</v>
      </c>
      <c r="C104" s="11" t="s">
        <v>285</v>
      </c>
      <c r="D104" s="648">
        <v>572025.71300668246</v>
      </c>
    </row>
    <row r="105" spans="1:4" ht="30" customHeight="1" thickTop="1" thickBot="1">
      <c r="A105" s="10" t="s">
        <v>286</v>
      </c>
      <c r="B105" s="8" t="s">
        <v>113</v>
      </c>
      <c r="C105" s="11" t="s">
        <v>287</v>
      </c>
      <c r="D105" s="648">
        <v>245593.55785378165</v>
      </c>
    </row>
    <row r="106" spans="1:4" ht="30" customHeight="1" thickTop="1" thickBot="1">
      <c r="A106" s="10" t="s">
        <v>288</v>
      </c>
      <c r="B106" s="8" t="s">
        <v>113</v>
      </c>
      <c r="C106" s="11" t="s">
        <v>289</v>
      </c>
      <c r="D106" s="648">
        <v>30412.323284818285</v>
      </c>
    </row>
    <row r="107" spans="1:4" ht="30" customHeight="1" thickTop="1" thickBot="1">
      <c r="A107" s="10" t="s">
        <v>290</v>
      </c>
      <c r="B107" s="8" t="s">
        <v>113</v>
      </c>
      <c r="C107" s="11" t="s">
        <v>291</v>
      </c>
      <c r="D107" s="648">
        <v>468021.03791455831</v>
      </c>
    </row>
    <row r="108" spans="1:4" ht="30" customHeight="1" thickTop="1" thickBot="1">
      <c r="A108" s="10" t="s">
        <v>292</v>
      </c>
      <c r="B108" s="8" t="s">
        <v>113</v>
      </c>
      <c r="C108" s="11" t="s">
        <v>293</v>
      </c>
      <c r="D108" s="648">
        <v>9232.8429969088775</v>
      </c>
    </row>
    <row r="109" spans="1:4" ht="30" customHeight="1" thickTop="1" thickBot="1">
      <c r="A109" s="10" t="s">
        <v>294</v>
      </c>
      <c r="B109" s="8" t="s">
        <v>113</v>
      </c>
      <c r="C109" s="11" t="s">
        <v>1906</v>
      </c>
      <c r="D109" s="648">
        <v>7638.1727944268096</v>
      </c>
    </row>
    <row r="110" spans="1:4" ht="30" customHeight="1" thickTop="1" thickBot="1">
      <c r="A110" s="10" t="s">
        <v>295</v>
      </c>
      <c r="B110" s="8" t="s">
        <v>113</v>
      </c>
      <c r="C110" s="11" t="s">
        <v>296</v>
      </c>
      <c r="D110" s="648">
        <v>3390.6392347536494</v>
      </c>
    </row>
    <row r="111" spans="1:4" ht="30" customHeight="1" thickTop="1" thickBot="1">
      <c r="A111" s="10" t="s">
        <v>297</v>
      </c>
      <c r="B111" s="8" t="s">
        <v>113</v>
      </c>
      <c r="C111" s="11" t="s">
        <v>298</v>
      </c>
      <c r="D111" s="648">
        <v>75917.16863703249</v>
      </c>
    </row>
    <row r="112" spans="1:4" ht="30" customHeight="1" thickTop="1" thickBot="1">
      <c r="A112" s="10" t="s">
        <v>299</v>
      </c>
      <c r="B112" s="8" t="s">
        <v>113</v>
      </c>
      <c r="C112" s="11" t="s">
        <v>300</v>
      </c>
      <c r="D112" s="648">
        <v>483621.73917837697</v>
      </c>
    </row>
    <row r="113" spans="1:4" ht="30" customHeight="1" thickTop="1" thickBot="1">
      <c r="A113" s="10" t="s">
        <v>301</v>
      </c>
      <c r="B113" s="8" t="s">
        <v>113</v>
      </c>
      <c r="C113" s="11" t="s">
        <v>302</v>
      </c>
      <c r="D113" s="648">
        <v>13000.584386515509</v>
      </c>
    </row>
    <row r="114" spans="1:4" ht="30" customHeight="1" thickTop="1" thickBot="1">
      <c r="A114" s="10" t="s">
        <v>305</v>
      </c>
      <c r="B114" s="8" t="s">
        <v>113</v>
      </c>
      <c r="C114" s="11" t="s">
        <v>306</v>
      </c>
      <c r="D114" s="648">
        <v>117577.28519164625</v>
      </c>
    </row>
    <row r="115" spans="1:4" ht="30" customHeight="1" thickTop="1" thickBot="1">
      <c r="A115" s="10" t="s">
        <v>303</v>
      </c>
      <c r="B115" s="8" t="s">
        <v>113</v>
      </c>
      <c r="C115" s="11" t="s">
        <v>304</v>
      </c>
      <c r="D115" s="648">
        <v>117577.28519164625</v>
      </c>
    </row>
    <row r="116" spans="1:4" ht="30" customHeight="1" thickTop="1" thickBot="1">
      <c r="A116" s="10" t="s">
        <v>309</v>
      </c>
      <c r="B116" s="8" t="s">
        <v>113</v>
      </c>
      <c r="C116" s="11" t="s">
        <v>1907</v>
      </c>
      <c r="D116" s="648">
        <v>158087.1061400286</v>
      </c>
    </row>
    <row r="117" spans="1:4" ht="30" customHeight="1" thickTop="1" thickBot="1">
      <c r="A117" s="10" t="s">
        <v>310</v>
      </c>
      <c r="B117" s="8" t="s">
        <v>113</v>
      </c>
      <c r="C117" s="11" t="s">
        <v>311</v>
      </c>
      <c r="D117" s="648">
        <v>187208.41516582333</v>
      </c>
    </row>
    <row r="118" spans="1:4" ht="30" customHeight="1" thickTop="1" thickBot="1">
      <c r="A118" s="10" t="s">
        <v>313</v>
      </c>
      <c r="B118" s="8" t="s">
        <v>113</v>
      </c>
      <c r="C118" s="11" t="s">
        <v>1909</v>
      </c>
      <c r="D118" s="648">
        <v>249611.22022109776</v>
      </c>
    </row>
    <row r="119" spans="1:4" ht="30" customHeight="1" thickTop="1" thickBot="1">
      <c r="A119" s="10" t="s">
        <v>318</v>
      </c>
      <c r="B119" s="8" t="s">
        <v>113</v>
      </c>
      <c r="C119" s="11" t="s">
        <v>319</v>
      </c>
      <c r="D119" s="648">
        <v>173271.78870347873</v>
      </c>
    </row>
    <row r="120" spans="1:4" ht="30" customHeight="1" thickTop="1" thickBot="1">
      <c r="A120" s="10" t="s">
        <v>314</v>
      </c>
      <c r="B120" s="8" t="s">
        <v>113</v>
      </c>
      <c r="C120" s="11" t="s">
        <v>315</v>
      </c>
      <c r="D120" s="648">
        <v>156007.0126381861</v>
      </c>
    </row>
    <row r="121" spans="1:4" ht="30" customHeight="1" thickTop="1" thickBot="1">
      <c r="A121" s="10" t="s">
        <v>1648</v>
      </c>
      <c r="B121" s="8" t="s">
        <v>113</v>
      </c>
      <c r="C121" s="11" t="s">
        <v>1649</v>
      </c>
      <c r="D121" s="648">
        <v>122642.31286863268</v>
      </c>
    </row>
    <row r="122" spans="1:4" ht="30" customHeight="1" thickTop="1" thickBot="1">
      <c r="A122" s="10" t="s">
        <v>322</v>
      </c>
      <c r="B122" s="8" t="s">
        <v>113</v>
      </c>
      <c r="C122" s="11" t="s">
        <v>323</v>
      </c>
      <c r="D122" s="648">
        <v>124805.61011054888</v>
      </c>
    </row>
    <row r="123" spans="1:4" ht="30" customHeight="1" thickTop="1" thickBot="1">
      <c r="A123" s="10" t="s">
        <v>320</v>
      </c>
      <c r="B123" s="8" t="s">
        <v>113</v>
      </c>
      <c r="C123" s="11" t="s">
        <v>321</v>
      </c>
      <c r="D123" s="648">
        <v>113480.35178619555</v>
      </c>
    </row>
    <row r="124" spans="1:4" ht="30" customHeight="1" thickTop="1" thickBot="1">
      <c r="A124" s="10" t="s">
        <v>312</v>
      </c>
      <c r="B124" s="8" t="s">
        <v>113</v>
      </c>
      <c r="C124" s="11" t="s">
        <v>1908</v>
      </c>
      <c r="D124" s="648">
        <v>197608.88267503571</v>
      </c>
    </row>
    <row r="125" spans="1:4" ht="30" customHeight="1" thickTop="1" thickBot="1">
      <c r="A125" s="10" t="s">
        <v>316</v>
      </c>
      <c r="B125" s="8" t="s">
        <v>113</v>
      </c>
      <c r="C125" s="11" t="s">
        <v>317</v>
      </c>
      <c r="D125" s="648">
        <v>174727.85415476843</v>
      </c>
    </row>
    <row r="126" spans="1:4" ht="30" customHeight="1" thickTop="1" thickBot="1">
      <c r="A126" s="10" t="s">
        <v>307</v>
      </c>
      <c r="B126" s="8" t="s">
        <v>113</v>
      </c>
      <c r="C126" s="11" t="s">
        <v>308</v>
      </c>
      <c r="D126" s="648">
        <v>124805.61011054888</v>
      </c>
    </row>
    <row r="127" spans="1:4" ht="30" customHeight="1" thickTop="1" thickBot="1">
      <c r="A127" s="10" t="s">
        <v>324</v>
      </c>
      <c r="B127" s="8" t="s">
        <v>113</v>
      </c>
      <c r="C127" s="11" t="s">
        <v>325</v>
      </c>
      <c r="D127" s="648">
        <v>7800.3506319093049</v>
      </c>
    </row>
    <row r="128" spans="1:4" ht="30" customHeight="1" thickTop="1" thickBot="1">
      <c r="A128" s="10" t="s">
        <v>326</v>
      </c>
      <c r="B128" s="8" t="s">
        <v>113</v>
      </c>
      <c r="C128" s="11" t="s">
        <v>327</v>
      </c>
      <c r="D128" s="648">
        <v>81238.888371399953</v>
      </c>
    </row>
    <row r="129" spans="1:4" ht="30" customHeight="1" thickTop="1" thickBot="1">
      <c r="A129" s="10" t="s">
        <v>328</v>
      </c>
      <c r="B129" s="8" t="s">
        <v>113</v>
      </c>
      <c r="C129" s="11" t="s">
        <v>329</v>
      </c>
      <c r="D129" s="648">
        <v>17.131134422862374</v>
      </c>
    </row>
    <row r="130" spans="1:4" ht="30" customHeight="1" thickTop="1" thickBot="1">
      <c r="A130" s="10" t="s">
        <v>330</v>
      </c>
      <c r="B130" s="8" t="s">
        <v>113</v>
      </c>
      <c r="C130" s="11" t="s">
        <v>331</v>
      </c>
      <c r="D130" s="648">
        <v>8414.7374465318862</v>
      </c>
    </row>
    <row r="131" spans="1:4" ht="30" customHeight="1" thickTop="1" thickBot="1">
      <c r="A131" s="10" t="s">
        <v>332</v>
      </c>
      <c r="B131" s="8" t="s">
        <v>113</v>
      </c>
      <c r="C131" s="11" t="s">
        <v>333</v>
      </c>
      <c r="D131" s="648">
        <v>8414.7374465318862</v>
      </c>
    </row>
    <row r="132" spans="1:4" ht="30" customHeight="1" thickTop="1" thickBot="1">
      <c r="A132" s="10" t="s">
        <v>334</v>
      </c>
      <c r="B132" s="8" t="s">
        <v>113</v>
      </c>
      <c r="C132" s="11" t="s">
        <v>1676</v>
      </c>
      <c r="D132" s="648">
        <v>9198.5501021654327</v>
      </c>
    </row>
    <row r="133" spans="1:4" ht="30" customHeight="1" thickTop="1" thickBot="1">
      <c r="A133" s="10" t="s">
        <v>335</v>
      </c>
      <c r="B133" s="8" t="s">
        <v>92</v>
      </c>
      <c r="C133" s="11" t="s">
        <v>1910</v>
      </c>
      <c r="D133" s="648">
        <v>233132.39453721402</v>
      </c>
    </row>
    <row r="134" spans="1:4" ht="30" customHeight="1" thickTop="1" thickBot="1">
      <c r="A134" s="10" t="s">
        <v>336</v>
      </c>
      <c r="B134" s="8" t="s">
        <v>113</v>
      </c>
      <c r="C134" s="11" t="s">
        <v>337</v>
      </c>
      <c r="D134" s="648">
        <v>62704.738175433609</v>
      </c>
    </row>
    <row r="135" spans="1:4" ht="30" customHeight="1" thickTop="1" thickBot="1">
      <c r="A135" s="10" t="s">
        <v>338</v>
      </c>
      <c r="B135" s="8" t="s">
        <v>339</v>
      </c>
      <c r="C135" s="11" t="s">
        <v>340</v>
      </c>
      <c r="D135" s="648">
        <v>1108.0516868554469</v>
      </c>
    </row>
    <row r="136" spans="1:4" ht="30" customHeight="1" thickTop="1" thickBot="1">
      <c r="A136" s="10" t="s">
        <v>352</v>
      </c>
      <c r="B136" s="8" t="s">
        <v>339</v>
      </c>
      <c r="C136" s="11" t="s">
        <v>353</v>
      </c>
      <c r="D136" s="648">
        <v>1559.0300796309398</v>
      </c>
    </row>
    <row r="137" spans="1:4" ht="30" customHeight="1" thickTop="1" thickBot="1">
      <c r="A137" s="10" t="s">
        <v>343</v>
      </c>
      <c r="B137" s="8" t="s">
        <v>344</v>
      </c>
      <c r="C137" s="11" t="s">
        <v>345</v>
      </c>
      <c r="D137" s="648">
        <v>0.44488045549172456</v>
      </c>
    </row>
    <row r="138" spans="1:4" ht="30" customHeight="1" thickTop="1" thickBot="1">
      <c r="A138" s="10" t="s">
        <v>346</v>
      </c>
      <c r="B138" s="8" t="s">
        <v>344</v>
      </c>
      <c r="C138" s="11" t="s">
        <v>347</v>
      </c>
      <c r="D138" s="648">
        <v>0.44488045549172456</v>
      </c>
    </row>
    <row r="139" spans="1:4" ht="30" customHeight="1" thickTop="1" thickBot="1">
      <c r="A139" s="10" t="s">
        <v>350</v>
      </c>
      <c r="B139" s="8" t="s">
        <v>339</v>
      </c>
      <c r="C139" s="11" t="s">
        <v>351</v>
      </c>
      <c r="D139" s="648">
        <v>1139.9974045916003</v>
      </c>
    </row>
    <row r="140" spans="1:4" ht="30" customHeight="1" thickTop="1" thickBot="1">
      <c r="A140" s="10" t="s">
        <v>348</v>
      </c>
      <c r="B140" s="8" t="s">
        <v>339</v>
      </c>
      <c r="C140" s="11" t="s">
        <v>349</v>
      </c>
      <c r="D140" s="648">
        <v>1139.9974045916003</v>
      </c>
    </row>
    <row r="141" spans="1:4" ht="30" customHeight="1" thickTop="1" thickBot="1">
      <c r="A141" s="10" t="s">
        <v>356</v>
      </c>
      <c r="B141" s="8" t="s">
        <v>113</v>
      </c>
      <c r="C141" s="11" t="s">
        <v>357</v>
      </c>
      <c r="D141" s="648">
        <v>60211.915592175697</v>
      </c>
    </row>
    <row r="142" spans="1:4" ht="30" customHeight="1" thickTop="1" thickBot="1">
      <c r="A142" s="10" t="s">
        <v>341</v>
      </c>
      <c r="B142" s="8" t="s">
        <v>339</v>
      </c>
      <c r="C142" s="11" t="s">
        <v>342</v>
      </c>
      <c r="D142" s="648">
        <v>1139.9974045916003</v>
      </c>
    </row>
    <row r="143" spans="1:4" ht="30" customHeight="1" thickTop="1" thickBot="1">
      <c r="A143" s="10" t="s">
        <v>354</v>
      </c>
      <c r="B143" s="8" t="s">
        <v>113</v>
      </c>
      <c r="C143" s="11" t="s">
        <v>355</v>
      </c>
      <c r="D143" s="648">
        <v>60211.915592175697</v>
      </c>
    </row>
    <row r="144" spans="1:4" ht="30" customHeight="1" thickTop="1" thickBot="1">
      <c r="A144" s="10" t="s">
        <v>359</v>
      </c>
      <c r="B144" s="8" t="s">
        <v>113</v>
      </c>
      <c r="C144" s="11" t="s">
        <v>360</v>
      </c>
      <c r="D144" s="648">
        <v>124637.61729597354</v>
      </c>
    </row>
    <row r="145" spans="1:4" ht="68.25" customHeight="1" thickTop="1" thickBot="1">
      <c r="A145" s="10" t="s">
        <v>358</v>
      </c>
      <c r="B145" s="8" t="s">
        <v>113</v>
      </c>
      <c r="C145" s="11" t="s">
        <v>2197</v>
      </c>
      <c r="D145" s="648">
        <v>218409.81769346056</v>
      </c>
    </row>
    <row r="146" spans="1:4" ht="30" customHeight="1" thickTop="1" thickBot="1">
      <c r="A146" s="10" t="s">
        <v>361</v>
      </c>
      <c r="B146" s="8" t="s">
        <v>113</v>
      </c>
      <c r="C146" s="11" t="s">
        <v>1911</v>
      </c>
      <c r="D146" s="648">
        <v>124637.61729597354</v>
      </c>
    </row>
    <row r="147" spans="1:4" ht="30" customHeight="1" thickTop="1" thickBot="1">
      <c r="A147" s="10" t="s">
        <v>362</v>
      </c>
      <c r="B147" s="8" t="s">
        <v>113</v>
      </c>
      <c r="C147" s="11" t="s">
        <v>1912</v>
      </c>
      <c r="D147" s="648">
        <v>145606.54512897372</v>
      </c>
    </row>
    <row r="148" spans="1:4" ht="30" customHeight="1" thickTop="1" thickBot="1">
      <c r="A148" s="10" t="s">
        <v>367</v>
      </c>
      <c r="B148" s="8" t="s">
        <v>113</v>
      </c>
      <c r="C148" s="11" t="s">
        <v>368</v>
      </c>
      <c r="D148" s="648">
        <v>7649.5272636473164</v>
      </c>
    </row>
    <row r="149" spans="1:4" ht="30" customHeight="1" thickTop="1" thickBot="1">
      <c r="A149" s="10" t="s">
        <v>363</v>
      </c>
      <c r="B149" s="8" t="s">
        <v>113</v>
      </c>
      <c r="C149" s="11" t="s">
        <v>364</v>
      </c>
      <c r="D149" s="648">
        <v>8331.5824959496567</v>
      </c>
    </row>
    <row r="150" spans="1:4" ht="30" customHeight="1" thickTop="1" thickBot="1">
      <c r="A150" s="10" t="s">
        <v>158</v>
      </c>
      <c r="B150" s="8" t="s">
        <v>113</v>
      </c>
      <c r="C150" s="11" t="s">
        <v>159</v>
      </c>
      <c r="D150" s="648">
        <v>67903.508864814052</v>
      </c>
    </row>
    <row r="151" spans="1:4" ht="30" customHeight="1" thickTop="1" thickBot="1">
      <c r="A151" s="10" t="s">
        <v>369</v>
      </c>
      <c r="B151" s="8" t="s">
        <v>113</v>
      </c>
      <c r="C151" s="11" t="s">
        <v>370</v>
      </c>
      <c r="D151" s="648">
        <v>150767.09150387693</v>
      </c>
    </row>
    <row r="152" spans="1:4" ht="30" customHeight="1" thickTop="1" thickBot="1">
      <c r="A152" s="10" t="s">
        <v>371</v>
      </c>
      <c r="B152" s="8" t="s">
        <v>113</v>
      </c>
      <c r="C152" s="11" t="s">
        <v>372</v>
      </c>
      <c r="D152" s="648">
        <v>117791.61223986954</v>
      </c>
    </row>
    <row r="153" spans="1:4" ht="30" customHeight="1" thickTop="1" thickBot="1">
      <c r="A153" s="10" t="s">
        <v>365</v>
      </c>
      <c r="B153" s="8" t="s">
        <v>113</v>
      </c>
      <c r="C153" s="11" t="s">
        <v>366</v>
      </c>
      <c r="D153" s="648">
        <v>150767.09150387693</v>
      </c>
    </row>
    <row r="154" spans="1:4" ht="30" customHeight="1" thickTop="1" thickBot="1">
      <c r="A154" s="10" t="s">
        <v>373</v>
      </c>
      <c r="B154" s="8" t="s">
        <v>113</v>
      </c>
      <c r="C154" s="11" t="s">
        <v>374</v>
      </c>
      <c r="D154" s="648">
        <v>52225.093049618918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6">
        <v>3756.6668003550335</v>
      </c>
    </row>
    <row r="7" spans="1:4" ht="16.5" thickTop="1" thickBot="1">
      <c r="A7" s="663" t="s">
        <v>747</v>
      </c>
      <c r="B7" s="663" t="s">
        <v>377</v>
      </c>
      <c r="C7" s="664" t="s">
        <v>748</v>
      </c>
      <c r="D7" s="646">
        <v>3087.5571635825459</v>
      </c>
    </row>
    <row r="8" spans="1:4" ht="16.5" thickTop="1" thickBot="1">
      <c r="A8" s="663" t="s">
        <v>743</v>
      </c>
      <c r="B8" s="663" t="s">
        <v>377</v>
      </c>
      <c r="C8" s="664" t="s">
        <v>744</v>
      </c>
      <c r="D8" s="646">
        <v>3104.3298223259812</v>
      </c>
    </row>
    <row r="9" spans="1:4" ht="16.5" thickTop="1" thickBot="1">
      <c r="A9" s="663" t="s">
        <v>745</v>
      </c>
      <c r="B9" s="663" t="s">
        <v>377</v>
      </c>
      <c r="C9" s="664" t="s">
        <v>746</v>
      </c>
      <c r="D9" s="646">
        <v>3130.2985817848839</v>
      </c>
    </row>
    <row r="10" spans="1:4" ht="16.5" thickTop="1" thickBot="1">
      <c r="A10" s="663" t="s">
        <v>1668</v>
      </c>
      <c r="B10" s="663" t="s">
        <v>377</v>
      </c>
      <c r="C10" s="664" t="s">
        <v>1667</v>
      </c>
      <c r="D10" s="646">
        <v>3704.4538794416394</v>
      </c>
    </row>
    <row r="11" spans="1:4" ht="16.5" thickTop="1" thickBot="1">
      <c r="A11" s="663" t="s">
        <v>751</v>
      </c>
      <c r="B11" s="663" t="s">
        <v>377</v>
      </c>
      <c r="C11" s="664" t="s">
        <v>752</v>
      </c>
      <c r="D11" s="646">
        <v>13741.541213815264</v>
      </c>
    </row>
    <row r="12" spans="1:4" ht="16.5" thickTop="1" thickBot="1">
      <c r="A12" s="663" t="s">
        <v>749</v>
      </c>
      <c r="B12" s="663" t="s">
        <v>377</v>
      </c>
      <c r="C12" s="664" t="s">
        <v>750</v>
      </c>
      <c r="D12" s="646">
        <v>5719.6918167882995</v>
      </c>
    </row>
    <row r="13" spans="1:4" ht="16.5" thickTop="1" thickBot="1">
      <c r="A13" s="663" t="s">
        <v>753</v>
      </c>
      <c r="B13" s="663" t="s">
        <v>92</v>
      </c>
      <c r="C13" s="664" t="s">
        <v>1935</v>
      </c>
      <c r="D13" s="646">
        <v>1353.3811923735682</v>
      </c>
    </row>
    <row r="14" spans="1:4" ht="16.5" thickTop="1" thickBot="1">
      <c r="A14" s="663" t="s">
        <v>755</v>
      </c>
      <c r="B14" s="663" t="s">
        <v>233</v>
      </c>
      <c r="C14" s="664" t="s">
        <v>1937</v>
      </c>
      <c r="D14" s="646">
        <v>54735.288981209102</v>
      </c>
    </row>
    <row r="15" spans="1:4" ht="16.5" thickTop="1" thickBot="1">
      <c r="A15" s="663" t="s">
        <v>756</v>
      </c>
      <c r="B15" s="663" t="s">
        <v>92</v>
      </c>
      <c r="C15" s="664" t="s">
        <v>1938</v>
      </c>
      <c r="D15" s="646">
        <v>1759.6949315093564</v>
      </c>
    </row>
    <row r="16" spans="1:4" ht="16.5" thickTop="1" thickBot="1">
      <c r="A16" s="663" t="s">
        <v>754</v>
      </c>
      <c r="B16" s="663" t="s">
        <v>233</v>
      </c>
      <c r="C16" s="664" t="s">
        <v>1936</v>
      </c>
      <c r="D16" s="646">
        <v>50464.089997431511</v>
      </c>
    </row>
    <row r="17" spans="1:4" ht="16.5" thickTop="1" thickBot="1">
      <c r="A17" s="663" t="s">
        <v>776</v>
      </c>
      <c r="B17" s="663" t="s">
        <v>422</v>
      </c>
      <c r="C17" s="664" t="s">
        <v>777</v>
      </c>
      <c r="D17" s="646">
        <v>12361.87002033725</v>
      </c>
    </row>
    <row r="18" spans="1:4" ht="16.5" thickTop="1" thickBot="1">
      <c r="A18" s="663" t="s">
        <v>757</v>
      </c>
      <c r="B18" s="663" t="s">
        <v>387</v>
      </c>
      <c r="C18" s="664" t="s">
        <v>1939</v>
      </c>
      <c r="D18" s="646">
        <v>39311.047671945424</v>
      </c>
    </row>
    <row r="19" spans="1:4" ht="16.5" thickTop="1" thickBot="1">
      <c r="A19" s="663" t="s">
        <v>758</v>
      </c>
      <c r="B19" s="663" t="s">
        <v>387</v>
      </c>
      <c r="C19" s="664" t="s">
        <v>2240</v>
      </c>
      <c r="D19" s="646">
        <v>44745.193594199154</v>
      </c>
    </row>
    <row r="20" spans="1:4" ht="16.5" thickTop="1" thickBot="1">
      <c r="A20" s="663" t="s">
        <v>761</v>
      </c>
      <c r="B20" s="663" t="s">
        <v>387</v>
      </c>
      <c r="C20" s="664" t="s">
        <v>762</v>
      </c>
      <c r="D20" s="646">
        <v>44745.193594199154</v>
      </c>
    </row>
    <row r="21" spans="1:4" ht="16.5" thickTop="1" thickBot="1">
      <c r="A21" s="663" t="s">
        <v>759</v>
      </c>
      <c r="B21" s="663" t="s">
        <v>387</v>
      </c>
      <c r="C21" s="664" t="s">
        <v>2241</v>
      </c>
      <c r="D21" s="646">
        <v>45299.623147107173</v>
      </c>
    </row>
    <row r="22" spans="1:4" ht="16.5" thickTop="1" thickBot="1">
      <c r="A22" s="663" t="s">
        <v>760</v>
      </c>
      <c r="B22" s="663" t="s">
        <v>387</v>
      </c>
      <c r="C22" s="664" t="s">
        <v>2242</v>
      </c>
      <c r="D22" s="646">
        <v>45854.0527000152</v>
      </c>
    </row>
    <row r="23" spans="1:4" ht="16.5" thickTop="1" thickBot="1">
      <c r="A23" s="663" t="s">
        <v>763</v>
      </c>
      <c r="B23" s="663" t="s">
        <v>387</v>
      </c>
      <c r="C23" s="664" t="s">
        <v>764</v>
      </c>
      <c r="D23" s="646">
        <v>44247.566393618639</v>
      </c>
    </row>
    <row r="24" spans="1:4" ht="16.5" thickTop="1" thickBot="1">
      <c r="A24" s="663" t="s">
        <v>772</v>
      </c>
      <c r="B24" s="663" t="s">
        <v>387</v>
      </c>
      <c r="C24" s="664" t="s">
        <v>773</v>
      </c>
      <c r="D24" s="646">
        <v>23216.427489504873</v>
      </c>
    </row>
    <row r="25" spans="1:4" ht="16.5" thickTop="1" thickBot="1">
      <c r="A25" s="663" t="s">
        <v>765</v>
      </c>
      <c r="B25" s="663" t="s">
        <v>387</v>
      </c>
      <c r="C25" s="664" t="s">
        <v>766</v>
      </c>
      <c r="D25" s="646">
        <v>29400.65064188189</v>
      </c>
    </row>
    <row r="26" spans="1:4" ht="16.5" thickTop="1" thickBot="1">
      <c r="A26" s="663" t="s">
        <v>768</v>
      </c>
      <c r="B26" s="663" t="s">
        <v>387</v>
      </c>
      <c r="C26" s="664" t="s">
        <v>2002</v>
      </c>
      <c r="D26" s="646">
        <v>49122.437196399209</v>
      </c>
    </row>
    <row r="27" spans="1:4" ht="16.5" thickTop="1" thickBot="1">
      <c r="A27" s="663" t="s">
        <v>767</v>
      </c>
      <c r="B27" s="663" t="s">
        <v>387</v>
      </c>
      <c r="C27" s="664" t="s">
        <v>2004</v>
      </c>
      <c r="D27" s="646">
        <v>49122.437196399209</v>
      </c>
    </row>
    <row r="28" spans="1:4" ht="16.5" thickTop="1" thickBot="1">
      <c r="A28" s="663" t="s">
        <v>770</v>
      </c>
      <c r="B28" s="663" t="s">
        <v>387</v>
      </c>
      <c r="C28" s="664" t="s">
        <v>2003</v>
      </c>
      <c r="D28" s="646">
        <v>50231.29630221524</v>
      </c>
    </row>
    <row r="29" spans="1:4" ht="16.5" thickTop="1" thickBot="1">
      <c r="A29" s="663" t="s">
        <v>769</v>
      </c>
      <c r="B29" s="663" t="s">
        <v>387</v>
      </c>
      <c r="C29" s="664" t="s">
        <v>2001</v>
      </c>
      <c r="D29" s="646">
        <v>49122.437196399209</v>
      </c>
    </row>
    <row r="30" spans="1:4" ht="16.5" thickTop="1" thickBot="1">
      <c r="A30" s="663" t="s">
        <v>771</v>
      </c>
      <c r="B30" s="663" t="s">
        <v>387</v>
      </c>
      <c r="C30" s="664" t="s">
        <v>2243</v>
      </c>
      <c r="D30" s="646">
        <v>41758.401763746835</v>
      </c>
    </row>
    <row r="31" spans="1:4" ht="16.5" thickTop="1" thickBot="1">
      <c r="A31" s="663" t="s">
        <v>774</v>
      </c>
      <c r="B31" s="663" t="s">
        <v>422</v>
      </c>
      <c r="C31" s="664" t="s">
        <v>775</v>
      </c>
      <c r="D31" s="646">
        <v>57.028112279746885</v>
      </c>
    </row>
    <row r="32" spans="1:4" ht="16.5" thickTop="1" thickBot="1">
      <c r="A32" s="663" t="s">
        <v>779</v>
      </c>
      <c r="B32" s="663" t="s">
        <v>144</v>
      </c>
      <c r="C32" s="664" t="s">
        <v>1941</v>
      </c>
      <c r="D32" s="646">
        <v>505.11819518160996</v>
      </c>
    </row>
    <row r="33" spans="1:4" ht="16.5" thickTop="1" thickBot="1">
      <c r="A33" s="663" t="s">
        <v>780</v>
      </c>
      <c r="B33" s="663" t="s">
        <v>377</v>
      </c>
      <c r="C33" s="664" t="s">
        <v>781</v>
      </c>
      <c r="D33" s="646">
        <v>8145.5077914853973</v>
      </c>
    </row>
    <row r="34" spans="1:4" ht="16.5" thickTop="1" thickBot="1">
      <c r="A34" s="663" t="s">
        <v>786</v>
      </c>
      <c r="B34" s="663" t="s">
        <v>377</v>
      </c>
      <c r="C34" s="664" t="s">
        <v>787</v>
      </c>
      <c r="D34" s="646">
        <v>9345.4763354560655</v>
      </c>
    </row>
    <row r="35" spans="1:4" ht="16.5" thickTop="1" thickBot="1">
      <c r="A35" s="663" t="s">
        <v>782</v>
      </c>
      <c r="B35" s="663" t="s">
        <v>377</v>
      </c>
      <c r="C35" s="664" t="s">
        <v>783</v>
      </c>
      <c r="D35" s="646">
        <v>6724.7876646242084</v>
      </c>
    </row>
    <row r="36" spans="1:4" ht="16.5" thickTop="1" thickBot="1">
      <c r="A36" s="663" t="s">
        <v>784</v>
      </c>
      <c r="B36" s="663" t="s">
        <v>377</v>
      </c>
      <c r="C36" s="664" t="s">
        <v>785</v>
      </c>
      <c r="D36" s="646">
        <v>8162.3688759658944</v>
      </c>
    </row>
    <row r="37" spans="1:4" ht="16.5" thickTop="1" thickBot="1">
      <c r="A37" s="663" t="s">
        <v>898</v>
      </c>
      <c r="B37" s="663" t="s">
        <v>377</v>
      </c>
      <c r="C37" s="664" t="s">
        <v>899</v>
      </c>
      <c r="D37" s="646">
        <v>4367.7711126068043</v>
      </c>
    </row>
    <row r="38" spans="1:4" ht="16.5" thickTop="1" thickBot="1">
      <c r="A38" s="663" t="s">
        <v>788</v>
      </c>
      <c r="B38" s="663" t="s">
        <v>377</v>
      </c>
      <c r="C38" s="664" t="s">
        <v>789</v>
      </c>
      <c r="D38" s="646">
        <v>4567.7946934390147</v>
      </c>
    </row>
    <row r="39" spans="1:4" ht="16.5" thickTop="1" thickBot="1">
      <c r="A39" s="663" t="s">
        <v>917</v>
      </c>
      <c r="B39" s="663" t="s">
        <v>92</v>
      </c>
      <c r="C39" s="664" t="s">
        <v>2244</v>
      </c>
      <c r="D39" s="646">
        <v>390648.12346740975</v>
      </c>
    </row>
    <row r="40" spans="1:4" ht="16.5" thickTop="1" thickBot="1">
      <c r="A40" s="663" t="s">
        <v>896</v>
      </c>
      <c r="B40" s="663" t="s">
        <v>92</v>
      </c>
      <c r="C40" s="664" t="s">
        <v>897</v>
      </c>
      <c r="D40" s="646">
        <v>29298.624776941153</v>
      </c>
    </row>
    <row r="41" spans="1:4" ht="16.5" thickTop="1" thickBot="1">
      <c r="A41" s="663" t="s">
        <v>827</v>
      </c>
      <c r="B41" s="663" t="s">
        <v>92</v>
      </c>
      <c r="C41" s="664" t="s">
        <v>828</v>
      </c>
      <c r="D41" s="646">
        <v>977.33423566087777</v>
      </c>
    </row>
    <row r="42" spans="1:4" ht="16.5" thickTop="1" thickBot="1">
      <c r="A42" s="663" t="s">
        <v>432</v>
      </c>
      <c r="B42" s="663" t="s">
        <v>92</v>
      </c>
      <c r="C42" s="664" t="s">
        <v>433</v>
      </c>
      <c r="D42" s="646">
        <v>14950.42135525264</v>
      </c>
    </row>
    <row r="43" spans="1:4" ht="16.5" thickTop="1" thickBot="1">
      <c r="A43" s="663" t="s">
        <v>376</v>
      </c>
      <c r="B43" s="663" t="s">
        <v>377</v>
      </c>
      <c r="C43" s="664" t="s">
        <v>378</v>
      </c>
      <c r="D43" s="646">
        <v>5156.4479692884715</v>
      </c>
    </row>
    <row r="44" spans="1:4" ht="16.5" thickTop="1" thickBot="1">
      <c r="A44" s="663" t="s">
        <v>379</v>
      </c>
      <c r="B44" s="663" t="s">
        <v>144</v>
      </c>
      <c r="C44" s="664" t="s">
        <v>2245</v>
      </c>
      <c r="D44" s="646">
        <v>12832.021321431816</v>
      </c>
    </row>
    <row r="45" spans="1:4" ht="16.5" thickTop="1" thickBot="1">
      <c r="A45" s="663" t="s">
        <v>778</v>
      </c>
      <c r="B45" s="663" t="s">
        <v>377</v>
      </c>
      <c r="C45" s="664" t="s">
        <v>1940</v>
      </c>
      <c r="D45" s="646">
        <v>6250.2854174514978</v>
      </c>
    </row>
    <row r="46" spans="1:4" ht="16.5" thickTop="1" thickBot="1">
      <c r="A46" s="663" t="s">
        <v>913</v>
      </c>
      <c r="B46" s="663" t="s">
        <v>92</v>
      </c>
      <c r="C46" s="664" t="s">
        <v>1954</v>
      </c>
      <c r="D46" s="646">
        <v>9312.5346087234066</v>
      </c>
    </row>
    <row r="47" spans="1:4" ht="16.5" thickTop="1" thickBot="1">
      <c r="A47" s="663" t="s">
        <v>914</v>
      </c>
      <c r="B47" s="663" t="s">
        <v>92</v>
      </c>
      <c r="C47" s="664" t="s">
        <v>1955</v>
      </c>
      <c r="D47" s="646">
        <v>17294.50745597748</v>
      </c>
    </row>
    <row r="48" spans="1:4" ht="16.5" thickTop="1" thickBot="1">
      <c r="A48" s="663" t="s">
        <v>797</v>
      </c>
      <c r="B48" s="663" t="s">
        <v>387</v>
      </c>
      <c r="C48" s="664" t="s">
        <v>798</v>
      </c>
      <c r="D48" s="646">
        <v>51845.618632635844</v>
      </c>
    </row>
    <row r="49" spans="1:4" ht="16.5" thickTop="1" thickBot="1">
      <c r="A49" s="663" t="s">
        <v>800</v>
      </c>
      <c r="B49" s="663" t="s">
        <v>387</v>
      </c>
      <c r="C49" s="664" t="s">
        <v>801</v>
      </c>
      <c r="D49" s="646">
        <v>42275.246250070857</v>
      </c>
    </row>
    <row r="50" spans="1:4" ht="16.5" thickTop="1" thickBot="1">
      <c r="A50" s="663" t="s">
        <v>799</v>
      </c>
      <c r="B50" s="663" t="s">
        <v>387</v>
      </c>
      <c r="C50" s="664" t="s">
        <v>1943</v>
      </c>
      <c r="D50" s="646">
        <v>43476.915254548709</v>
      </c>
    </row>
    <row r="51" spans="1:4" ht="16.5" thickTop="1" thickBot="1">
      <c r="A51" s="663" t="s">
        <v>796</v>
      </c>
      <c r="B51" s="663" t="s">
        <v>387</v>
      </c>
      <c r="C51" s="664" t="s">
        <v>1942</v>
      </c>
      <c r="D51" s="646">
        <v>42281.524114000073</v>
      </c>
    </row>
    <row r="52" spans="1:4" ht="16.5" thickTop="1" thickBot="1">
      <c r="A52" s="663" t="s">
        <v>802</v>
      </c>
      <c r="B52" s="663" t="s">
        <v>387</v>
      </c>
      <c r="C52" s="664" t="s">
        <v>803</v>
      </c>
      <c r="D52" s="646">
        <v>45660.707039458153</v>
      </c>
    </row>
    <row r="53" spans="1:4" ht="16.5" thickTop="1" thickBot="1">
      <c r="A53" s="663" t="s">
        <v>380</v>
      </c>
      <c r="B53" s="663" t="s">
        <v>144</v>
      </c>
      <c r="C53" s="664" t="s">
        <v>381</v>
      </c>
      <c r="D53" s="646">
        <v>5399.2252132058093</v>
      </c>
    </row>
    <row r="54" spans="1:4" ht="16.5" thickTop="1" thickBot="1">
      <c r="A54" s="663" t="s">
        <v>794</v>
      </c>
      <c r="B54" s="663" t="s">
        <v>377</v>
      </c>
      <c r="C54" s="664" t="s">
        <v>795</v>
      </c>
      <c r="D54" s="646">
        <v>4731.3797746951759</v>
      </c>
    </row>
    <row r="55" spans="1:4" ht="16.5" thickTop="1" thickBot="1">
      <c r="A55" s="663" t="s">
        <v>790</v>
      </c>
      <c r="B55" s="663" t="s">
        <v>422</v>
      </c>
      <c r="C55" s="664" t="s">
        <v>791</v>
      </c>
      <c r="D55" s="646">
        <v>3490.2580170891997</v>
      </c>
    </row>
    <row r="56" spans="1:4" ht="16.5" thickTop="1" thickBot="1">
      <c r="A56" s="663" t="s">
        <v>792</v>
      </c>
      <c r="B56" s="663" t="s">
        <v>606</v>
      </c>
      <c r="C56" s="664" t="s">
        <v>793</v>
      </c>
      <c r="D56" s="646">
        <v>7560.9881889463004</v>
      </c>
    </row>
    <row r="57" spans="1:4" ht="16.5" thickTop="1" thickBot="1">
      <c r="A57" s="663" t="s">
        <v>382</v>
      </c>
      <c r="B57" s="663" t="s">
        <v>377</v>
      </c>
      <c r="C57" s="664" t="s">
        <v>383</v>
      </c>
      <c r="D57" s="646">
        <v>4075.0598685610989</v>
      </c>
    </row>
    <row r="58" spans="1:4" ht="16.5" thickTop="1" thickBot="1">
      <c r="A58" s="663" t="s">
        <v>384</v>
      </c>
      <c r="B58" s="663" t="s">
        <v>377</v>
      </c>
      <c r="C58" s="664" t="s">
        <v>385</v>
      </c>
      <c r="D58" s="646">
        <v>4409.5408946732141</v>
      </c>
    </row>
    <row r="59" spans="1:4" ht="16.5" thickTop="1" thickBot="1">
      <c r="A59" s="663" t="s">
        <v>386</v>
      </c>
      <c r="B59" s="663" t="s">
        <v>387</v>
      </c>
      <c r="C59" s="664" t="s">
        <v>2246</v>
      </c>
      <c r="D59" s="646">
        <v>32468.659344165771</v>
      </c>
    </row>
    <row r="60" spans="1:4" ht="16.5" thickTop="1" thickBot="1">
      <c r="A60" s="663" t="s">
        <v>388</v>
      </c>
      <c r="B60" s="663" t="s">
        <v>377</v>
      </c>
      <c r="C60" s="664" t="s">
        <v>389</v>
      </c>
      <c r="D60" s="646">
        <v>27871.627322917993</v>
      </c>
    </row>
    <row r="61" spans="1:4" ht="16.5" thickTop="1" thickBot="1">
      <c r="A61" s="663" t="s">
        <v>390</v>
      </c>
      <c r="B61" s="663" t="s">
        <v>233</v>
      </c>
      <c r="C61" s="664" t="s">
        <v>391</v>
      </c>
      <c r="D61" s="646">
        <v>18118.667339341962</v>
      </c>
    </row>
    <row r="62" spans="1:4" ht="16.5" thickTop="1" thickBot="1">
      <c r="A62" s="663" t="s">
        <v>398</v>
      </c>
      <c r="B62" s="663" t="s">
        <v>233</v>
      </c>
      <c r="C62" s="664" t="s">
        <v>399</v>
      </c>
      <c r="D62" s="646">
        <v>6206.8925903951522</v>
      </c>
    </row>
    <row r="63" spans="1:4" ht="16.5" thickTop="1" thickBot="1">
      <c r="A63" s="663" t="s">
        <v>392</v>
      </c>
      <c r="B63" s="663" t="s">
        <v>387</v>
      </c>
      <c r="C63" s="664" t="s">
        <v>393</v>
      </c>
      <c r="D63" s="646">
        <v>19663.603950341854</v>
      </c>
    </row>
    <row r="64" spans="1:4" ht="16.5" thickTop="1" thickBot="1">
      <c r="A64" s="663" t="s">
        <v>400</v>
      </c>
      <c r="B64" s="663" t="s">
        <v>92</v>
      </c>
      <c r="C64" s="664" t="s">
        <v>401</v>
      </c>
      <c r="D64" s="646">
        <v>49362.759016486365</v>
      </c>
    </row>
    <row r="65" spans="1:6" ht="16.5" thickTop="1" thickBot="1">
      <c r="A65" s="663" t="s">
        <v>394</v>
      </c>
      <c r="B65" s="663" t="s">
        <v>92</v>
      </c>
      <c r="C65" s="664" t="s">
        <v>395</v>
      </c>
      <c r="D65" s="646">
        <v>62086.564878140256</v>
      </c>
    </row>
    <row r="66" spans="1:6" ht="16.5" thickTop="1" thickBot="1">
      <c r="A66" s="663" t="s">
        <v>396</v>
      </c>
      <c r="B66" s="663" t="s">
        <v>92</v>
      </c>
      <c r="C66" s="664" t="s">
        <v>397</v>
      </c>
      <c r="D66" s="646">
        <v>91335.600044776613</v>
      </c>
    </row>
    <row r="67" spans="1:6" ht="16.5" thickTop="1" thickBot="1">
      <c r="A67" s="663" t="s">
        <v>918</v>
      </c>
      <c r="B67" s="663" t="s">
        <v>144</v>
      </c>
      <c r="C67" s="664" t="s">
        <v>919</v>
      </c>
      <c r="D67" s="646">
        <v>13193.514349699284</v>
      </c>
      <c r="F67" s="106"/>
    </row>
    <row r="68" spans="1:6" ht="16.5" thickTop="1" thickBot="1">
      <c r="A68" s="663" t="s">
        <v>402</v>
      </c>
      <c r="B68" s="663" t="s">
        <v>377</v>
      </c>
      <c r="C68" s="664" t="s">
        <v>403</v>
      </c>
      <c r="D68" s="646">
        <v>2627.5216871272542</v>
      </c>
    </row>
    <row r="69" spans="1:6" ht="16.5" thickTop="1" thickBot="1">
      <c r="A69" s="663" t="s">
        <v>404</v>
      </c>
      <c r="B69" s="663" t="s">
        <v>377</v>
      </c>
      <c r="C69" s="664" t="s">
        <v>405</v>
      </c>
      <c r="D69" s="646">
        <v>9100.7084070780656</v>
      </c>
    </row>
    <row r="70" spans="1:6" ht="16.5" thickTop="1" thickBot="1">
      <c r="A70" s="663" t="s">
        <v>406</v>
      </c>
      <c r="B70" s="663" t="s">
        <v>144</v>
      </c>
      <c r="C70" s="664" t="s">
        <v>407</v>
      </c>
      <c r="D70" s="646">
        <v>42813.164113236191</v>
      </c>
    </row>
    <row r="71" spans="1:6" ht="16.5" thickTop="1" thickBot="1">
      <c r="A71" s="663" t="s">
        <v>408</v>
      </c>
      <c r="B71" s="663" t="s">
        <v>92</v>
      </c>
      <c r="C71" s="664" t="s">
        <v>409</v>
      </c>
      <c r="D71" s="646">
        <v>7925.7183514621729</v>
      </c>
      <c r="F71" s="106"/>
    </row>
    <row r="72" spans="1:6" ht="16.5" thickTop="1" thickBot="1">
      <c r="A72" s="663" t="s">
        <v>410</v>
      </c>
      <c r="B72" s="663" t="s">
        <v>92</v>
      </c>
      <c r="C72" s="664" t="s">
        <v>411</v>
      </c>
      <c r="D72" s="646">
        <v>13630095.629435711</v>
      </c>
    </row>
    <row r="73" spans="1:6" ht="16.5" thickTop="1" thickBot="1">
      <c r="A73" s="663" t="s">
        <v>810</v>
      </c>
      <c r="B73" s="663" t="s">
        <v>377</v>
      </c>
      <c r="C73" s="664" t="s">
        <v>811</v>
      </c>
      <c r="D73" s="646">
        <v>1552.6724874777678</v>
      </c>
    </row>
    <row r="74" spans="1:6" ht="16.5" thickTop="1" thickBot="1">
      <c r="A74" s="663" t="s">
        <v>805</v>
      </c>
      <c r="B74" s="663" t="s">
        <v>377</v>
      </c>
      <c r="C74" s="664" t="s">
        <v>806</v>
      </c>
      <c r="D74" s="646">
        <v>1725.2270642614017</v>
      </c>
    </row>
    <row r="75" spans="1:6" ht="16.5" thickTop="1" thickBot="1">
      <c r="A75" s="663" t="s">
        <v>808</v>
      </c>
      <c r="B75" s="663" t="s">
        <v>377</v>
      </c>
      <c r="C75" s="664" t="s">
        <v>809</v>
      </c>
      <c r="D75" s="646">
        <v>1594.5072677195867</v>
      </c>
    </row>
    <row r="76" spans="1:6" ht="16.5" thickTop="1" thickBot="1">
      <c r="A76" s="663" t="s">
        <v>822</v>
      </c>
      <c r="B76" s="663" t="s">
        <v>377</v>
      </c>
      <c r="C76" s="664" t="s">
        <v>823</v>
      </c>
      <c r="D76" s="646">
        <v>2490.9760720039735</v>
      </c>
    </row>
    <row r="77" spans="1:6" ht="16.5" thickTop="1" thickBot="1">
      <c r="A77" s="663" t="s">
        <v>807</v>
      </c>
      <c r="B77" s="663" t="s">
        <v>377</v>
      </c>
      <c r="C77" s="664" t="s">
        <v>2037</v>
      </c>
      <c r="D77" s="646">
        <v>1648.3009387849079</v>
      </c>
    </row>
    <row r="78" spans="1:6" ht="16.5" thickTop="1" thickBot="1">
      <c r="A78" s="663" t="s">
        <v>817</v>
      </c>
      <c r="B78" s="663" t="s">
        <v>377</v>
      </c>
      <c r="C78" s="664" t="s">
        <v>818</v>
      </c>
      <c r="D78" s="646">
        <v>2220.8873492498333</v>
      </c>
    </row>
    <row r="79" spans="1:6" ht="16.5" thickTop="1" thickBot="1">
      <c r="A79" s="663" t="s">
        <v>819</v>
      </c>
      <c r="B79" s="663" t="s">
        <v>377</v>
      </c>
      <c r="C79" s="664" t="s">
        <v>2023</v>
      </c>
      <c r="D79" s="646">
        <v>2237.7729477069852</v>
      </c>
    </row>
    <row r="80" spans="1:6" ht="16.5" thickTop="1" thickBot="1">
      <c r="A80" s="663" t="s">
        <v>820</v>
      </c>
      <c r="B80" s="663" t="s">
        <v>377</v>
      </c>
      <c r="C80" s="664" t="s">
        <v>2024</v>
      </c>
      <c r="D80" s="646">
        <v>2251.588437353746</v>
      </c>
    </row>
    <row r="81" spans="1:4" ht="16.5" thickTop="1" thickBot="1">
      <c r="A81" s="663" t="s">
        <v>812</v>
      </c>
      <c r="B81" s="663" t="s">
        <v>377</v>
      </c>
      <c r="C81" s="664" t="s">
        <v>2247</v>
      </c>
      <c r="D81" s="646">
        <v>2284.4176283207598</v>
      </c>
    </row>
    <row r="82" spans="1:4" ht="16.5" thickTop="1" thickBot="1">
      <c r="A82" s="663" t="s">
        <v>813</v>
      </c>
      <c r="B82" s="663" t="s">
        <v>377</v>
      </c>
      <c r="C82" s="664" t="s">
        <v>2248</v>
      </c>
      <c r="D82" s="646">
        <v>2284.4176283207598</v>
      </c>
    </row>
    <row r="83" spans="1:4" ht="16.5" thickTop="1" thickBot="1">
      <c r="A83" s="663" t="s">
        <v>814</v>
      </c>
      <c r="B83" s="663" t="s">
        <v>377</v>
      </c>
      <c r="C83" s="664" t="s">
        <v>2249</v>
      </c>
      <c r="D83" s="646">
        <v>2299.9651812462121</v>
      </c>
    </row>
    <row r="84" spans="1:4" ht="16.5" thickTop="1" thickBot="1">
      <c r="A84" s="663" t="s">
        <v>815</v>
      </c>
      <c r="B84" s="663" t="s">
        <v>377</v>
      </c>
      <c r="C84" s="664" t="s">
        <v>2250</v>
      </c>
      <c r="D84" s="646">
        <v>2299.9651812462121</v>
      </c>
    </row>
    <row r="85" spans="1:4" ht="16.5" thickTop="1" thickBot="1">
      <c r="A85" s="663" t="s">
        <v>821</v>
      </c>
      <c r="B85" s="663" t="s">
        <v>377</v>
      </c>
      <c r="C85" s="664" t="s">
        <v>1944</v>
      </c>
      <c r="D85" s="646">
        <v>2303.1593989119597</v>
      </c>
    </row>
    <row r="86" spans="1:4" ht="16.5" thickTop="1" thickBot="1">
      <c r="A86" s="663" t="s">
        <v>816</v>
      </c>
      <c r="B86" s="663" t="s">
        <v>377</v>
      </c>
      <c r="C86" s="664" t="s">
        <v>2251</v>
      </c>
      <c r="D86" s="646">
        <v>2303.1593989119597</v>
      </c>
    </row>
    <row r="87" spans="1:4" ht="16.5" thickTop="1" thickBot="1">
      <c r="A87" s="663" t="s">
        <v>804</v>
      </c>
      <c r="B87" s="663" t="s">
        <v>377</v>
      </c>
      <c r="C87" s="664" t="s">
        <v>2252</v>
      </c>
      <c r="D87" s="646">
        <v>502.87774510409827</v>
      </c>
    </row>
    <row r="88" spans="1:4" ht="16.5" thickTop="1" thickBot="1">
      <c r="A88" s="663" t="s">
        <v>826</v>
      </c>
      <c r="B88" s="663" t="s">
        <v>377</v>
      </c>
      <c r="C88" s="664" t="s">
        <v>1945</v>
      </c>
      <c r="D88" s="646">
        <v>846.67733080985067</v>
      </c>
    </row>
    <row r="89" spans="1:4" ht="16.5" thickTop="1" thickBot="1">
      <c r="A89" s="663" t="s">
        <v>824</v>
      </c>
      <c r="B89" s="663" t="s">
        <v>377</v>
      </c>
      <c r="C89" s="664" t="s">
        <v>825</v>
      </c>
      <c r="D89" s="646">
        <v>806.54431259811884</v>
      </c>
    </row>
    <row r="90" spans="1:4" ht="16.5" thickTop="1" thickBot="1">
      <c r="A90" s="663" t="s">
        <v>915</v>
      </c>
      <c r="B90" s="663" t="s">
        <v>233</v>
      </c>
      <c r="C90" s="664" t="s">
        <v>916</v>
      </c>
      <c r="D90" s="646">
        <v>9086.1292553152234</v>
      </c>
    </row>
    <row r="91" spans="1:4" ht="16.5" thickTop="1" thickBot="1">
      <c r="A91" s="663" t="s">
        <v>412</v>
      </c>
      <c r="B91" s="663" t="s">
        <v>377</v>
      </c>
      <c r="C91" s="664" t="s">
        <v>2253</v>
      </c>
      <c r="D91" s="646">
        <v>18706.353442568023</v>
      </c>
    </row>
    <row r="92" spans="1:4" ht="16.5" thickTop="1" thickBot="1">
      <c r="A92" s="663" t="s">
        <v>413</v>
      </c>
      <c r="B92" s="663" t="s">
        <v>144</v>
      </c>
      <c r="C92" s="664" t="s">
        <v>414</v>
      </c>
      <c r="D92" s="646">
        <v>32142.595214332385</v>
      </c>
    </row>
    <row r="93" spans="1:4" ht="16.5" thickTop="1" thickBot="1">
      <c r="A93" s="663" t="s">
        <v>415</v>
      </c>
      <c r="B93" s="663" t="s">
        <v>144</v>
      </c>
      <c r="C93" s="664" t="s">
        <v>416</v>
      </c>
      <c r="D93" s="646">
        <v>2540.0674907899875</v>
      </c>
    </row>
    <row r="94" spans="1:4" ht="16.5" thickTop="1" thickBot="1">
      <c r="A94" s="663" t="s">
        <v>417</v>
      </c>
      <c r="B94" s="663" t="s">
        <v>144</v>
      </c>
      <c r="C94" s="664" t="s">
        <v>418</v>
      </c>
      <c r="D94" s="646">
        <v>911.41677395996464</v>
      </c>
    </row>
    <row r="95" spans="1:4" ht="16.5" thickTop="1" thickBot="1">
      <c r="A95" s="663" t="s">
        <v>419</v>
      </c>
      <c r="B95" s="663" t="s">
        <v>377</v>
      </c>
      <c r="C95" s="664" t="s">
        <v>420</v>
      </c>
      <c r="D95" s="646">
        <v>4613.4263683810923</v>
      </c>
    </row>
    <row r="96" spans="1:4" ht="16.5" thickTop="1" thickBot="1">
      <c r="A96" s="663" t="s">
        <v>436</v>
      </c>
      <c r="B96" s="663" t="s">
        <v>377</v>
      </c>
      <c r="C96" s="664" t="s">
        <v>437</v>
      </c>
      <c r="D96" s="646">
        <v>4390.8430106352725</v>
      </c>
    </row>
    <row r="97" spans="1:4" ht="16.5" thickTop="1" thickBot="1">
      <c r="A97" s="663" t="s">
        <v>434</v>
      </c>
      <c r="B97" s="663" t="s">
        <v>377</v>
      </c>
      <c r="C97" s="664" t="s">
        <v>435</v>
      </c>
      <c r="D97" s="646">
        <v>5575.0024403346506</v>
      </c>
    </row>
    <row r="98" spans="1:4" ht="16.5" thickTop="1" thickBot="1">
      <c r="A98" s="663" t="s">
        <v>421</v>
      </c>
      <c r="B98" s="663" t="s">
        <v>422</v>
      </c>
      <c r="C98" s="664" t="s">
        <v>423</v>
      </c>
      <c r="D98" s="646">
        <v>4772.4202021724032</v>
      </c>
    </row>
    <row r="99" spans="1:4" ht="16.5" thickTop="1" thickBot="1">
      <c r="A99" s="663" t="s">
        <v>835</v>
      </c>
      <c r="B99" s="663" t="s">
        <v>387</v>
      </c>
      <c r="C99" s="664" t="s">
        <v>2254</v>
      </c>
      <c r="D99" s="646">
        <v>342752.98762524035</v>
      </c>
    </row>
    <row r="100" spans="1:4" ht="16.5" thickTop="1" thickBot="1">
      <c r="A100" s="663" t="s">
        <v>836</v>
      </c>
      <c r="B100" s="663" t="s">
        <v>387</v>
      </c>
      <c r="C100" s="664" t="s">
        <v>2255</v>
      </c>
      <c r="D100" s="646">
        <v>387387.11656336958</v>
      </c>
    </row>
    <row r="101" spans="1:4" ht="16.5" thickTop="1" thickBot="1">
      <c r="A101" s="663" t="s">
        <v>837</v>
      </c>
      <c r="B101" s="663" t="s">
        <v>387</v>
      </c>
      <c r="C101" s="664" t="s">
        <v>2256</v>
      </c>
      <c r="D101" s="646">
        <v>656239.69012034533</v>
      </c>
    </row>
    <row r="102" spans="1:4" ht="16.5" thickTop="1" thickBot="1">
      <c r="A102" s="663" t="s">
        <v>838</v>
      </c>
      <c r="B102" s="663" t="s">
        <v>387</v>
      </c>
      <c r="C102" s="664" t="s">
        <v>2257</v>
      </c>
      <c r="D102" s="646">
        <v>404588.62831110007</v>
      </c>
    </row>
    <row r="103" spans="1:4" ht="16.5" thickTop="1" thickBot="1">
      <c r="A103" s="663" t="s">
        <v>839</v>
      </c>
      <c r="B103" s="663" t="s">
        <v>387</v>
      </c>
      <c r="C103" s="664" t="s">
        <v>2258</v>
      </c>
      <c r="D103" s="646">
        <v>438134.94967339881</v>
      </c>
    </row>
    <row r="104" spans="1:4" ht="16.5" thickTop="1" thickBot="1">
      <c r="A104" s="663" t="s">
        <v>833</v>
      </c>
      <c r="B104" s="663" t="s">
        <v>387</v>
      </c>
      <c r="C104" s="664" t="s">
        <v>2006</v>
      </c>
      <c r="D104" s="646">
        <v>343285.47695953539</v>
      </c>
    </row>
    <row r="105" spans="1:4" ht="16.5" thickTop="1" thickBot="1">
      <c r="A105" s="663" t="s">
        <v>832</v>
      </c>
      <c r="B105" s="663" t="s">
        <v>387</v>
      </c>
      <c r="C105" s="664" t="s">
        <v>2007</v>
      </c>
      <c r="D105" s="646">
        <v>362448.64511093515</v>
      </c>
    </row>
    <row r="106" spans="1:4" ht="16.5" thickTop="1" thickBot="1">
      <c r="A106" s="663" t="s">
        <v>1661</v>
      </c>
      <c r="B106" s="663" t="s">
        <v>387</v>
      </c>
      <c r="C106" s="664" t="s">
        <v>2005</v>
      </c>
      <c r="D106" s="646">
        <v>380017.54961527191</v>
      </c>
    </row>
    <row r="107" spans="1:4" ht="16.5" thickTop="1" thickBot="1">
      <c r="A107" s="663" t="s">
        <v>829</v>
      </c>
      <c r="B107" s="663" t="s">
        <v>387</v>
      </c>
      <c r="C107" s="664" t="s">
        <v>2005</v>
      </c>
      <c r="D107" s="646">
        <v>380318.2499131228</v>
      </c>
    </row>
    <row r="108" spans="1:4" ht="16.5" thickTop="1" thickBot="1">
      <c r="A108" s="663" t="s">
        <v>831</v>
      </c>
      <c r="B108" s="663" t="s">
        <v>387</v>
      </c>
      <c r="C108" s="664" t="s">
        <v>2008</v>
      </c>
      <c r="D108" s="646">
        <v>402367.01059014094</v>
      </c>
    </row>
    <row r="109" spans="1:4" ht="16.5" thickTop="1" thickBot="1">
      <c r="A109" s="663" t="s">
        <v>830</v>
      </c>
      <c r="B109" s="663" t="s">
        <v>387</v>
      </c>
      <c r="C109" s="664" t="s">
        <v>2009</v>
      </c>
      <c r="D109" s="646">
        <v>420490.46115632163</v>
      </c>
    </row>
    <row r="110" spans="1:4" ht="16.5" thickTop="1" thickBot="1">
      <c r="A110" s="663" t="s">
        <v>834</v>
      </c>
      <c r="B110" s="663" t="s">
        <v>387</v>
      </c>
      <c r="C110" s="664" t="s">
        <v>2010</v>
      </c>
      <c r="D110" s="646">
        <v>343328.7351973044</v>
      </c>
    </row>
    <row r="111" spans="1:4" ht="16.5" thickTop="1" thickBot="1">
      <c r="A111" s="663" t="s">
        <v>424</v>
      </c>
      <c r="B111" s="663" t="s">
        <v>144</v>
      </c>
      <c r="C111" s="664" t="s">
        <v>425</v>
      </c>
      <c r="D111" s="646">
        <v>93602.848236186022</v>
      </c>
    </row>
    <row r="112" spans="1:4" ht="16.5" thickTop="1" thickBot="1">
      <c r="A112" s="663" t="s">
        <v>426</v>
      </c>
      <c r="B112" s="663" t="s">
        <v>233</v>
      </c>
      <c r="C112" s="664" t="s">
        <v>427</v>
      </c>
      <c r="D112" s="646">
        <v>1046.5753329160084</v>
      </c>
    </row>
    <row r="113" spans="1:4" ht="16.5" thickTop="1" thickBot="1">
      <c r="A113" s="663" t="s">
        <v>428</v>
      </c>
      <c r="B113" s="663" t="s">
        <v>92</v>
      </c>
      <c r="C113" s="664" t="s">
        <v>427</v>
      </c>
      <c r="D113" s="646">
        <v>863.54054249418346</v>
      </c>
    </row>
    <row r="114" spans="1:4" ht="16.5" thickTop="1" thickBot="1">
      <c r="A114" s="663" t="s">
        <v>429</v>
      </c>
      <c r="B114" s="663" t="s">
        <v>144</v>
      </c>
      <c r="C114" s="664" t="s">
        <v>2259</v>
      </c>
      <c r="D114" s="646">
        <v>44816.704386232181</v>
      </c>
    </row>
    <row r="115" spans="1:4" ht="16.5" thickTop="1" thickBot="1">
      <c r="A115" s="663" t="s">
        <v>430</v>
      </c>
      <c r="B115" s="663" t="s">
        <v>92</v>
      </c>
      <c r="C115" s="664" t="s">
        <v>431</v>
      </c>
      <c r="D115" s="646">
        <v>57171.968534912368</v>
      </c>
    </row>
    <row r="116" spans="1:4" ht="16.5" thickTop="1" thickBot="1">
      <c r="A116" s="663" t="s">
        <v>438</v>
      </c>
      <c r="B116" s="663" t="s">
        <v>92</v>
      </c>
      <c r="C116" s="664" t="s">
        <v>1913</v>
      </c>
      <c r="D116" s="646">
        <v>126703.96740798574</v>
      </c>
    </row>
    <row r="117" spans="1:4" ht="16.5" thickTop="1" thickBot="1">
      <c r="A117" s="663" t="s">
        <v>440</v>
      </c>
      <c r="B117" s="663" t="s">
        <v>92</v>
      </c>
      <c r="C117" s="664" t="s">
        <v>441</v>
      </c>
      <c r="D117" s="646">
        <v>41342.715553956623</v>
      </c>
    </row>
    <row r="118" spans="1:4" ht="16.5" thickTop="1" thickBot="1">
      <c r="A118" s="663" t="s">
        <v>439</v>
      </c>
      <c r="B118" s="663" t="s">
        <v>92</v>
      </c>
      <c r="C118" s="664" t="s">
        <v>2260</v>
      </c>
      <c r="D118" s="646">
        <v>46290.436494313151</v>
      </c>
    </row>
    <row r="119" spans="1:4" ht="16.5" thickTop="1" thickBot="1">
      <c r="A119" s="663" t="s">
        <v>443</v>
      </c>
      <c r="B119" s="663" t="s">
        <v>387</v>
      </c>
      <c r="C119" s="664" t="s">
        <v>2261</v>
      </c>
      <c r="D119" s="646">
        <v>4443.5521193474051</v>
      </c>
    </row>
    <row r="120" spans="1:4" ht="16.5" thickTop="1" thickBot="1">
      <c r="A120" s="663" t="s">
        <v>442</v>
      </c>
      <c r="B120" s="663" t="s">
        <v>387</v>
      </c>
      <c r="C120" s="664" t="s">
        <v>2262</v>
      </c>
      <c r="D120" s="646">
        <v>4443.5521193474051</v>
      </c>
    </row>
    <row r="121" spans="1:4" ht="16.5" thickTop="1" thickBot="1">
      <c r="A121" s="663" t="s">
        <v>840</v>
      </c>
      <c r="B121" s="663" t="s">
        <v>606</v>
      </c>
      <c r="C121" s="664" t="s">
        <v>2263</v>
      </c>
      <c r="D121" s="646">
        <v>19530.486999476805</v>
      </c>
    </row>
    <row r="122" spans="1:4" ht="16.5" thickTop="1" thickBot="1">
      <c r="A122" s="663" t="s">
        <v>841</v>
      </c>
      <c r="B122" s="663" t="s">
        <v>606</v>
      </c>
      <c r="C122" s="664" t="s">
        <v>1946</v>
      </c>
      <c r="D122" s="646">
        <v>29603.51440100879</v>
      </c>
    </row>
    <row r="123" spans="1:4" ht="16.5" thickTop="1" thickBot="1">
      <c r="A123" s="663" t="s">
        <v>444</v>
      </c>
      <c r="B123" s="663" t="s">
        <v>387</v>
      </c>
      <c r="C123" s="664" t="s">
        <v>1914</v>
      </c>
      <c r="D123" s="646">
        <v>3010.1736682509604</v>
      </c>
    </row>
    <row r="124" spans="1:4" ht="16.5" thickTop="1" thickBot="1">
      <c r="A124" s="663" t="s">
        <v>445</v>
      </c>
      <c r="B124" s="663" t="s">
        <v>144</v>
      </c>
      <c r="C124" s="664" t="s">
        <v>446</v>
      </c>
      <c r="D124" s="646">
        <v>19218.746175729077</v>
      </c>
    </row>
    <row r="125" spans="1:4" ht="16.5" thickTop="1" thickBot="1">
      <c r="A125" s="663" t="s">
        <v>865</v>
      </c>
      <c r="B125" s="663" t="s">
        <v>422</v>
      </c>
      <c r="C125" s="664" t="s">
        <v>1947</v>
      </c>
      <c r="D125" s="646">
        <v>1402.018630038403</v>
      </c>
    </row>
    <row r="126" spans="1:4" ht="16.5" thickTop="1" thickBot="1">
      <c r="A126" s="663" t="s">
        <v>866</v>
      </c>
      <c r="B126" s="663" t="s">
        <v>422</v>
      </c>
      <c r="C126" s="664" t="s">
        <v>1948</v>
      </c>
      <c r="D126" s="646">
        <v>1780.9690631261324</v>
      </c>
    </row>
    <row r="127" spans="1:4" ht="16.5" thickTop="1" thickBot="1">
      <c r="A127" s="663" t="s">
        <v>864</v>
      </c>
      <c r="B127" s="663" t="s">
        <v>422</v>
      </c>
      <c r="C127" s="664" t="s">
        <v>2264</v>
      </c>
      <c r="D127" s="646">
        <v>1780.9690631261324</v>
      </c>
    </row>
    <row r="128" spans="1:4" ht="16.5" thickTop="1" thickBot="1">
      <c r="A128" s="663" t="s">
        <v>846</v>
      </c>
      <c r="B128" s="663" t="s">
        <v>422</v>
      </c>
      <c r="C128" s="664" t="s">
        <v>847</v>
      </c>
      <c r="D128" s="646">
        <v>1329.0139655303813</v>
      </c>
    </row>
    <row r="129" spans="1:4" ht="16.5" thickTop="1" thickBot="1">
      <c r="A129" s="663" t="s">
        <v>848</v>
      </c>
      <c r="B129" s="663" t="s">
        <v>422</v>
      </c>
      <c r="C129" s="664" t="s">
        <v>849</v>
      </c>
      <c r="D129" s="646">
        <v>3260.2706833582188</v>
      </c>
    </row>
    <row r="130" spans="1:4" ht="16.5" thickTop="1" thickBot="1">
      <c r="A130" s="663" t="s">
        <v>850</v>
      </c>
      <c r="B130" s="663" t="s">
        <v>422</v>
      </c>
      <c r="C130" s="664" t="s">
        <v>851</v>
      </c>
      <c r="D130" s="646">
        <v>1388.3177711986416</v>
      </c>
    </row>
    <row r="131" spans="1:4" ht="16.5" thickTop="1" thickBot="1">
      <c r="A131" s="663" t="s">
        <v>852</v>
      </c>
      <c r="B131" s="663" t="s">
        <v>422</v>
      </c>
      <c r="C131" s="664" t="s">
        <v>853</v>
      </c>
      <c r="D131" s="646">
        <v>1788.3741883645923</v>
      </c>
    </row>
    <row r="132" spans="1:4" ht="16.5" thickTop="1" thickBot="1">
      <c r="A132" s="663" t="s">
        <v>854</v>
      </c>
      <c r="B132" s="663" t="s">
        <v>422</v>
      </c>
      <c r="C132" s="664" t="s">
        <v>855</v>
      </c>
      <c r="D132" s="646">
        <v>1540.9061449141304</v>
      </c>
    </row>
    <row r="133" spans="1:4" ht="16.5" thickTop="1" thickBot="1">
      <c r="A133" s="663" t="s">
        <v>858</v>
      </c>
      <c r="B133" s="663" t="s">
        <v>422</v>
      </c>
      <c r="C133" s="664" t="s">
        <v>859</v>
      </c>
      <c r="D133" s="646">
        <v>1160.1023991223167</v>
      </c>
    </row>
    <row r="134" spans="1:4" ht="16.5" thickTop="1" thickBot="1">
      <c r="A134" s="663" t="s">
        <v>856</v>
      </c>
      <c r="B134" s="663" t="s">
        <v>422</v>
      </c>
      <c r="C134" s="664" t="s">
        <v>857</v>
      </c>
      <c r="D134" s="646">
        <v>1504.3864246893731</v>
      </c>
    </row>
    <row r="135" spans="1:4" ht="16.5" thickTop="1" thickBot="1">
      <c r="A135" s="663" t="s">
        <v>860</v>
      </c>
      <c r="B135" s="663" t="s">
        <v>422</v>
      </c>
      <c r="C135" s="664" t="s">
        <v>861</v>
      </c>
      <c r="D135" s="646">
        <v>1247.1550017155407</v>
      </c>
    </row>
    <row r="136" spans="1:4" ht="16.5" thickTop="1" thickBot="1">
      <c r="A136" s="663" t="s">
        <v>862</v>
      </c>
      <c r="B136" s="663" t="s">
        <v>422</v>
      </c>
      <c r="C136" s="664" t="s">
        <v>863</v>
      </c>
      <c r="D136" s="646">
        <v>1565.4831480979469</v>
      </c>
    </row>
    <row r="137" spans="1:4" ht="16.5" thickTop="1" thickBot="1">
      <c r="A137" s="663" t="s">
        <v>845</v>
      </c>
      <c r="B137" s="663" t="s">
        <v>377</v>
      </c>
      <c r="C137" s="664" t="s">
        <v>2265</v>
      </c>
      <c r="D137" s="646">
        <v>3967.1671348137802</v>
      </c>
    </row>
    <row r="138" spans="1:4" ht="31.5" thickTop="1" thickBot="1">
      <c r="A138" s="663" t="s">
        <v>842</v>
      </c>
      <c r="B138" s="663" t="s">
        <v>843</v>
      </c>
      <c r="C138" s="664" t="s">
        <v>844</v>
      </c>
      <c r="D138" s="646">
        <v>0</v>
      </c>
    </row>
    <row r="139" spans="1:4" ht="16.5" thickTop="1" thickBot="1">
      <c r="A139" s="663" t="s">
        <v>447</v>
      </c>
      <c r="B139" s="663" t="s">
        <v>377</v>
      </c>
      <c r="C139" s="664" t="s">
        <v>448</v>
      </c>
      <c r="D139" s="646">
        <v>4601.0575287949732</v>
      </c>
    </row>
    <row r="140" spans="1:4" ht="16.5" thickTop="1" thickBot="1">
      <c r="A140" s="663" t="s">
        <v>449</v>
      </c>
      <c r="B140" s="663" t="s">
        <v>450</v>
      </c>
      <c r="C140" s="664" t="s">
        <v>2266</v>
      </c>
      <c r="D140" s="646">
        <v>743.2489496009149</v>
      </c>
    </row>
    <row r="141" spans="1:4" ht="16.5" thickTop="1" thickBot="1">
      <c r="A141" s="663" t="s">
        <v>451</v>
      </c>
      <c r="B141" s="663" t="s">
        <v>144</v>
      </c>
      <c r="C141" s="664" t="s">
        <v>2267</v>
      </c>
      <c r="D141" s="646">
        <v>6233.9515048851781</v>
      </c>
    </row>
    <row r="142" spans="1:4" ht="16.5" thickTop="1" thickBot="1">
      <c r="A142" s="663" t="s">
        <v>452</v>
      </c>
      <c r="B142" s="663" t="s">
        <v>92</v>
      </c>
      <c r="C142" s="664" t="s">
        <v>2268</v>
      </c>
      <c r="D142" s="646">
        <v>3394.5442258747994</v>
      </c>
    </row>
    <row r="143" spans="1:4" ht="16.5" thickTop="1" thickBot="1">
      <c r="A143" s="663" t="s">
        <v>453</v>
      </c>
      <c r="B143" s="663" t="s">
        <v>454</v>
      </c>
      <c r="C143" s="664" t="s">
        <v>455</v>
      </c>
      <c r="D143" s="646">
        <v>10104.453568021541</v>
      </c>
    </row>
    <row r="144" spans="1:4" ht="16.5" thickTop="1" thickBot="1">
      <c r="A144" s="663" t="s">
        <v>456</v>
      </c>
      <c r="B144" s="663" t="s">
        <v>422</v>
      </c>
      <c r="C144" s="664" t="s">
        <v>457</v>
      </c>
      <c r="D144" s="646">
        <v>29645.246070763744</v>
      </c>
    </row>
    <row r="145" spans="1:4" ht="16.5" thickTop="1" thickBot="1">
      <c r="A145" s="663" t="s">
        <v>873</v>
      </c>
      <c r="B145" s="663" t="s">
        <v>233</v>
      </c>
      <c r="C145" s="664" t="s">
        <v>875</v>
      </c>
      <c r="D145" s="646">
        <v>16891.790723354254</v>
      </c>
    </row>
    <row r="146" spans="1:4" ht="31.5" thickTop="1" thickBot="1">
      <c r="A146" s="663" t="s">
        <v>867</v>
      </c>
      <c r="B146" s="663" t="s">
        <v>233</v>
      </c>
      <c r="C146" s="664" t="s">
        <v>2269</v>
      </c>
      <c r="D146" s="646">
        <v>7882.8356708986503</v>
      </c>
    </row>
    <row r="147" spans="1:4" ht="16.5" thickTop="1" thickBot="1">
      <c r="A147" s="663" t="s">
        <v>868</v>
      </c>
      <c r="B147" s="663" t="s">
        <v>233</v>
      </c>
      <c r="C147" s="664" t="s">
        <v>2270</v>
      </c>
      <c r="D147" s="646">
        <v>22522.387631139001</v>
      </c>
    </row>
    <row r="148" spans="1:4" ht="16.5" thickTop="1" thickBot="1">
      <c r="A148" s="663" t="s">
        <v>1691</v>
      </c>
      <c r="B148" s="663" t="s">
        <v>233</v>
      </c>
      <c r="C148" s="664" t="s">
        <v>1949</v>
      </c>
      <c r="D148" s="646">
        <v>9008.9550524556016</v>
      </c>
    </row>
    <row r="149" spans="1:4" ht="16.5" thickTop="1" thickBot="1">
      <c r="A149" s="663" t="s">
        <v>869</v>
      </c>
      <c r="B149" s="663" t="s">
        <v>144</v>
      </c>
      <c r="C149" s="664" t="s">
        <v>2271</v>
      </c>
      <c r="D149" s="646">
        <v>22522.387631139001</v>
      </c>
    </row>
    <row r="150" spans="1:4" ht="16.5" thickTop="1" thickBot="1">
      <c r="A150" s="663" t="s">
        <v>870</v>
      </c>
      <c r="B150" s="663" t="s">
        <v>233</v>
      </c>
      <c r="C150" s="664" t="s">
        <v>871</v>
      </c>
      <c r="D150" s="646">
        <v>9008.9550524556016</v>
      </c>
    </row>
    <row r="151" spans="1:4" ht="16.5" thickTop="1" thickBot="1">
      <c r="A151" s="663" t="s">
        <v>872</v>
      </c>
      <c r="B151" s="663" t="s">
        <v>450</v>
      </c>
      <c r="C151" s="664" t="s">
        <v>2272</v>
      </c>
      <c r="D151" s="646">
        <v>41144.875936623313</v>
      </c>
    </row>
    <row r="152" spans="1:4" ht="16.5" thickTop="1" thickBot="1">
      <c r="A152" s="663" t="s">
        <v>458</v>
      </c>
      <c r="B152" s="663" t="s">
        <v>92</v>
      </c>
      <c r="C152" s="664" t="s">
        <v>459</v>
      </c>
      <c r="D152" s="646">
        <v>1194.4962008636367</v>
      </c>
    </row>
    <row r="153" spans="1:4" ht="16.5" thickTop="1" thickBot="1">
      <c r="A153" s="663" t="s">
        <v>460</v>
      </c>
      <c r="B153" s="663" t="s">
        <v>377</v>
      </c>
      <c r="C153" s="664" t="s">
        <v>461</v>
      </c>
      <c r="D153" s="646">
        <v>30546.647190330361</v>
      </c>
    </row>
    <row r="154" spans="1:4" ht="16.5" thickTop="1" thickBot="1">
      <c r="A154" s="663" t="s">
        <v>462</v>
      </c>
      <c r="B154" s="663" t="s">
        <v>377</v>
      </c>
      <c r="C154" s="664" t="s">
        <v>463</v>
      </c>
      <c r="D154" s="646">
        <v>2178.53748335717</v>
      </c>
    </row>
    <row r="155" spans="1:4" ht="16.5" thickTop="1" thickBot="1">
      <c r="A155" s="663" t="s">
        <v>909</v>
      </c>
      <c r="B155" s="663" t="s">
        <v>144</v>
      </c>
      <c r="C155" s="664" t="s">
        <v>2273</v>
      </c>
      <c r="D155" s="646">
        <v>71290.755155931169</v>
      </c>
    </row>
    <row r="156" spans="1:4" ht="16.5" thickTop="1" thickBot="1">
      <c r="A156" s="663" t="s">
        <v>910</v>
      </c>
      <c r="B156" s="663" t="s">
        <v>144</v>
      </c>
      <c r="C156" s="664" t="s">
        <v>2274</v>
      </c>
      <c r="D156" s="646">
        <v>16607.808571346177</v>
      </c>
    </row>
    <row r="157" spans="1:4" ht="16.5" thickTop="1" thickBot="1">
      <c r="A157" s="663" t="s">
        <v>911</v>
      </c>
      <c r="B157" s="663" t="s">
        <v>144</v>
      </c>
      <c r="C157" s="664" t="s">
        <v>2275</v>
      </c>
      <c r="D157" s="646">
        <v>31977.649346957369</v>
      </c>
    </row>
    <row r="158" spans="1:4" ht="16.5" thickTop="1" thickBot="1">
      <c r="A158" s="663" t="s">
        <v>912</v>
      </c>
      <c r="B158" s="663" t="s">
        <v>144</v>
      </c>
      <c r="C158" s="664" t="s">
        <v>2276</v>
      </c>
      <c r="D158" s="646">
        <v>63672.718738959447</v>
      </c>
    </row>
    <row r="159" spans="1:4" ht="16.5" thickTop="1" thickBot="1">
      <c r="A159" s="663" t="s">
        <v>466</v>
      </c>
      <c r="B159" s="663" t="s">
        <v>233</v>
      </c>
      <c r="C159" s="664" t="s">
        <v>467</v>
      </c>
      <c r="D159" s="646">
        <v>7634.5717097679217</v>
      </c>
    </row>
    <row r="160" spans="1:4" ht="16.5" thickTop="1" thickBot="1">
      <c r="A160" s="663" t="s">
        <v>902</v>
      </c>
      <c r="B160" s="663" t="s">
        <v>233</v>
      </c>
      <c r="C160" s="664" t="s">
        <v>467</v>
      </c>
      <c r="D160" s="646">
        <v>7634.5717097679217</v>
      </c>
    </row>
    <row r="161" spans="1:4" ht="16.5" thickTop="1" thickBot="1">
      <c r="A161" s="663" t="s">
        <v>468</v>
      </c>
      <c r="B161" s="663" t="s">
        <v>233</v>
      </c>
      <c r="C161" s="664" t="s">
        <v>469</v>
      </c>
      <c r="D161" s="646">
        <v>10750.590044092924</v>
      </c>
    </row>
    <row r="162" spans="1:4" ht="16.5" thickTop="1" thickBot="1">
      <c r="A162" s="663" t="s">
        <v>903</v>
      </c>
      <c r="B162" s="663" t="s">
        <v>233</v>
      </c>
      <c r="C162" s="664" t="s">
        <v>469</v>
      </c>
      <c r="D162" s="646">
        <v>10750.590044092924</v>
      </c>
    </row>
    <row r="163" spans="1:4" ht="16.5" thickTop="1" thickBot="1">
      <c r="A163" s="663" t="s">
        <v>894</v>
      </c>
      <c r="B163" s="663" t="s">
        <v>233</v>
      </c>
      <c r="C163" s="664" t="s">
        <v>895</v>
      </c>
      <c r="D163" s="646">
        <v>9085.4927921943527</v>
      </c>
    </row>
    <row r="164" spans="1:4" ht="16.5" thickTop="1" thickBot="1">
      <c r="A164" s="663" t="s">
        <v>900</v>
      </c>
      <c r="B164" s="663" t="s">
        <v>233</v>
      </c>
      <c r="C164" s="664" t="s">
        <v>895</v>
      </c>
      <c r="D164" s="646">
        <v>9085.4927921943527</v>
      </c>
    </row>
    <row r="165" spans="1:4" ht="16.5" thickTop="1" thickBot="1">
      <c r="A165" s="663" t="s">
        <v>907</v>
      </c>
      <c r="B165" s="663" t="s">
        <v>874</v>
      </c>
      <c r="C165" s="664" t="s">
        <v>908</v>
      </c>
      <c r="D165" s="646">
        <v>15186.737533521169</v>
      </c>
    </row>
    <row r="166" spans="1:4" ht="16.5" thickTop="1" thickBot="1">
      <c r="A166" s="663" t="s">
        <v>905</v>
      </c>
      <c r="B166" s="663" t="s">
        <v>233</v>
      </c>
      <c r="C166" s="664" t="s">
        <v>906</v>
      </c>
      <c r="D166" s="646">
        <v>9548.830899459108</v>
      </c>
    </row>
    <row r="167" spans="1:4" ht="16.5" thickTop="1" thickBot="1">
      <c r="A167" s="663" t="s">
        <v>470</v>
      </c>
      <c r="B167" s="663" t="s">
        <v>233</v>
      </c>
      <c r="C167" s="664" t="s">
        <v>471</v>
      </c>
      <c r="D167" s="646">
        <v>14573.997990067424</v>
      </c>
    </row>
    <row r="168" spans="1:4" ht="16.5" thickTop="1" thickBot="1">
      <c r="A168" s="663" t="s">
        <v>904</v>
      </c>
      <c r="B168" s="663" t="s">
        <v>233</v>
      </c>
      <c r="C168" s="664" t="s">
        <v>471</v>
      </c>
      <c r="D168" s="646">
        <v>12812.242556935984</v>
      </c>
    </row>
    <row r="169" spans="1:4" ht="16.5" thickTop="1" thickBot="1">
      <c r="A169" s="663" t="s">
        <v>464</v>
      </c>
      <c r="B169" s="663" t="s">
        <v>233</v>
      </c>
      <c r="C169" s="664" t="s">
        <v>465</v>
      </c>
      <c r="D169" s="646">
        <v>12285.428583149183</v>
      </c>
    </row>
    <row r="170" spans="1:4" ht="16.5" thickTop="1" thickBot="1">
      <c r="A170" s="663" t="s">
        <v>901</v>
      </c>
      <c r="B170" s="663" t="s">
        <v>233</v>
      </c>
      <c r="C170" s="664" t="s">
        <v>465</v>
      </c>
      <c r="D170" s="646">
        <v>12285.428583149183</v>
      </c>
    </row>
    <row r="171" spans="1:4" ht="16.5" thickTop="1" thickBot="1">
      <c r="A171" s="663" t="s">
        <v>877</v>
      </c>
      <c r="B171" s="663" t="s">
        <v>233</v>
      </c>
      <c r="C171" s="664" t="s">
        <v>878</v>
      </c>
      <c r="D171" s="646">
        <v>11213.755512125221</v>
      </c>
    </row>
    <row r="172" spans="1:4" ht="16.5" thickTop="1" thickBot="1">
      <c r="A172" s="663" t="s">
        <v>890</v>
      </c>
      <c r="B172" s="663" t="s">
        <v>874</v>
      </c>
      <c r="C172" s="664" t="s">
        <v>891</v>
      </c>
      <c r="D172" s="646">
        <v>16463.54239400494</v>
      </c>
    </row>
    <row r="173" spans="1:4" ht="16.5" thickTop="1" thickBot="1">
      <c r="A173" s="663" t="s">
        <v>892</v>
      </c>
      <c r="B173" s="663" t="s">
        <v>874</v>
      </c>
      <c r="C173" s="664" t="s">
        <v>893</v>
      </c>
      <c r="D173" s="646">
        <v>7252.2403379604839</v>
      </c>
    </row>
    <row r="174" spans="1:4" ht="16.5" thickTop="1" thickBot="1">
      <c r="A174" s="663" t="s">
        <v>879</v>
      </c>
      <c r="B174" s="663" t="s">
        <v>233</v>
      </c>
      <c r="C174" s="664" t="s">
        <v>880</v>
      </c>
      <c r="D174" s="646">
        <v>5277.2431682398092</v>
      </c>
    </row>
    <row r="175" spans="1:4" ht="16.5" thickTop="1" thickBot="1">
      <c r="A175" s="663" t="s">
        <v>881</v>
      </c>
      <c r="B175" s="663" t="s">
        <v>233</v>
      </c>
      <c r="C175" s="664" t="s">
        <v>882</v>
      </c>
      <c r="D175" s="646">
        <v>5310.0003350366524</v>
      </c>
    </row>
    <row r="176" spans="1:4" ht="31.5" thickTop="1" thickBot="1">
      <c r="A176" s="663" t="s">
        <v>887</v>
      </c>
      <c r="B176" s="663" t="s">
        <v>233</v>
      </c>
      <c r="C176" s="664" t="s">
        <v>1952</v>
      </c>
      <c r="D176" s="646">
        <v>5158.5768597054794</v>
      </c>
    </row>
    <row r="177" spans="1:4" ht="31.5" thickTop="1" thickBot="1">
      <c r="A177" s="663" t="s">
        <v>883</v>
      </c>
      <c r="B177" s="663" t="s">
        <v>233</v>
      </c>
      <c r="C177" s="664" t="s">
        <v>1951</v>
      </c>
      <c r="D177" s="646">
        <v>5737.9550548397838</v>
      </c>
    </row>
    <row r="178" spans="1:4" ht="16.5" thickTop="1" thickBot="1">
      <c r="A178" s="663" t="s">
        <v>884</v>
      </c>
      <c r="B178" s="663" t="s">
        <v>233</v>
      </c>
      <c r="C178" s="664" t="s">
        <v>2277</v>
      </c>
      <c r="D178" s="646">
        <v>7388.3894574198448</v>
      </c>
    </row>
    <row r="179" spans="1:4" ht="31.5" thickTop="1" thickBot="1">
      <c r="A179" s="663" t="s">
        <v>889</v>
      </c>
      <c r="B179" s="663" t="s">
        <v>233</v>
      </c>
      <c r="C179" s="664" t="s">
        <v>1953</v>
      </c>
      <c r="D179" s="646">
        <v>6547.7785886886477</v>
      </c>
    </row>
    <row r="180" spans="1:4" ht="31.5" thickTop="1" thickBot="1">
      <c r="A180" s="663" t="s">
        <v>876</v>
      </c>
      <c r="B180" s="663" t="s">
        <v>233</v>
      </c>
      <c r="C180" s="664" t="s">
        <v>1950</v>
      </c>
      <c r="D180" s="646">
        <v>7608.635658067803</v>
      </c>
    </row>
    <row r="181" spans="1:4" ht="16.5" thickTop="1" thickBot="1">
      <c r="A181" s="663" t="s">
        <v>885</v>
      </c>
      <c r="B181" s="663" t="s">
        <v>233</v>
      </c>
      <c r="C181" s="664" t="s">
        <v>886</v>
      </c>
      <c r="D181" s="646">
        <v>3180.9317303403996</v>
      </c>
    </row>
    <row r="182" spans="1:4" ht="16.5" thickTop="1" thickBot="1">
      <c r="A182" s="663" t="s">
        <v>888</v>
      </c>
      <c r="B182" s="663" t="s">
        <v>233</v>
      </c>
      <c r="C182" s="664" t="s">
        <v>886</v>
      </c>
      <c r="D182" s="646">
        <v>3180.9317303403996</v>
      </c>
    </row>
    <row r="183" spans="1:4" ht="16.5" thickTop="1" thickBot="1">
      <c r="A183" s="663" t="s">
        <v>472</v>
      </c>
      <c r="B183" s="663" t="s">
        <v>377</v>
      </c>
      <c r="C183" s="664" t="s">
        <v>473</v>
      </c>
      <c r="D183" s="646">
        <v>6376.6335124925326</v>
      </c>
    </row>
    <row r="184" spans="1:4" ht="16.5" thickTop="1" thickBot="1">
      <c r="A184" s="663" t="s">
        <v>476</v>
      </c>
      <c r="B184" s="663" t="s">
        <v>92</v>
      </c>
      <c r="C184" s="664" t="s">
        <v>477</v>
      </c>
      <c r="D184" s="646">
        <v>5671.2971911896348</v>
      </c>
    </row>
    <row r="185" spans="1:4" ht="16.5" thickTop="1" thickBot="1">
      <c r="A185" s="663" t="s">
        <v>474</v>
      </c>
      <c r="B185" s="663" t="s">
        <v>387</v>
      </c>
      <c r="C185" s="664" t="s">
        <v>475</v>
      </c>
      <c r="D185" s="646">
        <v>45202.998194255808</v>
      </c>
    </row>
    <row r="186" spans="1:4" ht="16.5" thickTop="1" thickBot="1">
      <c r="A186" s="663" t="s">
        <v>478</v>
      </c>
      <c r="B186" s="663" t="s">
        <v>144</v>
      </c>
      <c r="C186" s="664" t="s">
        <v>1915</v>
      </c>
      <c r="D186" s="646">
        <v>1979.9082437290076</v>
      </c>
    </row>
    <row r="187" spans="1:4" ht="16.5" thickTop="1" thickBot="1">
      <c r="A187" s="663" t="s">
        <v>1455</v>
      </c>
      <c r="B187" s="663" t="s">
        <v>377</v>
      </c>
      <c r="C187" s="664" t="s">
        <v>1454</v>
      </c>
      <c r="D187" s="646">
        <v>11458.25251154535</v>
      </c>
    </row>
    <row r="188" spans="1:4" ht="16.5" thickTop="1" thickBot="1">
      <c r="A188" s="663" t="s">
        <v>1709</v>
      </c>
      <c r="B188" s="663" t="s">
        <v>377</v>
      </c>
      <c r="C188" s="664" t="s">
        <v>1708</v>
      </c>
      <c r="D188" s="646">
        <v>11458.25251154535</v>
      </c>
    </row>
    <row r="189" spans="1:4" ht="16.5" thickTop="1" thickBot="1">
      <c r="A189" s="663" t="s">
        <v>479</v>
      </c>
      <c r="B189" s="663" t="s">
        <v>377</v>
      </c>
      <c r="C189" s="664" t="s">
        <v>480</v>
      </c>
      <c r="D189" s="646">
        <v>42848.734348904632</v>
      </c>
    </row>
    <row r="190" spans="1:4" ht="16.5" thickTop="1" thickBot="1">
      <c r="A190" s="663" t="s">
        <v>1666</v>
      </c>
      <c r="B190" s="663" t="s">
        <v>144</v>
      </c>
      <c r="C190" s="664" t="s">
        <v>1665</v>
      </c>
      <c r="D190" s="646">
        <v>641629.3909024694</v>
      </c>
    </row>
    <row r="191" spans="1:4" ht="16.5" thickTop="1" thickBot="1">
      <c r="A191" s="663" t="s">
        <v>488</v>
      </c>
      <c r="B191" s="663" t="s">
        <v>92</v>
      </c>
      <c r="C191" s="664" t="s">
        <v>489</v>
      </c>
      <c r="D191" s="646">
        <v>805393.82163171715</v>
      </c>
    </row>
    <row r="192" spans="1:4" ht="16.5" thickTop="1" thickBot="1">
      <c r="A192" s="663" t="s">
        <v>490</v>
      </c>
      <c r="B192" s="663" t="s">
        <v>92</v>
      </c>
      <c r="C192" s="664" t="s">
        <v>491</v>
      </c>
      <c r="D192" s="646">
        <v>360106.79532234126</v>
      </c>
    </row>
    <row r="193" spans="1:4" ht="16.5" thickTop="1" thickBot="1">
      <c r="A193" s="663" t="s">
        <v>481</v>
      </c>
      <c r="B193" s="663" t="s">
        <v>233</v>
      </c>
      <c r="C193" s="664" t="s">
        <v>482</v>
      </c>
      <c r="D193" s="646">
        <v>2798.7388274416894</v>
      </c>
    </row>
    <row r="194" spans="1:4" ht="16.5" thickTop="1" thickBot="1">
      <c r="A194" s="663" t="s">
        <v>492</v>
      </c>
      <c r="B194" s="663" t="s">
        <v>92</v>
      </c>
      <c r="C194" s="664" t="s">
        <v>493</v>
      </c>
      <c r="D194" s="646">
        <v>1387.3720125713864</v>
      </c>
    </row>
    <row r="195" spans="1:4" ht="16.5" thickTop="1" thickBot="1">
      <c r="A195" s="663" t="s">
        <v>483</v>
      </c>
      <c r="B195" s="663" t="s">
        <v>422</v>
      </c>
      <c r="C195" s="664" t="s">
        <v>2278</v>
      </c>
      <c r="D195" s="646">
        <v>1202.673360308868</v>
      </c>
    </row>
    <row r="196" spans="1:4" ht="16.5" thickTop="1" thickBot="1">
      <c r="A196" s="663" t="s">
        <v>484</v>
      </c>
      <c r="B196" s="663" t="s">
        <v>92</v>
      </c>
      <c r="C196" s="664" t="s">
        <v>485</v>
      </c>
      <c r="D196" s="646">
        <v>36045.975852207208</v>
      </c>
    </row>
    <row r="197" spans="1:4" ht="16.5" thickTop="1" thickBot="1">
      <c r="A197" s="663" t="s">
        <v>486</v>
      </c>
      <c r="B197" s="663" t="s">
        <v>144</v>
      </c>
      <c r="C197" s="664" t="s">
        <v>487</v>
      </c>
      <c r="D197" s="646">
        <v>1582.4845352277828</v>
      </c>
    </row>
    <row r="198" spans="1:4" ht="16.5" thickTop="1" thickBot="1">
      <c r="A198" s="663" t="s">
        <v>494</v>
      </c>
      <c r="B198" s="663" t="s">
        <v>92</v>
      </c>
      <c r="C198" s="664" t="s">
        <v>495</v>
      </c>
      <c r="D198" s="646">
        <v>20510.594014769333</v>
      </c>
    </row>
    <row r="199" spans="1:4" ht="16.5" thickTop="1" thickBot="1">
      <c r="A199" s="663" t="s">
        <v>925</v>
      </c>
      <c r="B199" s="663" t="s">
        <v>92</v>
      </c>
      <c r="C199" s="664" t="s">
        <v>926</v>
      </c>
      <c r="D199" s="646">
        <v>181318.04939249728</v>
      </c>
    </row>
    <row r="200" spans="1:4" ht="31.5" thickTop="1" thickBot="1">
      <c r="A200" s="663" t="s">
        <v>929</v>
      </c>
      <c r="B200" s="663" t="s">
        <v>92</v>
      </c>
      <c r="C200" s="664" t="s">
        <v>930</v>
      </c>
      <c r="D200" s="646">
        <v>190613.873937631</v>
      </c>
    </row>
    <row r="201" spans="1:4" ht="16.5" thickTop="1" thickBot="1">
      <c r="A201" s="663" t="s">
        <v>927</v>
      </c>
      <c r="B201" s="663" t="s">
        <v>92</v>
      </c>
      <c r="C201" s="664" t="s">
        <v>928</v>
      </c>
      <c r="D201" s="646">
        <v>193454.71076770153</v>
      </c>
    </row>
    <row r="202" spans="1:4" ht="16.5" thickTop="1" thickBot="1">
      <c r="A202" s="663" t="s">
        <v>931</v>
      </c>
      <c r="B202" s="663" t="s">
        <v>233</v>
      </c>
      <c r="C202" s="664" t="s">
        <v>932</v>
      </c>
      <c r="D202" s="646">
        <v>5120.3882766907327</v>
      </c>
    </row>
    <row r="203" spans="1:4" ht="16.5" thickTop="1" thickBot="1">
      <c r="A203" s="663" t="s">
        <v>920</v>
      </c>
      <c r="B203" s="663" t="s">
        <v>233</v>
      </c>
      <c r="C203" s="664" t="s">
        <v>2279</v>
      </c>
      <c r="D203" s="646">
        <v>18803.577821323812</v>
      </c>
    </row>
    <row r="204" spans="1:4" ht="16.5" thickTop="1" thickBot="1">
      <c r="A204" s="663" t="s">
        <v>923</v>
      </c>
      <c r="B204" s="663" t="s">
        <v>92</v>
      </c>
      <c r="C204" s="664" t="s">
        <v>924</v>
      </c>
      <c r="D204" s="646">
        <v>146691.03528738525</v>
      </c>
    </row>
    <row r="205" spans="1:4" ht="16.5" thickTop="1" thickBot="1">
      <c r="A205" s="663" t="s">
        <v>921</v>
      </c>
      <c r="B205" s="663" t="s">
        <v>92</v>
      </c>
      <c r="C205" s="664" t="s">
        <v>922</v>
      </c>
      <c r="D205" s="646">
        <v>150310.82102681184</v>
      </c>
    </row>
    <row r="206" spans="1:4" ht="16.5" thickTop="1" thickBot="1">
      <c r="A206" s="663" t="s">
        <v>496</v>
      </c>
      <c r="B206" s="663" t="s">
        <v>144</v>
      </c>
      <c r="C206" s="664" t="s">
        <v>1916</v>
      </c>
      <c r="D206" s="646">
        <v>139970.18614528334</v>
      </c>
    </row>
    <row r="207" spans="1:4" ht="16.5" thickTop="1" thickBot="1">
      <c r="A207" s="663" t="s">
        <v>505</v>
      </c>
      <c r="B207" s="663" t="s">
        <v>144</v>
      </c>
      <c r="C207" s="664" t="s">
        <v>506</v>
      </c>
      <c r="D207" s="646">
        <v>139970.18614528334</v>
      </c>
    </row>
    <row r="208" spans="1:4" ht="16.5" thickTop="1" thickBot="1">
      <c r="A208" s="663" t="s">
        <v>507</v>
      </c>
      <c r="B208" s="663" t="s">
        <v>144</v>
      </c>
      <c r="C208" s="664" t="s">
        <v>508</v>
      </c>
      <c r="D208" s="646">
        <v>13374.094062342432</v>
      </c>
    </row>
    <row r="209" spans="1:4" ht="16.5" thickTop="1" thickBot="1">
      <c r="A209" s="663" t="s">
        <v>509</v>
      </c>
      <c r="B209" s="663" t="s">
        <v>233</v>
      </c>
      <c r="C209" s="664" t="s">
        <v>510</v>
      </c>
      <c r="D209" s="646">
        <v>17506.121561657284</v>
      </c>
    </row>
    <row r="210" spans="1:4" ht="16.5" thickTop="1" thickBot="1">
      <c r="A210" s="663" t="s">
        <v>512</v>
      </c>
      <c r="B210" s="663" t="s">
        <v>233</v>
      </c>
      <c r="C210" s="664" t="s">
        <v>1918</v>
      </c>
      <c r="D210" s="646">
        <v>13158.370697174061</v>
      </c>
    </row>
    <row r="211" spans="1:4" ht="16.5" thickTop="1" thickBot="1">
      <c r="A211" s="663" t="s">
        <v>511</v>
      </c>
      <c r="B211" s="663" t="s">
        <v>233</v>
      </c>
      <c r="C211" s="664" t="s">
        <v>1917</v>
      </c>
      <c r="D211" s="646">
        <v>5772.9556030121439</v>
      </c>
    </row>
    <row r="212" spans="1:4" ht="16.5" thickTop="1" thickBot="1">
      <c r="A212" s="663" t="s">
        <v>519</v>
      </c>
      <c r="B212" s="663" t="s">
        <v>387</v>
      </c>
      <c r="C212" s="664" t="s">
        <v>520</v>
      </c>
      <c r="D212" s="646">
        <v>21589.387117689741</v>
      </c>
    </row>
    <row r="213" spans="1:4" ht="16.5" thickTop="1" thickBot="1">
      <c r="A213" s="663" t="s">
        <v>515</v>
      </c>
      <c r="B213" s="663" t="s">
        <v>387</v>
      </c>
      <c r="C213" s="664" t="s">
        <v>516</v>
      </c>
      <c r="D213" s="646">
        <v>34302.526595919153</v>
      </c>
    </row>
    <row r="214" spans="1:4" ht="16.5" thickTop="1" thickBot="1">
      <c r="A214" s="663" t="s">
        <v>513</v>
      </c>
      <c r="B214" s="663" t="s">
        <v>387</v>
      </c>
      <c r="C214" s="664" t="s">
        <v>514</v>
      </c>
      <c r="D214" s="646">
        <v>22698.246223505779</v>
      </c>
    </row>
    <row r="215" spans="1:4" ht="16.5" thickTop="1" thickBot="1">
      <c r="A215" s="663" t="s">
        <v>521</v>
      </c>
      <c r="B215" s="663" t="s">
        <v>387</v>
      </c>
      <c r="C215" s="664" t="s">
        <v>522</v>
      </c>
      <c r="D215" s="646">
        <v>34680.219231972769</v>
      </c>
    </row>
    <row r="216" spans="1:4" ht="16.5" thickTop="1" thickBot="1">
      <c r="A216" s="663" t="s">
        <v>525</v>
      </c>
      <c r="B216" s="663" t="s">
        <v>387</v>
      </c>
      <c r="C216" s="664" t="s">
        <v>526</v>
      </c>
      <c r="D216" s="646">
        <v>37474.798725036286</v>
      </c>
    </row>
    <row r="217" spans="1:4" ht="16.5" thickTop="1" thickBot="1">
      <c r="A217" s="663" t="s">
        <v>527</v>
      </c>
      <c r="B217" s="663" t="s">
        <v>387</v>
      </c>
      <c r="C217" s="664" t="s">
        <v>528</v>
      </c>
      <c r="D217" s="646">
        <v>39692.516936668377</v>
      </c>
    </row>
    <row r="218" spans="1:4" ht="16.5" thickTop="1" thickBot="1">
      <c r="A218" s="663" t="s">
        <v>529</v>
      </c>
      <c r="B218" s="663" t="s">
        <v>387</v>
      </c>
      <c r="C218" s="664" t="s">
        <v>530</v>
      </c>
      <c r="D218" s="646">
        <v>41355.805595392427</v>
      </c>
    </row>
    <row r="219" spans="1:4" ht="16.5" thickTop="1" thickBot="1">
      <c r="A219" s="663" t="s">
        <v>531</v>
      </c>
      <c r="B219" s="663" t="s">
        <v>387</v>
      </c>
      <c r="C219" s="664" t="s">
        <v>532</v>
      </c>
      <c r="D219" s="646">
        <v>38029.228277944305</v>
      </c>
    </row>
    <row r="220" spans="1:4" ht="16.5" thickTop="1" thickBot="1">
      <c r="A220" s="663" t="s">
        <v>523</v>
      </c>
      <c r="B220" s="663" t="s">
        <v>387</v>
      </c>
      <c r="C220" s="664" t="s">
        <v>524</v>
      </c>
      <c r="D220" s="646">
        <v>30007.50999131328</v>
      </c>
    </row>
    <row r="221" spans="1:4" ht="16.5" thickTop="1" thickBot="1">
      <c r="A221" s="663" t="s">
        <v>533</v>
      </c>
      <c r="B221" s="663" t="s">
        <v>387</v>
      </c>
      <c r="C221" s="664" t="s">
        <v>534</v>
      </c>
      <c r="D221" s="646">
        <v>25607.490780755026</v>
      </c>
    </row>
    <row r="222" spans="1:4" ht="16.5" thickTop="1" thickBot="1">
      <c r="A222" s="663" t="s">
        <v>540</v>
      </c>
      <c r="B222" s="663" t="s">
        <v>387</v>
      </c>
      <c r="C222" s="664" t="s">
        <v>541</v>
      </c>
      <c r="D222" s="646">
        <v>27639.307420519704</v>
      </c>
    </row>
    <row r="223" spans="1:4" ht="16.5" thickTop="1" thickBot="1">
      <c r="A223" s="663" t="s">
        <v>551</v>
      </c>
      <c r="B223" s="663" t="s">
        <v>387</v>
      </c>
      <c r="C223" s="664" t="s">
        <v>1856</v>
      </c>
      <c r="D223" s="646">
        <v>17680.079988544963</v>
      </c>
    </row>
    <row r="224" spans="1:4" ht="16.5" thickTop="1" thickBot="1">
      <c r="A224" s="663" t="s">
        <v>535</v>
      </c>
      <c r="B224" s="663" t="s">
        <v>387</v>
      </c>
      <c r="C224" s="664" t="s">
        <v>2280</v>
      </c>
      <c r="D224" s="646">
        <v>32305.439031644368</v>
      </c>
    </row>
    <row r="225" spans="1:4" ht="16.5" thickTop="1" thickBot="1">
      <c r="A225" s="663" t="s">
        <v>536</v>
      </c>
      <c r="B225" s="663" t="s">
        <v>387</v>
      </c>
      <c r="C225" s="664" t="s">
        <v>2281</v>
      </c>
      <c r="D225" s="646">
        <v>32305.439031644368</v>
      </c>
    </row>
    <row r="226" spans="1:4" ht="16.5" thickTop="1" thickBot="1">
      <c r="A226" s="663" t="s">
        <v>537</v>
      </c>
      <c r="B226" s="663" t="s">
        <v>387</v>
      </c>
      <c r="C226" s="664" t="s">
        <v>1919</v>
      </c>
      <c r="D226" s="646">
        <v>32305.439031644368</v>
      </c>
    </row>
    <row r="227" spans="1:4" ht="16.5" thickTop="1" thickBot="1">
      <c r="A227" s="663" t="s">
        <v>538</v>
      </c>
      <c r="B227" s="663" t="s">
        <v>387</v>
      </c>
      <c r="C227" s="664" t="s">
        <v>2282</v>
      </c>
      <c r="D227" s="646">
        <v>32305.439031644368</v>
      </c>
    </row>
    <row r="228" spans="1:4" ht="16.5" thickTop="1" thickBot="1">
      <c r="A228" s="663" t="s">
        <v>539</v>
      </c>
      <c r="B228" s="663" t="s">
        <v>387</v>
      </c>
      <c r="C228" s="664" t="s">
        <v>2283</v>
      </c>
      <c r="D228" s="646">
        <v>32305.439031644368</v>
      </c>
    </row>
    <row r="229" spans="1:4" ht="16.5" thickTop="1" thickBot="1">
      <c r="A229" s="663" t="s">
        <v>542</v>
      </c>
      <c r="B229" s="663" t="s">
        <v>387</v>
      </c>
      <c r="C229" s="664" t="s">
        <v>543</v>
      </c>
      <c r="D229" s="646">
        <v>39137.329572041082</v>
      </c>
    </row>
    <row r="230" spans="1:4" ht="16.5" thickTop="1" thickBot="1">
      <c r="A230" s="663" t="s">
        <v>544</v>
      </c>
      <c r="B230" s="663" t="s">
        <v>387</v>
      </c>
      <c r="C230" s="664" t="s">
        <v>545</v>
      </c>
      <c r="D230" s="646">
        <v>39137.329572041082</v>
      </c>
    </row>
    <row r="231" spans="1:4" ht="16.5" thickTop="1" thickBot="1">
      <c r="A231" s="663" t="s">
        <v>517</v>
      </c>
      <c r="B231" s="663" t="s">
        <v>387</v>
      </c>
      <c r="C231" s="664" t="s">
        <v>518</v>
      </c>
      <c r="D231" s="646">
        <v>38313.431662208081</v>
      </c>
    </row>
    <row r="232" spans="1:4" ht="16.5" thickTop="1" thickBot="1">
      <c r="A232" s="663" t="s">
        <v>546</v>
      </c>
      <c r="B232" s="663" t="s">
        <v>387</v>
      </c>
      <c r="C232" s="664" t="s">
        <v>547</v>
      </c>
      <c r="D232" s="646">
        <v>31956.995013837241</v>
      </c>
    </row>
    <row r="233" spans="1:4" ht="16.5" thickTop="1" thickBot="1">
      <c r="A233" s="663" t="s">
        <v>548</v>
      </c>
      <c r="B233" s="663" t="s">
        <v>387</v>
      </c>
      <c r="C233" s="664" t="s">
        <v>549</v>
      </c>
      <c r="D233" s="646">
        <v>35272.924641308302</v>
      </c>
    </row>
    <row r="234" spans="1:4" ht="16.5" thickTop="1" thickBot="1">
      <c r="A234" s="663" t="s">
        <v>550</v>
      </c>
      <c r="B234" s="663" t="s">
        <v>387</v>
      </c>
      <c r="C234" s="664" t="s">
        <v>2284</v>
      </c>
      <c r="D234" s="646">
        <v>25320.957860554659</v>
      </c>
    </row>
    <row r="235" spans="1:4" ht="16.5" thickTop="1" thickBot="1">
      <c r="A235" s="663" t="s">
        <v>552</v>
      </c>
      <c r="B235" s="663" t="s">
        <v>144</v>
      </c>
      <c r="C235" s="664" t="s">
        <v>553</v>
      </c>
      <c r="D235" s="646">
        <v>1430.7346742681052</v>
      </c>
    </row>
    <row r="236" spans="1:4" ht="16.5" thickTop="1" thickBot="1">
      <c r="A236" s="663" t="s">
        <v>556</v>
      </c>
      <c r="B236" s="663" t="s">
        <v>387</v>
      </c>
      <c r="C236" s="664" t="s">
        <v>2285</v>
      </c>
      <c r="D236" s="646">
        <v>405568.79561840091</v>
      </c>
    </row>
    <row r="237" spans="1:4" ht="16.5" thickTop="1" thickBot="1">
      <c r="A237" s="663" t="s">
        <v>557</v>
      </c>
      <c r="B237" s="663" t="s">
        <v>387</v>
      </c>
      <c r="C237" s="664" t="s">
        <v>2286</v>
      </c>
      <c r="D237" s="646">
        <v>405568.79561840091</v>
      </c>
    </row>
    <row r="238" spans="1:4" ht="16.5" thickTop="1" thickBot="1">
      <c r="A238" s="663" t="s">
        <v>558</v>
      </c>
      <c r="B238" s="663" t="s">
        <v>387</v>
      </c>
      <c r="C238" s="664" t="s">
        <v>2287</v>
      </c>
      <c r="D238" s="646">
        <v>405568.79561840091</v>
      </c>
    </row>
    <row r="239" spans="1:4" ht="16.5" thickTop="1" thickBot="1">
      <c r="A239" s="663" t="s">
        <v>570</v>
      </c>
      <c r="B239" s="663" t="s">
        <v>571</v>
      </c>
      <c r="C239" s="664" t="s">
        <v>572</v>
      </c>
      <c r="D239" s="646">
        <v>405568.79561840091</v>
      </c>
    </row>
    <row r="240" spans="1:4" ht="16.5" thickTop="1" thickBot="1">
      <c r="A240" s="663" t="s">
        <v>559</v>
      </c>
      <c r="B240" s="663" t="s">
        <v>387</v>
      </c>
      <c r="C240" s="664" t="s">
        <v>1920</v>
      </c>
      <c r="D240" s="646">
        <v>405568.79561840091</v>
      </c>
    </row>
    <row r="241" spans="1:4" ht="16.5" thickTop="1" thickBot="1">
      <c r="A241" s="663" t="s">
        <v>560</v>
      </c>
      <c r="B241" s="663" t="s">
        <v>387</v>
      </c>
      <c r="C241" s="664" t="s">
        <v>2011</v>
      </c>
      <c r="D241" s="646">
        <v>405568.79561840091</v>
      </c>
    </row>
    <row r="242" spans="1:4" ht="16.5" thickTop="1" thickBot="1">
      <c r="A242" s="665" t="s">
        <v>2013</v>
      </c>
      <c r="B242" s="663" t="s">
        <v>387</v>
      </c>
      <c r="C242" s="664" t="s">
        <v>2012</v>
      </c>
      <c r="D242" s="647">
        <v>428708.12128346768</v>
      </c>
    </row>
    <row r="243" spans="1:4" ht="16.5" thickTop="1" thickBot="1">
      <c r="A243" s="663" t="s">
        <v>561</v>
      </c>
      <c r="B243" s="663" t="s">
        <v>387</v>
      </c>
      <c r="C243" s="664" t="s">
        <v>562</v>
      </c>
      <c r="D243" s="646">
        <v>430091.19092296308</v>
      </c>
    </row>
    <row r="244" spans="1:4" ht="16.5" thickTop="1" thickBot="1">
      <c r="A244" s="663" t="s">
        <v>563</v>
      </c>
      <c r="B244" s="663" t="s">
        <v>387</v>
      </c>
      <c r="C244" s="664" t="s">
        <v>564</v>
      </c>
      <c r="D244" s="646">
        <v>416118.9759726139</v>
      </c>
    </row>
    <row r="245" spans="1:4" ht="16.5" thickTop="1" thickBot="1">
      <c r="A245" s="663" t="s">
        <v>565</v>
      </c>
      <c r="B245" s="663" t="s">
        <v>387</v>
      </c>
      <c r="C245" s="664" t="s">
        <v>566</v>
      </c>
      <c r="D245" s="646">
        <v>423791.52534929931</v>
      </c>
    </row>
    <row r="246" spans="1:4" ht="16.5" thickTop="1" thickBot="1">
      <c r="A246" s="663" t="s">
        <v>567</v>
      </c>
      <c r="B246" s="663" t="s">
        <v>387</v>
      </c>
      <c r="C246" s="664" t="s">
        <v>2014</v>
      </c>
      <c r="D246" s="646">
        <v>405568.79561840091</v>
      </c>
    </row>
    <row r="247" spans="1:4" ht="16.5" thickTop="1" thickBot="1">
      <c r="A247" s="663" t="s">
        <v>568</v>
      </c>
      <c r="B247" s="663" t="s">
        <v>387</v>
      </c>
      <c r="C247" s="664" t="s">
        <v>569</v>
      </c>
      <c r="D247" s="646">
        <v>405568.79561840091</v>
      </c>
    </row>
    <row r="248" spans="1:4" ht="16.5" thickTop="1" thickBot="1">
      <c r="A248" s="663" t="s">
        <v>573</v>
      </c>
      <c r="B248" s="663" t="s">
        <v>387</v>
      </c>
      <c r="C248" s="664" t="s">
        <v>574</v>
      </c>
      <c r="D248" s="646">
        <v>405568.79561840091</v>
      </c>
    </row>
    <row r="249" spans="1:4" ht="16.5" thickTop="1" thickBot="1">
      <c r="A249" s="663" t="s">
        <v>575</v>
      </c>
      <c r="B249" s="663" t="s">
        <v>387</v>
      </c>
      <c r="C249" s="664" t="s">
        <v>576</v>
      </c>
      <c r="D249" s="646">
        <v>405568.79561840091</v>
      </c>
    </row>
    <row r="250" spans="1:4" ht="16.5" thickTop="1" thickBot="1">
      <c r="A250" s="663" t="s">
        <v>577</v>
      </c>
      <c r="B250" s="663" t="s">
        <v>387</v>
      </c>
      <c r="C250" s="664" t="s">
        <v>578</v>
      </c>
      <c r="D250" s="646">
        <v>405568.79561840091</v>
      </c>
    </row>
    <row r="251" spans="1:4" ht="16.5" thickTop="1" thickBot="1">
      <c r="A251" s="663" t="s">
        <v>579</v>
      </c>
      <c r="B251" s="663" t="s">
        <v>387</v>
      </c>
      <c r="C251" s="664" t="s">
        <v>580</v>
      </c>
      <c r="D251" s="646">
        <v>405568.79561840091</v>
      </c>
    </row>
    <row r="252" spans="1:4" ht="16.5" thickTop="1" thickBot="1">
      <c r="A252" s="663" t="s">
        <v>581</v>
      </c>
      <c r="B252" s="663" t="s">
        <v>387</v>
      </c>
      <c r="C252" s="664" t="s">
        <v>2288</v>
      </c>
      <c r="D252" s="646">
        <v>405568.79561840091</v>
      </c>
    </row>
    <row r="253" spans="1:4" ht="16.5" thickTop="1" thickBot="1">
      <c r="A253" s="663" t="s">
        <v>582</v>
      </c>
      <c r="B253" s="663" t="s">
        <v>387</v>
      </c>
      <c r="C253" s="664" t="s">
        <v>2289</v>
      </c>
      <c r="D253" s="646">
        <v>405568.79561840091</v>
      </c>
    </row>
    <row r="254" spans="1:4" ht="16.5" thickTop="1" thickBot="1">
      <c r="A254" s="663" t="s">
        <v>584</v>
      </c>
      <c r="B254" s="663" t="s">
        <v>233</v>
      </c>
      <c r="C254" s="664" t="s">
        <v>1921</v>
      </c>
      <c r="D254" s="646">
        <v>0</v>
      </c>
    </row>
    <row r="255" spans="1:4" ht="16.5" thickTop="1" thickBot="1">
      <c r="A255" s="663" t="s">
        <v>583</v>
      </c>
      <c r="B255" s="663" t="s">
        <v>387</v>
      </c>
      <c r="C255" s="664" t="s">
        <v>2290</v>
      </c>
      <c r="D255" s="646">
        <v>293100.13800993678</v>
      </c>
    </row>
    <row r="256" spans="1:4" ht="16.5" thickTop="1" thickBot="1">
      <c r="A256" s="663" t="s">
        <v>554</v>
      </c>
      <c r="B256" s="663" t="s">
        <v>387</v>
      </c>
      <c r="C256" s="664" t="s">
        <v>555</v>
      </c>
      <c r="D256" s="646">
        <v>405568.79561840091</v>
      </c>
    </row>
    <row r="257" spans="1:4" ht="16.5" thickTop="1" thickBot="1">
      <c r="A257" s="663" t="s">
        <v>585</v>
      </c>
      <c r="B257" s="663" t="s">
        <v>387</v>
      </c>
      <c r="C257" s="664" t="s">
        <v>586</v>
      </c>
      <c r="D257" s="646">
        <v>478408.18072018918</v>
      </c>
    </row>
    <row r="258" spans="1:4" ht="16.5" thickTop="1" thickBot="1">
      <c r="A258" s="663" t="s">
        <v>587</v>
      </c>
      <c r="B258" s="663" t="s">
        <v>387</v>
      </c>
      <c r="C258" s="664" t="s">
        <v>588</v>
      </c>
      <c r="D258" s="646">
        <v>478408.18072018918</v>
      </c>
    </row>
    <row r="259" spans="1:4" ht="16.5" thickTop="1" thickBot="1">
      <c r="A259" s="663" t="s">
        <v>497</v>
      </c>
      <c r="B259" s="663" t="s">
        <v>387</v>
      </c>
      <c r="C259" s="664" t="s">
        <v>498</v>
      </c>
      <c r="D259" s="646">
        <v>464447.73775940272</v>
      </c>
    </row>
    <row r="260" spans="1:4" ht="16.5" thickTop="1" thickBot="1">
      <c r="A260" s="663" t="s">
        <v>1669</v>
      </c>
      <c r="B260" s="663" t="s">
        <v>387</v>
      </c>
      <c r="C260" s="664" t="s">
        <v>1670</v>
      </c>
      <c r="D260" s="646">
        <v>356710.56781404925</v>
      </c>
    </row>
    <row r="261" spans="1:4" ht="16.5" thickTop="1" thickBot="1">
      <c r="A261" s="663" t="s">
        <v>499</v>
      </c>
      <c r="B261" s="663" t="s">
        <v>377</v>
      </c>
      <c r="C261" s="664" t="s">
        <v>500</v>
      </c>
      <c r="D261" s="646">
        <v>3834.3860078685229</v>
      </c>
    </row>
    <row r="262" spans="1:4" ht="31.5" thickTop="1" thickBot="1">
      <c r="A262" s="663" t="s">
        <v>589</v>
      </c>
      <c r="B262" s="663" t="s">
        <v>377</v>
      </c>
      <c r="C262" s="664" t="s">
        <v>2291</v>
      </c>
      <c r="D262" s="646">
        <v>2458.0240626980667</v>
      </c>
    </row>
    <row r="263" spans="1:4" ht="16.5" thickTop="1" thickBot="1">
      <c r="A263" s="663" t="s">
        <v>590</v>
      </c>
      <c r="B263" s="663" t="s">
        <v>233</v>
      </c>
      <c r="C263" s="664" t="s">
        <v>2292</v>
      </c>
      <c r="D263" s="646">
        <v>19840.323620109524</v>
      </c>
    </row>
    <row r="264" spans="1:4" ht="16.5" thickTop="1" thickBot="1">
      <c r="A264" s="663" t="s">
        <v>591</v>
      </c>
      <c r="B264" s="663" t="s">
        <v>377</v>
      </c>
      <c r="C264" s="664" t="s">
        <v>2293</v>
      </c>
      <c r="D264" s="646">
        <v>14178.539780638246</v>
      </c>
    </row>
    <row r="265" spans="1:4" ht="16.5" thickTop="1" thickBot="1">
      <c r="A265" s="663" t="s">
        <v>592</v>
      </c>
      <c r="B265" s="663" t="s">
        <v>144</v>
      </c>
      <c r="C265" s="664" t="s">
        <v>2294</v>
      </c>
      <c r="D265" s="646">
        <v>6647.7512807026369</v>
      </c>
    </row>
    <row r="266" spans="1:4" ht="16.5" thickTop="1" thickBot="1">
      <c r="A266" s="663" t="s">
        <v>593</v>
      </c>
      <c r="B266" s="663" t="s">
        <v>92</v>
      </c>
      <c r="C266" s="664" t="s">
        <v>2295</v>
      </c>
      <c r="D266" s="646">
        <v>36874.490796965831</v>
      </c>
    </row>
    <row r="267" spans="1:4" ht="16.5" thickTop="1" thickBot="1">
      <c r="A267" s="663" t="s">
        <v>594</v>
      </c>
      <c r="B267" s="663" t="s">
        <v>92</v>
      </c>
      <c r="C267" s="664" t="s">
        <v>2296</v>
      </c>
      <c r="D267" s="646">
        <v>46573.223000621001</v>
      </c>
    </row>
    <row r="268" spans="1:4" ht="16.5" thickTop="1" thickBot="1">
      <c r="A268" s="663" t="s">
        <v>595</v>
      </c>
      <c r="B268" s="663" t="s">
        <v>92</v>
      </c>
      <c r="C268" s="664" t="s">
        <v>2297</v>
      </c>
      <c r="D268" s="646">
        <v>61984.891773288073</v>
      </c>
    </row>
    <row r="269" spans="1:4" ht="16.5" thickTop="1" thickBot="1">
      <c r="A269" s="663" t="s">
        <v>596</v>
      </c>
      <c r="B269" s="663" t="s">
        <v>377</v>
      </c>
      <c r="C269" s="664" t="s">
        <v>597</v>
      </c>
      <c r="D269" s="646">
        <v>35858.280966178529</v>
      </c>
    </row>
    <row r="270" spans="1:4" ht="16.5" thickTop="1" thickBot="1">
      <c r="A270" s="663" t="s">
        <v>599</v>
      </c>
      <c r="B270" s="663" t="s">
        <v>144</v>
      </c>
      <c r="C270" s="664" t="s">
        <v>600</v>
      </c>
      <c r="D270" s="646">
        <v>172256.77835200165</v>
      </c>
    </row>
    <row r="271" spans="1:4" ht="16.5" thickTop="1" thickBot="1">
      <c r="A271" s="663" t="s">
        <v>601</v>
      </c>
      <c r="B271" s="663" t="s">
        <v>387</v>
      </c>
      <c r="C271" s="664" t="s">
        <v>1922</v>
      </c>
      <c r="D271" s="646">
        <v>41624.67070368267</v>
      </c>
    </row>
    <row r="272" spans="1:4" ht="16.5" thickTop="1" thickBot="1">
      <c r="A272" s="663" t="s">
        <v>598</v>
      </c>
      <c r="B272" s="663" t="s">
        <v>387</v>
      </c>
      <c r="C272" s="664" t="s">
        <v>2298</v>
      </c>
      <c r="D272" s="646">
        <v>41624.67070368267</v>
      </c>
    </row>
    <row r="273" spans="1:4" ht="16.5" thickTop="1" thickBot="1">
      <c r="A273" s="663" t="s">
        <v>602</v>
      </c>
      <c r="B273" s="663" t="s">
        <v>387</v>
      </c>
      <c r="C273" s="664" t="s">
        <v>2299</v>
      </c>
      <c r="D273" s="646">
        <v>41764.057540954069</v>
      </c>
    </row>
    <row r="274" spans="1:4" ht="16.5" thickTop="1" thickBot="1">
      <c r="A274" s="663" t="s">
        <v>603</v>
      </c>
      <c r="B274" s="663" t="s">
        <v>144</v>
      </c>
      <c r="C274" s="664" t="s">
        <v>2300</v>
      </c>
      <c r="D274" s="646">
        <v>32984.448480061481</v>
      </c>
    </row>
    <row r="275" spans="1:4" ht="16.5" thickTop="1" thickBot="1">
      <c r="A275" s="663" t="s">
        <v>604</v>
      </c>
      <c r="B275" s="663" t="s">
        <v>144</v>
      </c>
      <c r="C275" s="664" t="s">
        <v>2301</v>
      </c>
      <c r="D275" s="646">
        <v>51910.629677287754</v>
      </c>
    </row>
    <row r="276" spans="1:4" ht="16.5" thickTop="1" thickBot="1">
      <c r="A276" s="663" t="s">
        <v>605</v>
      </c>
      <c r="B276" s="663" t="s">
        <v>606</v>
      </c>
      <c r="C276" s="664" t="s">
        <v>2302</v>
      </c>
      <c r="D276" s="646">
        <v>77827.067827809748</v>
      </c>
    </row>
    <row r="277" spans="1:4" ht="16.5" thickTop="1" thickBot="1">
      <c r="A277" s="663" t="s">
        <v>607</v>
      </c>
      <c r="B277" s="663" t="s">
        <v>606</v>
      </c>
      <c r="C277" s="664" t="s">
        <v>1923</v>
      </c>
      <c r="D277" s="646">
        <v>50659.111525601198</v>
      </c>
    </row>
    <row r="278" spans="1:4" ht="16.5" thickTop="1" thickBot="1">
      <c r="A278" s="663" t="s">
        <v>608</v>
      </c>
      <c r="B278" s="663" t="s">
        <v>606</v>
      </c>
      <c r="C278" s="664" t="s">
        <v>609</v>
      </c>
      <c r="D278" s="646">
        <v>38662.147319906224</v>
      </c>
    </row>
    <row r="279" spans="1:4" ht="16.5" thickTop="1" thickBot="1">
      <c r="A279" s="663" t="s">
        <v>501</v>
      </c>
      <c r="B279" s="663" t="s">
        <v>141</v>
      </c>
      <c r="C279" s="664" t="s">
        <v>502</v>
      </c>
      <c r="D279" s="646">
        <v>86604.743979638486</v>
      </c>
    </row>
    <row r="280" spans="1:4" ht="16.5" thickTop="1" thickBot="1">
      <c r="A280" s="663" t="s">
        <v>503</v>
      </c>
      <c r="B280" s="663" t="s">
        <v>141</v>
      </c>
      <c r="C280" s="664" t="s">
        <v>504</v>
      </c>
      <c r="D280" s="646">
        <v>86494.485923591725</v>
      </c>
    </row>
    <row r="281" spans="1:4" ht="16.5" thickTop="1" thickBot="1">
      <c r="A281" s="663" t="s">
        <v>610</v>
      </c>
      <c r="B281" s="663" t="s">
        <v>92</v>
      </c>
      <c r="C281" s="664" t="s">
        <v>2303</v>
      </c>
      <c r="D281" s="646">
        <v>50167.925047996723</v>
      </c>
    </row>
    <row r="282" spans="1:4" ht="16.5" thickTop="1" thickBot="1">
      <c r="A282" s="663" t="s">
        <v>611</v>
      </c>
      <c r="B282" s="663" t="s">
        <v>377</v>
      </c>
      <c r="C282" s="664" t="s">
        <v>2304</v>
      </c>
      <c r="D282" s="646">
        <v>6210.7568794085792</v>
      </c>
    </row>
    <row r="283" spans="1:4" ht="16.5" thickTop="1" thickBot="1">
      <c r="A283" s="663" t="s">
        <v>612</v>
      </c>
      <c r="B283" s="663" t="s">
        <v>144</v>
      </c>
      <c r="C283" s="664" t="s">
        <v>2305</v>
      </c>
      <c r="D283" s="646">
        <v>15343.094615961718</v>
      </c>
    </row>
    <row r="284" spans="1:4" ht="16.5" thickTop="1" thickBot="1">
      <c r="A284" s="663" t="s">
        <v>613</v>
      </c>
      <c r="B284" s="663" t="s">
        <v>92</v>
      </c>
      <c r="C284" s="664" t="s">
        <v>614</v>
      </c>
      <c r="D284" s="646">
        <v>8315.0285624319458</v>
      </c>
    </row>
    <row r="285" spans="1:4" ht="16.5" thickTop="1" thickBot="1">
      <c r="A285" s="663" t="s">
        <v>615</v>
      </c>
      <c r="B285" s="663" t="s">
        <v>92</v>
      </c>
      <c r="C285" s="664" t="s">
        <v>2306</v>
      </c>
      <c r="D285" s="646">
        <v>123987.36179299789</v>
      </c>
    </row>
    <row r="286" spans="1:4" ht="16.5" thickTop="1" thickBot="1">
      <c r="A286" s="663" t="s">
        <v>616</v>
      </c>
      <c r="B286" s="663" t="s">
        <v>92</v>
      </c>
      <c r="C286" s="664" t="s">
        <v>617</v>
      </c>
      <c r="D286" s="646">
        <v>211564.40446428093</v>
      </c>
    </row>
    <row r="287" spans="1:4" ht="16.5" thickTop="1" thickBot="1">
      <c r="A287" s="663" t="s">
        <v>620</v>
      </c>
      <c r="B287" s="663" t="s">
        <v>92</v>
      </c>
      <c r="C287" s="664" t="s">
        <v>621</v>
      </c>
      <c r="D287" s="646">
        <v>33568.311408679168</v>
      </c>
    </row>
    <row r="288" spans="1:4" ht="16.5" thickTop="1" thickBot="1">
      <c r="A288" s="663" t="s">
        <v>618</v>
      </c>
      <c r="B288" s="663" t="s">
        <v>92</v>
      </c>
      <c r="C288" s="664" t="s">
        <v>2307</v>
      </c>
      <c r="D288" s="646">
        <v>33568.311408679168</v>
      </c>
    </row>
    <row r="289" spans="1:4" ht="16.5" thickTop="1" thickBot="1">
      <c r="A289" s="663" t="s">
        <v>619</v>
      </c>
      <c r="B289" s="663" t="s">
        <v>92</v>
      </c>
      <c r="C289" s="664" t="s">
        <v>2308</v>
      </c>
      <c r="D289" s="646">
        <v>128409.5383428124</v>
      </c>
    </row>
    <row r="290" spans="1:4" ht="16.5" thickTop="1" thickBot="1">
      <c r="A290" s="663" t="s">
        <v>622</v>
      </c>
      <c r="B290" s="663" t="s">
        <v>454</v>
      </c>
      <c r="C290" s="664" t="s">
        <v>623</v>
      </c>
      <c r="D290" s="646">
        <v>2632.9317399645597</v>
      </c>
    </row>
    <row r="291" spans="1:4" ht="16.5" thickTop="1" thickBot="1">
      <c r="A291" s="663" t="s">
        <v>624</v>
      </c>
      <c r="B291" s="663" t="s">
        <v>422</v>
      </c>
      <c r="C291" s="664" t="s">
        <v>1924</v>
      </c>
      <c r="D291" s="646">
        <v>54047.685655807662</v>
      </c>
    </row>
    <row r="292" spans="1:4" ht="16.5" thickTop="1" thickBot="1">
      <c r="A292" s="663" t="s">
        <v>625</v>
      </c>
      <c r="B292" s="663" t="s">
        <v>377</v>
      </c>
      <c r="C292" s="664" t="s">
        <v>2309</v>
      </c>
      <c r="D292" s="646">
        <v>3115.3934258286249</v>
      </c>
    </row>
    <row r="293" spans="1:4" ht="16.5" thickTop="1" thickBot="1">
      <c r="A293" s="663" t="s">
        <v>626</v>
      </c>
      <c r="B293" s="663" t="s">
        <v>377</v>
      </c>
      <c r="C293" s="664" t="s">
        <v>1925</v>
      </c>
      <c r="D293" s="646">
        <v>6684.8857091456957</v>
      </c>
    </row>
    <row r="294" spans="1:4" ht="16.5" thickTop="1" thickBot="1">
      <c r="A294" s="663" t="s">
        <v>627</v>
      </c>
      <c r="B294" s="663" t="s">
        <v>92</v>
      </c>
      <c r="C294" s="664" t="s">
        <v>628</v>
      </c>
      <c r="D294" s="646">
        <v>1895.7612733176493</v>
      </c>
    </row>
    <row r="295" spans="1:4" ht="16.5" thickTop="1" thickBot="1">
      <c r="A295" s="663" t="s">
        <v>633</v>
      </c>
      <c r="B295" s="663" t="s">
        <v>92</v>
      </c>
      <c r="C295" s="664" t="s">
        <v>1926</v>
      </c>
      <c r="D295" s="646">
        <v>53013.506474801849</v>
      </c>
    </row>
    <row r="296" spans="1:4" ht="16.5" thickTop="1" thickBot="1">
      <c r="A296" s="663" t="s">
        <v>629</v>
      </c>
      <c r="B296" s="663" t="s">
        <v>92</v>
      </c>
      <c r="C296" s="664" t="s">
        <v>630</v>
      </c>
      <c r="D296" s="646">
        <v>57208.534789410107</v>
      </c>
    </row>
    <row r="297" spans="1:4" ht="16.5" thickTop="1" thickBot="1">
      <c r="A297" s="663" t="s">
        <v>631</v>
      </c>
      <c r="B297" s="663" t="s">
        <v>92</v>
      </c>
      <c r="C297" s="664" t="s">
        <v>632</v>
      </c>
      <c r="D297" s="646">
        <v>53013.506474801849</v>
      </c>
    </row>
    <row r="298" spans="1:4" ht="16.5" thickTop="1" thickBot="1">
      <c r="A298" s="663" t="s">
        <v>646</v>
      </c>
      <c r="B298" s="663" t="s">
        <v>144</v>
      </c>
      <c r="C298" s="664" t="s">
        <v>647</v>
      </c>
      <c r="D298" s="646">
        <v>7477.1037946000179</v>
      </c>
    </row>
    <row r="299" spans="1:4" ht="16.5" thickTop="1" thickBot="1">
      <c r="A299" s="663" t="s">
        <v>634</v>
      </c>
      <c r="B299" s="663" t="s">
        <v>377</v>
      </c>
      <c r="C299" s="664" t="s">
        <v>635</v>
      </c>
      <c r="D299" s="646">
        <v>31999.737225624831</v>
      </c>
    </row>
    <row r="300" spans="1:4" ht="16.5" thickTop="1" thickBot="1">
      <c r="A300" s="663" t="s">
        <v>650</v>
      </c>
      <c r="B300" s="663" t="s">
        <v>377</v>
      </c>
      <c r="C300" s="664" t="s">
        <v>651</v>
      </c>
      <c r="D300" s="646">
        <v>36010.732201242608</v>
      </c>
    </row>
    <row r="301" spans="1:4" ht="31.5" thickTop="1" thickBot="1">
      <c r="A301" s="663" t="s">
        <v>652</v>
      </c>
      <c r="B301" s="663" t="s">
        <v>92</v>
      </c>
      <c r="C301" s="664" t="s">
        <v>2310</v>
      </c>
      <c r="D301" s="646">
        <v>374829.70288371091</v>
      </c>
    </row>
    <row r="302" spans="1:4" ht="31.5" thickTop="1" thickBot="1">
      <c r="A302" s="663" t="s">
        <v>653</v>
      </c>
      <c r="B302" s="663" t="s">
        <v>92</v>
      </c>
      <c r="C302" s="664" t="s">
        <v>2311</v>
      </c>
      <c r="D302" s="646">
        <v>285213.91840930941</v>
      </c>
    </row>
    <row r="303" spans="1:4" ht="31.5" thickTop="1" thickBot="1">
      <c r="A303" s="663" t="s">
        <v>654</v>
      </c>
      <c r="B303" s="663" t="s">
        <v>92</v>
      </c>
      <c r="C303" s="664" t="s">
        <v>2312</v>
      </c>
      <c r="D303" s="646">
        <v>283643.33448773739</v>
      </c>
    </row>
    <row r="304" spans="1:4" ht="31.5" thickTop="1" thickBot="1">
      <c r="A304" s="663" t="s">
        <v>655</v>
      </c>
      <c r="B304" s="663" t="s">
        <v>92</v>
      </c>
      <c r="C304" s="664" t="s">
        <v>2313</v>
      </c>
      <c r="D304" s="646">
        <v>354517.05199924693</v>
      </c>
    </row>
    <row r="305" spans="1:4" ht="31.5" thickTop="1" thickBot="1">
      <c r="A305" s="663" t="s">
        <v>656</v>
      </c>
      <c r="B305" s="663" t="s">
        <v>92</v>
      </c>
      <c r="C305" s="664" t="s">
        <v>2314</v>
      </c>
      <c r="D305" s="646">
        <v>278266.71348637773</v>
      </c>
    </row>
    <row r="306" spans="1:4" ht="31.5" thickTop="1" thickBot="1">
      <c r="A306" s="663" t="s">
        <v>657</v>
      </c>
      <c r="B306" s="663" t="s">
        <v>233</v>
      </c>
      <c r="C306" s="664" t="s">
        <v>2315</v>
      </c>
      <c r="D306" s="646">
        <v>387253.08744093851</v>
      </c>
    </row>
    <row r="307" spans="1:4" ht="16.5" thickTop="1" thickBot="1">
      <c r="A307" s="663" t="s">
        <v>658</v>
      </c>
      <c r="B307" s="663" t="s">
        <v>92</v>
      </c>
      <c r="C307" s="664" t="s">
        <v>659</v>
      </c>
      <c r="D307" s="646">
        <v>229085.09379913253</v>
      </c>
    </row>
    <row r="308" spans="1:4" ht="16.5" thickTop="1" thickBot="1">
      <c r="A308" s="663" t="s">
        <v>636</v>
      </c>
      <c r="B308" s="663" t="s">
        <v>377</v>
      </c>
      <c r="C308" s="664" t="s">
        <v>637</v>
      </c>
      <c r="D308" s="646">
        <v>102075.58049479403</v>
      </c>
    </row>
    <row r="309" spans="1:4" ht="16.5" thickTop="1" thickBot="1">
      <c r="A309" s="663" t="s">
        <v>642</v>
      </c>
      <c r="B309" s="663" t="s">
        <v>377</v>
      </c>
      <c r="C309" s="664" t="s">
        <v>643</v>
      </c>
      <c r="D309" s="646">
        <v>64235.717258183016</v>
      </c>
    </row>
    <row r="310" spans="1:4" ht="16.5" thickTop="1" thickBot="1">
      <c r="A310" s="663" t="s">
        <v>640</v>
      </c>
      <c r="B310" s="663" t="s">
        <v>377</v>
      </c>
      <c r="C310" s="664" t="s">
        <v>641</v>
      </c>
      <c r="D310" s="646">
        <v>51567.778057646923</v>
      </c>
    </row>
    <row r="311" spans="1:4" ht="16.5" thickTop="1" thickBot="1">
      <c r="A311" s="663" t="s">
        <v>638</v>
      </c>
      <c r="B311" s="663" t="s">
        <v>377</v>
      </c>
      <c r="C311" s="664" t="s">
        <v>639</v>
      </c>
      <c r="D311" s="646">
        <v>95502.897427914941</v>
      </c>
    </row>
    <row r="312" spans="1:4" ht="16.5" thickTop="1" thickBot="1">
      <c r="A312" s="663" t="s">
        <v>644</v>
      </c>
      <c r="B312" s="663" t="s">
        <v>377</v>
      </c>
      <c r="C312" s="664" t="s">
        <v>645</v>
      </c>
      <c r="D312" s="646">
        <v>14465.819521369631</v>
      </c>
    </row>
    <row r="313" spans="1:4" ht="16.5" thickTop="1" thickBot="1">
      <c r="A313" s="663" t="s">
        <v>660</v>
      </c>
      <c r="B313" s="663" t="s">
        <v>377</v>
      </c>
      <c r="C313" s="664" t="s">
        <v>661</v>
      </c>
      <c r="D313" s="646">
        <v>6561.1256058490571</v>
      </c>
    </row>
    <row r="314" spans="1:4" ht="16.5" thickTop="1" thickBot="1">
      <c r="A314" s="663" t="s">
        <v>662</v>
      </c>
      <c r="B314" s="663" t="s">
        <v>377</v>
      </c>
      <c r="C314" s="664" t="s">
        <v>663</v>
      </c>
      <c r="D314" s="646">
        <v>6902.7303445787538</v>
      </c>
    </row>
    <row r="315" spans="1:4" ht="16.5" thickTop="1" thickBot="1">
      <c r="A315" s="663" t="s">
        <v>667</v>
      </c>
      <c r="B315" s="663" t="s">
        <v>377</v>
      </c>
      <c r="C315" s="664" t="s">
        <v>2316</v>
      </c>
      <c r="D315" s="646">
        <v>7206.155053926449</v>
      </c>
    </row>
    <row r="316" spans="1:4" ht="16.5" thickTop="1" thickBot="1">
      <c r="A316" s="663" t="s">
        <v>664</v>
      </c>
      <c r="B316" s="663" t="s">
        <v>92</v>
      </c>
      <c r="C316" s="664" t="s">
        <v>2317</v>
      </c>
      <c r="D316" s="646">
        <v>45525.688959134415</v>
      </c>
    </row>
    <row r="317" spans="1:4" ht="16.5" thickTop="1" thickBot="1">
      <c r="A317" s="663" t="s">
        <v>665</v>
      </c>
      <c r="B317" s="663" t="s">
        <v>377</v>
      </c>
      <c r="C317" s="664" t="s">
        <v>666</v>
      </c>
      <c r="D317" s="646">
        <v>18970.637066817995</v>
      </c>
    </row>
    <row r="318" spans="1:4" ht="16.5" thickTop="1" thickBot="1">
      <c r="A318" s="663" t="s">
        <v>668</v>
      </c>
      <c r="B318" s="663" t="s">
        <v>606</v>
      </c>
      <c r="C318" s="664" t="s">
        <v>2318</v>
      </c>
      <c r="D318" s="646">
        <v>20964.28520577856</v>
      </c>
    </row>
    <row r="319" spans="1:4" ht="16.5" thickTop="1" thickBot="1">
      <c r="A319" s="663" t="s">
        <v>669</v>
      </c>
      <c r="B319" s="663" t="s">
        <v>92</v>
      </c>
      <c r="C319" s="664" t="s">
        <v>2319</v>
      </c>
      <c r="D319" s="646">
        <v>23422.210918603429</v>
      </c>
    </row>
    <row r="320" spans="1:4" ht="16.5" thickTop="1" thickBot="1">
      <c r="A320" s="663" t="s">
        <v>673</v>
      </c>
      <c r="B320" s="663" t="s">
        <v>92</v>
      </c>
      <c r="C320" s="664" t="s">
        <v>2320</v>
      </c>
      <c r="D320" s="646">
        <v>155782.04570651878</v>
      </c>
    </row>
    <row r="321" spans="1:4" ht="16.5" thickTop="1" thickBot="1">
      <c r="A321" s="663" t="s">
        <v>674</v>
      </c>
      <c r="B321" s="663" t="s">
        <v>92</v>
      </c>
      <c r="C321" s="664" t="s">
        <v>2321</v>
      </c>
      <c r="D321" s="646">
        <v>224127.40308976095</v>
      </c>
    </row>
    <row r="322" spans="1:4" ht="16.5" thickTop="1" thickBot="1">
      <c r="A322" s="663" t="s">
        <v>672</v>
      </c>
      <c r="B322" s="663" t="s">
        <v>92</v>
      </c>
      <c r="C322" s="664" t="s">
        <v>2322</v>
      </c>
      <c r="D322" s="646">
        <v>173201.80823169471</v>
      </c>
    </row>
    <row r="323" spans="1:4" ht="31.5" thickTop="1" thickBot="1">
      <c r="A323" s="663" t="s">
        <v>671</v>
      </c>
      <c r="B323" s="663" t="s">
        <v>92</v>
      </c>
      <c r="C323" s="664" t="s">
        <v>2323</v>
      </c>
      <c r="D323" s="646">
        <v>223707.32995938626</v>
      </c>
    </row>
    <row r="324" spans="1:4" ht="16.5" thickTop="1" thickBot="1">
      <c r="A324" s="663" t="s">
        <v>675</v>
      </c>
      <c r="B324" s="663" t="s">
        <v>92</v>
      </c>
      <c r="C324" s="664" t="s">
        <v>676</v>
      </c>
      <c r="D324" s="646">
        <v>220227.20234106641</v>
      </c>
    </row>
    <row r="325" spans="1:4" ht="16.5" thickTop="1" thickBot="1">
      <c r="A325" s="663" t="s">
        <v>678</v>
      </c>
      <c r="B325" s="663" t="s">
        <v>92</v>
      </c>
      <c r="C325" s="664" t="s">
        <v>679</v>
      </c>
      <c r="D325" s="646">
        <v>23438.842495680721</v>
      </c>
    </row>
    <row r="326" spans="1:4" ht="16.5" thickTop="1" thickBot="1">
      <c r="A326" s="663" t="s">
        <v>670</v>
      </c>
      <c r="B326" s="663" t="s">
        <v>92</v>
      </c>
      <c r="C326" s="664" t="s">
        <v>2324</v>
      </c>
      <c r="D326" s="646">
        <v>35993.718951360897</v>
      </c>
    </row>
    <row r="327" spans="1:4" ht="16.5" thickTop="1" thickBot="1">
      <c r="A327" s="663" t="s">
        <v>677</v>
      </c>
      <c r="B327" s="663" t="s">
        <v>92</v>
      </c>
      <c r="C327" s="664" t="s">
        <v>2325</v>
      </c>
      <c r="D327" s="646">
        <v>21883.284744369648</v>
      </c>
    </row>
    <row r="328" spans="1:4" ht="16.5" thickTop="1" thickBot="1">
      <c r="A328" s="663" t="s">
        <v>680</v>
      </c>
      <c r="B328" s="663" t="s">
        <v>92</v>
      </c>
      <c r="C328" s="664" t="s">
        <v>2326</v>
      </c>
      <c r="D328" s="646">
        <v>98831.326151934321</v>
      </c>
    </row>
    <row r="329" spans="1:4" ht="16.5" thickTop="1" thickBot="1">
      <c r="A329" s="663" t="s">
        <v>681</v>
      </c>
      <c r="B329" s="663" t="s">
        <v>92</v>
      </c>
      <c r="C329" s="664" t="s">
        <v>682</v>
      </c>
      <c r="D329" s="646">
        <v>6845.6660933919511</v>
      </c>
    </row>
    <row r="330" spans="1:4" ht="16.5" thickTop="1" thickBot="1">
      <c r="A330" s="663" t="s">
        <v>683</v>
      </c>
      <c r="B330" s="663" t="s">
        <v>92</v>
      </c>
      <c r="C330" s="664" t="s">
        <v>2327</v>
      </c>
      <c r="D330" s="646">
        <v>33686.184178302923</v>
      </c>
    </row>
    <row r="331" spans="1:4" ht="16.5" thickTop="1" thickBot="1">
      <c r="A331" s="663" t="s">
        <v>684</v>
      </c>
      <c r="B331" s="663" t="s">
        <v>92</v>
      </c>
      <c r="C331" s="664" t="s">
        <v>2328</v>
      </c>
      <c r="D331" s="646">
        <v>1155.7363212918979</v>
      </c>
    </row>
    <row r="332" spans="1:4" ht="16.5" thickTop="1" thickBot="1">
      <c r="A332" s="663" t="s">
        <v>686</v>
      </c>
      <c r="B332" s="663" t="s">
        <v>387</v>
      </c>
      <c r="C332" s="664" t="s">
        <v>687</v>
      </c>
      <c r="D332" s="646">
        <v>33502.051601319261</v>
      </c>
    </row>
    <row r="333" spans="1:4" ht="16.5" thickTop="1" thickBot="1">
      <c r="A333" s="663" t="s">
        <v>685</v>
      </c>
      <c r="B333" s="663" t="s">
        <v>387</v>
      </c>
      <c r="C333" s="664" t="s">
        <v>2329</v>
      </c>
      <c r="D333" s="646">
        <v>14784.788077547233</v>
      </c>
    </row>
    <row r="334" spans="1:4" ht="16.5" thickTop="1" thickBot="1">
      <c r="A334" s="663" t="s">
        <v>690</v>
      </c>
      <c r="B334" s="663" t="s">
        <v>92</v>
      </c>
      <c r="C334" s="664" t="s">
        <v>1929</v>
      </c>
      <c r="D334" s="646">
        <v>665.20228499455573</v>
      </c>
    </row>
    <row r="335" spans="1:4" ht="16.5" thickTop="1" thickBot="1">
      <c r="A335" s="663" t="s">
        <v>688</v>
      </c>
      <c r="B335" s="663" t="s">
        <v>92</v>
      </c>
      <c r="C335" s="664" t="s">
        <v>689</v>
      </c>
      <c r="D335" s="646">
        <v>2711.5246943318366</v>
      </c>
    </row>
    <row r="336" spans="1:4" ht="16.5" thickTop="1" thickBot="1">
      <c r="A336" s="663" t="s">
        <v>691</v>
      </c>
      <c r="B336" s="663" t="s">
        <v>377</v>
      </c>
      <c r="C336" s="664" t="s">
        <v>692</v>
      </c>
      <c r="D336" s="646">
        <v>2494.5085687295841</v>
      </c>
    </row>
    <row r="337" spans="1:4" ht="16.5" thickTop="1" thickBot="1">
      <c r="A337" s="663" t="s">
        <v>696</v>
      </c>
      <c r="B337" s="663" t="s">
        <v>92</v>
      </c>
      <c r="C337" s="664" t="s">
        <v>697</v>
      </c>
      <c r="D337" s="646">
        <v>321023.84585703106</v>
      </c>
    </row>
    <row r="338" spans="1:4" ht="16.5" thickTop="1" thickBot="1">
      <c r="A338" s="663" t="s">
        <v>694</v>
      </c>
      <c r="B338" s="663" t="s">
        <v>92</v>
      </c>
      <c r="C338" s="664" t="s">
        <v>695</v>
      </c>
      <c r="D338" s="646">
        <v>247302.79058149579</v>
      </c>
    </row>
    <row r="339" spans="1:4" ht="16.5" thickTop="1" thickBot="1">
      <c r="A339" s="663" t="s">
        <v>693</v>
      </c>
      <c r="B339" s="663" t="s">
        <v>144</v>
      </c>
      <c r="C339" s="664" t="s">
        <v>2330</v>
      </c>
      <c r="D339" s="646">
        <v>78134.623815806975</v>
      </c>
    </row>
    <row r="340" spans="1:4" ht="31.5" thickTop="1" thickBot="1">
      <c r="A340" s="663" t="s">
        <v>648</v>
      </c>
      <c r="B340" s="663" t="s">
        <v>92</v>
      </c>
      <c r="C340" s="664" t="s">
        <v>1927</v>
      </c>
      <c r="D340" s="646">
        <v>872327.00955552491</v>
      </c>
    </row>
    <row r="341" spans="1:4" ht="31.5" thickTop="1" thickBot="1">
      <c r="A341" s="663" t="s">
        <v>698</v>
      </c>
      <c r="B341" s="663" t="s">
        <v>92</v>
      </c>
      <c r="C341" s="664" t="s">
        <v>699</v>
      </c>
      <c r="D341" s="646">
        <v>1485434.9808335826</v>
      </c>
    </row>
    <row r="342" spans="1:4" ht="31.5" thickTop="1" thickBot="1">
      <c r="A342" s="663" t="s">
        <v>649</v>
      </c>
      <c r="B342" s="663" t="s">
        <v>92</v>
      </c>
      <c r="C342" s="664" t="s">
        <v>1928</v>
      </c>
      <c r="D342" s="646">
        <v>1161091.4715753854</v>
      </c>
    </row>
    <row r="343" spans="1:4" ht="31.5" thickTop="1" thickBot="1">
      <c r="A343" s="663" t="s">
        <v>700</v>
      </c>
      <c r="B343" s="663" t="s">
        <v>92</v>
      </c>
      <c r="C343" s="664" t="s">
        <v>701</v>
      </c>
      <c r="D343" s="646">
        <v>1164013.4851723062</v>
      </c>
    </row>
    <row r="344" spans="1:4" ht="16.5" thickTop="1" thickBot="1">
      <c r="A344" s="663" t="s">
        <v>737</v>
      </c>
      <c r="B344" s="663" t="s">
        <v>387</v>
      </c>
      <c r="C344" s="664" t="s">
        <v>2331</v>
      </c>
      <c r="D344" s="646">
        <v>49266.631473785157</v>
      </c>
    </row>
    <row r="345" spans="1:4" ht="16.5" thickTop="1" thickBot="1">
      <c r="A345" s="663" t="s">
        <v>702</v>
      </c>
      <c r="B345" s="663" t="s">
        <v>377</v>
      </c>
      <c r="C345" s="664" t="s">
        <v>2332</v>
      </c>
      <c r="D345" s="646">
        <v>78900.675482813065</v>
      </c>
    </row>
    <row r="346" spans="1:4" ht="16.5" thickTop="1" thickBot="1">
      <c r="A346" s="663" t="s">
        <v>703</v>
      </c>
      <c r="B346" s="663" t="s">
        <v>144</v>
      </c>
      <c r="C346" s="664" t="s">
        <v>2333</v>
      </c>
      <c r="D346" s="646">
        <v>37330.253095438631</v>
      </c>
    </row>
    <row r="347" spans="1:4" ht="16.5" thickTop="1" thickBot="1">
      <c r="A347" s="663" t="s">
        <v>708</v>
      </c>
      <c r="B347" s="663" t="s">
        <v>92</v>
      </c>
      <c r="C347" s="664" t="s">
        <v>2334</v>
      </c>
      <c r="D347" s="646">
        <v>72373.175286415993</v>
      </c>
    </row>
    <row r="348" spans="1:4" ht="16.5" thickTop="1" thickBot="1">
      <c r="A348" s="663" t="s">
        <v>713</v>
      </c>
      <c r="B348" s="663" t="s">
        <v>144</v>
      </c>
      <c r="C348" s="664" t="s">
        <v>1931</v>
      </c>
      <c r="D348" s="646">
        <v>20208.239581485948</v>
      </c>
    </row>
    <row r="349" spans="1:4" ht="16.5" thickTop="1" thickBot="1">
      <c r="A349" s="663" t="s">
        <v>704</v>
      </c>
      <c r="B349" s="663" t="s">
        <v>144</v>
      </c>
      <c r="C349" s="664" t="s">
        <v>2335</v>
      </c>
      <c r="D349" s="646">
        <v>49237.069904445198</v>
      </c>
    </row>
    <row r="350" spans="1:4" ht="16.5" thickTop="1" thickBot="1">
      <c r="A350" s="663" t="s">
        <v>705</v>
      </c>
      <c r="B350" s="663" t="s">
        <v>144</v>
      </c>
      <c r="C350" s="664" t="s">
        <v>2336</v>
      </c>
      <c r="D350" s="646">
        <v>20829.056566614599</v>
      </c>
    </row>
    <row r="351" spans="1:4" ht="16.5" thickTop="1" thickBot="1">
      <c r="A351" s="663" t="s">
        <v>736</v>
      </c>
      <c r="B351" s="663" t="s">
        <v>144</v>
      </c>
      <c r="C351" s="664" t="s">
        <v>1933</v>
      </c>
      <c r="D351" s="646">
        <v>216096.27826237446</v>
      </c>
    </row>
    <row r="352" spans="1:4" ht="16.5" thickTop="1" thickBot="1">
      <c r="A352" s="663" t="s">
        <v>709</v>
      </c>
      <c r="B352" s="663" t="s">
        <v>144</v>
      </c>
      <c r="C352" s="664" t="s">
        <v>710</v>
      </c>
      <c r="D352" s="646">
        <v>369885.62405784451</v>
      </c>
    </row>
    <row r="353" spans="1:4" ht="16.5" thickTop="1" thickBot="1">
      <c r="A353" s="663" t="s">
        <v>711</v>
      </c>
      <c r="B353" s="663" t="s">
        <v>144</v>
      </c>
      <c r="C353" s="664" t="s">
        <v>712</v>
      </c>
      <c r="D353" s="646">
        <v>1025865.7439239392</v>
      </c>
    </row>
    <row r="354" spans="1:4" ht="16.5" thickTop="1" thickBot="1">
      <c r="A354" s="663" t="s">
        <v>707</v>
      </c>
      <c r="B354" s="663" t="s">
        <v>144</v>
      </c>
      <c r="C354" s="664" t="s">
        <v>2337</v>
      </c>
      <c r="D354" s="646">
        <v>5902.1120838116167</v>
      </c>
    </row>
    <row r="355" spans="1:4" ht="16.5" thickTop="1" thickBot="1">
      <c r="A355" s="663" t="s">
        <v>706</v>
      </c>
      <c r="B355" s="663" t="s">
        <v>144</v>
      </c>
      <c r="C355" s="664" t="s">
        <v>1930</v>
      </c>
      <c r="D355" s="646">
        <v>5450.6254940481858</v>
      </c>
    </row>
    <row r="356" spans="1:4" ht="16.5" thickTop="1" thickBot="1">
      <c r="A356" s="663" t="s">
        <v>716</v>
      </c>
      <c r="B356" s="663" t="s">
        <v>144</v>
      </c>
      <c r="C356" s="664" t="s">
        <v>717</v>
      </c>
      <c r="D356" s="646">
        <v>49890.171374591679</v>
      </c>
    </row>
    <row r="357" spans="1:4" ht="16.5" thickTop="1" thickBot="1">
      <c r="A357" s="663" t="s">
        <v>714</v>
      </c>
      <c r="B357" s="663" t="s">
        <v>144</v>
      </c>
      <c r="C357" s="664" t="s">
        <v>2338</v>
      </c>
      <c r="D357" s="646">
        <v>413995.11277527711</v>
      </c>
    </row>
    <row r="358" spans="1:4" ht="16.5" thickTop="1" thickBot="1">
      <c r="A358" s="663" t="s">
        <v>715</v>
      </c>
      <c r="B358" s="663" t="s">
        <v>144</v>
      </c>
      <c r="C358" s="664" t="s">
        <v>2339</v>
      </c>
      <c r="D358" s="646">
        <v>413995.11277527711</v>
      </c>
    </row>
    <row r="359" spans="1:4" ht="16.5" thickTop="1" thickBot="1">
      <c r="A359" s="663" t="s">
        <v>718</v>
      </c>
      <c r="B359" s="663" t="s">
        <v>144</v>
      </c>
      <c r="C359" s="664" t="s">
        <v>719</v>
      </c>
      <c r="D359" s="646">
        <v>133313.22890860116</v>
      </c>
    </row>
    <row r="360" spans="1:4" ht="16.5" thickTop="1" thickBot="1">
      <c r="A360" s="663" t="s">
        <v>720</v>
      </c>
      <c r="B360" s="663" t="s">
        <v>144</v>
      </c>
      <c r="C360" s="664" t="s">
        <v>721</v>
      </c>
      <c r="D360" s="646">
        <v>140304.04728036447</v>
      </c>
    </row>
    <row r="361" spans="1:4" ht="16.5" thickTop="1" thickBot="1">
      <c r="A361" s="663" t="s">
        <v>722</v>
      </c>
      <c r="B361" s="663" t="s">
        <v>144</v>
      </c>
      <c r="C361" s="664" t="s">
        <v>723</v>
      </c>
      <c r="D361" s="646">
        <v>218297.27407915014</v>
      </c>
    </row>
    <row r="362" spans="1:4" ht="16.5" thickTop="1" thickBot="1">
      <c r="A362" s="663" t="s">
        <v>724</v>
      </c>
      <c r="B362" s="663" t="s">
        <v>144</v>
      </c>
      <c r="C362" s="664" t="s">
        <v>725</v>
      </c>
      <c r="D362" s="646">
        <v>288959.39969628456</v>
      </c>
    </row>
    <row r="363" spans="1:4" ht="16.5" thickTop="1" thickBot="1">
      <c r="A363" s="663" t="s">
        <v>726</v>
      </c>
      <c r="B363" s="663" t="s">
        <v>144</v>
      </c>
      <c r="C363" s="664" t="s">
        <v>2340</v>
      </c>
      <c r="D363" s="646">
        <v>195028.89437609696</v>
      </c>
    </row>
    <row r="364" spans="1:4" ht="16.5" thickTop="1" thickBot="1">
      <c r="A364" s="663" t="s">
        <v>738</v>
      </c>
      <c r="B364" s="663" t="s">
        <v>144</v>
      </c>
      <c r="C364" s="664" t="s">
        <v>2341</v>
      </c>
      <c r="D364" s="646">
        <v>266813.21202023746</v>
      </c>
    </row>
    <row r="365" spans="1:4" ht="16.5" thickTop="1" thickBot="1">
      <c r="A365" s="663" t="s">
        <v>727</v>
      </c>
      <c r="B365" s="663" t="s">
        <v>144</v>
      </c>
      <c r="C365" s="664" t="s">
        <v>728</v>
      </c>
      <c r="D365" s="646">
        <v>109613.05738748907</v>
      </c>
    </row>
    <row r="366" spans="1:4" ht="16.5" thickTop="1" thickBot="1">
      <c r="A366" s="663" t="s">
        <v>729</v>
      </c>
      <c r="B366" s="663" t="s">
        <v>144</v>
      </c>
      <c r="C366" s="664" t="s">
        <v>1932</v>
      </c>
      <c r="D366" s="646">
        <v>85805.633425932276</v>
      </c>
    </row>
    <row r="367" spans="1:4" ht="16.5" thickTop="1" thickBot="1">
      <c r="A367" s="663" t="s">
        <v>730</v>
      </c>
      <c r="B367" s="663" t="s">
        <v>92</v>
      </c>
      <c r="C367" s="664" t="s">
        <v>2342</v>
      </c>
      <c r="D367" s="646">
        <v>62656.624599383205</v>
      </c>
    </row>
    <row r="368" spans="1:4" ht="16.5" thickTop="1" thickBot="1">
      <c r="A368" s="663" t="s">
        <v>732</v>
      </c>
      <c r="B368" s="663" t="s">
        <v>92</v>
      </c>
      <c r="C368" s="664" t="s">
        <v>733</v>
      </c>
      <c r="D368" s="646">
        <v>4221.8116481099405</v>
      </c>
    </row>
    <row r="369" spans="1:4" ht="16.5" thickTop="1" thickBot="1">
      <c r="A369" s="663" t="s">
        <v>731</v>
      </c>
      <c r="B369" s="663" t="s">
        <v>92</v>
      </c>
      <c r="C369" s="664" t="s">
        <v>2343</v>
      </c>
      <c r="D369" s="646">
        <v>1282.2599559585949</v>
      </c>
    </row>
    <row r="370" spans="1:4" ht="16.5" thickTop="1" thickBot="1">
      <c r="A370" s="663" t="s">
        <v>734</v>
      </c>
      <c r="B370" s="663" t="s">
        <v>92</v>
      </c>
      <c r="C370" s="664" t="s">
        <v>735</v>
      </c>
      <c r="D370" s="646">
        <v>20099.066808844487</v>
      </c>
    </row>
    <row r="371" spans="1:4" ht="16.5" thickTop="1" thickBot="1">
      <c r="A371" s="663" t="s">
        <v>741</v>
      </c>
      <c r="B371" s="663" t="s">
        <v>92</v>
      </c>
      <c r="C371" s="664" t="s">
        <v>1934</v>
      </c>
      <c r="D371" s="646">
        <v>20099.066808844487</v>
      </c>
    </row>
    <row r="372" spans="1:4" ht="16.5" thickTop="1" thickBot="1">
      <c r="A372" s="663" t="s">
        <v>739</v>
      </c>
      <c r="B372" s="663" t="s">
        <v>377</v>
      </c>
      <c r="C372" s="664" t="s">
        <v>740</v>
      </c>
      <c r="D372" s="646">
        <v>3015.8688592091307</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8554687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977.85422733581902</v>
      </c>
    </row>
    <row r="7" spans="1:5" ht="30" customHeight="1" thickTop="1" thickBot="1">
      <c r="A7" s="200" t="s">
        <v>1352</v>
      </c>
      <c r="B7" s="100" t="s">
        <v>339</v>
      </c>
      <c r="C7" s="102" t="s">
        <v>2025</v>
      </c>
      <c r="D7" s="649">
        <v>971.45477635198881</v>
      </c>
      <c r="E7" s="103"/>
    </row>
    <row r="8" spans="1:5" ht="30" customHeight="1" thickTop="1" thickBot="1">
      <c r="A8" s="200" t="s">
        <v>1364</v>
      </c>
      <c r="B8" s="100" t="s">
        <v>339</v>
      </c>
      <c r="C8" s="102" t="s">
        <v>2027</v>
      </c>
      <c r="D8" s="649">
        <v>971.45477635198881</v>
      </c>
    </row>
    <row r="9" spans="1:5" ht="30" customHeight="1" thickTop="1" thickBot="1">
      <c r="A9" s="200" t="s">
        <v>1225</v>
      </c>
      <c r="B9" s="100" t="s">
        <v>1223</v>
      </c>
      <c r="C9" s="102" t="s">
        <v>1226</v>
      </c>
      <c r="D9" s="649">
        <v>801.72659518912906</v>
      </c>
    </row>
    <row r="10" spans="1:5" ht="30" customHeight="1" thickTop="1" thickBot="1">
      <c r="A10" s="200" t="s">
        <v>1388</v>
      </c>
      <c r="B10" s="100" t="s">
        <v>339</v>
      </c>
      <c r="C10" s="102" t="s">
        <v>1389</v>
      </c>
      <c r="D10" s="649">
        <v>939.45752143283755</v>
      </c>
    </row>
    <row r="11" spans="1:5" ht="30" customHeight="1" thickTop="1" thickBot="1">
      <c r="A11" s="200" t="s">
        <v>1329</v>
      </c>
      <c r="B11" s="100" t="s">
        <v>339</v>
      </c>
      <c r="C11" s="102" t="s">
        <v>1330</v>
      </c>
      <c r="D11" s="649">
        <v>939.45752143283755</v>
      </c>
    </row>
    <row r="12" spans="1:5" ht="30" customHeight="1" thickTop="1" thickBot="1">
      <c r="A12" s="200" t="s">
        <v>1331</v>
      </c>
      <c r="B12" s="100" t="s">
        <v>339</v>
      </c>
      <c r="C12" s="102" t="s">
        <v>1332</v>
      </c>
      <c r="D12" s="649">
        <v>939.45752143283755</v>
      </c>
    </row>
    <row r="13" spans="1:5" ht="30" customHeight="1" thickTop="1" thickBot="1">
      <c r="A13" s="200" t="s">
        <v>1333</v>
      </c>
      <c r="B13" s="100" t="s">
        <v>339</v>
      </c>
      <c r="C13" s="102" t="s">
        <v>1334</v>
      </c>
      <c r="D13" s="649">
        <v>939.45752143283755</v>
      </c>
    </row>
    <row r="14" spans="1:5" ht="30" customHeight="1" thickTop="1" thickBot="1">
      <c r="A14" s="200" t="s">
        <v>1335</v>
      </c>
      <c r="B14" s="100" t="s">
        <v>339</v>
      </c>
      <c r="C14" s="102" t="s">
        <v>1336</v>
      </c>
      <c r="D14" s="649">
        <v>939.45752143283755</v>
      </c>
    </row>
    <row r="15" spans="1:5" ht="30" customHeight="1" thickTop="1" thickBot="1">
      <c r="A15" s="200" t="s">
        <v>1317</v>
      </c>
      <c r="B15" s="100" t="s">
        <v>339</v>
      </c>
      <c r="C15" s="102" t="s">
        <v>1860</v>
      </c>
      <c r="D15" s="649">
        <v>939.45752143283755</v>
      </c>
    </row>
    <row r="16" spans="1:5" ht="30" customHeight="1" thickTop="1" thickBot="1">
      <c r="A16" s="200" t="s">
        <v>1227</v>
      </c>
      <c r="B16" s="100" t="s">
        <v>339</v>
      </c>
      <c r="C16" s="102" t="s">
        <v>1228</v>
      </c>
      <c r="D16" s="649">
        <v>939.45752143283755</v>
      </c>
    </row>
    <row r="17" spans="1:4" ht="30" customHeight="1" thickTop="1" thickBot="1">
      <c r="A17" s="200" t="s">
        <v>1229</v>
      </c>
      <c r="B17" s="100" t="s">
        <v>339</v>
      </c>
      <c r="C17" s="102" t="s">
        <v>1230</v>
      </c>
      <c r="D17" s="649">
        <v>939.45752143283755</v>
      </c>
    </row>
    <row r="18" spans="1:4" ht="30" customHeight="1" thickTop="1" thickBot="1">
      <c r="A18" s="200" t="s">
        <v>1231</v>
      </c>
      <c r="B18" s="100" t="s">
        <v>339</v>
      </c>
      <c r="C18" s="102" t="s">
        <v>1232</v>
      </c>
      <c r="D18" s="649">
        <v>939.45752143283755</v>
      </c>
    </row>
    <row r="19" spans="1:4" ht="30" customHeight="1" thickTop="1" thickBot="1">
      <c r="A19" s="200" t="s">
        <v>1235</v>
      </c>
      <c r="B19" s="100" t="s">
        <v>339</v>
      </c>
      <c r="C19" s="102" t="s">
        <v>1236</v>
      </c>
      <c r="D19" s="649">
        <v>939.45752143283755</v>
      </c>
    </row>
    <row r="20" spans="1:4" ht="30" customHeight="1" thickTop="1" thickBot="1">
      <c r="A20" s="200" t="s">
        <v>1407</v>
      </c>
      <c r="B20" s="100" t="s">
        <v>339</v>
      </c>
      <c r="C20" s="102" t="s">
        <v>1869</v>
      </c>
      <c r="D20" s="649">
        <v>847.821417417568</v>
      </c>
    </row>
    <row r="21" spans="1:4" ht="30" customHeight="1" thickTop="1" thickBot="1">
      <c r="A21" s="200" t="s">
        <v>1239</v>
      </c>
      <c r="B21" s="100" t="s">
        <v>339</v>
      </c>
      <c r="C21" s="102" t="s">
        <v>1240</v>
      </c>
      <c r="D21" s="649">
        <v>1172.3559185052486</v>
      </c>
    </row>
    <row r="22" spans="1:4" ht="30" customHeight="1" thickTop="1" thickBot="1">
      <c r="A22" s="200" t="s">
        <v>1390</v>
      </c>
      <c r="B22" s="100" t="s">
        <v>339</v>
      </c>
      <c r="C22" s="102" t="s">
        <v>1391</v>
      </c>
      <c r="D22" s="649">
        <v>1172.3559185052486</v>
      </c>
    </row>
    <row r="23" spans="1:4" ht="30" customHeight="1" thickTop="1" thickBot="1">
      <c r="A23" s="200" t="s">
        <v>1247</v>
      </c>
      <c r="B23" s="100" t="s">
        <v>339</v>
      </c>
      <c r="C23" s="102" t="s">
        <v>1248</v>
      </c>
      <c r="D23" s="649">
        <v>1016.2509332388005</v>
      </c>
    </row>
    <row r="24" spans="1:4" ht="30" customHeight="1" thickTop="1" thickBot="1">
      <c r="A24" s="200" t="s">
        <v>1269</v>
      </c>
      <c r="B24" s="100" t="s">
        <v>339</v>
      </c>
      <c r="C24" s="102" t="s">
        <v>1270</v>
      </c>
      <c r="D24" s="649">
        <v>1016.2509332388005</v>
      </c>
    </row>
    <row r="25" spans="1:4" ht="30" customHeight="1" thickTop="1" thickBot="1">
      <c r="A25" s="200" t="s">
        <v>1241</v>
      </c>
      <c r="B25" s="100" t="s">
        <v>339</v>
      </c>
      <c r="C25" s="102" t="s">
        <v>1242</v>
      </c>
      <c r="D25" s="649">
        <v>939.45752143283755</v>
      </c>
    </row>
    <row r="26" spans="1:4" ht="30" customHeight="1" thickTop="1" thickBot="1">
      <c r="A26" s="200" t="s">
        <v>1246</v>
      </c>
      <c r="B26" s="100" t="s">
        <v>339</v>
      </c>
      <c r="C26" s="102" t="s">
        <v>1242</v>
      </c>
      <c r="D26" s="649">
        <v>939.45752143283755</v>
      </c>
    </row>
    <row r="27" spans="1:4" ht="30" customHeight="1" thickTop="1" thickBot="1">
      <c r="A27" s="200" t="s">
        <v>1303</v>
      </c>
      <c r="B27" s="100" t="s">
        <v>339</v>
      </c>
      <c r="C27" s="102" t="s">
        <v>1304</v>
      </c>
      <c r="D27" s="649">
        <v>939.45752143283755</v>
      </c>
    </row>
    <row r="28" spans="1:4" ht="30" customHeight="1" thickTop="1" thickBot="1">
      <c r="A28" s="200" t="s">
        <v>1249</v>
      </c>
      <c r="B28" s="100" t="s">
        <v>339</v>
      </c>
      <c r="C28" s="102" t="s">
        <v>1250</v>
      </c>
      <c r="D28" s="649">
        <v>939.45752143283755</v>
      </c>
    </row>
    <row r="29" spans="1:4" ht="30" customHeight="1" thickTop="1" thickBot="1">
      <c r="A29" s="200" t="s">
        <v>1254</v>
      </c>
      <c r="B29" s="100" t="s">
        <v>339</v>
      </c>
      <c r="C29" s="102" t="s">
        <v>1255</v>
      </c>
      <c r="D29" s="649">
        <v>939.45752143283755</v>
      </c>
    </row>
    <row r="30" spans="1:4" ht="30" customHeight="1" thickTop="1" thickBot="1">
      <c r="A30" s="200" t="s">
        <v>1252</v>
      </c>
      <c r="B30" s="100" t="s">
        <v>339</v>
      </c>
      <c r="C30" s="102" t="s">
        <v>1253</v>
      </c>
      <c r="D30" s="649">
        <v>1009.8514822549703</v>
      </c>
    </row>
    <row r="31" spans="1:4" ht="30" customHeight="1" thickTop="1" thickBot="1">
      <c r="A31" s="200" t="s">
        <v>1267</v>
      </c>
      <c r="B31" s="100" t="s">
        <v>339</v>
      </c>
      <c r="C31" s="102" t="s">
        <v>1268</v>
      </c>
      <c r="D31" s="649">
        <v>1009.8514822549703</v>
      </c>
    </row>
    <row r="32" spans="1:4" ht="30" customHeight="1" thickTop="1" thickBot="1">
      <c r="A32" s="200" t="s">
        <v>1256</v>
      </c>
      <c r="B32" s="100" t="s">
        <v>339</v>
      </c>
      <c r="C32" s="102" t="s">
        <v>1257</v>
      </c>
      <c r="D32" s="649">
        <v>1009.8514822549703</v>
      </c>
    </row>
    <row r="33" spans="1:4" ht="30" customHeight="1" thickTop="1" thickBot="1">
      <c r="A33" s="200" t="s">
        <v>1272</v>
      </c>
      <c r="B33" s="100" t="s">
        <v>339</v>
      </c>
      <c r="C33" s="102" t="s">
        <v>1257</v>
      </c>
      <c r="D33" s="649">
        <v>1009.8514822549703</v>
      </c>
    </row>
    <row r="34" spans="1:4" ht="30" customHeight="1" thickTop="1" thickBot="1">
      <c r="A34" s="200" t="s">
        <v>1273</v>
      </c>
      <c r="B34" s="100" t="s">
        <v>339</v>
      </c>
      <c r="C34" s="102" t="s">
        <v>1274</v>
      </c>
      <c r="D34" s="649">
        <v>1009.8514822549703</v>
      </c>
    </row>
    <row r="35" spans="1:4" ht="30" customHeight="1" thickTop="1" thickBot="1">
      <c r="A35" s="200" t="s">
        <v>1323</v>
      </c>
      <c r="B35" s="100" t="s">
        <v>339</v>
      </c>
      <c r="C35" s="102" t="s">
        <v>1864</v>
      </c>
      <c r="D35" s="649">
        <v>1009.8514822549703</v>
      </c>
    </row>
    <row r="36" spans="1:4" ht="30" customHeight="1" thickTop="1" thickBot="1">
      <c r="A36" s="200" t="s">
        <v>1404</v>
      </c>
      <c r="B36" s="100" t="s">
        <v>339</v>
      </c>
      <c r="C36" s="102" t="s">
        <v>1405</v>
      </c>
      <c r="D36" s="649">
        <v>1009.8514822549703</v>
      </c>
    </row>
    <row r="37" spans="1:4" ht="30" customHeight="1" thickTop="1" thickBot="1">
      <c r="A37" s="200" t="s">
        <v>1385</v>
      </c>
      <c r="B37" s="100" t="s">
        <v>339</v>
      </c>
      <c r="C37" s="102" t="s">
        <v>1386</v>
      </c>
      <c r="D37" s="649">
        <v>996.63198922390757</v>
      </c>
    </row>
    <row r="38" spans="1:4" ht="30" customHeight="1" thickTop="1" thickBot="1">
      <c r="A38" s="200" t="s">
        <v>1264</v>
      </c>
      <c r="B38" s="100" t="s">
        <v>339</v>
      </c>
      <c r="C38" s="102" t="s">
        <v>1265</v>
      </c>
      <c r="D38" s="649">
        <v>939.45752143283755</v>
      </c>
    </row>
    <row r="39" spans="1:4" ht="30" customHeight="1" thickTop="1" thickBot="1">
      <c r="A39" s="200" t="s">
        <v>1221</v>
      </c>
      <c r="B39" s="100" t="s">
        <v>1223</v>
      </c>
      <c r="C39" s="102" t="s">
        <v>1280</v>
      </c>
      <c r="D39" s="649">
        <v>936.89110665811029</v>
      </c>
    </row>
    <row r="40" spans="1:4" ht="30" customHeight="1" thickTop="1" thickBot="1">
      <c r="A40" s="200" t="s">
        <v>1261</v>
      </c>
      <c r="B40" s="100" t="s">
        <v>339</v>
      </c>
      <c r="C40" s="102" t="s">
        <v>1262</v>
      </c>
      <c r="D40" s="649">
        <v>939.45752143283755</v>
      </c>
    </row>
    <row r="41" spans="1:4" ht="30" customHeight="1" thickTop="1" thickBot="1">
      <c r="A41" s="200" t="s">
        <v>1259</v>
      </c>
      <c r="B41" s="100" t="s">
        <v>339</v>
      </c>
      <c r="C41" s="102" t="s">
        <v>1260</v>
      </c>
      <c r="D41" s="649">
        <v>939.45752143283755</v>
      </c>
    </row>
    <row r="42" spans="1:4" ht="30" customHeight="1" thickTop="1" thickBot="1">
      <c r="A42" s="200" t="s">
        <v>1392</v>
      </c>
      <c r="B42" s="100" t="s">
        <v>339</v>
      </c>
      <c r="C42" s="102" t="s">
        <v>1260</v>
      </c>
      <c r="D42" s="649">
        <v>939.45752143283755</v>
      </c>
    </row>
    <row r="43" spans="1:4" ht="30" customHeight="1" thickTop="1" thickBot="1">
      <c r="A43" s="200" t="s">
        <v>1233</v>
      </c>
      <c r="B43" s="100" t="s">
        <v>339</v>
      </c>
      <c r="C43" s="102" t="s">
        <v>1234</v>
      </c>
      <c r="D43" s="649">
        <v>939.45752143283755</v>
      </c>
    </row>
    <row r="44" spans="1:4" ht="30" customHeight="1" thickTop="1" thickBot="1">
      <c r="A44" s="200" t="s">
        <v>1387</v>
      </c>
      <c r="B44" s="100" t="s">
        <v>339</v>
      </c>
      <c r="C44" s="102" t="s">
        <v>1234</v>
      </c>
      <c r="D44" s="649">
        <v>939.45752143283755</v>
      </c>
    </row>
    <row r="45" spans="1:4" ht="30" customHeight="1" thickTop="1" thickBot="1">
      <c r="A45" s="200" t="s">
        <v>1278</v>
      </c>
      <c r="B45" s="100" t="s">
        <v>339</v>
      </c>
      <c r="C45" s="102" t="s">
        <v>1279</v>
      </c>
      <c r="D45" s="649">
        <v>939.45752143283755</v>
      </c>
    </row>
    <row r="46" spans="1:4" ht="30" customHeight="1" thickTop="1" thickBot="1">
      <c r="A46" s="200" t="s">
        <v>1287</v>
      </c>
      <c r="B46" s="100" t="s">
        <v>339</v>
      </c>
      <c r="C46" s="102" t="s">
        <v>1288</v>
      </c>
      <c r="D46" s="649">
        <v>939.45752143283755</v>
      </c>
    </row>
    <row r="47" spans="1:4" ht="30" customHeight="1" thickTop="1" thickBot="1">
      <c r="A47" s="200" t="s">
        <v>1291</v>
      </c>
      <c r="B47" s="100" t="s">
        <v>339</v>
      </c>
      <c r="C47" s="102" t="s">
        <v>1292</v>
      </c>
      <c r="D47" s="649">
        <v>939.45752143283755</v>
      </c>
    </row>
    <row r="48" spans="1:4" ht="30" customHeight="1" thickTop="1" thickBot="1">
      <c r="A48" s="200" t="s">
        <v>1283</v>
      </c>
      <c r="B48" s="100" t="s">
        <v>1223</v>
      </c>
      <c r="C48" s="102" t="s">
        <v>1284</v>
      </c>
      <c r="D48" s="649">
        <v>832.72485991917119</v>
      </c>
    </row>
    <row r="49" spans="1:4" ht="30" customHeight="1" thickTop="1" thickBot="1">
      <c r="A49" s="200" t="s">
        <v>1281</v>
      </c>
      <c r="B49" s="100" t="s">
        <v>339</v>
      </c>
      <c r="C49" s="102" t="s">
        <v>1282</v>
      </c>
      <c r="D49" s="649">
        <v>939.45752143283755</v>
      </c>
    </row>
    <row r="50" spans="1:4" ht="30" customHeight="1" thickTop="1" thickBot="1">
      <c r="A50" s="200" t="s">
        <v>1285</v>
      </c>
      <c r="B50" s="100" t="s">
        <v>339</v>
      </c>
      <c r="C50" s="102" t="s">
        <v>1286</v>
      </c>
      <c r="D50" s="649">
        <v>939.45752143283755</v>
      </c>
    </row>
    <row r="51" spans="1:4" ht="30" customHeight="1" thickTop="1" thickBot="1">
      <c r="A51" s="200" t="s">
        <v>1314</v>
      </c>
      <c r="B51" s="100" t="s">
        <v>1306</v>
      </c>
      <c r="C51" s="102" t="s">
        <v>1315</v>
      </c>
      <c r="D51" s="649">
        <v>939.45752143283755</v>
      </c>
    </row>
    <row r="52" spans="1:4" ht="30" customHeight="1" thickTop="1" thickBot="1">
      <c r="A52" s="200" t="s">
        <v>1316</v>
      </c>
      <c r="B52" s="100" t="s">
        <v>1306</v>
      </c>
      <c r="C52" s="102" t="s">
        <v>1315</v>
      </c>
      <c r="D52" s="649">
        <v>939.45752143283755</v>
      </c>
    </row>
    <row r="53" spans="1:4" ht="30" customHeight="1" thickTop="1" thickBot="1">
      <c r="A53" s="200" t="s">
        <v>1289</v>
      </c>
      <c r="B53" s="100" t="s">
        <v>339</v>
      </c>
      <c r="C53" s="102" t="s">
        <v>1290</v>
      </c>
      <c r="D53" s="649">
        <v>939.45752143283755</v>
      </c>
    </row>
    <row r="54" spans="1:4" ht="30" customHeight="1" thickTop="1" thickBot="1">
      <c r="A54" s="200" t="s">
        <v>1293</v>
      </c>
      <c r="B54" s="100" t="s">
        <v>339</v>
      </c>
      <c r="C54" s="102" t="s">
        <v>1294</v>
      </c>
      <c r="D54" s="649">
        <v>971.45477635198881</v>
      </c>
    </row>
    <row r="55" spans="1:4" ht="30" customHeight="1" thickTop="1" thickBot="1">
      <c r="A55" s="200" t="s">
        <v>1378</v>
      </c>
      <c r="B55" s="100" t="s">
        <v>339</v>
      </c>
      <c r="C55" s="102" t="s">
        <v>2029</v>
      </c>
      <c r="D55" s="649">
        <v>971.45477635198881</v>
      </c>
    </row>
    <row r="56" spans="1:4" ht="30" customHeight="1" thickTop="1" thickBot="1">
      <c r="A56" s="200" t="s">
        <v>1379</v>
      </c>
      <c r="B56" s="100" t="s">
        <v>339</v>
      </c>
      <c r="C56" s="102" t="s">
        <v>2030</v>
      </c>
      <c r="D56" s="649">
        <v>971.45477635198881</v>
      </c>
    </row>
    <row r="57" spans="1:4" ht="30" customHeight="1" thickTop="1" thickBot="1">
      <c r="A57" s="200" t="s">
        <v>1380</v>
      </c>
      <c r="B57" s="100" t="s">
        <v>339</v>
      </c>
      <c r="C57" s="102" t="s">
        <v>2031</v>
      </c>
      <c r="D57" s="649">
        <v>971.45477635198881</v>
      </c>
    </row>
    <row r="58" spans="1:4" ht="30" customHeight="1" thickTop="1" thickBot="1">
      <c r="A58" s="200" t="s">
        <v>1357</v>
      </c>
      <c r="B58" s="100" t="s">
        <v>339</v>
      </c>
      <c r="C58" s="102" t="s">
        <v>1867</v>
      </c>
      <c r="D58" s="649">
        <v>971.45477635198881</v>
      </c>
    </row>
    <row r="59" spans="1:4" ht="30" customHeight="1" thickTop="1" thickBot="1">
      <c r="A59" s="200" t="s">
        <v>1295</v>
      </c>
      <c r="B59" s="100" t="s">
        <v>339</v>
      </c>
      <c r="C59" s="102" t="s">
        <v>1296</v>
      </c>
      <c r="D59" s="649">
        <v>971.45477635198881</v>
      </c>
    </row>
    <row r="60" spans="1:4" ht="30" customHeight="1" thickTop="1" thickBot="1">
      <c r="A60" s="200" t="s">
        <v>1376</v>
      </c>
      <c r="B60" s="100" t="s">
        <v>339</v>
      </c>
      <c r="C60" s="102" t="s">
        <v>1377</v>
      </c>
      <c r="D60" s="649">
        <v>971.45477635198881</v>
      </c>
    </row>
    <row r="61" spans="1:4" ht="30" customHeight="1" thickTop="1" thickBot="1">
      <c r="A61" s="200" t="s">
        <v>1362</v>
      </c>
      <c r="B61" s="100" t="s">
        <v>339</v>
      </c>
      <c r="C61" s="102" t="s">
        <v>1363</v>
      </c>
      <c r="D61" s="649">
        <v>971.45477635198881</v>
      </c>
    </row>
    <row r="62" spans="1:4" ht="30" customHeight="1" thickTop="1" thickBot="1">
      <c r="A62" s="200" t="s">
        <v>1369</v>
      </c>
      <c r="B62" s="100" t="s">
        <v>339</v>
      </c>
      <c r="C62" s="102" t="s">
        <v>1370</v>
      </c>
      <c r="D62" s="649">
        <v>971.45477635198881</v>
      </c>
    </row>
    <row r="63" spans="1:4" ht="30" customHeight="1" thickTop="1" thickBot="1">
      <c r="A63" s="200" t="s">
        <v>1373</v>
      </c>
      <c r="B63" s="100" t="s">
        <v>339</v>
      </c>
      <c r="C63" s="102" t="s">
        <v>1374</v>
      </c>
      <c r="D63" s="649">
        <v>971.45477635198881</v>
      </c>
    </row>
    <row r="64" spans="1:4" ht="30" customHeight="1" thickTop="1" thickBot="1">
      <c r="A64" s="200" t="s">
        <v>1360</v>
      </c>
      <c r="B64" s="100" t="s">
        <v>339</v>
      </c>
      <c r="C64" s="102" t="s">
        <v>1361</v>
      </c>
      <c r="D64" s="649">
        <v>971.45477635198881</v>
      </c>
    </row>
    <row r="65" spans="1:4" ht="30" customHeight="1" thickTop="1" thickBot="1">
      <c r="A65" s="200" t="s">
        <v>1297</v>
      </c>
      <c r="B65" s="100" t="s">
        <v>339</v>
      </c>
      <c r="C65" s="102" t="s">
        <v>1298</v>
      </c>
      <c r="D65" s="649">
        <v>971.45477635198881</v>
      </c>
    </row>
    <row r="66" spans="1:4" ht="30" customHeight="1" thickTop="1" thickBot="1">
      <c r="A66" s="200" t="s">
        <v>1367</v>
      </c>
      <c r="B66" s="100" t="s">
        <v>339</v>
      </c>
      <c r="C66" s="102" t="s">
        <v>1368</v>
      </c>
      <c r="D66" s="649">
        <v>971.45477635198881</v>
      </c>
    </row>
    <row r="67" spans="1:4" ht="30" customHeight="1" thickTop="1" thickBot="1">
      <c r="A67" s="200" t="s">
        <v>1371</v>
      </c>
      <c r="B67" s="100" t="s">
        <v>339</v>
      </c>
      <c r="C67" s="102" t="s">
        <v>1372</v>
      </c>
      <c r="D67" s="649">
        <v>971.45477635198881</v>
      </c>
    </row>
    <row r="68" spans="1:4" ht="30" customHeight="1" thickTop="1" thickBot="1">
      <c r="A68" s="200" t="s">
        <v>1343</v>
      </c>
      <c r="B68" s="100" t="s">
        <v>339</v>
      </c>
      <c r="C68" s="102" t="s">
        <v>1344</v>
      </c>
      <c r="D68" s="649">
        <v>971.45477635198881</v>
      </c>
    </row>
    <row r="69" spans="1:4" ht="30" customHeight="1" thickTop="1" thickBot="1">
      <c r="A69" s="200" t="s">
        <v>1383</v>
      </c>
      <c r="B69" s="100" t="s">
        <v>339</v>
      </c>
      <c r="C69" s="102" t="s">
        <v>2033</v>
      </c>
      <c r="D69" s="649">
        <v>971.45477635198881</v>
      </c>
    </row>
    <row r="70" spans="1:4" ht="30" customHeight="1" thickTop="1" thickBot="1">
      <c r="A70" s="200" t="s">
        <v>1384</v>
      </c>
      <c r="B70" s="100" t="s">
        <v>339</v>
      </c>
      <c r="C70" s="102" t="s">
        <v>2034</v>
      </c>
      <c r="D70" s="649">
        <v>971.45477635198881</v>
      </c>
    </row>
    <row r="71" spans="1:4" ht="30" customHeight="1" thickTop="1" thickBot="1">
      <c r="A71" s="200" t="s">
        <v>1381</v>
      </c>
      <c r="B71" s="100" t="s">
        <v>339</v>
      </c>
      <c r="C71" s="102" t="s">
        <v>2035</v>
      </c>
      <c r="D71" s="649">
        <v>971.45477635198881</v>
      </c>
    </row>
    <row r="72" spans="1:4" ht="30" customHeight="1" thickTop="1" thickBot="1">
      <c r="A72" s="200" t="s">
        <v>1382</v>
      </c>
      <c r="B72" s="100" t="s">
        <v>339</v>
      </c>
      <c r="C72" s="102" t="s">
        <v>2036</v>
      </c>
      <c r="D72" s="649">
        <v>971.45477635198881</v>
      </c>
    </row>
    <row r="73" spans="1:4" ht="30" customHeight="1" thickTop="1" thickBot="1">
      <c r="A73" s="200" t="s">
        <v>1350</v>
      </c>
      <c r="B73" s="100" t="s">
        <v>339</v>
      </c>
      <c r="C73" s="102" t="s">
        <v>1351</v>
      </c>
      <c r="D73" s="649">
        <v>971.45477635198881</v>
      </c>
    </row>
    <row r="74" spans="1:4" ht="30" customHeight="1" thickTop="1" thickBot="1">
      <c r="A74" s="200" t="s">
        <v>1349</v>
      </c>
      <c r="B74" s="100" t="s">
        <v>339</v>
      </c>
      <c r="C74" s="102" t="s">
        <v>1866</v>
      </c>
      <c r="D74" s="649">
        <v>971.45477635198881</v>
      </c>
    </row>
    <row r="75" spans="1:4" ht="30" customHeight="1" thickTop="1" thickBot="1">
      <c r="A75" s="200" t="s">
        <v>1347</v>
      </c>
      <c r="B75" s="100" t="s">
        <v>339</v>
      </c>
      <c r="C75" s="102" t="s">
        <v>1348</v>
      </c>
      <c r="D75" s="649">
        <v>971.45477635198881</v>
      </c>
    </row>
    <row r="76" spans="1:4" ht="30" customHeight="1" thickTop="1" thickBot="1">
      <c r="A76" s="200" t="s">
        <v>1375</v>
      </c>
      <c r="B76" s="100" t="s">
        <v>339</v>
      </c>
      <c r="C76" s="102" t="s">
        <v>2028</v>
      </c>
      <c r="D76" s="649">
        <v>971.45477635198881</v>
      </c>
    </row>
    <row r="77" spans="1:4" ht="30" customHeight="1" thickTop="1" thickBot="1">
      <c r="A77" s="200" t="s">
        <v>1353</v>
      </c>
      <c r="B77" s="100" t="s">
        <v>339</v>
      </c>
      <c r="C77" s="102" t="s">
        <v>1354</v>
      </c>
      <c r="D77" s="649">
        <v>971.45477635198881</v>
      </c>
    </row>
    <row r="78" spans="1:4" ht="30" customHeight="1" thickTop="1" thickBot="1">
      <c r="A78" s="200" t="s">
        <v>1355</v>
      </c>
      <c r="B78" s="100" t="s">
        <v>339</v>
      </c>
      <c r="C78" s="102" t="s">
        <v>1356</v>
      </c>
      <c r="D78" s="649">
        <v>971.45477635198881</v>
      </c>
    </row>
    <row r="79" spans="1:4" ht="30" customHeight="1" thickTop="1" thickBot="1">
      <c r="A79" s="200" t="s">
        <v>1358</v>
      </c>
      <c r="B79" s="100" t="s">
        <v>339</v>
      </c>
      <c r="C79" s="102" t="s">
        <v>1359</v>
      </c>
      <c r="D79" s="649">
        <v>971.45477635198881</v>
      </c>
    </row>
    <row r="80" spans="1:4" ht="30" customHeight="1" thickTop="1" thickBot="1">
      <c r="A80" s="200" t="s">
        <v>1337</v>
      </c>
      <c r="B80" s="100" t="s">
        <v>339</v>
      </c>
      <c r="C80" s="102" t="s">
        <v>1338</v>
      </c>
      <c r="D80" s="649">
        <v>971.45477635198881</v>
      </c>
    </row>
    <row r="81" spans="1:4" ht="30" customHeight="1" thickTop="1" thickBot="1">
      <c r="A81" s="200" t="s">
        <v>1341</v>
      </c>
      <c r="B81" s="100" t="s">
        <v>339</v>
      </c>
      <c r="C81" s="102" t="s">
        <v>1342</v>
      </c>
      <c r="D81" s="649">
        <v>971.45477635198881</v>
      </c>
    </row>
    <row r="82" spans="1:4" ht="30" customHeight="1" thickTop="1" thickBot="1">
      <c r="A82" s="200" t="s">
        <v>1345</v>
      </c>
      <c r="B82" s="100" t="s">
        <v>339</v>
      </c>
      <c r="C82" s="102" t="s">
        <v>1346</v>
      </c>
      <c r="D82" s="649">
        <v>971.45477635198881</v>
      </c>
    </row>
    <row r="83" spans="1:4" ht="30" customHeight="1" thickTop="1" thickBot="1">
      <c r="A83" s="200" t="s">
        <v>1339</v>
      </c>
      <c r="B83" s="100" t="s">
        <v>339</v>
      </c>
      <c r="C83" s="102" t="s">
        <v>1340</v>
      </c>
      <c r="D83" s="649">
        <v>971.45477635198881</v>
      </c>
    </row>
    <row r="84" spans="1:4" ht="30" customHeight="1" thickTop="1" thickBot="1">
      <c r="A84" s="200" t="s">
        <v>1305</v>
      </c>
      <c r="B84" s="100" t="s">
        <v>339</v>
      </c>
      <c r="C84" s="102" t="s">
        <v>1307</v>
      </c>
      <c r="D84" s="649">
        <v>1016.2509332388005</v>
      </c>
    </row>
    <row r="85" spans="1:4" ht="30" customHeight="1" thickTop="1" thickBot="1">
      <c r="A85" s="200" t="s">
        <v>1308</v>
      </c>
      <c r="B85" s="100" t="s">
        <v>339</v>
      </c>
      <c r="C85" s="102" t="s">
        <v>1859</v>
      </c>
      <c r="D85" s="649">
        <v>1016.2509332388005</v>
      </c>
    </row>
    <row r="86" spans="1:4" ht="30" customHeight="1" thickTop="1" thickBot="1">
      <c r="A86" s="200" t="s">
        <v>1309</v>
      </c>
      <c r="B86" s="100" t="s">
        <v>1306</v>
      </c>
      <c r="C86" s="102" t="s">
        <v>1310</v>
      </c>
      <c r="D86" s="649">
        <v>1016.2509332388005</v>
      </c>
    </row>
    <row r="87" spans="1:4" ht="30" customHeight="1" thickTop="1" thickBot="1">
      <c r="A87" s="200" t="s">
        <v>1311</v>
      </c>
      <c r="B87" s="100" t="s">
        <v>339</v>
      </c>
      <c r="C87" s="102" t="s">
        <v>1312</v>
      </c>
      <c r="D87" s="649">
        <v>1016.2509332388005</v>
      </c>
    </row>
    <row r="88" spans="1:4" ht="30" customHeight="1" thickTop="1" thickBot="1">
      <c r="A88" s="200" t="s">
        <v>1313</v>
      </c>
      <c r="B88" s="100" t="s">
        <v>339</v>
      </c>
      <c r="C88" s="102" t="s">
        <v>1312</v>
      </c>
      <c r="D88" s="649">
        <v>1016.2509332388005</v>
      </c>
    </row>
    <row r="89" spans="1:4" ht="30" customHeight="1" thickTop="1" thickBot="1">
      <c r="A89" s="200" t="s">
        <v>1243</v>
      </c>
      <c r="B89" s="100" t="s">
        <v>339</v>
      </c>
      <c r="C89" s="102" t="s">
        <v>1852</v>
      </c>
      <c r="D89" s="649">
        <v>1016.2509332388005</v>
      </c>
    </row>
    <row r="90" spans="1:4" ht="30" customHeight="1" thickTop="1" thickBot="1">
      <c r="A90" s="200" t="s">
        <v>1365</v>
      </c>
      <c r="B90" s="100" t="s">
        <v>339</v>
      </c>
      <c r="C90" s="102" t="s">
        <v>1366</v>
      </c>
      <c r="D90" s="649">
        <v>939.45752143283755</v>
      </c>
    </row>
    <row r="91" spans="1:4" ht="30" customHeight="1" thickTop="1" thickBot="1">
      <c r="A91" s="200" t="s">
        <v>1244</v>
      </c>
      <c r="B91" s="100" t="s">
        <v>339</v>
      </c>
      <c r="C91" s="102" t="s">
        <v>1245</v>
      </c>
      <c r="D91" s="649">
        <v>939.45752143283755</v>
      </c>
    </row>
    <row r="92" spans="1:4" ht="30" customHeight="1" thickTop="1" thickBot="1">
      <c r="A92" s="200" t="s">
        <v>1277</v>
      </c>
      <c r="B92" s="100" t="s">
        <v>339</v>
      </c>
      <c r="C92" s="102" t="s">
        <v>1858</v>
      </c>
      <c r="D92" s="649">
        <v>1016.2509332388005</v>
      </c>
    </row>
    <row r="93" spans="1:4" ht="30" customHeight="1" thickTop="1" thickBot="1">
      <c r="A93" s="200" t="s">
        <v>1408</v>
      </c>
      <c r="B93" s="100" t="s">
        <v>1406</v>
      </c>
      <c r="C93" s="102" t="s">
        <v>1870</v>
      </c>
      <c r="D93" s="649">
        <v>82868.875540001129</v>
      </c>
    </row>
    <row r="94" spans="1:4" ht="30" customHeight="1" thickTop="1" thickBot="1">
      <c r="A94" s="200" t="s">
        <v>1399</v>
      </c>
      <c r="B94" s="100" t="s">
        <v>92</v>
      </c>
      <c r="C94" s="102" t="s">
        <v>1868</v>
      </c>
      <c r="D94" s="649">
        <v>319210.89390651166</v>
      </c>
    </row>
    <row r="95" spans="1:4" ht="30" customHeight="1" thickTop="1" thickBot="1">
      <c r="A95" s="200" t="s">
        <v>1222</v>
      </c>
      <c r="B95" s="100" t="s">
        <v>1223</v>
      </c>
      <c r="C95" s="102" t="s">
        <v>1224</v>
      </c>
      <c r="D95" s="649">
        <v>129.54859643534408</v>
      </c>
    </row>
    <row r="96" spans="1:4" ht="30" customHeight="1" thickTop="1" thickBot="1">
      <c r="A96" s="200" t="s">
        <v>1631</v>
      </c>
      <c r="B96" s="100" t="s">
        <v>339</v>
      </c>
      <c r="C96" s="102" t="s">
        <v>1851</v>
      </c>
      <c r="D96" s="649">
        <v>1067.8877721981344</v>
      </c>
    </row>
    <row r="97" spans="1:4" ht="30" customHeight="1" thickTop="1" thickBot="1">
      <c r="A97" s="200" t="s">
        <v>1412</v>
      </c>
      <c r="B97" s="100" t="s">
        <v>339</v>
      </c>
      <c r="C97" s="102" t="s">
        <v>1411</v>
      </c>
      <c r="D97" s="649">
        <v>1073.9039518873283</v>
      </c>
    </row>
    <row r="98" spans="1:4" ht="30" customHeight="1" thickTop="1" thickBot="1">
      <c r="A98" s="200" t="s">
        <v>1237</v>
      </c>
      <c r="B98" s="100" t="s">
        <v>92</v>
      </c>
      <c r="C98" s="102" t="s">
        <v>1238</v>
      </c>
      <c r="D98" s="649">
        <v>51793.047212500685</v>
      </c>
    </row>
    <row r="99" spans="1:4" ht="30" customHeight="1" thickTop="1" thickBot="1">
      <c r="A99" s="200" t="s">
        <v>1251</v>
      </c>
      <c r="B99" s="100" t="s">
        <v>339</v>
      </c>
      <c r="C99" s="102" t="s">
        <v>1853</v>
      </c>
      <c r="D99" s="649">
        <v>1073.9039518873283</v>
      </c>
    </row>
    <row r="100" spans="1:4" ht="30" customHeight="1" thickTop="1" thickBot="1">
      <c r="A100" s="200" t="s">
        <v>1320</v>
      </c>
      <c r="B100" s="100" t="s">
        <v>1306</v>
      </c>
      <c r="C100" s="102" t="s">
        <v>1863</v>
      </c>
      <c r="D100" s="649">
        <v>1016.9564820174511</v>
      </c>
    </row>
    <row r="101" spans="1:4" ht="30" customHeight="1" thickTop="1" thickBot="1">
      <c r="A101" s="200" t="s">
        <v>1393</v>
      </c>
      <c r="B101" s="100" t="s">
        <v>339</v>
      </c>
      <c r="C101" s="102" t="s">
        <v>1394</v>
      </c>
      <c r="D101" s="649">
        <v>1549.7480983325254</v>
      </c>
    </row>
    <row r="102" spans="1:4" ht="30" customHeight="1" thickTop="1" thickBot="1">
      <c r="A102" s="200" t="s">
        <v>1395</v>
      </c>
      <c r="B102" s="100" t="s">
        <v>141</v>
      </c>
      <c r="C102" s="102" t="s">
        <v>1396</v>
      </c>
      <c r="D102" s="649">
        <v>1553.7914163750208</v>
      </c>
    </row>
    <row r="103" spans="1:4" ht="30" customHeight="1" thickTop="1" thickBot="1">
      <c r="A103" s="200" t="s">
        <v>1327</v>
      </c>
      <c r="B103" s="100" t="s">
        <v>344</v>
      </c>
      <c r="C103" s="102" t="s">
        <v>1328</v>
      </c>
      <c r="D103" s="649">
        <v>1553.7914163750208</v>
      </c>
    </row>
    <row r="104" spans="1:4" ht="30" customHeight="1" thickTop="1" thickBot="1">
      <c r="A104" s="200" t="s">
        <v>1325</v>
      </c>
      <c r="B104" s="100" t="s">
        <v>344</v>
      </c>
      <c r="C104" s="102" t="s">
        <v>1326</v>
      </c>
      <c r="D104" s="649">
        <v>1553.7914163750208</v>
      </c>
    </row>
    <row r="105" spans="1:4" ht="30" customHeight="1" thickTop="1" thickBot="1">
      <c r="A105" s="200" t="s">
        <v>1275</v>
      </c>
      <c r="B105" s="100" t="s">
        <v>339</v>
      </c>
      <c r="C105" s="102" t="s">
        <v>1276</v>
      </c>
      <c r="D105" s="649">
        <v>1067.504500903498</v>
      </c>
    </row>
    <row r="106" spans="1:4" ht="30" customHeight="1" thickTop="1" thickBot="1">
      <c r="A106" s="200" t="s">
        <v>1402</v>
      </c>
      <c r="B106" s="100" t="s">
        <v>92</v>
      </c>
      <c r="C106" s="102" t="s">
        <v>1403</v>
      </c>
      <c r="D106" s="649">
        <v>33700.440837475791</v>
      </c>
    </row>
    <row r="107" spans="1:4" ht="30" customHeight="1" thickTop="1" thickBot="1">
      <c r="A107" s="200" t="s">
        <v>1301</v>
      </c>
      <c r="B107" s="100" t="s">
        <v>339</v>
      </c>
      <c r="C107" s="102" t="s">
        <v>1302</v>
      </c>
      <c r="D107" s="649">
        <v>1123.0311401683509</v>
      </c>
    </row>
    <row r="108" spans="1:4" ht="30" customHeight="1" thickTop="1" thickBot="1">
      <c r="A108" s="200" t="s">
        <v>1263</v>
      </c>
      <c r="B108" s="100" t="s">
        <v>339</v>
      </c>
      <c r="C108" s="102" t="s">
        <v>1855</v>
      </c>
      <c r="D108" s="649">
        <v>1016.9564820174511</v>
      </c>
    </row>
    <row r="109" spans="1:4" ht="30" customHeight="1" thickTop="1" thickBot="1">
      <c r="A109" s="200" t="s">
        <v>1258</v>
      </c>
      <c r="B109" s="100" t="s">
        <v>339</v>
      </c>
      <c r="C109" s="102" t="s">
        <v>1854</v>
      </c>
      <c r="D109" s="649">
        <v>1016.9564820174511</v>
      </c>
    </row>
    <row r="110" spans="1:4" ht="30" customHeight="1" thickTop="1" thickBot="1">
      <c r="A110" s="200" t="s">
        <v>1397</v>
      </c>
      <c r="B110" s="100" t="s">
        <v>339</v>
      </c>
      <c r="C110" s="102" t="s">
        <v>1398</v>
      </c>
      <c r="D110" s="649">
        <v>1123.0311401683509</v>
      </c>
    </row>
    <row r="111" spans="1:4" ht="30" customHeight="1" thickTop="1" thickBot="1">
      <c r="A111" s="200" t="s">
        <v>1318</v>
      </c>
      <c r="B111" s="100" t="s">
        <v>1306</v>
      </c>
      <c r="C111" s="102" t="s">
        <v>1861</v>
      </c>
      <c r="D111" s="649">
        <v>1035.860944250014</v>
      </c>
    </row>
    <row r="112" spans="1:4" ht="30" customHeight="1" thickTop="1" thickBot="1">
      <c r="A112" s="200" t="s">
        <v>1319</v>
      </c>
      <c r="B112" s="100" t="s">
        <v>344</v>
      </c>
      <c r="C112" s="102" t="s">
        <v>1862</v>
      </c>
      <c r="D112" s="649">
        <v>1035.860944250014</v>
      </c>
    </row>
    <row r="113" spans="1:4" ht="30" customHeight="1" thickTop="1" thickBot="1">
      <c r="A113" s="200" t="s">
        <v>1324</v>
      </c>
      <c r="B113" s="100" t="s">
        <v>1306</v>
      </c>
      <c r="C113" s="102" t="s">
        <v>1865</v>
      </c>
      <c r="D113" s="649">
        <v>1035.860944250014</v>
      </c>
    </row>
    <row r="114" spans="1:4" ht="30" customHeight="1" thickTop="1" thickBot="1">
      <c r="A114" s="200" t="s">
        <v>1400</v>
      </c>
      <c r="B114" s="100" t="s">
        <v>92</v>
      </c>
      <c r="C114" s="102" t="s">
        <v>1401</v>
      </c>
      <c r="D114" s="649">
        <v>287437.59743514215</v>
      </c>
    </row>
    <row r="115" spans="1:4" ht="30" customHeight="1" thickTop="1" thickBot="1">
      <c r="A115" s="200" t="s">
        <v>1321</v>
      </c>
      <c r="B115" s="100" t="s">
        <v>92</v>
      </c>
      <c r="C115" s="102" t="s">
        <v>1322</v>
      </c>
      <c r="D115" s="649">
        <v>28939.41913554351</v>
      </c>
    </row>
    <row r="116" spans="1:4" ht="30" customHeight="1" thickTop="1" thickBot="1">
      <c r="A116" s="200" t="s">
        <v>1271</v>
      </c>
      <c r="B116" s="100" t="s">
        <v>339</v>
      </c>
      <c r="C116" s="102" t="s">
        <v>1857</v>
      </c>
      <c r="D116" s="649">
        <v>1016.9564820174511</v>
      </c>
    </row>
    <row r="117" spans="1:4" ht="30" customHeight="1" thickTop="1" thickBot="1">
      <c r="A117" s="200" t="s">
        <v>1299</v>
      </c>
      <c r="B117" s="100" t="s">
        <v>92</v>
      </c>
      <c r="C117" s="102" t="s">
        <v>1300</v>
      </c>
      <c r="D117" s="649">
        <v>574050.36111377866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160895.23236751594</v>
      </c>
      <c r="L36" s="270"/>
      <c r="M36" s="271">
        <v>0.15</v>
      </c>
      <c r="N36" s="272">
        <f>K36/M36</f>
        <v>1072634.8824501063</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158643.4802716249</v>
      </c>
      <c r="L37" s="270"/>
      <c r="M37" s="271">
        <v>0.15</v>
      </c>
      <c r="N37" s="272">
        <f>K37/M37</f>
        <v>1057623.2018108326</v>
      </c>
    </row>
    <row r="38" spans="1:14">
      <c r="A38" t="s">
        <v>273</v>
      </c>
      <c r="B38" s="871" t="str">
        <f>VLOOKUP(A38,EQUIPOS!A8:D154,3,FALSE)</f>
        <v>Motosierra, 93.6 cm3 - 7.1 HP, 45-90 cm - 7.9 kg</v>
      </c>
      <c r="C38" s="872"/>
      <c r="D38" s="872"/>
      <c r="E38" s="872"/>
      <c r="F38" s="872"/>
      <c r="G38" s="872"/>
      <c r="H38" s="873"/>
      <c r="I38" s="267"/>
      <c r="J38" s="268"/>
      <c r="K38" s="269">
        <f>VLOOKUP(A38,EQUIPOS!A8:D163,4,FALSE)</f>
        <v>7226.0326281088419</v>
      </c>
      <c r="L38" s="270"/>
      <c r="M38" s="271">
        <v>0.15</v>
      </c>
      <c r="N38" s="273">
        <f>K38/M38</f>
        <v>48173.550854058951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99">
        <f>SUM(N36:N42)</f>
        <v>2187453.4684483311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2402314.0351149975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480462.80702299951</v>
      </c>
      <c r="M83" s="858"/>
      <c r="N83" s="51"/>
    </row>
    <row r="84" spans="1:14">
      <c r="B84" s="89" t="s">
        <v>973</v>
      </c>
      <c r="C84" s="90"/>
      <c r="D84" s="90"/>
      <c r="E84" s="90"/>
      <c r="F84" s="90"/>
      <c r="G84" s="90"/>
      <c r="H84" s="90"/>
      <c r="I84" s="87"/>
      <c r="J84" s="88"/>
      <c r="K84" s="304">
        <v>0.05</v>
      </c>
      <c r="L84" s="857">
        <f>N78*K84</f>
        <v>120115.70175574988</v>
      </c>
      <c r="M84" s="858"/>
      <c r="N84" s="51"/>
    </row>
    <row r="85" spans="1:14" ht="15.75" thickBot="1">
      <c r="B85" s="91" t="s">
        <v>974</v>
      </c>
      <c r="C85" s="92"/>
      <c r="D85" s="92"/>
      <c r="E85" s="92"/>
      <c r="F85" s="92"/>
      <c r="G85" s="92"/>
      <c r="H85" s="92"/>
      <c r="I85" s="93"/>
      <c r="J85" s="94"/>
      <c r="K85" s="305">
        <v>0.05</v>
      </c>
      <c r="L85" s="859">
        <f>N78*K85</f>
        <v>120115.70175574988</v>
      </c>
      <c r="M85" s="860"/>
      <c r="N85" s="51"/>
    </row>
    <row r="86" spans="1:14" ht="15.75" thickBot="1">
      <c r="B86" s="822" t="s">
        <v>953</v>
      </c>
      <c r="C86" s="823"/>
      <c r="D86" s="823"/>
      <c r="E86" s="823"/>
      <c r="F86" s="823"/>
      <c r="G86" s="823"/>
      <c r="H86" s="823"/>
      <c r="I86" s="823"/>
      <c r="J86" s="823"/>
      <c r="K86" s="823"/>
      <c r="L86" s="823"/>
      <c r="M86" s="824"/>
      <c r="N86" s="52">
        <f>L83+L84+L85</f>
        <v>720694.21053449926</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3123008.245649497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6353.7910565108086</v>
      </c>
      <c r="L36" s="270"/>
      <c r="M36" s="271">
        <v>0.36</v>
      </c>
      <c r="N36" s="272">
        <f>K36/M36</f>
        <v>17649.419601418915</v>
      </c>
    </row>
    <row r="37" spans="1:14">
      <c r="A37" t="s">
        <v>273</v>
      </c>
      <c r="B37" s="871" t="str">
        <f>VLOOKUP(A37,EQUIPOS!A7:D154,3,FALSE)</f>
        <v>Motosierra, 93.6 cm3 - 7.1 HP, 45-90 cm - 7.9 kg</v>
      </c>
      <c r="C37" s="872"/>
      <c r="D37" s="872"/>
      <c r="E37" s="872"/>
      <c r="F37" s="872"/>
      <c r="G37" s="872"/>
      <c r="H37" s="873"/>
      <c r="I37" s="267"/>
      <c r="J37" s="268"/>
      <c r="K37" s="269">
        <f>VLOOKUP(A37,EQUIPOS!A7:D162,4,FALSE)</f>
        <v>7226.0326281088419</v>
      </c>
      <c r="L37" s="270"/>
      <c r="M37" s="271">
        <v>0.10299999999999999</v>
      </c>
      <c r="N37" s="272">
        <f>K37/M37</f>
        <v>70155.656583580989</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1879.5486111111113</v>
      </c>
    </row>
    <row r="43" spans="1:14" ht="15.75" thickBot="1">
      <c r="B43" s="822" t="s">
        <v>953</v>
      </c>
      <c r="C43" s="823"/>
      <c r="D43" s="823"/>
      <c r="E43" s="823"/>
      <c r="F43" s="823"/>
      <c r="G43" s="823"/>
      <c r="H43" s="823"/>
      <c r="I43" s="823"/>
      <c r="J43" s="823"/>
      <c r="K43" s="823"/>
      <c r="L43" s="823"/>
      <c r="M43" s="824"/>
      <c r="N43" s="99">
        <f>SUM(N36:N42)</f>
        <v>89684.624796111006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791.28928863058968</v>
      </c>
      <c r="M59" s="910"/>
      <c r="N59" s="287">
        <f>K59*L59</f>
        <v>39564.464431529486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39564.464431529486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166840.06144986273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33368.012289972547</v>
      </c>
      <c r="M83" s="858"/>
      <c r="N83" s="51"/>
    </row>
    <row r="84" spans="1:14">
      <c r="B84" s="89" t="s">
        <v>973</v>
      </c>
      <c r="C84" s="90"/>
      <c r="D84" s="90"/>
      <c r="E84" s="90"/>
      <c r="F84" s="90"/>
      <c r="G84" s="90"/>
      <c r="H84" s="90"/>
      <c r="I84" s="87"/>
      <c r="J84" s="88"/>
      <c r="K84" s="304">
        <v>0.05</v>
      </c>
      <c r="L84" s="857">
        <f>N78*K84</f>
        <v>8342.0030724931366</v>
      </c>
      <c r="M84" s="858"/>
      <c r="N84" s="51"/>
    </row>
    <row r="85" spans="1:14" ht="15.75" thickBot="1">
      <c r="B85" s="91" t="s">
        <v>974</v>
      </c>
      <c r="C85" s="92"/>
      <c r="D85" s="92"/>
      <c r="E85" s="92"/>
      <c r="F85" s="92"/>
      <c r="G85" s="92"/>
      <c r="H85" s="92"/>
      <c r="I85" s="93"/>
      <c r="J85" s="94"/>
      <c r="K85" s="305">
        <v>0.05</v>
      </c>
      <c r="L85" s="859">
        <f>N78*K85</f>
        <v>8342.0030724931366</v>
      </c>
      <c r="M85" s="860"/>
      <c r="N85" s="51"/>
    </row>
    <row r="86" spans="1:14" ht="15.75" thickBot="1">
      <c r="B86" s="822" t="s">
        <v>953</v>
      </c>
      <c r="C86" s="823"/>
      <c r="D86" s="823"/>
      <c r="E86" s="823"/>
      <c r="F86" s="823"/>
      <c r="G86" s="823"/>
      <c r="H86" s="823"/>
      <c r="I86" s="823"/>
      <c r="J86" s="823"/>
      <c r="K86" s="823"/>
      <c r="L86" s="823"/>
      <c r="M86" s="824"/>
      <c r="N86" s="52">
        <f>L83+L84+L85</f>
        <v>50052.018434958816</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216892.07988482155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158643.4802716249</v>
      </c>
      <c r="L36" s="270"/>
      <c r="M36" s="271">
        <v>2.375</v>
      </c>
      <c r="N36" s="272">
        <f>K36/M36</f>
        <v>66797.254851210484</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2.375</v>
      </c>
      <c r="N37" s="272">
        <f>K37/M37</f>
        <v>27751.316798767395</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14834.082990426472</v>
      </c>
      <c r="L38" s="270"/>
      <c r="M38" s="271">
        <v>2.375</v>
      </c>
      <c r="N38" s="273">
        <f>K38/M38</f>
        <v>6245.9296801795672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102210.70787549645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791.28928863058968</v>
      </c>
      <c r="M59" s="910"/>
      <c r="N59" s="287">
        <f>K59*L59</f>
        <v>791.28928863058968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791.28928863058968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117164.06261751693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23432.812523503388</v>
      </c>
      <c r="M83" s="858"/>
      <c r="N83" s="51"/>
    </row>
    <row r="84" spans="1:14">
      <c r="B84" s="89" t="s">
        <v>973</v>
      </c>
      <c r="C84" s="90"/>
      <c r="D84" s="90"/>
      <c r="E84" s="90"/>
      <c r="F84" s="90"/>
      <c r="G84" s="90"/>
      <c r="H84" s="90"/>
      <c r="I84" s="87"/>
      <c r="J84" s="88"/>
      <c r="K84" s="304">
        <v>0.05</v>
      </c>
      <c r="L84" s="857">
        <f>N78*K84</f>
        <v>5858.2031308758469</v>
      </c>
      <c r="M84" s="858"/>
      <c r="N84" s="51"/>
    </row>
    <row r="85" spans="1:14" ht="15.75" thickBot="1">
      <c r="B85" s="91" t="s">
        <v>974</v>
      </c>
      <c r="C85" s="92"/>
      <c r="D85" s="92"/>
      <c r="E85" s="92"/>
      <c r="F85" s="92"/>
      <c r="G85" s="92"/>
      <c r="H85" s="92"/>
      <c r="I85" s="93"/>
      <c r="J85" s="94"/>
      <c r="K85" s="305">
        <v>0.05</v>
      </c>
      <c r="L85" s="859">
        <f>N78*K85</f>
        <v>5858.2031308758469</v>
      </c>
      <c r="M85" s="860"/>
      <c r="N85" s="51"/>
    </row>
    <row r="86" spans="1:14" ht="15.75" thickBot="1">
      <c r="B86" s="822" t="s">
        <v>953</v>
      </c>
      <c r="C86" s="823"/>
      <c r="D86" s="823"/>
      <c r="E86" s="823"/>
      <c r="F86" s="823"/>
      <c r="G86" s="823"/>
      <c r="H86" s="823"/>
      <c r="I86" s="823"/>
      <c r="J86" s="823"/>
      <c r="K86" s="823"/>
      <c r="L86" s="823"/>
      <c r="M86" s="824"/>
      <c r="N86" s="52">
        <f>L83+L84+L85</f>
        <v>35149.218785255078</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152313.281402772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197608.88267503571</v>
      </c>
      <c r="L36" s="270"/>
      <c r="M36" s="271">
        <v>2.5</v>
      </c>
      <c r="N36" s="272">
        <f>K36/M36</f>
        <v>79043.553070014284</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2.5</v>
      </c>
      <c r="N37" s="272">
        <f>K37/M37</f>
        <v>26363.750958829023</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14834.082990426472</v>
      </c>
      <c r="L38" s="270"/>
      <c r="M38" s="271">
        <v>2.5</v>
      </c>
      <c r="N38" s="272">
        <f>K38/M38</f>
        <v>5933.6331961705891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111610.01646862831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791.28928863058968</v>
      </c>
      <c r="M59" s="910"/>
      <c r="N59" s="287">
        <f>K59*L59</f>
        <v>791.28928863058968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791.28928863058968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125855.2679379793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25171.053587595859</v>
      </c>
      <c r="M83" s="858"/>
      <c r="N83" s="51"/>
    </row>
    <row r="84" spans="1:14">
      <c r="B84" s="89" t="s">
        <v>973</v>
      </c>
      <c r="C84" s="90"/>
      <c r="D84" s="90"/>
      <c r="E84" s="90"/>
      <c r="F84" s="90"/>
      <c r="G84" s="90"/>
      <c r="H84" s="90"/>
      <c r="I84" s="87"/>
      <c r="J84" s="88"/>
      <c r="K84" s="304">
        <v>0.05</v>
      </c>
      <c r="L84" s="857">
        <f>N78*K84</f>
        <v>6292.7633968989649</v>
      </c>
      <c r="M84" s="858"/>
      <c r="N84" s="51"/>
    </row>
    <row r="85" spans="1:14" ht="15.75" thickBot="1">
      <c r="B85" s="91" t="s">
        <v>974</v>
      </c>
      <c r="C85" s="92"/>
      <c r="D85" s="92"/>
      <c r="E85" s="92"/>
      <c r="F85" s="92"/>
      <c r="G85" s="92"/>
      <c r="H85" s="92"/>
      <c r="I85" s="93"/>
      <c r="J85" s="94"/>
      <c r="K85" s="305">
        <v>0.05</v>
      </c>
      <c r="L85" s="859">
        <f>N78*K85</f>
        <v>6292.7633968989649</v>
      </c>
      <c r="M85" s="860"/>
      <c r="N85" s="51"/>
    </row>
    <row r="86" spans="1:14" ht="15.75" thickBot="1">
      <c r="B86" s="822" t="s">
        <v>953</v>
      </c>
      <c r="C86" s="823"/>
      <c r="D86" s="823"/>
      <c r="E86" s="823"/>
      <c r="F86" s="823"/>
      <c r="G86" s="823"/>
      <c r="H86" s="823"/>
      <c r="I86" s="823"/>
      <c r="J86" s="823"/>
      <c r="K86" s="823"/>
      <c r="L86" s="823"/>
      <c r="M86" s="824"/>
      <c r="N86" s="52">
        <f>L83+L84+L85</f>
        <v>37756.580381393789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163611.84831937309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158643.4802716249</v>
      </c>
      <c r="L36" s="270"/>
      <c r="M36" s="271">
        <v>9.25</v>
      </c>
      <c r="N36" s="272">
        <f>K36/M36</f>
        <v>17150.646515851338</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9.25</v>
      </c>
      <c r="N37" s="272">
        <f>K37/M37</f>
        <v>7125.3380969808177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58.094119895785944</v>
      </c>
    </row>
    <row r="43" spans="1:14" ht="15.75" thickBot="1">
      <c r="B43" s="822" t="s">
        <v>953</v>
      </c>
      <c r="C43" s="823"/>
      <c r="D43" s="823"/>
      <c r="E43" s="823"/>
      <c r="F43" s="823"/>
      <c r="G43" s="823"/>
      <c r="H43" s="823"/>
      <c r="I43" s="823"/>
      <c r="J43" s="823"/>
      <c r="K43" s="823"/>
      <c r="L43" s="823"/>
      <c r="M43" s="824"/>
      <c r="N43" s="99">
        <f>SUM(N36:N42)</f>
        <v>24334.078732727939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791.28928863058968</v>
      </c>
      <c r="M59" s="910"/>
      <c r="N59" s="287">
        <f>K59*L59</f>
        <v>791.28928863058968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791.28928863058968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28030.074016147824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5606.0148032295656</v>
      </c>
      <c r="M83" s="858"/>
      <c r="N83" s="51"/>
    </row>
    <row r="84" spans="1:14">
      <c r="B84" s="89" t="s">
        <v>973</v>
      </c>
      <c r="C84" s="90"/>
      <c r="D84" s="90"/>
      <c r="E84" s="90"/>
      <c r="F84" s="90"/>
      <c r="G84" s="90"/>
      <c r="H84" s="90"/>
      <c r="I84" s="87"/>
      <c r="J84" s="88"/>
      <c r="K84" s="304">
        <v>0.05</v>
      </c>
      <c r="L84" s="857">
        <f>N78*K84</f>
        <v>1401.5037008073914</v>
      </c>
      <c r="M84" s="858"/>
      <c r="N84" s="51"/>
    </row>
    <row r="85" spans="1:14" ht="15.75" thickBot="1">
      <c r="B85" s="91" t="s">
        <v>974</v>
      </c>
      <c r="C85" s="92"/>
      <c r="D85" s="92"/>
      <c r="E85" s="92"/>
      <c r="F85" s="92"/>
      <c r="G85" s="92"/>
      <c r="H85" s="92"/>
      <c r="I85" s="93"/>
      <c r="J85" s="94"/>
      <c r="K85" s="305">
        <v>0.05</v>
      </c>
      <c r="L85" s="859">
        <f>N78*K85</f>
        <v>1401.5037008073914</v>
      </c>
      <c r="M85" s="860"/>
      <c r="N85" s="51"/>
    </row>
    <row r="86" spans="1:14" ht="15.75" thickBot="1">
      <c r="B86" s="822" t="s">
        <v>953</v>
      </c>
      <c r="C86" s="823"/>
      <c r="D86" s="823"/>
      <c r="E86" s="823"/>
      <c r="F86" s="823"/>
      <c r="G86" s="823"/>
      <c r="H86" s="823"/>
      <c r="I86" s="823"/>
      <c r="J86" s="823"/>
      <c r="K86" s="823"/>
      <c r="L86" s="823"/>
      <c r="M86" s="824"/>
      <c r="N86" s="52">
        <f>L83+L84+L85</f>
        <v>8409.0222048443484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36439.096220992171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65909.37739707256</v>
      </c>
      <c r="L36" s="270"/>
      <c r="M36" s="271">
        <v>2.5</v>
      </c>
      <c r="N36" s="272">
        <f>K36/M36</f>
        <v>26363.750958829023</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1082.6200000000001</v>
      </c>
    </row>
    <row r="43" spans="1:14" ht="15.75" thickBot="1">
      <c r="B43" s="822" t="s">
        <v>953</v>
      </c>
      <c r="C43" s="823"/>
      <c r="D43" s="823"/>
      <c r="E43" s="823"/>
      <c r="F43" s="823"/>
      <c r="G43" s="823"/>
      <c r="H43" s="823"/>
      <c r="I43" s="823"/>
      <c r="J43" s="823"/>
      <c r="K43" s="823"/>
      <c r="L43" s="823"/>
      <c r="M43" s="824"/>
      <c r="N43" s="99">
        <f>SUM(N36:N42)</f>
        <v>27446.370958829022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791.28928863058968</v>
      </c>
      <c r="M59" s="910"/>
      <c r="N59" s="287">
        <f>K59*L59</f>
        <v>791.28928863058968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791.28928863058968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10826.2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39063.860247459612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7812.7720494919231</v>
      </c>
      <c r="M83" s="858"/>
      <c r="N83" s="51"/>
    </row>
    <row r="84" spans="1:14">
      <c r="B84" s="89" t="s">
        <v>973</v>
      </c>
      <c r="C84" s="90"/>
      <c r="D84" s="90"/>
      <c r="E84" s="90"/>
      <c r="F84" s="90"/>
      <c r="G84" s="90"/>
      <c r="H84" s="90"/>
      <c r="I84" s="87"/>
      <c r="J84" s="88"/>
      <c r="K84" s="304">
        <v>0.05</v>
      </c>
      <c r="L84" s="857">
        <f>N78*K84</f>
        <v>1953.1930123729808</v>
      </c>
      <c r="M84" s="858"/>
      <c r="N84" s="51"/>
    </row>
    <row r="85" spans="1:14" ht="15.75" thickBot="1">
      <c r="B85" s="91" t="s">
        <v>974</v>
      </c>
      <c r="C85" s="92"/>
      <c r="D85" s="92"/>
      <c r="E85" s="92"/>
      <c r="F85" s="92"/>
      <c r="G85" s="92"/>
      <c r="H85" s="92"/>
      <c r="I85" s="93"/>
      <c r="J85" s="94"/>
      <c r="K85" s="305">
        <v>0.05</v>
      </c>
      <c r="L85" s="859">
        <f>N78*K85</f>
        <v>1953.1930123729808</v>
      </c>
      <c r="M85" s="860"/>
      <c r="N85" s="51"/>
    </row>
    <row r="86" spans="1:14" ht="15.75" thickBot="1">
      <c r="B86" s="822" t="s">
        <v>953</v>
      </c>
      <c r="C86" s="823"/>
      <c r="D86" s="823"/>
      <c r="E86" s="823"/>
      <c r="F86" s="823"/>
      <c r="G86" s="823"/>
      <c r="H86" s="823"/>
      <c r="I86" s="823"/>
      <c r="J86" s="823"/>
      <c r="K86" s="823"/>
      <c r="L86" s="823"/>
      <c r="M86" s="824"/>
      <c r="N86" s="52">
        <f>L83+L84+L85</f>
        <v>11719.158074237883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50783.018321697498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158643.4802716249</v>
      </c>
      <c r="L36" s="270"/>
      <c r="M36" s="271">
        <v>2.375</v>
      </c>
      <c r="N36" s="272">
        <f>K36/M36</f>
        <v>66797.254851210484</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2.375</v>
      </c>
      <c r="N37" s="272">
        <f>K37/M37</f>
        <v>27751.316798767395</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14834.082990426472</v>
      </c>
      <c r="L38" s="270"/>
      <c r="M38" s="271">
        <v>2.375</v>
      </c>
      <c r="N38" s="272">
        <f>K38/M38</f>
        <v>6245.9296801795672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102210.70787549645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791.28928863058968</v>
      </c>
      <c r="M59" s="910"/>
      <c r="N59" s="287">
        <f>K59*L59</f>
        <v>791.28928863058968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791.28928863058968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117164.06261751693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23432.812523503388</v>
      </c>
      <c r="M83" s="858"/>
      <c r="N83" s="51"/>
    </row>
    <row r="84" spans="1:14">
      <c r="B84" s="89" t="s">
        <v>973</v>
      </c>
      <c r="C84" s="90"/>
      <c r="D84" s="90"/>
      <c r="E84" s="90"/>
      <c r="F84" s="90"/>
      <c r="G84" s="90"/>
      <c r="H84" s="90"/>
      <c r="I84" s="87"/>
      <c r="J84" s="88"/>
      <c r="K84" s="304">
        <v>0.05</v>
      </c>
      <c r="L84" s="857">
        <f>N78*K84</f>
        <v>5858.2031308758469</v>
      </c>
      <c r="M84" s="858"/>
      <c r="N84" s="51"/>
    </row>
    <row r="85" spans="1:14" ht="15.75" thickBot="1">
      <c r="B85" s="91" t="s">
        <v>974</v>
      </c>
      <c r="C85" s="92"/>
      <c r="D85" s="92"/>
      <c r="E85" s="92"/>
      <c r="F85" s="92"/>
      <c r="G85" s="92"/>
      <c r="H85" s="92"/>
      <c r="I85" s="93"/>
      <c r="J85" s="94"/>
      <c r="K85" s="305">
        <v>0.05</v>
      </c>
      <c r="L85" s="859">
        <f>N78*K85</f>
        <v>5858.2031308758469</v>
      </c>
      <c r="M85" s="860"/>
      <c r="N85" s="51"/>
    </row>
    <row r="86" spans="1:14" ht="15.75" thickBot="1">
      <c r="B86" s="822" t="s">
        <v>953</v>
      </c>
      <c r="C86" s="823"/>
      <c r="D86" s="823"/>
      <c r="E86" s="823"/>
      <c r="F86" s="823"/>
      <c r="G86" s="823"/>
      <c r="H86" s="823"/>
      <c r="I86" s="823"/>
      <c r="J86" s="823"/>
      <c r="K86" s="823"/>
      <c r="L86" s="823"/>
      <c r="M86" s="824"/>
      <c r="N86" s="52">
        <f>L83+L84+L85</f>
        <v>35149.218785255078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152313.281402772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197608.88267503571</v>
      </c>
      <c r="L36" s="270"/>
      <c r="M36" s="271">
        <v>2.5</v>
      </c>
      <c r="N36" s="272">
        <f>K36/M36</f>
        <v>79043.553070014284</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2.5</v>
      </c>
      <c r="N37" s="272">
        <f>K37/M37</f>
        <v>26363.750958829023</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14834.082990426472</v>
      </c>
      <c r="L38" s="270"/>
      <c r="M38" s="271">
        <v>2.5</v>
      </c>
      <c r="N38" s="272">
        <f>K38/M38</f>
        <v>5933.6331961705891</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111610.01646862831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791.28928863058968</v>
      </c>
      <c r="M59" s="910"/>
      <c r="N59" s="287">
        <f>K59*L59</f>
        <v>791.28928863058968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791.28928863058968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125855.2679379793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25171.053587595859</v>
      </c>
      <c r="M83" s="858"/>
      <c r="N83" s="51"/>
    </row>
    <row r="84" spans="1:14">
      <c r="B84" s="89" t="s">
        <v>973</v>
      </c>
      <c r="C84" s="90"/>
      <c r="D84" s="90"/>
      <c r="E84" s="90"/>
      <c r="F84" s="90"/>
      <c r="G84" s="90"/>
      <c r="H84" s="90"/>
      <c r="I84" s="87"/>
      <c r="J84" s="88"/>
      <c r="K84" s="304">
        <v>0.05</v>
      </c>
      <c r="L84" s="857">
        <f>N78*K84</f>
        <v>6292.7633968989649</v>
      </c>
      <c r="M84" s="858"/>
      <c r="N84" s="51"/>
    </row>
    <row r="85" spans="1:14" ht="15.75" thickBot="1">
      <c r="B85" s="91" t="s">
        <v>974</v>
      </c>
      <c r="C85" s="92"/>
      <c r="D85" s="92"/>
      <c r="E85" s="92"/>
      <c r="F85" s="92"/>
      <c r="G85" s="92"/>
      <c r="H85" s="92"/>
      <c r="I85" s="93"/>
      <c r="J85" s="94"/>
      <c r="K85" s="305">
        <v>0.05</v>
      </c>
      <c r="L85" s="859">
        <f>N78*K85</f>
        <v>6292.7633968989649</v>
      </c>
      <c r="M85" s="860"/>
      <c r="N85" s="51"/>
    </row>
    <row r="86" spans="1:14" ht="15.75" thickBot="1">
      <c r="B86" s="822" t="s">
        <v>953</v>
      </c>
      <c r="C86" s="823"/>
      <c r="D86" s="823"/>
      <c r="E86" s="823"/>
      <c r="F86" s="823"/>
      <c r="G86" s="823"/>
      <c r="H86" s="823"/>
      <c r="I86" s="823"/>
      <c r="J86" s="823"/>
      <c r="K86" s="823"/>
      <c r="L86" s="823"/>
      <c r="M86" s="824"/>
      <c r="N86" s="52">
        <f>L83+L84+L85</f>
        <v>37756.580381393789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163611.84831937309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197608.88267503571</v>
      </c>
      <c r="L36" s="270"/>
      <c r="M36" s="271">
        <v>2.5</v>
      </c>
      <c r="N36" s="272">
        <f>K36/M36</f>
        <v>79043.553070014284</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2.5</v>
      </c>
      <c r="N37" s="272">
        <f>K37/M37</f>
        <v>26363.750958829023</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14834.082990426472</v>
      </c>
      <c r="L38" s="270"/>
      <c r="M38" s="271">
        <v>2.5</v>
      </c>
      <c r="N38" s="272">
        <f>K38/M38</f>
        <v>5933.6331961705891</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214.948243614408</v>
      </c>
    </row>
    <row r="43" spans="1:14" ht="15.75" thickBot="1">
      <c r="B43" s="822" t="s">
        <v>953</v>
      </c>
      <c r="C43" s="823"/>
      <c r="D43" s="823"/>
      <c r="E43" s="823"/>
      <c r="F43" s="823"/>
      <c r="G43" s="823"/>
      <c r="H43" s="823"/>
      <c r="I43" s="823"/>
      <c r="J43" s="823"/>
      <c r="K43" s="823"/>
      <c r="L43" s="823"/>
      <c r="M43" s="824"/>
      <c r="N43" s="99">
        <f>SUM(N36:N42)</f>
        <v>111555.8854686283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791.28928863058968</v>
      </c>
      <c r="M59" s="910"/>
      <c r="N59" s="287">
        <f>K59*L59</f>
        <v>1107.8050040828255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1107.8050040828255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10747.412180720399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123411.10265343153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24682.220530686307</v>
      </c>
      <c r="M83" s="858"/>
      <c r="N83" s="51"/>
    </row>
    <row r="84" spans="1:14">
      <c r="B84" s="89" t="s">
        <v>973</v>
      </c>
      <c r="C84" s="90"/>
      <c r="D84" s="90"/>
      <c r="E84" s="90"/>
      <c r="F84" s="90"/>
      <c r="G84" s="90"/>
      <c r="H84" s="90"/>
      <c r="I84" s="87"/>
      <c r="J84" s="88"/>
      <c r="K84" s="304">
        <v>0.05</v>
      </c>
      <c r="L84" s="857">
        <f>N78*K84</f>
        <v>6170.5551326715768</v>
      </c>
      <c r="M84" s="858"/>
      <c r="N84" s="51"/>
    </row>
    <row r="85" spans="1:14" ht="15.75" thickBot="1">
      <c r="B85" s="91" t="s">
        <v>974</v>
      </c>
      <c r="C85" s="92"/>
      <c r="D85" s="92"/>
      <c r="E85" s="92"/>
      <c r="F85" s="92"/>
      <c r="G85" s="92"/>
      <c r="H85" s="92"/>
      <c r="I85" s="93"/>
      <c r="J85" s="94"/>
      <c r="K85" s="305">
        <v>0.05</v>
      </c>
      <c r="L85" s="859">
        <f>N78*K85</f>
        <v>6170.5551326715768</v>
      </c>
      <c r="M85" s="860"/>
      <c r="N85" s="51"/>
    </row>
    <row r="86" spans="1:14" ht="15.75" thickBot="1">
      <c r="B86" s="822" t="s">
        <v>953</v>
      </c>
      <c r="C86" s="823"/>
      <c r="D86" s="823"/>
      <c r="E86" s="823"/>
      <c r="F86" s="823"/>
      <c r="G86" s="823"/>
      <c r="H86" s="823"/>
      <c r="I86" s="823"/>
      <c r="J86" s="823"/>
      <c r="K86" s="823"/>
      <c r="L86" s="823"/>
      <c r="M86" s="824"/>
      <c r="N86" s="52">
        <f>L83+L84+L85</f>
        <v>37023.330796029462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160434.43344946101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158643.4802716249</v>
      </c>
      <c r="L36" s="270"/>
      <c r="M36" s="271">
        <v>22</v>
      </c>
      <c r="N36" s="272">
        <f>K36/M36</f>
        <v>7211.0672850738592</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22</v>
      </c>
      <c r="N37" s="272">
        <f>K37/M37</f>
        <v>2995.8807907760256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10231.37401262425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791.28928863058968</v>
      </c>
      <c r="M59" s="910"/>
      <c r="N59" s="287">
        <f>K59*L59</f>
        <v>332.34150122484766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332.34150122484766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11785.012352567326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2357.0024705134651</v>
      </c>
      <c r="M83" s="858"/>
      <c r="N83" s="51"/>
    </row>
    <row r="84" spans="1:14">
      <c r="B84" s="89" t="s">
        <v>973</v>
      </c>
      <c r="C84" s="90"/>
      <c r="D84" s="90"/>
      <c r="E84" s="90"/>
      <c r="F84" s="90"/>
      <c r="G84" s="90"/>
      <c r="H84" s="90"/>
      <c r="I84" s="87"/>
      <c r="J84" s="88"/>
      <c r="K84" s="304">
        <v>0.05</v>
      </c>
      <c r="L84" s="857">
        <f>N78*K84</f>
        <v>589.25061762836629</v>
      </c>
      <c r="M84" s="858"/>
      <c r="N84" s="51"/>
    </row>
    <row r="85" spans="1:14" ht="15.75" thickBot="1">
      <c r="B85" s="91" t="s">
        <v>974</v>
      </c>
      <c r="C85" s="92"/>
      <c r="D85" s="92"/>
      <c r="E85" s="92"/>
      <c r="F85" s="92"/>
      <c r="G85" s="92"/>
      <c r="H85" s="92"/>
      <c r="I85" s="93"/>
      <c r="J85" s="94"/>
      <c r="K85" s="305">
        <v>0.05</v>
      </c>
      <c r="L85" s="859">
        <f>N78*K85</f>
        <v>589.25061762836629</v>
      </c>
      <c r="M85" s="860"/>
      <c r="N85" s="51"/>
    </row>
    <row r="86" spans="1:14" ht="15.75" thickBot="1">
      <c r="B86" s="822" t="s">
        <v>953</v>
      </c>
      <c r="C86" s="823"/>
      <c r="D86" s="823"/>
      <c r="E86" s="823"/>
      <c r="F86" s="823"/>
      <c r="G86" s="823"/>
      <c r="H86" s="823"/>
      <c r="I86" s="823"/>
      <c r="J86" s="823"/>
      <c r="K86" s="823"/>
      <c r="L86" s="823"/>
      <c r="M86" s="824"/>
      <c r="N86" s="52">
        <f>L83+L84+L85</f>
        <v>3535.5037057701979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15320.516058337524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158643.4802716249</v>
      </c>
      <c r="L36" s="270"/>
      <c r="M36" s="271">
        <v>22</v>
      </c>
      <c r="N36" s="272">
        <f>K36/M36</f>
        <v>7211.0672850738592</v>
      </c>
    </row>
    <row r="37" spans="1:14">
      <c r="A37" t="s">
        <v>180</v>
      </c>
      <c r="B37" s="871" t="str">
        <f>VLOOKUP(A37,EQUIPOS!A7:D154,3,FALSE)</f>
        <v>Compresor 120 HP, con martillo.</v>
      </c>
      <c r="C37" s="872"/>
      <c r="D37" s="872"/>
      <c r="E37" s="872"/>
      <c r="F37" s="872"/>
      <c r="G37" s="872"/>
      <c r="H37" s="873"/>
      <c r="I37" s="267"/>
      <c r="J37" s="268"/>
      <c r="K37" s="269">
        <f>VLOOKUP(A37,EQUIPOS!A7:D162,4,FALSE)</f>
        <v>65909.37739707256</v>
      </c>
      <c r="L37" s="270"/>
      <c r="M37" s="271">
        <v>22</v>
      </c>
      <c r="N37" s="272">
        <f>K37/M37</f>
        <v>2995.8807907760256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10231.37401262425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791.28928863058968</v>
      </c>
      <c r="M59" s="910"/>
      <c r="N59" s="287">
        <f>K59*L59</f>
        <v>166.17075061242383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166.17075061242383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11618.8416019549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2323.7683203909801</v>
      </c>
      <c r="M83" s="858"/>
      <c r="N83" s="51"/>
    </row>
    <row r="84" spans="1:14">
      <c r="B84" s="89" t="s">
        <v>973</v>
      </c>
      <c r="C84" s="90"/>
      <c r="D84" s="90"/>
      <c r="E84" s="90"/>
      <c r="F84" s="90"/>
      <c r="G84" s="90"/>
      <c r="H84" s="90"/>
      <c r="I84" s="87"/>
      <c r="J84" s="88"/>
      <c r="K84" s="304">
        <v>0.05</v>
      </c>
      <c r="L84" s="857">
        <f>N78*K84</f>
        <v>580.94208009774502</v>
      </c>
      <c r="M84" s="858"/>
      <c r="N84" s="51"/>
    </row>
    <row r="85" spans="1:14" ht="15.75" thickBot="1">
      <c r="B85" s="91" t="s">
        <v>974</v>
      </c>
      <c r="C85" s="92"/>
      <c r="D85" s="92"/>
      <c r="E85" s="92"/>
      <c r="F85" s="92"/>
      <c r="G85" s="92"/>
      <c r="H85" s="92"/>
      <c r="I85" s="93"/>
      <c r="J85" s="94"/>
      <c r="K85" s="305">
        <v>0.05</v>
      </c>
      <c r="L85" s="859">
        <f>N78*K85</f>
        <v>580.94208009774502</v>
      </c>
      <c r="M85" s="860"/>
      <c r="N85" s="51"/>
    </row>
    <row r="86" spans="1:14" ht="15.75" thickBot="1">
      <c r="B86" s="822" t="s">
        <v>953</v>
      </c>
      <c r="C86" s="823"/>
      <c r="D86" s="823"/>
      <c r="E86" s="823"/>
      <c r="F86" s="823"/>
      <c r="G86" s="823"/>
      <c r="H86" s="823"/>
      <c r="I86" s="823"/>
      <c r="J86" s="823"/>
      <c r="K86" s="823"/>
      <c r="L86" s="823"/>
      <c r="M86" s="824"/>
      <c r="N86" s="52">
        <f>L83+L84+L85</f>
        <v>3485.6524805864701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15104.494082541371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65909.37739707256</v>
      </c>
      <c r="L36" s="270"/>
      <c r="M36" s="271">
        <v>20</v>
      </c>
      <c r="N36" s="272">
        <f>K36/M36</f>
        <v>3295.4688698536279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67.663750000000007</v>
      </c>
    </row>
    <row r="43" spans="1:14" ht="15.75" thickBot="1">
      <c r="B43" s="822" t="s">
        <v>953</v>
      </c>
      <c r="C43" s="823"/>
      <c r="D43" s="823"/>
      <c r="E43" s="823"/>
      <c r="F43" s="823"/>
      <c r="G43" s="823"/>
      <c r="H43" s="823"/>
      <c r="I43" s="823"/>
      <c r="J43" s="823"/>
      <c r="K43" s="823"/>
      <c r="L43" s="823"/>
      <c r="M43" s="824"/>
      <c r="N43" s="99">
        <f>SUM(N36:N42)</f>
        <v>3363.1326198536281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791.28928863058968</v>
      </c>
      <c r="M59" s="910"/>
      <c r="N59" s="287">
        <f>K59*L59</f>
        <v>63.303143090447179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63.303143090447179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676.63750000000005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4103.0732629440754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820.61465258881515</v>
      </c>
      <c r="M83" s="858"/>
      <c r="N83" s="51"/>
    </row>
    <row r="84" spans="1:14">
      <c r="B84" s="89" t="s">
        <v>973</v>
      </c>
      <c r="C84" s="90"/>
      <c r="D84" s="90"/>
      <c r="E84" s="90"/>
      <c r="F84" s="90"/>
      <c r="G84" s="90"/>
      <c r="H84" s="90"/>
      <c r="I84" s="87"/>
      <c r="J84" s="88"/>
      <c r="K84" s="304">
        <v>0.05</v>
      </c>
      <c r="L84" s="857">
        <f>N78*K84</f>
        <v>205.15366314720379</v>
      </c>
      <c r="M84" s="858"/>
      <c r="N84" s="51"/>
    </row>
    <row r="85" spans="1:14" ht="15.75" thickBot="1">
      <c r="B85" s="91" t="s">
        <v>974</v>
      </c>
      <c r="C85" s="92"/>
      <c r="D85" s="92"/>
      <c r="E85" s="92"/>
      <c r="F85" s="92"/>
      <c r="G85" s="92"/>
      <c r="H85" s="92"/>
      <c r="I85" s="93"/>
      <c r="J85" s="94"/>
      <c r="K85" s="305">
        <v>0.05</v>
      </c>
      <c r="L85" s="859">
        <f>N78*K85</f>
        <v>205.15366314720379</v>
      </c>
      <c r="M85" s="860"/>
      <c r="N85" s="51"/>
    </row>
    <row r="86" spans="1:14" ht="15.75" thickBot="1">
      <c r="B86" s="822" t="s">
        <v>953</v>
      </c>
      <c r="C86" s="823"/>
      <c r="D86" s="823"/>
      <c r="E86" s="823"/>
      <c r="F86" s="823"/>
      <c r="G86" s="823"/>
      <c r="H86" s="823"/>
      <c r="I86" s="823"/>
      <c r="J86" s="823"/>
      <c r="K86" s="823"/>
      <c r="L86" s="823"/>
      <c r="M86" s="824"/>
      <c r="N86" s="52">
        <f>L83+L84+L85</f>
        <v>1230.9219788832227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5333.9952418272978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14834.082990426472</v>
      </c>
      <c r="L36" s="270"/>
      <c r="M36" s="271">
        <v>321</v>
      </c>
      <c r="N36" s="272">
        <f>K36/M36</f>
        <v>46.212096543384646</v>
      </c>
    </row>
    <row r="37" spans="1:14">
      <c r="A37" t="s">
        <v>248</v>
      </c>
      <c r="B37" s="871" t="str">
        <f>VLOOKUP(A37,EQUIPOS!A7:D154,3,FALSE)</f>
        <v>Grúa telescópica de 50 Ton.</v>
      </c>
      <c r="C37" s="872"/>
      <c r="D37" s="872"/>
      <c r="E37" s="872"/>
      <c r="F37" s="872"/>
      <c r="G37" s="872"/>
      <c r="H37" s="873"/>
      <c r="I37" s="267"/>
      <c r="J37" s="268"/>
      <c r="K37" s="269">
        <f>VLOOKUP(A37,EQUIPOS!A7:D162,4,FALSE)</f>
        <v>239210.75271188535</v>
      </c>
      <c r="L37" s="270"/>
      <c r="M37" s="271">
        <v>321</v>
      </c>
      <c r="N37" s="272">
        <f>K37/M37</f>
        <v>745.20483710867711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16.863239875389407</v>
      </c>
    </row>
    <row r="43" spans="1:14" ht="15.75" thickBot="1">
      <c r="B43" s="822" t="s">
        <v>953</v>
      </c>
      <c r="C43" s="823"/>
      <c r="D43" s="823"/>
      <c r="E43" s="823"/>
      <c r="F43" s="823"/>
      <c r="G43" s="823"/>
      <c r="H43" s="823"/>
      <c r="I43" s="823"/>
      <c r="J43" s="823"/>
      <c r="K43" s="823"/>
      <c r="L43" s="823"/>
      <c r="M43" s="824"/>
      <c r="N43" s="99">
        <f>SUM(N36:N42)</f>
        <v>808.2801735274511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129.54859643534408</v>
      </c>
      <c r="M59" s="910"/>
      <c r="N59" s="287">
        <f>K59*L59</f>
        <v>129.54859643534408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129.54859643534408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168.63239875389408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1106.4611687166891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221.29223374333785</v>
      </c>
      <c r="M83" s="858"/>
      <c r="N83" s="51"/>
    </row>
    <row r="84" spans="1:14">
      <c r="B84" s="89" t="s">
        <v>973</v>
      </c>
      <c r="C84" s="90"/>
      <c r="D84" s="90"/>
      <c r="E84" s="90"/>
      <c r="F84" s="90"/>
      <c r="G84" s="90"/>
      <c r="H84" s="90"/>
      <c r="I84" s="87"/>
      <c r="J84" s="88"/>
      <c r="K84" s="304">
        <v>0.05</v>
      </c>
      <c r="L84" s="857">
        <f>N78*K84</f>
        <v>55.323058435834461</v>
      </c>
      <c r="M84" s="858"/>
      <c r="N84" s="51"/>
    </row>
    <row r="85" spans="1:14" ht="15.75" thickBot="1">
      <c r="B85" s="91" t="s">
        <v>974</v>
      </c>
      <c r="C85" s="92"/>
      <c r="D85" s="92"/>
      <c r="E85" s="92"/>
      <c r="F85" s="92"/>
      <c r="G85" s="92"/>
      <c r="H85" s="92"/>
      <c r="I85" s="93"/>
      <c r="J85" s="94"/>
      <c r="K85" s="305">
        <v>0.05</v>
      </c>
      <c r="L85" s="859">
        <f>N78*K85</f>
        <v>55.323058435834461</v>
      </c>
      <c r="M85" s="860"/>
      <c r="N85" s="51"/>
    </row>
    <row r="86" spans="1:14" ht="15.75" thickBot="1">
      <c r="B86" s="822" t="s">
        <v>953</v>
      </c>
      <c r="C86" s="823"/>
      <c r="D86" s="823"/>
      <c r="E86" s="823"/>
      <c r="F86" s="823"/>
      <c r="G86" s="823"/>
      <c r="H86" s="823"/>
      <c r="I86" s="823"/>
      <c r="J86" s="823"/>
      <c r="K86" s="823"/>
      <c r="L86" s="823"/>
      <c r="M86" s="824"/>
      <c r="N86" s="52">
        <f>L83+L84+L85</f>
        <v>331.93835061500675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1438.399519331696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7226.0326281088419</v>
      </c>
      <c r="L36" s="270"/>
      <c r="M36" s="271">
        <v>3</v>
      </c>
      <c r="N36" s="272">
        <f>K36/M36</f>
        <v>2408.6775427029474</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197608.88267503571</v>
      </c>
      <c r="L37" s="270"/>
      <c r="M37" s="271">
        <v>3</v>
      </c>
      <c r="N37" s="272">
        <f>K37/M37</f>
        <v>65869.627558345237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673.35467419668339</v>
      </c>
    </row>
    <row r="43" spans="1:14" ht="15.75" thickBot="1">
      <c r="B43" s="822" t="s">
        <v>953</v>
      </c>
      <c r="C43" s="823"/>
      <c r="D43" s="823"/>
      <c r="E43" s="823"/>
      <c r="F43" s="823"/>
      <c r="G43" s="823"/>
      <c r="H43" s="823"/>
      <c r="I43" s="823"/>
      <c r="J43" s="823"/>
      <c r="K43" s="823"/>
      <c r="L43" s="823"/>
      <c r="M43" s="824"/>
      <c r="N43" s="99">
        <f>SUM(N36:N42)</f>
        <v>68951.659775244872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1009.8514822549703</v>
      </c>
      <c r="M59" s="910"/>
      <c r="N59" s="287">
        <f>K59*L59</f>
        <v>6059.1088935298212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6059.1088935298212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13467.093483933666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88477.86215270836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17695.572430541673</v>
      </c>
      <c r="M83" s="858"/>
      <c r="N83" s="51"/>
    </row>
    <row r="84" spans="1:14">
      <c r="B84" s="89" t="s">
        <v>973</v>
      </c>
      <c r="C84" s="90"/>
      <c r="D84" s="90"/>
      <c r="E84" s="90"/>
      <c r="F84" s="90"/>
      <c r="G84" s="90"/>
      <c r="H84" s="90"/>
      <c r="I84" s="87"/>
      <c r="J84" s="88"/>
      <c r="K84" s="304">
        <v>0.05</v>
      </c>
      <c r="L84" s="857">
        <f>N78*K84</f>
        <v>4423.8931076354183</v>
      </c>
      <c r="M84" s="858"/>
      <c r="N84" s="51"/>
    </row>
    <row r="85" spans="1:14" ht="15.75" thickBot="1">
      <c r="B85" s="91" t="s">
        <v>974</v>
      </c>
      <c r="C85" s="92"/>
      <c r="D85" s="92"/>
      <c r="E85" s="92"/>
      <c r="F85" s="92"/>
      <c r="G85" s="92"/>
      <c r="H85" s="92"/>
      <c r="I85" s="93"/>
      <c r="J85" s="94"/>
      <c r="K85" s="305">
        <v>0.05</v>
      </c>
      <c r="L85" s="859">
        <f>N78*K85</f>
        <v>4423.8931076354183</v>
      </c>
      <c r="M85" s="860"/>
      <c r="N85" s="51"/>
    </row>
    <row r="86" spans="1:14" ht="15.75" thickBot="1">
      <c r="B86" s="822" t="s">
        <v>953</v>
      </c>
      <c r="C86" s="823"/>
      <c r="D86" s="823"/>
      <c r="E86" s="823"/>
      <c r="F86" s="823"/>
      <c r="G86" s="823"/>
      <c r="H86" s="823"/>
      <c r="I86" s="823"/>
      <c r="J86" s="823"/>
      <c r="K86" s="823"/>
      <c r="L86" s="823"/>
      <c r="M86" s="824"/>
      <c r="N86" s="52">
        <f>L83+L84+L85</f>
        <v>26543.358645812514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115021.22079852087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14834.082990426472</v>
      </c>
      <c r="L36" s="270"/>
      <c r="M36" s="271">
        <v>4</v>
      </c>
      <c r="N36" s="272">
        <f>K36/M36</f>
        <v>3708.520747606618</v>
      </c>
    </row>
    <row r="37" spans="1:14">
      <c r="A37" s="108" t="s">
        <v>248</v>
      </c>
      <c r="B37" s="871" t="str">
        <f>VLOOKUP(A37,EQUIPOS!A7:D154,3,FALSE)</f>
        <v>Grúa telescópica de 50 Ton.</v>
      </c>
      <c r="C37" s="872"/>
      <c r="D37" s="872"/>
      <c r="E37" s="872"/>
      <c r="F37" s="872"/>
      <c r="G37" s="872"/>
      <c r="H37" s="873"/>
      <c r="I37" s="267"/>
      <c r="J37" s="268"/>
      <c r="K37" s="269">
        <f>VLOOKUP(A37,EQUIPOS!A7:D162,4,FALSE)</f>
        <v>239210.75271188535</v>
      </c>
      <c r="L37" s="270"/>
      <c r="M37" s="271">
        <v>4</v>
      </c>
      <c r="N37" s="272">
        <f>K37/M37</f>
        <v>59802.688177971337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1010.0320112950249</v>
      </c>
    </row>
    <row r="43" spans="1:14" ht="15.75" thickBot="1">
      <c r="B43" s="822" t="s">
        <v>953</v>
      </c>
      <c r="C43" s="823"/>
      <c r="D43" s="823"/>
      <c r="E43" s="823"/>
      <c r="F43" s="823"/>
      <c r="G43" s="823"/>
      <c r="H43" s="823"/>
      <c r="I43" s="823"/>
      <c r="J43" s="823"/>
      <c r="K43" s="823"/>
      <c r="L43" s="823"/>
      <c r="M43" s="824"/>
      <c r="N43" s="99">
        <f>SUM(N36:N42)</f>
        <v>64521.240936872986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1553.7914163750208</v>
      </c>
      <c r="M59" s="910"/>
      <c r="N59" s="287">
        <f>K59*L59</f>
        <v>1553.7914163750208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1553.7914163750208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76175.352466198266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15235.070493239655</v>
      </c>
      <c r="M83" s="858"/>
      <c r="N83" s="51"/>
    </row>
    <row r="84" spans="1:14">
      <c r="B84" s="89" t="s">
        <v>973</v>
      </c>
      <c r="C84" s="90"/>
      <c r="D84" s="90"/>
      <c r="E84" s="90"/>
      <c r="F84" s="90"/>
      <c r="G84" s="90"/>
      <c r="H84" s="90"/>
      <c r="I84" s="87"/>
      <c r="J84" s="88"/>
      <c r="K84" s="304">
        <v>0.05</v>
      </c>
      <c r="L84" s="857">
        <f>N78*K84</f>
        <v>3808.7676233099137</v>
      </c>
      <c r="M84" s="858"/>
      <c r="N84" s="51"/>
    </row>
    <row r="85" spans="1:14" ht="15.75" thickBot="1">
      <c r="B85" s="91" t="s">
        <v>974</v>
      </c>
      <c r="C85" s="92"/>
      <c r="D85" s="92"/>
      <c r="E85" s="92"/>
      <c r="F85" s="92"/>
      <c r="G85" s="92"/>
      <c r="H85" s="92"/>
      <c r="I85" s="93"/>
      <c r="J85" s="94"/>
      <c r="K85" s="305">
        <v>0.05</v>
      </c>
      <c r="L85" s="859">
        <f>N78*K85</f>
        <v>3808.7676233099137</v>
      </c>
      <c r="M85" s="860"/>
      <c r="N85" s="51"/>
    </row>
    <row r="86" spans="1:14" ht="15.75" thickBot="1">
      <c r="B86" s="822" t="s">
        <v>953</v>
      </c>
      <c r="C86" s="823"/>
      <c r="D86" s="823"/>
      <c r="E86" s="823"/>
      <c r="F86" s="823"/>
      <c r="G86" s="823"/>
      <c r="H86" s="823"/>
      <c r="I86" s="823"/>
      <c r="J86" s="823"/>
      <c r="K86" s="823"/>
      <c r="L86" s="823"/>
      <c r="M86" s="824"/>
      <c r="N86" s="52">
        <f>L83+L84+L85</f>
        <v>22852.605739859478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99027.958206057752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124805.61011054888</v>
      </c>
      <c r="L36" s="270"/>
      <c r="M36" s="271">
        <v>5</v>
      </c>
      <c r="N36" s="272">
        <f>K36/M36</f>
        <v>24961.122022109776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107.474121807204</v>
      </c>
    </row>
    <row r="43" spans="1:14" ht="15.75" thickBot="1">
      <c r="B43" s="822" t="s">
        <v>953</v>
      </c>
      <c r="C43" s="823"/>
      <c r="D43" s="823"/>
      <c r="E43" s="823"/>
      <c r="F43" s="823"/>
      <c r="G43" s="823"/>
      <c r="H43" s="823"/>
      <c r="I43" s="823"/>
      <c r="J43" s="823"/>
      <c r="K43" s="823"/>
      <c r="L43" s="823"/>
      <c r="M43" s="824"/>
      <c r="N43" s="99">
        <f>SUM(N36:N42)</f>
        <v>25068.596143916981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1009.8514822549703</v>
      </c>
      <c r="M59" s="910"/>
      <c r="N59" s="287">
        <f>K59*L59</f>
        <v>708.91574054298906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708.91574054298906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5373.7060903601996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31151.217974820171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6230.2435949640349</v>
      </c>
      <c r="M83" s="858"/>
      <c r="N83" s="51"/>
    </row>
    <row r="84" spans="1:14">
      <c r="B84" s="89" t="s">
        <v>973</v>
      </c>
      <c r="C84" s="90"/>
      <c r="D84" s="90"/>
      <c r="E84" s="90"/>
      <c r="F84" s="90"/>
      <c r="G84" s="90"/>
      <c r="H84" s="90"/>
      <c r="I84" s="87"/>
      <c r="J84" s="88"/>
      <c r="K84" s="304">
        <v>0.05</v>
      </c>
      <c r="L84" s="857">
        <f>N78*K84</f>
        <v>1557.5608987410087</v>
      </c>
      <c r="M84" s="858"/>
      <c r="N84" s="51"/>
    </row>
    <row r="85" spans="1:14" ht="15.75" thickBot="1">
      <c r="B85" s="91" t="s">
        <v>974</v>
      </c>
      <c r="C85" s="92"/>
      <c r="D85" s="92"/>
      <c r="E85" s="92"/>
      <c r="F85" s="92"/>
      <c r="G85" s="92"/>
      <c r="H85" s="92"/>
      <c r="I85" s="93"/>
      <c r="J85" s="94"/>
      <c r="K85" s="305">
        <v>0.05</v>
      </c>
      <c r="L85" s="859">
        <f>N78*K85</f>
        <v>1557.5608987410087</v>
      </c>
      <c r="M85" s="860"/>
      <c r="N85" s="51"/>
    </row>
    <row r="86" spans="1:14" ht="15.75" thickBot="1">
      <c r="B86" s="822" t="s">
        <v>953</v>
      </c>
      <c r="C86" s="823"/>
      <c r="D86" s="823"/>
      <c r="E86" s="823"/>
      <c r="F86" s="823"/>
      <c r="G86" s="823"/>
      <c r="H86" s="823"/>
      <c r="I86" s="823"/>
      <c r="J86" s="823"/>
      <c r="K86" s="823"/>
      <c r="L86" s="823"/>
      <c r="M86" s="824"/>
      <c r="N86" s="52">
        <f>L83+L84+L85</f>
        <v>9345.3653924460523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40496.583367266227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124805.61011054888</v>
      </c>
      <c r="L36" s="270"/>
      <c r="M36" s="271">
        <v>4</v>
      </c>
      <c r="N36" s="272">
        <f>K36/M36</f>
        <v>31201.402527637219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67.663750000000007</v>
      </c>
    </row>
    <row r="43" spans="1:14" ht="15.75" thickBot="1">
      <c r="B43" s="822" t="s">
        <v>953</v>
      </c>
      <c r="C43" s="823"/>
      <c r="D43" s="823"/>
      <c r="E43" s="823"/>
      <c r="F43" s="823"/>
      <c r="G43" s="823"/>
      <c r="H43" s="823"/>
      <c r="I43" s="823"/>
      <c r="J43" s="823"/>
      <c r="K43" s="823"/>
      <c r="L43" s="823"/>
      <c r="M43" s="824"/>
      <c r="N43" s="99">
        <f>SUM(N36:N42)</f>
        <v>31269.066277637219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1009.8514822549703</v>
      </c>
      <c r="M59" s="910"/>
      <c r="N59" s="287">
        <f>K59*L59</f>
        <v>3059.8499912325597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3059.8499912325597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3383.1875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37712.103768869776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7542.4207537739558</v>
      </c>
      <c r="M83" s="858"/>
      <c r="N83" s="51"/>
    </row>
    <row r="84" spans="1:14">
      <c r="B84" s="89" t="s">
        <v>973</v>
      </c>
      <c r="C84" s="90"/>
      <c r="D84" s="90"/>
      <c r="E84" s="90"/>
      <c r="F84" s="90"/>
      <c r="G84" s="90"/>
      <c r="H84" s="90"/>
      <c r="I84" s="87"/>
      <c r="J84" s="88"/>
      <c r="K84" s="304">
        <v>0.05</v>
      </c>
      <c r="L84" s="857">
        <f>N78*K84</f>
        <v>1885.6051884434889</v>
      </c>
      <c r="M84" s="858"/>
      <c r="N84" s="51"/>
    </row>
    <row r="85" spans="1:14" ht="15.75" thickBot="1">
      <c r="B85" s="91" t="s">
        <v>974</v>
      </c>
      <c r="C85" s="92"/>
      <c r="D85" s="92"/>
      <c r="E85" s="92"/>
      <c r="F85" s="92"/>
      <c r="G85" s="92"/>
      <c r="H85" s="92"/>
      <c r="I85" s="93"/>
      <c r="J85" s="94"/>
      <c r="K85" s="305">
        <v>0.05</v>
      </c>
      <c r="L85" s="859">
        <f>N78*K85</f>
        <v>1885.6051884434889</v>
      </c>
      <c r="M85" s="860"/>
      <c r="N85" s="51"/>
    </row>
    <row r="86" spans="1:14" ht="15.75" thickBot="1">
      <c r="B86" s="822" t="s">
        <v>953</v>
      </c>
      <c r="C86" s="823"/>
      <c r="D86" s="823"/>
      <c r="E86" s="823"/>
      <c r="F86" s="823"/>
      <c r="G86" s="823"/>
      <c r="H86" s="823"/>
      <c r="I86" s="823"/>
      <c r="J86" s="823"/>
      <c r="K86" s="823"/>
      <c r="L86" s="823"/>
      <c r="M86" s="824"/>
      <c r="N86" s="52">
        <f>L83+L84+L85</f>
        <v>11313.631130660933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49025.734899530711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144.34933333333333</v>
      </c>
    </row>
    <row r="43" spans="1:14" ht="15.75" thickBot="1">
      <c r="B43" s="822" t="s">
        <v>953</v>
      </c>
      <c r="C43" s="823"/>
      <c r="D43" s="823"/>
      <c r="E43" s="823"/>
      <c r="F43" s="823"/>
      <c r="G43" s="823"/>
      <c r="H43" s="823"/>
      <c r="I43" s="823"/>
      <c r="J43" s="823"/>
      <c r="K43" s="823"/>
      <c r="L43" s="823"/>
      <c r="M43" s="824"/>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1443.4933333333333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317.56853333333333</v>
      </c>
      <c r="M83" s="858"/>
      <c r="N83" s="51"/>
    </row>
    <row r="84" spans="1:14">
      <c r="B84" s="89" t="s">
        <v>973</v>
      </c>
      <c r="C84" s="90"/>
      <c r="D84" s="90"/>
      <c r="E84" s="90"/>
      <c r="F84" s="90"/>
      <c r="G84" s="90"/>
      <c r="H84" s="90"/>
      <c r="I84" s="87"/>
      <c r="J84" s="88"/>
      <c r="K84" s="304">
        <v>0.05</v>
      </c>
      <c r="L84" s="857">
        <f>N78*K84</f>
        <v>79.392133333333334</v>
      </c>
      <c r="M84" s="858"/>
      <c r="N84" s="51"/>
    </row>
    <row r="85" spans="1:14" ht="15.75" thickBot="1">
      <c r="B85" s="91" t="s">
        <v>974</v>
      </c>
      <c r="C85" s="92"/>
      <c r="D85" s="92"/>
      <c r="E85" s="92"/>
      <c r="F85" s="92"/>
      <c r="G85" s="92"/>
      <c r="H85" s="92"/>
      <c r="I85" s="93"/>
      <c r="J85" s="94"/>
      <c r="K85" s="305">
        <v>0.05</v>
      </c>
      <c r="L85" s="859">
        <f>N78*K85</f>
        <v>79.392133333333334</v>
      </c>
      <c r="M85" s="860"/>
      <c r="N85" s="51"/>
    </row>
    <row r="86" spans="1:14" ht="15.75" thickBot="1">
      <c r="B86" s="822" t="s">
        <v>953</v>
      </c>
      <c r="C86" s="823"/>
      <c r="D86" s="823"/>
      <c r="E86" s="823"/>
      <c r="F86" s="823"/>
      <c r="G86" s="823"/>
      <c r="H86" s="823"/>
      <c r="I86" s="823"/>
      <c r="J86" s="823"/>
      <c r="K86" s="823"/>
      <c r="L86" s="823"/>
      <c r="M86" s="824"/>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187208.41516582333</v>
      </c>
      <c r="L36" s="270"/>
      <c r="M36" s="271">
        <v>3</v>
      </c>
      <c r="N36" s="272">
        <f>K36/M36</f>
        <v>62402.805055274446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62493.023388607777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1016.2509332388005</v>
      </c>
      <c r="M59" s="910"/>
      <c r="N59" s="287">
        <f>K59*L59</f>
        <v>1727.6265865059609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1727.6265865059609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73242.483308447074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14648.496661689416</v>
      </c>
      <c r="M83" s="858"/>
      <c r="N83" s="51"/>
    </row>
    <row r="84" spans="1:14">
      <c r="B84" s="89" t="s">
        <v>973</v>
      </c>
      <c r="C84" s="90"/>
      <c r="D84" s="90"/>
      <c r="E84" s="90"/>
      <c r="F84" s="90"/>
      <c r="G84" s="90"/>
      <c r="H84" s="90"/>
      <c r="I84" s="87"/>
      <c r="J84" s="88"/>
      <c r="K84" s="304">
        <v>0.05</v>
      </c>
      <c r="L84" s="857">
        <f>N78*K84</f>
        <v>3662.1241654223541</v>
      </c>
      <c r="M84" s="858"/>
      <c r="N84" s="51"/>
    </row>
    <row r="85" spans="1:14" ht="15.75" thickBot="1">
      <c r="B85" s="91" t="s">
        <v>974</v>
      </c>
      <c r="C85" s="92"/>
      <c r="D85" s="92"/>
      <c r="E85" s="92"/>
      <c r="F85" s="92"/>
      <c r="G85" s="92"/>
      <c r="H85" s="92"/>
      <c r="I85" s="93"/>
      <c r="J85" s="94"/>
      <c r="K85" s="305">
        <v>0.05</v>
      </c>
      <c r="L85" s="859">
        <f>N78*K85</f>
        <v>3662.1241654223541</v>
      </c>
      <c r="M85" s="860"/>
      <c r="N85" s="51"/>
    </row>
    <row r="86" spans="1:14" ht="15.75" thickBot="1">
      <c r="B86" s="822" t="s">
        <v>953</v>
      </c>
      <c r="C86" s="823"/>
      <c r="D86" s="823"/>
      <c r="E86" s="823"/>
      <c r="F86" s="823"/>
      <c r="G86" s="823"/>
      <c r="H86" s="823"/>
      <c r="I86" s="823"/>
      <c r="J86" s="823"/>
      <c r="K86" s="823"/>
      <c r="L86" s="823"/>
      <c r="M86" s="824"/>
      <c r="N86" s="52">
        <f>L83+L84+L85</f>
        <v>21972.744992534128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95215.228300981194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187208.41516582333</v>
      </c>
      <c r="L36" s="270"/>
      <c r="M36" s="271">
        <v>3</v>
      </c>
      <c r="N36" s="272">
        <f>K36/M36</f>
        <v>62402.805055274446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62493.023388607777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1016.2509332388005</v>
      </c>
      <c r="M59" s="910"/>
      <c r="N59" s="287">
        <f>K59*L59</f>
        <v>1727.6265865059609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1727.6265865059609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73242.483308447074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14648.496661689416</v>
      </c>
      <c r="M83" s="858"/>
      <c r="N83" s="51"/>
    </row>
    <row r="84" spans="1:14">
      <c r="B84" s="89" t="s">
        <v>973</v>
      </c>
      <c r="C84" s="90"/>
      <c r="D84" s="90"/>
      <c r="E84" s="90"/>
      <c r="F84" s="90"/>
      <c r="G84" s="90"/>
      <c r="H84" s="90"/>
      <c r="I84" s="87"/>
      <c r="J84" s="88"/>
      <c r="K84" s="304">
        <v>0.05</v>
      </c>
      <c r="L84" s="857">
        <f>N78*K84</f>
        <v>3662.1241654223541</v>
      </c>
      <c r="M84" s="858"/>
      <c r="N84" s="51"/>
    </row>
    <row r="85" spans="1:14" ht="15.75" thickBot="1">
      <c r="B85" s="91" t="s">
        <v>974</v>
      </c>
      <c r="C85" s="92"/>
      <c r="D85" s="92"/>
      <c r="E85" s="92"/>
      <c r="F85" s="92"/>
      <c r="G85" s="92"/>
      <c r="H85" s="92"/>
      <c r="I85" s="93"/>
      <c r="J85" s="94"/>
      <c r="K85" s="305">
        <v>0.05</v>
      </c>
      <c r="L85" s="859">
        <f>N78*K85</f>
        <v>3662.1241654223541</v>
      </c>
      <c r="M85" s="860"/>
      <c r="N85" s="51"/>
    </row>
    <row r="86" spans="1:14" ht="15.75" thickBot="1">
      <c r="B86" s="822" t="s">
        <v>953</v>
      </c>
      <c r="C86" s="823"/>
      <c r="D86" s="823"/>
      <c r="E86" s="823"/>
      <c r="F86" s="823"/>
      <c r="G86" s="823"/>
      <c r="H86" s="823"/>
      <c r="I86" s="823"/>
      <c r="J86" s="823"/>
      <c r="K86" s="823"/>
      <c r="L86" s="823"/>
      <c r="M86" s="824"/>
      <c r="N86" s="52">
        <f>L83+L84+L85</f>
        <v>21972.744992534128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95215.228300981194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45</v>
      </c>
      <c r="N36" s="272">
        <f>K36/M36</f>
        <v>4391.3085038896825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4392.8121427785718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1553.7914163750208</v>
      </c>
      <c r="M59" s="910"/>
      <c r="N59" s="287">
        <f>K59*L59</f>
        <v>55470.353564588251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55470.353564588251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60013.529596255714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12002.705919251144</v>
      </c>
      <c r="M83" s="858"/>
      <c r="N83" s="51"/>
    </row>
    <row r="84" spans="1:14">
      <c r="B84" s="89" t="s">
        <v>973</v>
      </c>
      <c r="C84" s="90"/>
      <c r="D84" s="90"/>
      <c r="E84" s="90"/>
      <c r="F84" s="90"/>
      <c r="G84" s="90"/>
      <c r="H84" s="90"/>
      <c r="I84" s="87"/>
      <c r="J84" s="88"/>
      <c r="K84" s="304">
        <v>0.05</v>
      </c>
      <c r="L84" s="857">
        <f>N78*K84</f>
        <v>3000.6764798127861</v>
      </c>
      <c r="M84" s="858"/>
      <c r="N84" s="51"/>
    </row>
    <row r="85" spans="1:14" ht="15.75" thickBot="1">
      <c r="B85" s="91" t="s">
        <v>974</v>
      </c>
      <c r="C85" s="92"/>
      <c r="D85" s="92"/>
      <c r="E85" s="92"/>
      <c r="F85" s="92"/>
      <c r="G85" s="92"/>
      <c r="H85" s="92"/>
      <c r="I85" s="93"/>
      <c r="J85" s="94"/>
      <c r="K85" s="305">
        <v>0.05</v>
      </c>
      <c r="L85" s="859">
        <f>N78*K85</f>
        <v>3000.6764798127861</v>
      </c>
      <c r="M85" s="860"/>
      <c r="N85" s="51"/>
    </row>
    <row r="86" spans="1:14" ht="15.75" thickBot="1">
      <c r="B86" s="822" t="s">
        <v>953</v>
      </c>
      <c r="C86" s="823"/>
      <c r="D86" s="823"/>
      <c r="E86" s="823"/>
      <c r="F86" s="823"/>
      <c r="G86" s="823"/>
      <c r="H86" s="823"/>
      <c r="I86" s="823"/>
      <c r="J86" s="823"/>
      <c r="K86" s="823"/>
      <c r="L86" s="823"/>
      <c r="M86" s="824"/>
      <c r="N86" s="52">
        <f>L83+L84+L85</f>
        <v>18004.058878876716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78017.588475132434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60.145555555555553</v>
      </c>
    </row>
    <row r="43" spans="1:14" ht="15.75" thickBot="1">
      <c r="B43" s="822" t="s">
        <v>953</v>
      </c>
      <c r="C43" s="823"/>
      <c r="D43" s="823"/>
      <c r="E43" s="823"/>
      <c r="F43" s="823"/>
      <c r="G43" s="823"/>
      <c r="H43" s="823"/>
      <c r="I43" s="823"/>
      <c r="J43" s="823"/>
      <c r="K43" s="823"/>
      <c r="L43" s="823"/>
      <c r="M43" s="824"/>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1553.7914163750208</v>
      </c>
      <c r="M59" s="910"/>
      <c r="N59" s="287">
        <f>K59*L59</f>
        <v>15926.362017843963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15926.362017843963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601.45555555555552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16587.963128955074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3317.5926257910151</v>
      </c>
      <c r="M83" s="858"/>
      <c r="N83" s="51"/>
    </row>
    <row r="84" spans="1:14">
      <c r="B84" s="89" t="s">
        <v>973</v>
      </c>
      <c r="C84" s="90"/>
      <c r="D84" s="90"/>
      <c r="E84" s="90"/>
      <c r="F84" s="90"/>
      <c r="G84" s="90"/>
      <c r="H84" s="90"/>
      <c r="I84" s="87"/>
      <c r="J84" s="88"/>
      <c r="K84" s="304">
        <v>0.05</v>
      </c>
      <c r="L84" s="857">
        <f>N78*K84</f>
        <v>829.39815644775376</v>
      </c>
      <c r="M84" s="858"/>
      <c r="N84" s="51"/>
    </row>
    <row r="85" spans="1:14" ht="15.75" thickBot="1">
      <c r="B85" s="91" t="s">
        <v>974</v>
      </c>
      <c r="C85" s="92"/>
      <c r="D85" s="92"/>
      <c r="E85" s="92"/>
      <c r="F85" s="92"/>
      <c r="G85" s="92"/>
      <c r="H85" s="92"/>
      <c r="I85" s="93"/>
      <c r="J85" s="94"/>
      <c r="K85" s="305">
        <v>0.05</v>
      </c>
      <c r="L85" s="859">
        <f>N78*K85</f>
        <v>829.39815644775376</v>
      </c>
      <c r="M85" s="860"/>
      <c r="N85" s="51"/>
    </row>
    <row r="86" spans="1:14" ht="15.75" thickBot="1">
      <c r="B86" s="822" t="s">
        <v>953</v>
      </c>
      <c r="C86" s="823"/>
      <c r="D86" s="823"/>
      <c r="E86" s="823"/>
      <c r="F86" s="823"/>
      <c r="G86" s="823"/>
      <c r="H86" s="823"/>
      <c r="I86" s="823"/>
      <c r="J86" s="823"/>
      <c r="K86" s="823"/>
      <c r="L86" s="823"/>
      <c r="M86" s="824"/>
      <c r="N86" s="52">
        <f>L83+L84+L85</f>
        <v>4976.3889386865221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21564.352067641597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45</v>
      </c>
      <c r="N36" s="272">
        <f>K36/M36</f>
        <v>4391.3085038896825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4392.8121427785718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1073.9039518873283</v>
      </c>
      <c r="M59" s="910"/>
      <c r="N59" s="287">
        <f>K59*L59</f>
        <v>870.39378348492005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870.39378348492005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5413.5698151523811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1082.7139630304762</v>
      </c>
      <c r="M83" s="858"/>
      <c r="N83" s="51"/>
    </row>
    <row r="84" spans="1:14">
      <c r="B84" s="89" t="s">
        <v>973</v>
      </c>
      <c r="C84" s="90"/>
      <c r="D84" s="90"/>
      <c r="E84" s="90"/>
      <c r="F84" s="90"/>
      <c r="G84" s="90"/>
      <c r="H84" s="90"/>
      <c r="I84" s="87"/>
      <c r="J84" s="88"/>
      <c r="K84" s="304">
        <v>0.05</v>
      </c>
      <c r="L84" s="857">
        <f>N78*K84</f>
        <v>270.67849075761904</v>
      </c>
      <c r="M84" s="858"/>
      <c r="N84" s="51"/>
    </row>
    <row r="85" spans="1:14" ht="15.75" thickBot="1">
      <c r="B85" s="91" t="s">
        <v>974</v>
      </c>
      <c r="C85" s="92"/>
      <c r="D85" s="92"/>
      <c r="E85" s="92"/>
      <c r="F85" s="92"/>
      <c r="G85" s="92"/>
      <c r="H85" s="92"/>
      <c r="I85" s="93"/>
      <c r="J85" s="94"/>
      <c r="K85" s="305">
        <v>0.05</v>
      </c>
      <c r="L85" s="859">
        <f>N78*K85</f>
        <v>270.67849075761904</v>
      </c>
      <c r="M85" s="860"/>
      <c r="N85" s="51"/>
    </row>
    <row r="86" spans="1:14" ht="15.75" thickBot="1">
      <c r="B86" s="822" t="s">
        <v>953</v>
      </c>
      <c r="C86" s="823"/>
      <c r="D86" s="823"/>
      <c r="E86" s="823"/>
      <c r="F86" s="823"/>
      <c r="G86" s="823"/>
      <c r="H86" s="823"/>
      <c r="I86" s="823"/>
      <c r="J86" s="823"/>
      <c r="K86" s="823"/>
      <c r="L86" s="823"/>
      <c r="M86" s="824"/>
      <c r="N86" s="52">
        <f>L83+L84+L85</f>
        <v>1624.0709445457144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7037.6407596980953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176807.94765661092</v>
      </c>
      <c r="L36" s="270"/>
      <c r="M36" s="271">
        <v>0.625</v>
      </c>
      <c r="N36" s="272">
        <f>K36/M36</f>
        <v>282892.71625057748</v>
      </c>
    </row>
    <row r="37" spans="1:14">
      <c r="A37" s="108" t="s">
        <v>241</v>
      </c>
      <c r="B37" s="871" t="str">
        <f>VLOOKUP(A37,EQUIPOS!A7:D154,3,FALSE)</f>
        <v>Grúa (capacidad 15 ton)</v>
      </c>
      <c r="C37" s="872"/>
      <c r="D37" s="872"/>
      <c r="E37" s="872"/>
      <c r="F37" s="872"/>
      <c r="G37" s="872"/>
      <c r="H37" s="873"/>
      <c r="I37" s="267"/>
      <c r="J37" s="268"/>
      <c r="K37" s="269">
        <f>VLOOKUP(A37,EQUIPOS!A6:D154,4,FALSE)</f>
        <v>124672.00405956194</v>
      </c>
      <c r="L37" s="270"/>
      <c r="M37" s="271">
        <v>0.625</v>
      </c>
      <c r="N37" s="272">
        <f>K37/M37</f>
        <v>199475.20649529909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2706.55</v>
      </c>
    </row>
    <row r="43" spans="1:14" ht="15.75" thickBot="1">
      <c r="B43" s="822" t="s">
        <v>953</v>
      </c>
      <c r="C43" s="823"/>
      <c r="D43" s="823"/>
      <c r="E43" s="823"/>
      <c r="F43" s="823"/>
      <c r="G43" s="823"/>
      <c r="H43" s="823"/>
      <c r="I43" s="823"/>
      <c r="J43" s="823"/>
      <c r="K43" s="823"/>
      <c r="L43" s="823"/>
      <c r="M43" s="824"/>
      <c r="N43" s="394">
        <f>SUM(N36:N42)</f>
        <v>485074.47274587658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33502.051601319261</v>
      </c>
      <c r="N51" s="272">
        <f>K51*M51</f>
        <v>67004.103202638522</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96803.886132846441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636009.358878723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127201.8717757446</v>
      </c>
      <c r="M83" s="858"/>
      <c r="N83" s="51"/>
    </row>
    <row r="84" spans="1:14">
      <c r="B84" s="89" t="s">
        <v>973</v>
      </c>
      <c r="C84" s="90"/>
      <c r="D84" s="90"/>
      <c r="E84" s="90"/>
      <c r="F84" s="90"/>
      <c r="G84" s="90"/>
      <c r="H84" s="90"/>
      <c r="I84" s="87"/>
      <c r="J84" s="88"/>
      <c r="K84" s="304">
        <v>0.05</v>
      </c>
      <c r="L84" s="857">
        <f>N78*K84</f>
        <v>31800.46794393615</v>
      </c>
      <c r="M84" s="858"/>
      <c r="N84" s="51"/>
    </row>
    <row r="85" spans="1:14" ht="15.75" thickBot="1">
      <c r="B85" s="91" t="s">
        <v>974</v>
      </c>
      <c r="C85" s="92"/>
      <c r="D85" s="92"/>
      <c r="E85" s="92"/>
      <c r="F85" s="92"/>
      <c r="G85" s="92"/>
      <c r="H85" s="92"/>
      <c r="I85" s="93"/>
      <c r="J85" s="94"/>
      <c r="K85" s="305">
        <v>0.05</v>
      </c>
      <c r="L85" s="859">
        <f>N78*K85</f>
        <v>31800.46794393615</v>
      </c>
      <c r="M85" s="860"/>
      <c r="N85" s="51"/>
    </row>
    <row r="86" spans="1:14" ht="15.75" thickBot="1">
      <c r="B86" s="822" t="s">
        <v>953</v>
      </c>
      <c r="C86" s="823"/>
      <c r="D86" s="823"/>
      <c r="E86" s="823"/>
      <c r="F86" s="823"/>
      <c r="G86" s="823"/>
      <c r="H86" s="823"/>
      <c r="I86" s="823"/>
      <c r="J86" s="823"/>
      <c r="K86" s="823"/>
      <c r="L86" s="823"/>
      <c r="M86" s="824"/>
      <c r="N86" s="52">
        <f>L83+L84+L85</f>
        <v>190802.8076636169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826812.16654233984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176807.94765661092</v>
      </c>
      <c r="L36" s="270"/>
      <c r="M36" s="271">
        <v>0.5</v>
      </c>
      <c r="N36" s="272">
        <f>K36/M36</f>
        <v>353615.89531322184</v>
      </c>
    </row>
    <row r="37" spans="1:14">
      <c r="A37" s="108" t="s">
        <v>241</v>
      </c>
      <c r="B37" s="871" t="str">
        <f>VLOOKUP(A37,EQUIPOS!A7:D154,3,FALSE)</f>
        <v>Grúa (capacidad 15 ton)</v>
      </c>
      <c r="C37" s="872"/>
      <c r="D37" s="872"/>
      <c r="E37" s="872"/>
      <c r="F37" s="872"/>
      <c r="G37" s="872"/>
      <c r="H37" s="873"/>
      <c r="I37" s="267"/>
      <c r="J37" s="268"/>
      <c r="K37" s="269">
        <f>VLOOKUP(A37,EQUIPOS!A7:D164,4,FALSE)</f>
        <v>124672.00405956194</v>
      </c>
      <c r="L37" s="270"/>
      <c r="M37" s="271">
        <v>0.5</v>
      </c>
      <c r="N37" s="272">
        <f>K37/M37</f>
        <v>249344.00811912387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3383.1875</v>
      </c>
    </row>
    <row r="43" spans="1:14" ht="15.75" thickBot="1">
      <c r="B43" s="822" t="s">
        <v>953</v>
      </c>
      <c r="C43" s="823"/>
      <c r="D43" s="823"/>
      <c r="E43" s="823"/>
      <c r="F43" s="823"/>
      <c r="G43" s="823"/>
      <c r="H43" s="823"/>
      <c r="I43" s="823"/>
      <c r="J43" s="823"/>
      <c r="K43" s="823"/>
      <c r="L43" s="823"/>
      <c r="M43" s="824"/>
      <c r="N43" s="394">
        <f>SUM(N36:N42)</f>
        <v>606343.09093234572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33502.051601319261</v>
      </c>
      <c r="N51" s="272">
        <f>K51*M51</f>
        <v>67004.103202638522</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96803.886132846441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67663.75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770810.72706519219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154162.14541303844</v>
      </c>
      <c r="M83" s="858"/>
      <c r="N83" s="51"/>
    </row>
    <row r="84" spans="1:14">
      <c r="B84" s="89" t="s">
        <v>973</v>
      </c>
      <c r="C84" s="90"/>
      <c r="D84" s="90"/>
      <c r="E84" s="90"/>
      <c r="F84" s="90"/>
      <c r="G84" s="90"/>
      <c r="H84" s="90"/>
      <c r="I84" s="87"/>
      <c r="J84" s="88"/>
      <c r="K84" s="304">
        <v>0.05</v>
      </c>
      <c r="L84" s="857">
        <f>N78*K84</f>
        <v>38540.536353259609</v>
      </c>
      <c r="M84" s="858"/>
      <c r="N84" s="51"/>
    </row>
    <row r="85" spans="1:14" ht="15.75" thickBot="1">
      <c r="B85" s="91" t="s">
        <v>974</v>
      </c>
      <c r="C85" s="92"/>
      <c r="D85" s="92"/>
      <c r="E85" s="92"/>
      <c r="F85" s="92"/>
      <c r="G85" s="92"/>
      <c r="H85" s="92"/>
      <c r="I85" s="93"/>
      <c r="J85" s="94"/>
      <c r="K85" s="305">
        <v>0.05</v>
      </c>
      <c r="L85" s="859">
        <f>N78*K85</f>
        <v>38540.536353259609</v>
      </c>
      <c r="M85" s="860"/>
      <c r="N85" s="51"/>
    </row>
    <row r="86" spans="1:14" ht="15.75" thickBot="1">
      <c r="B86" s="822" t="s">
        <v>953</v>
      </c>
      <c r="C86" s="823"/>
      <c r="D86" s="823"/>
      <c r="E86" s="823"/>
      <c r="F86" s="823"/>
      <c r="G86" s="823"/>
      <c r="H86" s="823"/>
      <c r="I86" s="823"/>
      <c r="J86" s="823"/>
      <c r="K86" s="823"/>
      <c r="L86" s="823"/>
      <c r="M86" s="824"/>
      <c r="N86" s="52">
        <f>L83+L84+L85</f>
        <v>231243.21811955766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1002053.9451847498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176807.94765661092</v>
      </c>
      <c r="L36" s="270"/>
      <c r="M36" s="271">
        <v>0.4375</v>
      </c>
      <c r="N36" s="272">
        <f>K36/M36</f>
        <v>404132.45178653923</v>
      </c>
    </row>
    <row r="37" spans="1:14">
      <c r="A37" s="108" t="s">
        <v>241</v>
      </c>
      <c r="B37" s="871" t="str">
        <f>VLOOKUP(A37,EQUIPOS!A7:D154,3,FALSE)</f>
        <v>Grúa (capacidad 15 ton)</v>
      </c>
      <c r="C37" s="872"/>
      <c r="D37" s="872"/>
      <c r="E37" s="872"/>
      <c r="F37" s="872"/>
      <c r="G37" s="872"/>
      <c r="H37" s="873"/>
      <c r="I37" s="267"/>
      <c r="J37" s="268"/>
      <c r="K37" s="269">
        <f>VLOOKUP(A37,EQUIPOS!A7:D164,4,FALSE)</f>
        <v>124672.00405956194</v>
      </c>
      <c r="L37" s="270"/>
      <c r="M37" s="271">
        <v>0.4375</v>
      </c>
      <c r="N37" s="272">
        <f>K37/M37</f>
        <v>284964.58070757013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3866.5</v>
      </c>
    </row>
    <row r="43" spans="1:14" ht="15.75" thickBot="1">
      <c r="B43" s="822" t="s">
        <v>953</v>
      </c>
      <c r="C43" s="823"/>
      <c r="D43" s="823"/>
      <c r="E43" s="823"/>
      <c r="F43" s="823"/>
      <c r="G43" s="823"/>
      <c r="H43" s="823"/>
      <c r="I43" s="823"/>
      <c r="J43" s="823"/>
      <c r="K43" s="823"/>
      <c r="L43" s="823"/>
      <c r="M43" s="824"/>
      <c r="N43" s="394">
        <f>SUM(N36:N42)</f>
        <v>692963.53249410936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33502.051601319261</v>
      </c>
      <c r="N51" s="272">
        <f>K51*M51</f>
        <v>67004.103202638522</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96803.886132846441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77330</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867097.41862695583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173419.48372539118</v>
      </c>
      <c r="M83" s="858"/>
      <c r="N83" s="51"/>
    </row>
    <row r="84" spans="1:14">
      <c r="B84" s="89" t="s">
        <v>973</v>
      </c>
      <c r="C84" s="90"/>
      <c r="D84" s="90"/>
      <c r="E84" s="90"/>
      <c r="F84" s="90"/>
      <c r="G84" s="90"/>
      <c r="H84" s="90"/>
      <c r="I84" s="87"/>
      <c r="J84" s="88"/>
      <c r="K84" s="304">
        <v>0.05</v>
      </c>
      <c r="L84" s="857">
        <f>N78*K84</f>
        <v>43354.870931347796</v>
      </c>
      <c r="M84" s="858"/>
      <c r="N84" s="51"/>
    </row>
    <row r="85" spans="1:14" ht="15.75" thickBot="1">
      <c r="B85" s="91" t="s">
        <v>974</v>
      </c>
      <c r="C85" s="92"/>
      <c r="D85" s="92"/>
      <c r="E85" s="92"/>
      <c r="F85" s="92"/>
      <c r="G85" s="92"/>
      <c r="H85" s="92"/>
      <c r="I85" s="93"/>
      <c r="J85" s="94"/>
      <c r="K85" s="305">
        <v>0.05</v>
      </c>
      <c r="L85" s="859">
        <f>N78*K85</f>
        <v>43354.870931347796</v>
      </c>
      <c r="M85" s="860"/>
      <c r="N85" s="51"/>
    </row>
    <row r="86" spans="1:14" ht="15.75" thickBot="1">
      <c r="B86" s="822" t="s">
        <v>953</v>
      </c>
      <c r="C86" s="823"/>
      <c r="D86" s="823"/>
      <c r="E86" s="823"/>
      <c r="F86" s="823"/>
      <c r="G86" s="823"/>
      <c r="H86" s="823"/>
      <c r="I86" s="823"/>
      <c r="J86" s="823"/>
      <c r="K86" s="823"/>
      <c r="L86" s="823"/>
      <c r="M86" s="824"/>
      <c r="N86" s="52">
        <f>L83+L84+L85</f>
        <v>260129.22558808679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1127226.6442150427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176807.94765661092</v>
      </c>
      <c r="L36" s="270"/>
      <c r="M36" s="271">
        <v>0.875</v>
      </c>
      <c r="N36" s="272">
        <f>K36/M36</f>
        <v>202066.22589326961</v>
      </c>
    </row>
    <row r="37" spans="1:14">
      <c r="A37" s="108" t="s">
        <v>241</v>
      </c>
      <c r="B37" s="871" t="str">
        <f>VLOOKUP(A37,EQUIPOS!A7:D154,3,FALSE)</f>
        <v>Grúa (capacidad 15 ton)</v>
      </c>
      <c r="C37" s="872"/>
      <c r="D37" s="872"/>
      <c r="E37" s="872"/>
      <c r="F37" s="872"/>
      <c r="G37" s="872"/>
      <c r="H37" s="873"/>
      <c r="I37" s="267"/>
      <c r="J37" s="268"/>
      <c r="K37" s="269">
        <f>VLOOKUP(A37,EQUIPOS!A7:D164,4,FALSE)</f>
        <v>124672.00405956194</v>
      </c>
      <c r="L37" s="270"/>
      <c r="M37" s="271">
        <v>0.875</v>
      </c>
      <c r="N37" s="272">
        <f>K37/M37</f>
        <v>142482.29035378507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1546.6000000000001</v>
      </c>
    </row>
    <row r="43" spans="1:14" ht="15.75" thickBot="1">
      <c r="B43" s="822" t="s">
        <v>953</v>
      </c>
      <c r="C43" s="823"/>
      <c r="D43" s="823"/>
      <c r="E43" s="823"/>
      <c r="F43" s="823"/>
      <c r="G43" s="823"/>
      <c r="H43" s="823"/>
      <c r="I43" s="823"/>
      <c r="J43" s="823"/>
      <c r="K43" s="823"/>
      <c r="L43" s="823"/>
      <c r="M43" s="824"/>
      <c r="N43" s="394">
        <f>SUM(N36:N42)</f>
        <v>346095.11624705466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30932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406826.89917726256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81365.379835452521</v>
      </c>
      <c r="M83" s="858"/>
      <c r="N83" s="51"/>
    </row>
    <row r="84" spans="1:14">
      <c r="B84" s="89" t="s">
        <v>973</v>
      </c>
      <c r="C84" s="90"/>
      <c r="D84" s="90"/>
      <c r="E84" s="90"/>
      <c r="F84" s="90"/>
      <c r="G84" s="90"/>
      <c r="H84" s="90"/>
      <c r="I84" s="87"/>
      <c r="J84" s="88"/>
      <c r="K84" s="304">
        <v>0.05</v>
      </c>
      <c r="L84" s="857">
        <f>N78*K84</f>
        <v>20341.34495886313</v>
      </c>
      <c r="M84" s="858"/>
      <c r="N84" s="51"/>
    </row>
    <row r="85" spans="1:14" ht="15.75" thickBot="1">
      <c r="B85" s="91" t="s">
        <v>974</v>
      </c>
      <c r="C85" s="92"/>
      <c r="D85" s="92"/>
      <c r="E85" s="92"/>
      <c r="F85" s="92"/>
      <c r="G85" s="92"/>
      <c r="H85" s="92"/>
      <c r="I85" s="93"/>
      <c r="J85" s="94"/>
      <c r="K85" s="305">
        <v>0.05</v>
      </c>
      <c r="L85" s="859">
        <f>N78*K85</f>
        <v>20341.34495886313</v>
      </c>
      <c r="M85" s="860"/>
      <c r="N85" s="51"/>
    </row>
    <row r="86" spans="1:14" ht="15.75" thickBot="1">
      <c r="B86" s="822" t="s">
        <v>953</v>
      </c>
      <c r="C86" s="823"/>
      <c r="D86" s="823"/>
      <c r="E86" s="823"/>
      <c r="F86" s="823"/>
      <c r="G86" s="823"/>
      <c r="H86" s="823"/>
      <c r="I86" s="823"/>
      <c r="J86" s="823"/>
      <c r="K86" s="823"/>
      <c r="L86" s="823"/>
      <c r="M86" s="824"/>
      <c r="N86" s="52">
        <f>L83+L84+L85</f>
        <v>122048.06975317879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528874.9689304413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176807.94765661092</v>
      </c>
      <c r="L36" s="270"/>
      <c r="M36" s="271">
        <v>0.75</v>
      </c>
      <c r="N36" s="272">
        <f>K36/M36</f>
        <v>235743.93020881456</v>
      </c>
    </row>
    <row r="37" spans="1:14">
      <c r="A37" s="108" t="s">
        <v>241</v>
      </c>
      <c r="B37" s="871" t="str">
        <f>VLOOKUP(A37,EQUIPOS!A7:D154,3,FALSE)</f>
        <v>Grúa (capacidad 15 ton)</v>
      </c>
      <c r="C37" s="872"/>
      <c r="D37" s="872"/>
      <c r="E37" s="872"/>
      <c r="F37" s="872"/>
      <c r="G37" s="872"/>
      <c r="H37" s="873"/>
      <c r="I37" s="267"/>
      <c r="J37" s="268"/>
      <c r="K37" s="269">
        <f>VLOOKUP(A37,EQUIPOS!A7:D164,4,FALSE)</f>
        <v>124672.00405956194</v>
      </c>
      <c r="L37" s="270"/>
      <c r="M37" s="271">
        <v>0.75</v>
      </c>
      <c r="N37" s="272">
        <f>K37/M37</f>
        <v>166229.33874608259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1804.3666666666668</v>
      </c>
    </row>
    <row r="43" spans="1:14" ht="15.75" thickBot="1">
      <c r="B43" s="822" t="s">
        <v>953</v>
      </c>
      <c r="C43" s="823"/>
      <c r="D43" s="823"/>
      <c r="E43" s="823"/>
      <c r="F43" s="823"/>
      <c r="G43" s="823"/>
      <c r="H43" s="823"/>
      <c r="I43" s="823"/>
      <c r="J43" s="823"/>
      <c r="K43" s="823"/>
      <c r="L43" s="823"/>
      <c r="M43" s="824"/>
      <c r="N43" s="394">
        <f>SUM(N36:N42)</f>
        <v>403777.63562156382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36087.333333333336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469664.75188510504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93932.950377021014</v>
      </c>
      <c r="M83" s="858"/>
      <c r="N83" s="51"/>
    </row>
    <row r="84" spans="1:14">
      <c r="B84" s="89" t="s">
        <v>973</v>
      </c>
      <c r="C84" s="90"/>
      <c r="D84" s="90"/>
      <c r="E84" s="90"/>
      <c r="F84" s="90"/>
      <c r="G84" s="90"/>
      <c r="H84" s="90"/>
      <c r="I84" s="87"/>
      <c r="J84" s="88"/>
      <c r="K84" s="304">
        <v>0.05</v>
      </c>
      <c r="L84" s="857">
        <f>N78*K84</f>
        <v>23483.237594255253</v>
      </c>
      <c r="M84" s="858"/>
      <c r="N84" s="51"/>
    </row>
    <row r="85" spans="1:14" ht="15.75" thickBot="1">
      <c r="B85" s="91" t="s">
        <v>974</v>
      </c>
      <c r="C85" s="92"/>
      <c r="D85" s="92"/>
      <c r="E85" s="92"/>
      <c r="F85" s="92"/>
      <c r="G85" s="92"/>
      <c r="H85" s="92"/>
      <c r="I85" s="93"/>
      <c r="J85" s="94"/>
      <c r="K85" s="305">
        <v>0.05</v>
      </c>
      <c r="L85" s="859">
        <f>N78*K85</f>
        <v>23483.237594255253</v>
      </c>
      <c r="M85" s="860"/>
      <c r="N85" s="51"/>
    </row>
    <row r="86" spans="1:14" ht="15.75" thickBot="1">
      <c r="B86" s="822" t="s">
        <v>953</v>
      </c>
      <c r="C86" s="823"/>
      <c r="D86" s="823"/>
      <c r="E86" s="823"/>
      <c r="F86" s="823"/>
      <c r="G86" s="823"/>
      <c r="H86" s="823"/>
      <c r="I86" s="823"/>
      <c r="J86" s="823"/>
      <c r="K86" s="823"/>
      <c r="L86" s="823"/>
      <c r="M86" s="824"/>
      <c r="N86" s="52">
        <f>L83+L84+L85</f>
        <v>140899.42556553151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610564.17745063652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176807.94765661092</v>
      </c>
      <c r="L36" s="270"/>
      <c r="M36" s="271">
        <v>0.6875</v>
      </c>
      <c r="N36" s="272">
        <f>K36/M36</f>
        <v>257175.19659143407</v>
      </c>
    </row>
    <row r="37" spans="1:14">
      <c r="A37" s="108" t="s">
        <v>241</v>
      </c>
      <c r="B37" s="871" t="str">
        <f>VLOOKUP(A37,EQUIPOS!A7:D154,3,FALSE)</f>
        <v>Grúa (capacidad 15 ton)</v>
      </c>
      <c r="C37" s="872"/>
      <c r="D37" s="872"/>
      <c r="E37" s="872"/>
      <c r="F37" s="872"/>
      <c r="G37" s="872"/>
      <c r="H37" s="873"/>
      <c r="I37" s="267"/>
      <c r="J37" s="268"/>
      <c r="K37" s="269">
        <f>VLOOKUP(A37,EQUIPOS!A7:D164,4,FALSE)</f>
        <v>124672.00405956194</v>
      </c>
      <c r="L37" s="270"/>
      <c r="M37" s="271">
        <v>0.6875</v>
      </c>
      <c r="N37" s="272">
        <f>K37/M37</f>
        <v>181341.09681390828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1968.4</v>
      </c>
    </row>
    <row r="43" spans="1:14" ht="15.75" thickBot="1">
      <c r="B43" s="822" t="s">
        <v>953</v>
      </c>
      <c r="C43" s="823"/>
      <c r="D43" s="823"/>
      <c r="E43" s="823"/>
      <c r="F43" s="823"/>
      <c r="G43" s="823"/>
      <c r="H43" s="823"/>
      <c r="I43" s="823"/>
      <c r="J43" s="823"/>
      <c r="K43" s="823"/>
      <c r="L43" s="823"/>
      <c r="M43" s="824"/>
      <c r="N43" s="394">
        <f>SUM(N36:N42)</f>
        <v>440484.6934053424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39368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509652.47633555031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101930.49526711006</v>
      </c>
      <c r="M83" s="858"/>
      <c r="N83" s="51"/>
    </row>
    <row r="84" spans="1:14">
      <c r="B84" s="89" t="s">
        <v>973</v>
      </c>
      <c r="C84" s="90"/>
      <c r="D84" s="90"/>
      <c r="E84" s="90"/>
      <c r="F84" s="90"/>
      <c r="G84" s="90"/>
      <c r="H84" s="90"/>
      <c r="I84" s="87"/>
      <c r="J84" s="88"/>
      <c r="K84" s="304">
        <v>0.05</v>
      </c>
      <c r="L84" s="857">
        <f>N78*K84</f>
        <v>25482.623816777515</v>
      </c>
      <c r="M84" s="858"/>
      <c r="N84" s="51"/>
    </row>
    <row r="85" spans="1:14" ht="15.75" thickBot="1">
      <c r="B85" s="91" t="s">
        <v>974</v>
      </c>
      <c r="C85" s="92"/>
      <c r="D85" s="92"/>
      <c r="E85" s="92"/>
      <c r="F85" s="92"/>
      <c r="G85" s="92"/>
      <c r="H85" s="92"/>
      <c r="I85" s="93"/>
      <c r="J85" s="94"/>
      <c r="K85" s="305">
        <v>0.05</v>
      </c>
      <c r="L85" s="859">
        <f>N78*K85</f>
        <v>25482.623816777515</v>
      </c>
      <c r="M85" s="860"/>
      <c r="N85" s="51"/>
    </row>
    <row r="86" spans="1:14" ht="15.75" thickBot="1">
      <c r="B86" s="822" t="s">
        <v>953</v>
      </c>
      <c r="C86" s="823"/>
      <c r="D86" s="823"/>
      <c r="E86" s="823"/>
      <c r="F86" s="823"/>
      <c r="G86" s="823"/>
      <c r="H86" s="823"/>
      <c r="I86" s="823"/>
      <c r="J86" s="823"/>
      <c r="K86" s="823"/>
      <c r="L86" s="823"/>
      <c r="M86" s="824"/>
      <c r="N86" s="52">
        <f>L83+L84+L85</f>
        <v>152895.74290066509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662548.21923621534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124672.00405956194</v>
      </c>
      <c r="L36" s="270"/>
      <c r="M36" s="396">
        <v>1.125</v>
      </c>
      <c r="N36" s="272">
        <f>K36/M36</f>
        <v>110819.55916405506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1202.9111111111113</v>
      </c>
    </row>
    <row r="43" spans="1:14" ht="15.75" thickBot="1">
      <c r="B43" s="822" t="s">
        <v>953</v>
      </c>
      <c r="C43" s="823"/>
      <c r="D43" s="823"/>
      <c r="E43" s="823"/>
      <c r="F43" s="823"/>
      <c r="G43" s="823"/>
      <c r="H43" s="823"/>
      <c r="I43" s="823"/>
      <c r="J43" s="823"/>
      <c r="K43" s="823"/>
      <c r="L43" s="823"/>
      <c r="M43" s="824"/>
      <c r="N43" s="394">
        <f>SUM(N36:N42)</f>
        <v>112022.47027516617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863.54054249418346</v>
      </c>
      <c r="N48" s="272">
        <f>K48*M48</f>
        <v>8635.405424941835</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2458.0240626980667</v>
      </c>
      <c r="N49" s="272">
        <f>K49*M49</f>
        <v>2458.0240626980667</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18706.353442568023</v>
      </c>
      <c r="N50" s="272">
        <f>K50*M50</f>
        <v>18706.353442568023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24058.222222222223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165880.47542759631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33176.095085519264</v>
      </c>
      <c r="M83" s="858"/>
      <c r="N83" s="51"/>
    </row>
    <row r="84" spans="1:14">
      <c r="B84" s="89" t="s">
        <v>973</v>
      </c>
      <c r="C84" s="90"/>
      <c r="D84" s="90"/>
      <c r="E84" s="90"/>
      <c r="F84" s="90"/>
      <c r="G84" s="90"/>
      <c r="H84" s="90"/>
      <c r="I84" s="87"/>
      <c r="J84" s="88"/>
      <c r="K84" s="304">
        <v>0.05</v>
      </c>
      <c r="L84" s="857">
        <f>N78*K84</f>
        <v>8294.023771379816</v>
      </c>
      <c r="M84" s="858"/>
      <c r="N84" s="51"/>
    </row>
    <row r="85" spans="1:14" ht="15.75" thickBot="1">
      <c r="B85" s="91" t="s">
        <v>974</v>
      </c>
      <c r="C85" s="92"/>
      <c r="D85" s="92"/>
      <c r="E85" s="92"/>
      <c r="F85" s="92"/>
      <c r="G85" s="92"/>
      <c r="H85" s="92"/>
      <c r="I85" s="93"/>
      <c r="J85" s="94"/>
      <c r="K85" s="305">
        <v>0.05</v>
      </c>
      <c r="L85" s="859">
        <f>N78*K85</f>
        <v>8294.023771379816</v>
      </c>
      <c r="M85" s="860"/>
      <c r="N85" s="51"/>
    </row>
    <row r="86" spans="1:14" ht="15.75" thickBot="1">
      <c r="B86" s="822" t="s">
        <v>953</v>
      </c>
      <c r="C86" s="823"/>
      <c r="D86" s="823"/>
      <c r="E86" s="823"/>
      <c r="F86" s="823"/>
      <c r="G86" s="823"/>
      <c r="H86" s="823"/>
      <c r="I86" s="823"/>
      <c r="J86" s="823"/>
      <c r="K86" s="823"/>
      <c r="L86" s="823"/>
      <c r="M86" s="824"/>
      <c r="N86" s="52">
        <f>L83+L84+L85</f>
        <v>49764.142628278889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215644.61805587518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124672.00405956194</v>
      </c>
      <c r="L36" s="270"/>
      <c r="M36" s="462">
        <v>1</v>
      </c>
      <c r="N36" s="272">
        <f>K36/M36</f>
        <v>124672.00405956194</v>
      </c>
    </row>
    <row r="37" spans="1:14">
      <c r="A37" s="155" t="s">
        <v>373</v>
      </c>
      <c r="B37" s="871" t="str">
        <f>VLOOKUP(A37,EQUIPOS!A7:D154,3,FALSE)</f>
        <v>Volqueta 6 m3</v>
      </c>
      <c r="C37" s="872"/>
      <c r="D37" s="872"/>
      <c r="E37" s="872"/>
      <c r="F37" s="872"/>
      <c r="G37" s="872"/>
      <c r="H37" s="873"/>
      <c r="I37" s="267"/>
      <c r="J37" s="268"/>
      <c r="K37" s="269">
        <f>VLOOKUP(A37,EQUIPOS!A7:D164,4,FALSE)</f>
        <v>52225.093049618918</v>
      </c>
      <c r="L37" s="270"/>
      <c r="M37" s="463">
        <v>1</v>
      </c>
      <c r="N37" s="272">
        <f>K37/M37</f>
        <v>52225.093049618918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1353.2750000000001</v>
      </c>
    </row>
    <row r="43" spans="1:14" ht="15.75" thickBot="1">
      <c r="B43" s="822" t="s">
        <v>953</v>
      </c>
      <c r="C43" s="823"/>
      <c r="D43" s="823"/>
      <c r="E43" s="823"/>
      <c r="F43" s="823"/>
      <c r="G43" s="823"/>
      <c r="H43" s="823"/>
      <c r="I43" s="823"/>
      <c r="J43" s="823"/>
      <c r="K43" s="823"/>
      <c r="L43" s="823"/>
      <c r="M43" s="824"/>
      <c r="N43" s="394">
        <f>SUM(N36:N42)</f>
        <v>178250.37210918084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863.54054249418346</v>
      </c>
      <c r="N48" s="272">
        <f>K48*M48</f>
        <v>8635.405424941835</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2458.0240626980667</v>
      </c>
      <c r="N49" s="272">
        <f>K49*M49</f>
        <v>2458.0240626980667</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18706.353442568023</v>
      </c>
      <c r="N50" s="272">
        <f>K50*M50</f>
        <v>18706.353442568023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27065.5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235115.65503938877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47023.131007877761</v>
      </c>
      <c r="M83" s="858"/>
      <c r="N83" s="51"/>
    </row>
    <row r="84" spans="1:14">
      <c r="B84" s="89" t="s">
        <v>973</v>
      </c>
      <c r="C84" s="90"/>
      <c r="D84" s="90"/>
      <c r="E84" s="90"/>
      <c r="F84" s="90"/>
      <c r="G84" s="90"/>
      <c r="H84" s="90"/>
      <c r="I84" s="87"/>
      <c r="J84" s="88"/>
      <c r="K84" s="304">
        <v>0.05</v>
      </c>
      <c r="L84" s="857">
        <f>N78*K84</f>
        <v>11755.78275196944</v>
      </c>
      <c r="M84" s="858"/>
      <c r="N84" s="51"/>
    </row>
    <row r="85" spans="1:14" ht="15.75" thickBot="1">
      <c r="B85" s="91" t="s">
        <v>974</v>
      </c>
      <c r="C85" s="92"/>
      <c r="D85" s="92"/>
      <c r="E85" s="92"/>
      <c r="F85" s="92"/>
      <c r="G85" s="92"/>
      <c r="H85" s="92"/>
      <c r="I85" s="93"/>
      <c r="J85" s="94"/>
      <c r="K85" s="305">
        <v>0.05</v>
      </c>
      <c r="L85" s="859">
        <f>N78*K85</f>
        <v>11755.78275196944</v>
      </c>
      <c r="M85" s="860"/>
      <c r="N85" s="51"/>
    </row>
    <row r="86" spans="1:14" ht="15.75" thickBot="1">
      <c r="B86" s="822" t="s">
        <v>953</v>
      </c>
      <c r="C86" s="823"/>
      <c r="D86" s="823"/>
      <c r="E86" s="823"/>
      <c r="F86" s="823"/>
      <c r="G86" s="823"/>
      <c r="H86" s="823"/>
      <c r="I86" s="823"/>
      <c r="J86" s="823"/>
      <c r="K86" s="823"/>
      <c r="L86" s="823"/>
      <c r="M86" s="824"/>
      <c r="N86" s="52">
        <f>L83+L84+L85</f>
        <v>70534.696511816641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305650.35155120539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124672.00405956194</v>
      </c>
      <c r="L36" s="270"/>
      <c r="M36" s="271">
        <v>0.9375</v>
      </c>
      <c r="N36" s="272">
        <f>K36/M36</f>
        <v>132983.47099686606</v>
      </c>
    </row>
    <row r="37" spans="1:14">
      <c r="A37" s="144" t="s">
        <v>373</v>
      </c>
      <c r="B37" s="871" t="str">
        <f>VLOOKUP(A37,EQUIPOS!A7:D154,3,FALSE)</f>
        <v>Volqueta 6 m3</v>
      </c>
      <c r="C37" s="872"/>
      <c r="D37" s="872"/>
      <c r="E37" s="872"/>
      <c r="F37" s="872"/>
      <c r="G37" s="872"/>
      <c r="H37" s="873"/>
      <c r="I37" s="267"/>
      <c r="J37" s="268"/>
      <c r="K37" s="269">
        <f>VLOOKUP(A37,EQUIPOS!A7:D164,4,FALSE)</f>
        <v>52225.093049618918</v>
      </c>
      <c r="L37" s="270"/>
      <c r="M37" s="271">
        <v>0.9375</v>
      </c>
      <c r="N37" s="272">
        <f>K37/M37</f>
        <v>55706.765919593512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1443.4933333333333</v>
      </c>
    </row>
    <row r="43" spans="1:14" ht="15.75" thickBot="1">
      <c r="B43" s="822" t="s">
        <v>953</v>
      </c>
      <c r="C43" s="823"/>
      <c r="D43" s="823"/>
      <c r="E43" s="823"/>
      <c r="F43" s="823"/>
      <c r="G43" s="823"/>
      <c r="H43" s="823"/>
      <c r="I43" s="823"/>
      <c r="J43" s="823"/>
      <c r="K43" s="823"/>
      <c r="L43" s="823"/>
      <c r="M43" s="824"/>
      <c r="N43" s="394">
        <f>SUM(N36:N42)</f>
        <v>190133.73024979292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18706.353442568023</v>
      </c>
      <c r="N49" s="272">
        <f>K49*M49</f>
        <v>18706.353442568023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28869.866666666665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248803.37984666752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49760.675969333504</v>
      </c>
      <c r="M83" s="858"/>
      <c r="N83" s="51"/>
    </row>
    <row r="84" spans="1:14">
      <c r="B84" s="89" t="s">
        <v>973</v>
      </c>
      <c r="C84" s="90"/>
      <c r="D84" s="90"/>
      <c r="E84" s="90"/>
      <c r="F84" s="90"/>
      <c r="G84" s="90"/>
      <c r="H84" s="90"/>
      <c r="I84" s="87"/>
      <c r="J84" s="88"/>
      <c r="K84" s="304">
        <v>0.05</v>
      </c>
      <c r="L84" s="857">
        <f>N78*K84</f>
        <v>12440.168992333376</v>
      </c>
      <c r="M84" s="858"/>
      <c r="N84" s="51"/>
    </row>
    <row r="85" spans="1:14" ht="15.75" thickBot="1">
      <c r="B85" s="91" t="s">
        <v>974</v>
      </c>
      <c r="C85" s="92"/>
      <c r="D85" s="92"/>
      <c r="E85" s="92"/>
      <c r="F85" s="92"/>
      <c r="G85" s="92"/>
      <c r="H85" s="92"/>
      <c r="I85" s="93"/>
      <c r="J85" s="94"/>
      <c r="K85" s="305">
        <v>0.05</v>
      </c>
      <c r="L85" s="859">
        <f>N78*K85</f>
        <v>12440.168992333376</v>
      </c>
      <c r="M85" s="860"/>
      <c r="N85" s="51"/>
    </row>
    <row r="86" spans="1:14" ht="15.75" thickBot="1">
      <c r="B86" s="822" t="s">
        <v>953</v>
      </c>
      <c r="C86" s="823"/>
      <c r="D86" s="823"/>
      <c r="E86" s="823"/>
      <c r="F86" s="823"/>
      <c r="G86" s="823"/>
      <c r="H86" s="823"/>
      <c r="I86" s="823"/>
      <c r="J86" s="823"/>
      <c r="K86" s="823"/>
      <c r="L86" s="823"/>
      <c r="M86" s="824"/>
      <c r="N86" s="52">
        <f>L83+L84+L85</f>
        <v>74641.013954000256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323444.39380066778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124672.00405956194</v>
      </c>
      <c r="L36" s="270"/>
      <c r="M36" s="271">
        <v>1.5</v>
      </c>
      <c r="N36" s="272">
        <f>K36/M36</f>
        <v>83114.669373041295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394">
        <f>SUM(N36:N42)</f>
        <v>84016.85270637463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18706.353442568023</v>
      </c>
      <c r="N49" s="272">
        <f>K49*M49</f>
        <v>18706.353442568023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18043.666666666668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131860.30230324922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26372.060460649845</v>
      </c>
      <c r="M83" s="858"/>
      <c r="N83" s="51"/>
    </row>
    <row r="84" spans="1:14">
      <c r="B84" s="89" t="s">
        <v>973</v>
      </c>
      <c r="C84" s="90"/>
      <c r="D84" s="90"/>
      <c r="E84" s="90"/>
      <c r="F84" s="90"/>
      <c r="G84" s="90"/>
      <c r="H84" s="90"/>
      <c r="I84" s="87"/>
      <c r="J84" s="88"/>
      <c r="K84" s="304">
        <v>0.05</v>
      </c>
      <c r="L84" s="857">
        <f>N78*K84</f>
        <v>6593.0151151624614</v>
      </c>
      <c r="M84" s="858"/>
      <c r="N84" s="51"/>
    </row>
    <row r="85" spans="1:14" ht="15.75" thickBot="1">
      <c r="B85" s="91" t="s">
        <v>974</v>
      </c>
      <c r="C85" s="92"/>
      <c r="D85" s="92"/>
      <c r="E85" s="92"/>
      <c r="F85" s="92"/>
      <c r="G85" s="92"/>
      <c r="H85" s="92"/>
      <c r="I85" s="93"/>
      <c r="J85" s="94"/>
      <c r="K85" s="305">
        <v>0.05</v>
      </c>
      <c r="L85" s="859">
        <f>N78*K85</f>
        <v>6593.0151151624614</v>
      </c>
      <c r="M85" s="860"/>
      <c r="N85" s="51"/>
    </row>
    <row r="86" spans="1:14" ht="15.75" thickBot="1">
      <c r="B86" s="822" t="s">
        <v>953</v>
      </c>
      <c r="C86" s="823"/>
      <c r="D86" s="823"/>
      <c r="E86" s="823"/>
      <c r="F86" s="823"/>
      <c r="G86" s="823"/>
      <c r="H86" s="823"/>
      <c r="I86" s="823"/>
      <c r="J86" s="823"/>
      <c r="K86" s="823"/>
      <c r="L86" s="823"/>
      <c r="M86" s="824"/>
      <c r="N86" s="52">
        <f>L83+L84+L85</f>
        <v>39558.090690974765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171418.39299422398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124672.00405956194</v>
      </c>
      <c r="L36" s="270"/>
      <c r="M36" s="271">
        <v>1.375</v>
      </c>
      <c r="N36" s="272">
        <f>K36/M36</f>
        <v>90670.548406954142</v>
      </c>
    </row>
    <row r="37" spans="1:14">
      <c r="A37" s="144" t="s">
        <v>373</v>
      </c>
      <c r="B37" s="871" t="str">
        <f>VLOOKUP(A37,EQUIPOS!A7:D154,3,FALSE)</f>
        <v>Volqueta 6 m3</v>
      </c>
      <c r="C37" s="872"/>
      <c r="D37" s="872"/>
      <c r="E37" s="872"/>
      <c r="F37" s="872"/>
      <c r="G37" s="872"/>
      <c r="H37" s="873"/>
      <c r="I37" s="267"/>
      <c r="J37" s="268"/>
      <c r="K37" s="269">
        <f>VLOOKUP(A37,EQUIPOS!A7:D164,4,FALSE)</f>
        <v>52225.093049618918</v>
      </c>
      <c r="L37" s="270"/>
      <c r="M37" s="271">
        <v>1.375</v>
      </c>
      <c r="N37" s="272">
        <f>K37/M37</f>
        <v>37981.885854268301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984.2</v>
      </c>
    </row>
    <row r="43" spans="1:14" ht="15.75" thickBot="1">
      <c r="B43" s="822" t="s">
        <v>953</v>
      </c>
      <c r="C43" s="823"/>
      <c r="D43" s="823"/>
      <c r="E43" s="823"/>
      <c r="F43" s="823"/>
      <c r="G43" s="823"/>
      <c r="H43" s="823"/>
      <c r="I43" s="823"/>
      <c r="J43" s="823"/>
      <c r="K43" s="823"/>
      <c r="L43" s="823"/>
      <c r="M43" s="824"/>
      <c r="N43" s="394">
        <f>SUM(N36:N42)</f>
        <v>129636.63426122244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18706.353442568023</v>
      </c>
      <c r="N49" s="272">
        <f>K49*M49</f>
        <v>18706.353442568023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19684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179120.41719143037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35824.083438286078</v>
      </c>
      <c r="M83" s="858"/>
      <c r="N83" s="51"/>
    </row>
    <row r="84" spans="1:14">
      <c r="B84" s="89" t="s">
        <v>973</v>
      </c>
      <c r="C84" s="90"/>
      <c r="D84" s="90"/>
      <c r="E84" s="90"/>
      <c r="F84" s="90"/>
      <c r="G84" s="90"/>
      <c r="H84" s="90"/>
      <c r="I84" s="87"/>
      <c r="J84" s="88"/>
      <c r="K84" s="304">
        <v>0.05</v>
      </c>
      <c r="L84" s="857">
        <f>N78*K84</f>
        <v>8956.0208595715194</v>
      </c>
      <c r="M84" s="858"/>
      <c r="N84" s="51"/>
    </row>
    <row r="85" spans="1:14" ht="15.75" thickBot="1">
      <c r="B85" s="91" t="s">
        <v>974</v>
      </c>
      <c r="C85" s="92"/>
      <c r="D85" s="92"/>
      <c r="E85" s="92"/>
      <c r="F85" s="92"/>
      <c r="G85" s="92"/>
      <c r="H85" s="92"/>
      <c r="I85" s="93"/>
      <c r="J85" s="94"/>
      <c r="K85" s="305">
        <v>0.05</v>
      </c>
      <c r="L85" s="859">
        <f>N78*K85</f>
        <v>8956.0208595715194</v>
      </c>
      <c r="M85" s="860"/>
      <c r="N85" s="51"/>
    </row>
    <row r="86" spans="1:14" ht="15.75" thickBot="1">
      <c r="B86" s="822" t="s">
        <v>953</v>
      </c>
      <c r="C86" s="823"/>
      <c r="D86" s="823"/>
      <c r="E86" s="823"/>
      <c r="F86" s="823"/>
      <c r="G86" s="823"/>
      <c r="H86" s="823"/>
      <c r="I86" s="823"/>
      <c r="J86" s="823"/>
      <c r="K86" s="823"/>
      <c r="L86" s="823"/>
      <c r="M86" s="824"/>
      <c r="N86" s="52">
        <f>L83+L84+L85</f>
        <v>53736.125157429124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232856.54234885948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124672.00405956194</v>
      </c>
      <c r="L36" s="270"/>
      <c r="M36" s="271">
        <v>1.3125</v>
      </c>
      <c r="N36" s="272">
        <f>K36/M36</f>
        <v>94988.193569190043</v>
      </c>
    </row>
    <row r="37" spans="1:14">
      <c r="A37" s="144" t="s">
        <v>373</v>
      </c>
      <c r="B37" s="871" t="str">
        <f>VLOOKUP(A37,EQUIPOS!A7:D154,3,FALSE)</f>
        <v>Volqueta 6 m3</v>
      </c>
      <c r="C37" s="872"/>
      <c r="D37" s="872"/>
      <c r="E37" s="872"/>
      <c r="F37" s="872"/>
      <c r="G37" s="872"/>
      <c r="H37" s="873"/>
      <c r="I37" s="267"/>
      <c r="J37" s="268"/>
      <c r="K37" s="269">
        <f>VLOOKUP(A37,EQUIPOS!A7:D164,4,FALSE)</f>
        <v>52225.093049618918</v>
      </c>
      <c r="L37" s="270"/>
      <c r="M37" s="271">
        <v>1.3125</v>
      </c>
      <c r="N37" s="272">
        <f>K37/M37</f>
        <v>39790.547085423939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1031.0666666666666</v>
      </c>
    </row>
    <row r="43" spans="1:14" ht="15.75" thickBot="1">
      <c r="B43" s="822" t="s">
        <v>953</v>
      </c>
      <c r="C43" s="823"/>
      <c r="D43" s="823"/>
      <c r="E43" s="823"/>
      <c r="F43" s="823"/>
      <c r="G43" s="823"/>
      <c r="H43" s="823"/>
      <c r="I43" s="823"/>
      <c r="J43" s="823"/>
      <c r="K43" s="823"/>
      <c r="L43" s="823"/>
      <c r="M43" s="824"/>
      <c r="N43" s="394">
        <f>SUM(N36:N42)</f>
        <v>135809.80732128068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863.54054249418346</v>
      </c>
      <c r="N48" s="272">
        <f>K48*M48</f>
        <v>8635.405424941835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18706.353442568023</v>
      </c>
      <c r="N49" s="272">
        <f>K49*M49</f>
        <v>18706.353442568023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2458.0240626980667</v>
      </c>
      <c r="N50" s="272">
        <f>K50*M50</f>
        <v>2458.0240626980667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29799.782930207926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20621.333333333332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186230.92358482195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37246.184716964395</v>
      </c>
      <c r="M83" s="858"/>
      <c r="N83" s="51"/>
    </row>
    <row r="84" spans="1:14">
      <c r="B84" s="89" t="s">
        <v>973</v>
      </c>
      <c r="C84" s="90"/>
      <c r="D84" s="90"/>
      <c r="E84" s="90"/>
      <c r="F84" s="90"/>
      <c r="G84" s="90"/>
      <c r="H84" s="90"/>
      <c r="I84" s="87"/>
      <c r="J84" s="88"/>
      <c r="K84" s="304">
        <v>0.05</v>
      </c>
      <c r="L84" s="857">
        <f>N78*K84</f>
        <v>9311.5461792410988</v>
      </c>
      <c r="M84" s="858"/>
      <c r="N84" s="51"/>
    </row>
    <row r="85" spans="1:14" ht="15.75" thickBot="1">
      <c r="B85" s="91" t="s">
        <v>974</v>
      </c>
      <c r="C85" s="92"/>
      <c r="D85" s="92"/>
      <c r="E85" s="92"/>
      <c r="F85" s="92"/>
      <c r="G85" s="92"/>
      <c r="H85" s="92"/>
      <c r="I85" s="93"/>
      <c r="J85" s="94"/>
      <c r="K85" s="305">
        <v>0.05</v>
      </c>
      <c r="L85" s="859">
        <f>N78*K85</f>
        <v>9311.5461792410988</v>
      </c>
      <c r="M85" s="860"/>
      <c r="N85" s="51"/>
    </row>
    <row r="86" spans="1:14" ht="15.75" thickBot="1">
      <c r="B86" s="822" t="s">
        <v>953</v>
      </c>
      <c r="C86" s="823"/>
      <c r="D86" s="823"/>
      <c r="E86" s="823"/>
      <c r="F86" s="823"/>
      <c r="G86" s="823"/>
      <c r="H86" s="823"/>
      <c r="I86" s="823"/>
      <c r="J86" s="823"/>
      <c r="K86" s="823"/>
      <c r="L86" s="823"/>
      <c r="M86" s="824"/>
      <c r="N86" s="52">
        <f>L83+L84+L85</f>
        <v>55869.277075446596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242100.20066026854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66</v>
      </c>
      <c r="N36" s="272">
        <f>K36/M36</f>
        <v>2994.0739799247835</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160895.23236751594</v>
      </c>
      <c r="L37" s="270"/>
      <c r="M37" s="271">
        <v>100</v>
      </c>
      <c r="N37" s="272">
        <f>K37/M37</f>
        <v>1608.9523236751595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4604.0515119332767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4443.5521193474051</v>
      </c>
      <c r="N48" s="272">
        <f>K48*M48</f>
        <v>4443.5521193474051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4443.5521193474051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9150.1244646140167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1830.0248929228035</v>
      </c>
      <c r="M83" s="858"/>
      <c r="N83" s="51"/>
    </row>
    <row r="84" spans="1:14">
      <c r="B84" s="89" t="s">
        <v>973</v>
      </c>
      <c r="C84" s="90"/>
      <c r="D84" s="90"/>
      <c r="E84" s="90"/>
      <c r="F84" s="90"/>
      <c r="G84" s="90"/>
      <c r="H84" s="90"/>
      <c r="I84" s="87"/>
      <c r="J84" s="88"/>
      <c r="K84" s="304">
        <v>0.05</v>
      </c>
      <c r="L84" s="857">
        <f>N78*K84</f>
        <v>457.50622323070087</v>
      </c>
      <c r="M84" s="858"/>
      <c r="N84" s="51"/>
    </row>
    <row r="85" spans="1:14" ht="15.75" thickBot="1">
      <c r="B85" s="91" t="s">
        <v>974</v>
      </c>
      <c r="C85" s="92"/>
      <c r="D85" s="92"/>
      <c r="E85" s="92"/>
      <c r="F85" s="92"/>
      <c r="G85" s="92"/>
      <c r="H85" s="92"/>
      <c r="I85" s="93"/>
      <c r="J85" s="94"/>
      <c r="K85" s="305">
        <v>0.05</v>
      </c>
      <c r="L85" s="859">
        <f>N78*K85</f>
        <v>457.50622323070087</v>
      </c>
      <c r="M85" s="860"/>
      <c r="N85" s="51"/>
    </row>
    <row r="86" spans="1:14" ht="15.75" thickBot="1">
      <c r="B86" s="822" t="s">
        <v>953</v>
      </c>
      <c r="C86" s="823"/>
      <c r="D86" s="823"/>
      <c r="E86" s="823"/>
      <c r="F86" s="823"/>
      <c r="G86" s="823"/>
      <c r="H86" s="823"/>
      <c r="I86" s="823"/>
      <c r="J86" s="823"/>
      <c r="K86" s="823"/>
      <c r="L86" s="823"/>
      <c r="M86" s="824"/>
      <c r="N86" s="52">
        <f>L83+L84+L85</f>
        <v>2745.0373393842051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11895.161803998222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66</v>
      </c>
      <c r="N36" s="272">
        <f>K36/M36</f>
        <v>2994.0739799247835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2995.099188258117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3097.6200215914505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619.52400431829017</v>
      </c>
      <c r="M83" s="858"/>
      <c r="N83" s="51"/>
    </row>
    <row r="84" spans="1:14">
      <c r="B84" s="89" t="s">
        <v>973</v>
      </c>
      <c r="C84" s="90"/>
      <c r="D84" s="90"/>
      <c r="E84" s="90"/>
      <c r="F84" s="90"/>
      <c r="G84" s="90"/>
      <c r="H84" s="90"/>
      <c r="I84" s="87"/>
      <c r="J84" s="88"/>
      <c r="K84" s="304">
        <v>0.05</v>
      </c>
      <c r="L84" s="857">
        <f>N78*K84</f>
        <v>154.88100107957254</v>
      </c>
      <c r="M84" s="858"/>
      <c r="N84" s="51"/>
    </row>
    <row r="85" spans="1:14" ht="15.75" thickBot="1">
      <c r="B85" s="91" t="s">
        <v>974</v>
      </c>
      <c r="C85" s="92"/>
      <c r="D85" s="92"/>
      <c r="E85" s="92"/>
      <c r="F85" s="92"/>
      <c r="G85" s="92"/>
      <c r="H85" s="92"/>
      <c r="I85" s="93"/>
      <c r="J85" s="94"/>
      <c r="K85" s="305">
        <v>0.05</v>
      </c>
      <c r="L85" s="859">
        <f>N78*K85</f>
        <v>154.88100107957254</v>
      </c>
      <c r="M85" s="860"/>
      <c r="N85" s="51"/>
    </row>
    <row r="86" spans="1:14" ht="15.75" thickBot="1">
      <c r="B86" s="822" t="s">
        <v>953</v>
      </c>
      <c r="C86" s="823"/>
      <c r="D86" s="823"/>
      <c r="E86" s="823"/>
      <c r="F86" s="823"/>
      <c r="G86" s="823"/>
      <c r="H86" s="823"/>
      <c r="I86" s="823"/>
      <c r="J86" s="823"/>
      <c r="K86" s="823"/>
      <c r="L86" s="823"/>
      <c r="M86" s="824"/>
      <c r="N86" s="52">
        <f>L83+L84+L85</f>
        <v>929.28600647743531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4026.9060280688859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G58" sqref="G58"/>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65909.37739707256</v>
      </c>
      <c r="L36" s="270"/>
      <c r="M36" s="271">
        <v>66</v>
      </c>
      <c r="N36" s="272">
        <f>K36/M36</f>
        <v>998.6269302586752</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160895.23236751594</v>
      </c>
      <c r="L37" s="270"/>
      <c r="M37" s="271">
        <v>100</v>
      </c>
      <c r="N37" s="272">
        <f>K37/M37</f>
        <v>1608.9523236751595</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197608.88267503571</v>
      </c>
      <c r="L38" s="270"/>
      <c r="M38" s="271">
        <v>66</v>
      </c>
      <c r="N38" s="272">
        <f>K38/M38</f>
        <v>2994.0739799247835</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6.0915622581215141</v>
      </c>
    </row>
    <row r="43" spans="1:14" ht="15.75" thickBot="1">
      <c r="B43" s="822" t="s">
        <v>953</v>
      </c>
      <c r="C43" s="823"/>
      <c r="D43" s="823"/>
      <c r="E43" s="823"/>
      <c r="F43" s="823"/>
      <c r="G43" s="823"/>
      <c r="H43" s="823"/>
      <c r="I43" s="823"/>
      <c r="J43" s="823"/>
      <c r="K43" s="823"/>
      <c r="L43" s="823"/>
      <c r="M43" s="824"/>
      <c r="N43" s="394">
        <f>SUM(N36:N42)</f>
        <v>5607.74479611674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5156.4479692884715</v>
      </c>
      <c r="N48" s="272">
        <f>K48*M48</f>
        <v>1031.2895938576944</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93602.848236186022</v>
      </c>
      <c r="N49" s="272">
        <f t="shared" ref="N49:N54" si="0">K49*M49</f>
        <v>280808.54470855807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10104.453568021541</v>
      </c>
      <c r="N50" s="272">
        <f t="shared" si="0"/>
        <v>3031.3360704064621</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1194.4962008636367</v>
      </c>
      <c r="N51" s="272">
        <f t="shared" si="0"/>
        <v>238.89924017272733</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1430.7346742681052</v>
      </c>
      <c r="N52" s="272">
        <f t="shared" si="0"/>
        <v>715.3673371340526</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4443.5521193474051</v>
      </c>
      <c r="N54" s="272">
        <f t="shared" si="0"/>
        <v>4443.5521193474051</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290268.98906947637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304.57811290607572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296181.31197849917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59236.262395699836</v>
      </c>
      <c r="M85" s="858"/>
      <c r="N85" s="51"/>
    </row>
    <row r="86" spans="1:14">
      <c r="B86" s="89" t="s">
        <v>973</v>
      </c>
      <c r="C86" s="90"/>
      <c r="D86" s="90"/>
      <c r="E86" s="90"/>
      <c r="F86" s="90"/>
      <c r="G86" s="90"/>
      <c r="H86" s="90"/>
      <c r="I86" s="87"/>
      <c r="J86" s="88"/>
      <c r="K86" s="304">
        <v>0.05</v>
      </c>
      <c r="L86" s="857">
        <f>N80*K86</f>
        <v>14809.065598924959</v>
      </c>
      <c r="M86" s="858"/>
      <c r="N86" s="51"/>
    </row>
    <row r="87" spans="1:14" ht="15.75" thickBot="1">
      <c r="B87" s="91" t="s">
        <v>974</v>
      </c>
      <c r="C87" s="92"/>
      <c r="D87" s="92"/>
      <c r="E87" s="92"/>
      <c r="F87" s="92"/>
      <c r="G87" s="92"/>
      <c r="H87" s="92"/>
      <c r="I87" s="93"/>
      <c r="J87" s="94"/>
      <c r="K87" s="305">
        <v>0.05</v>
      </c>
      <c r="L87" s="859">
        <f>N80*K87</f>
        <v>14809.065598924959</v>
      </c>
      <c r="M87" s="860"/>
      <c r="N87" s="51"/>
    </row>
    <row r="88" spans="1:14" ht="15.75" thickBot="1">
      <c r="B88" s="822" t="s">
        <v>953</v>
      </c>
      <c r="C88" s="823"/>
      <c r="D88" s="823"/>
      <c r="E88" s="823"/>
      <c r="F88" s="823"/>
      <c r="G88" s="823"/>
      <c r="H88" s="823"/>
      <c r="I88" s="823"/>
      <c r="J88" s="823"/>
      <c r="K88" s="823"/>
      <c r="L88" s="823"/>
      <c r="M88" s="824"/>
      <c r="N88" s="52">
        <f>L85+L86+L87</f>
        <v>88854.393593549757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385035.7055720489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66</v>
      </c>
      <c r="N36" s="272">
        <f>K36/M36</f>
        <v>2994.0739799247835</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160895.23236751594</v>
      </c>
      <c r="L37" s="270"/>
      <c r="M37" s="271">
        <v>100</v>
      </c>
      <c r="N37" s="272">
        <f>K37/M37</f>
        <v>1608.9523236751595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4604.0515119332767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4443.5521193474051</v>
      </c>
      <c r="N48" s="272">
        <f>K48*M48</f>
        <v>4443.5521193474051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4443.5521193474051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9150.1244646140167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1830.0248929228035</v>
      </c>
      <c r="M83" s="858"/>
      <c r="N83" s="51"/>
    </row>
    <row r="84" spans="1:14">
      <c r="B84" s="89" t="s">
        <v>973</v>
      </c>
      <c r="C84" s="90"/>
      <c r="D84" s="90"/>
      <c r="E84" s="90"/>
      <c r="F84" s="90"/>
      <c r="G84" s="90"/>
      <c r="H84" s="90"/>
      <c r="I84" s="87"/>
      <c r="J84" s="88"/>
      <c r="K84" s="304">
        <v>0.05</v>
      </c>
      <c r="L84" s="857">
        <f>N78*K84</f>
        <v>457.50622323070087</v>
      </c>
      <c r="M84" s="858"/>
      <c r="N84" s="51"/>
    </row>
    <row r="85" spans="1:14" ht="15.75" thickBot="1">
      <c r="B85" s="91" t="s">
        <v>974</v>
      </c>
      <c r="C85" s="92"/>
      <c r="D85" s="92"/>
      <c r="E85" s="92"/>
      <c r="F85" s="92"/>
      <c r="G85" s="92"/>
      <c r="H85" s="92"/>
      <c r="I85" s="93"/>
      <c r="J85" s="94"/>
      <c r="K85" s="305">
        <v>0.05</v>
      </c>
      <c r="L85" s="859">
        <f>N78*K85</f>
        <v>457.50622323070087</v>
      </c>
      <c r="M85" s="860"/>
      <c r="N85" s="51"/>
    </row>
    <row r="86" spans="1:14" ht="15.75" thickBot="1">
      <c r="B86" s="822" t="s">
        <v>953</v>
      </c>
      <c r="C86" s="823"/>
      <c r="D86" s="823"/>
      <c r="E86" s="823"/>
      <c r="F86" s="823"/>
      <c r="G86" s="823"/>
      <c r="H86" s="823"/>
      <c r="I86" s="823"/>
      <c r="J86" s="823"/>
      <c r="K86" s="823"/>
      <c r="L86" s="823"/>
      <c r="M86" s="824"/>
      <c r="N86" s="52">
        <f>L83+L84+L85</f>
        <v>2745.0373393842051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11895.161803998222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7" sqref="O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66</v>
      </c>
      <c r="N36" s="272">
        <f>K36/M36</f>
        <v>2994.0739799247835</v>
      </c>
    </row>
    <row r="37" spans="1:14">
      <c r="A37" s="108" t="s">
        <v>180</v>
      </c>
      <c r="B37" s="871" t="str">
        <f>VLOOKUP(A37,EQUIPOS!A7:D154,3,FALSE)</f>
        <v>Compresor 120 HP, con martillo.</v>
      </c>
      <c r="C37" s="872"/>
      <c r="D37" s="872"/>
      <c r="E37" s="872"/>
      <c r="F37" s="872"/>
      <c r="G37" s="872"/>
      <c r="H37" s="873"/>
      <c r="I37" s="267"/>
      <c r="J37" s="268"/>
      <c r="K37" s="269">
        <f>VLOOKUP(A37,EQUIPOS!A7:D164,4,FALSE)</f>
        <v>65909.37739707256</v>
      </c>
      <c r="L37" s="270"/>
      <c r="M37" s="271">
        <v>66</v>
      </c>
      <c r="N37" s="272">
        <f>K37/M37</f>
        <v>998.6269302586752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6.0915622581215141</v>
      </c>
    </row>
    <row r="43" spans="1:14" ht="15.75" thickBot="1">
      <c r="B43" s="822" t="s">
        <v>953</v>
      </c>
      <c r="C43" s="823"/>
      <c r="D43" s="823"/>
      <c r="E43" s="823"/>
      <c r="F43" s="823"/>
      <c r="G43" s="823"/>
      <c r="H43" s="823"/>
      <c r="I43" s="823"/>
      <c r="J43" s="823"/>
      <c r="K43" s="823"/>
      <c r="L43" s="823"/>
      <c r="M43" s="824"/>
      <c r="N43" s="394">
        <f>SUM(N36:N42)</f>
        <v>3998.7924724415802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5156.4479692884715</v>
      </c>
      <c r="N48" s="272">
        <f t="shared" ref="N48:N53" si="0">K48*M48</f>
        <v>1031.2895938576944</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93602.848236186022</v>
      </c>
      <c r="N49" s="272">
        <f t="shared" si="0"/>
        <v>280808.54470855807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10104.453568021541</v>
      </c>
      <c r="N50" s="272">
        <f t="shared" si="0"/>
        <v>3031.3360704064621</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1194.4962008636367</v>
      </c>
      <c r="N51" s="272">
        <f t="shared" si="0"/>
        <v>238.89924017272733</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1430.7346742681052</v>
      </c>
      <c r="N52" s="272">
        <f t="shared" si="0"/>
        <v>715.3673371340526</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285825.43695012899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304.57811290607572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290128.80753547663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58025.761507095332</v>
      </c>
      <c r="M86" s="858"/>
      <c r="N86" s="51"/>
    </row>
    <row r="87" spans="1:14">
      <c r="B87" s="89" t="s">
        <v>973</v>
      </c>
      <c r="C87" s="90"/>
      <c r="D87" s="90"/>
      <c r="E87" s="90"/>
      <c r="F87" s="90"/>
      <c r="G87" s="90"/>
      <c r="H87" s="90"/>
      <c r="I87" s="87"/>
      <c r="J87" s="88"/>
      <c r="K87" s="304">
        <v>0.05</v>
      </c>
      <c r="L87" s="857">
        <f>N81*K87</f>
        <v>14506.440376773833</v>
      </c>
      <c r="M87" s="858"/>
      <c r="N87" s="51"/>
    </row>
    <row r="88" spans="1:14" ht="15.75" thickBot="1">
      <c r="B88" s="91" t="s">
        <v>974</v>
      </c>
      <c r="C88" s="92"/>
      <c r="D88" s="92"/>
      <c r="E88" s="92"/>
      <c r="F88" s="92"/>
      <c r="G88" s="92"/>
      <c r="H88" s="92"/>
      <c r="I88" s="93"/>
      <c r="J88" s="94"/>
      <c r="K88" s="305">
        <v>0.05</v>
      </c>
      <c r="L88" s="859">
        <f>N81*K88</f>
        <v>14506.440376773833</v>
      </c>
      <c r="M88" s="860"/>
      <c r="N88" s="51"/>
    </row>
    <row r="89" spans="1:14" ht="15.75" thickBot="1">
      <c r="B89" s="822" t="s">
        <v>953</v>
      </c>
      <c r="C89" s="823"/>
      <c r="D89" s="823"/>
      <c r="E89" s="823"/>
      <c r="F89" s="823"/>
      <c r="G89" s="823"/>
      <c r="H89" s="823"/>
      <c r="I89" s="823"/>
      <c r="J89" s="823"/>
      <c r="K89" s="823"/>
      <c r="L89" s="823"/>
      <c r="M89" s="824"/>
      <c r="N89" s="52">
        <f>L86+L87+L88</f>
        <v>87038.642260642984</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377167.44979611959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197608.88267503571</v>
      </c>
      <c r="L36" s="270"/>
      <c r="M36" s="271">
        <v>66</v>
      </c>
      <c r="N36" s="272">
        <f>K36/M36</f>
        <v>2994.0739799247835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2995.099188258117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3097.6200215914505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619.52400431829017</v>
      </c>
      <c r="M83" s="858"/>
      <c r="N83" s="51"/>
    </row>
    <row r="84" spans="1:14">
      <c r="B84" s="89" t="s">
        <v>973</v>
      </c>
      <c r="C84" s="90"/>
      <c r="D84" s="90"/>
      <c r="E84" s="90"/>
      <c r="F84" s="90"/>
      <c r="G84" s="90"/>
      <c r="H84" s="90"/>
      <c r="I84" s="87"/>
      <c r="J84" s="88"/>
      <c r="K84" s="304">
        <v>0.05</v>
      </c>
      <c r="L84" s="857">
        <f>N78*K84</f>
        <v>154.88100107957254</v>
      </c>
      <c r="M84" s="858"/>
      <c r="N84" s="51"/>
    </row>
    <row r="85" spans="1:14" ht="15.75" thickBot="1">
      <c r="B85" s="91" t="s">
        <v>974</v>
      </c>
      <c r="C85" s="92"/>
      <c r="D85" s="92"/>
      <c r="E85" s="92"/>
      <c r="F85" s="92"/>
      <c r="G85" s="92"/>
      <c r="H85" s="92"/>
      <c r="I85" s="93"/>
      <c r="J85" s="94"/>
      <c r="K85" s="305">
        <v>0.05</v>
      </c>
      <c r="L85" s="859">
        <f>N78*K85</f>
        <v>154.88100107957254</v>
      </c>
      <c r="M85" s="860"/>
      <c r="N85" s="51"/>
    </row>
    <row r="86" spans="1:14" ht="15.75" thickBot="1">
      <c r="B86" s="822" t="s">
        <v>953</v>
      </c>
      <c r="C86" s="823"/>
      <c r="D86" s="823"/>
      <c r="E86" s="823"/>
      <c r="F86" s="823"/>
      <c r="G86" s="823"/>
      <c r="H86" s="823"/>
      <c r="I86" s="823"/>
      <c r="J86" s="823"/>
      <c r="K86" s="823"/>
      <c r="L86" s="823"/>
      <c r="M86" s="824"/>
      <c r="N86" s="52">
        <f>L83+L84+L85</f>
        <v>929.28600647743531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4026.9060280688859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144429.53863697613</v>
      </c>
      <c r="L36" s="270"/>
      <c r="M36" s="271">
        <v>66</v>
      </c>
      <c r="N36" s="272">
        <f>K36/M36</f>
        <v>2188.3263429844869</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160895.23236751594</v>
      </c>
      <c r="L37" s="270"/>
      <c r="M37" s="271">
        <v>100</v>
      </c>
      <c r="N37" s="272">
        <f>K37/M37</f>
        <v>1608.9523236751595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2.0504166666666666</v>
      </c>
    </row>
    <row r="43" spans="1:14" ht="15.75" thickBot="1">
      <c r="B43" s="822" t="s">
        <v>953</v>
      </c>
      <c r="C43" s="823"/>
      <c r="D43" s="823"/>
      <c r="E43" s="823"/>
      <c r="F43" s="823"/>
      <c r="G43" s="823"/>
      <c r="H43" s="823"/>
      <c r="I43" s="823"/>
      <c r="J43" s="823"/>
      <c r="K43" s="823"/>
      <c r="L43" s="823"/>
      <c r="M43" s="824"/>
      <c r="N43" s="394">
        <f>SUM(N36:N42)</f>
        <v>3799.3290833263131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3010.1736682509604</v>
      </c>
      <c r="N48" s="272">
        <f>K48*M48</f>
        <v>3010.1736682509604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3010.1736682509604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205.04166666666666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7014.5444182439405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1402.9088836487881</v>
      </c>
      <c r="M83" s="858"/>
      <c r="N83" s="51"/>
    </row>
    <row r="84" spans="1:14">
      <c r="B84" s="89" t="s">
        <v>973</v>
      </c>
      <c r="C84" s="90"/>
      <c r="D84" s="90"/>
      <c r="E84" s="90"/>
      <c r="F84" s="90"/>
      <c r="G84" s="90"/>
      <c r="H84" s="90"/>
      <c r="I84" s="87"/>
      <c r="J84" s="88"/>
      <c r="K84" s="304">
        <v>0.05</v>
      </c>
      <c r="L84" s="857">
        <f>N78*K84</f>
        <v>350.72722091219703</v>
      </c>
      <c r="M84" s="858"/>
      <c r="N84" s="51"/>
    </row>
    <row r="85" spans="1:14" ht="15.75" thickBot="1">
      <c r="B85" s="91" t="s">
        <v>974</v>
      </c>
      <c r="C85" s="92"/>
      <c r="D85" s="92"/>
      <c r="E85" s="92"/>
      <c r="F85" s="92"/>
      <c r="G85" s="92"/>
      <c r="H85" s="92"/>
      <c r="I85" s="93"/>
      <c r="J85" s="94"/>
      <c r="K85" s="305">
        <v>0.05</v>
      </c>
      <c r="L85" s="859">
        <f>N78*K85</f>
        <v>350.72722091219703</v>
      </c>
      <c r="M85" s="860"/>
      <c r="N85" s="51"/>
    </row>
    <row r="86" spans="1:14" ht="15.75" thickBot="1">
      <c r="B86" s="822" t="s">
        <v>953</v>
      </c>
      <c r="C86" s="823"/>
      <c r="D86" s="823"/>
      <c r="E86" s="823"/>
      <c r="F86" s="823"/>
      <c r="G86" s="823"/>
      <c r="H86" s="823"/>
      <c r="I86" s="823"/>
      <c r="J86" s="823"/>
      <c r="K86" s="823"/>
      <c r="L86" s="823"/>
      <c r="M86" s="824"/>
      <c r="N86" s="52">
        <f>L83+L84+L85</f>
        <v>2104.3633254731822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9118.9077437171218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160895.23236751594</v>
      </c>
      <c r="L36" s="464"/>
      <c r="M36" s="283">
        <v>50</v>
      </c>
      <c r="N36" s="272">
        <f>K36/M36</f>
        <v>3217.904647350319</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62402.805055274439</v>
      </c>
      <c r="L37" s="464"/>
      <c r="M37" s="283">
        <v>50</v>
      </c>
      <c r="N37" s="272">
        <f>K37/M37</f>
        <v>1248.0561011054888</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464"/>
      <c r="M38" s="283">
        <v>50</v>
      </c>
      <c r="N38" s="272">
        <f>K38/M38</f>
        <v>3306.8512360063742</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150767.09150387693</v>
      </c>
      <c r="L39" s="952">
        <v>50</v>
      </c>
      <c r="M39" s="953"/>
      <c r="N39" s="272">
        <f>K39/L39</f>
        <v>3015.3418300775388</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10788.153814539721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402.04310903601993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11190.196923575741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2238.0393847151481</v>
      </c>
      <c r="M83" s="858"/>
      <c r="N83" s="51"/>
    </row>
    <row r="84" spans="1:14">
      <c r="B84" s="89" t="s">
        <v>973</v>
      </c>
      <c r="C84" s="90"/>
      <c r="D84" s="90"/>
      <c r="E84" s="90"/>
      <c r="F84" s="90"/>
      <c r="G84" s="90"/>
      <c r="H84" s="90"/>
      <c r="I84" s="87"/>
      <c r="J84" s="88"/>
      <c r="K84" s="304">
        <v>0.05</v>
      </c>
      <c r="L84" s="857">
        <f>N78*K84</f>
        <v>559.50984617878703</v>
      </c>
      <c r="M84" s="858"/>
      <c r="N84" s="51"/>
    </row>
    <row r="85" spans="1:14" ht="15.75" thickBot="1">
      <c r="B85" s="91" t="s">
        <v>974</v>
      </c>
      <c r="C85" s="92"/>
      <c r="D85" s="92"/>
      <c r="E85" s="92"/>
      <c r="F85" s="92"/>
      <c r="G85" s="92"/>
      <c r="H85" s="92"/>
      <c r="I85" s="93"/>
      <c r="J85" s="94"/>
      <c r="K85" s="305">
        <v>0.05</v>
      </c>
      <c r="L85" s="859">
        <f>N78*K85</f>
        <v>559.50984617878703</v>
      </c>
      <c r="M85" s="860"/>
      <c r="N85" s="51"/>
    </row>
    <row r="86" spans="1:14" ht="15.75" thickBot="1">
      <c r="B86" s="822" t="s">
        <v>953</v>
      </c>
      <c r="C86" s="823"/>
      <c r="D86" s="823"/>
      <c r="E86" s="823"/>
      <c r="F86" s="823"/>
      <c r="G86" s="823"/>
      <c r="H86" s="823"/>
      <c r="I86" s="823"/>
      <c r="J86" s="823"/>
      <c r="K86" s="823"/>
      <c r="L86" s="823"/>
      <c r="M86" s="824"/>
      <c r="N86" s="52">
        <f>L83+L84+L85</f>
        <v>3357.0590770727222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14547.256000648464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160895.23236751594</v>
      </c>
      <c r="L36" s="270"/>
      <c r="M36" s="271">
        <v>40</v>
      </c>
      <c r="N36" s="272">
        <f>K36/M36</f>
        <v>4022.3808091878986</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150767.09150387693</v>
      </c>
      <c r="L37" s="270"/>
      <c r="M37" s="271">
        <v>40</v>
      </c>
      <c r="N37" s="272">
        <f>K37/M37</f>
        <v>3769.1772875969232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7791.5580967848218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8294.1119830798471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1658.8223966159694</v>
      </c>
      <c r="M83" s="858"/>
      <c r="N83" s="51"/>
    </row>
    <row r="84" spans="1:14">
      <c r="B84" s="89" t="s">
        <v>973</v>
      </c>
      <c r="C84" s="90"/>
      <c r="D84" s="90"/>
      <c r="E84" s="90"/>
      <c r="F84" s="90"/>
      <c r="G84" s="90"/>
      <c r="H84" s="90"/>
      <c r="I84" s="87"/>
      <c r="J84" s="88"/>
      <c r="K84" s="304">
        <v>0.05</v>
      </c>
      <c r="L84" s="857">
        <f>N78*K84</f>
        <v>414.70559915399235</v>
      </c>
      <c r="M84" s="858"/>
      <c r="N84" s="51"/>
    </row>
    <row r="85" spans="1:14" ht="15.75" thickBot="1">
      <c r="B85" s="91" t="s">
        <v>974</v>
      </c>
      <c r="C85" s="92"/>
      <c r="D85" s="92"/>
      <c r="E85" s="92"/>
      <c r="F85" s="92"/>
      <c r="G85" s="92"/>
      <c r="H85" s="92"/>
      <c r="I85" s="93"/>
      <c r="J85" s="94"/>
      <c r="K85" s="305">
        <v>0.05</v>
      </c>
      <c r="L85" s="859">
        <f>N78*K85</f>
        <v>414.70559915399235</v>
      </c>
      <c r="M85" s="860"/>
      <c r="N85" s="51"/>
    </row>
    <row r="86" spans="1:14" ht="15.75" thickBot="1">
      <c r="B86" s="822" t="s">
        <v>953</v>
      </c>
      <c r="C86" s="823"/>
      <c r="D86" s="823"/>
      <c r="E86" s="823"/>
      <c r="F86" s="823"/>
      <c r="G86" s="823"/>
      <c r="H86" s="823"/>
      <c r="I86" s="823"/>
      <c r="J86" s="823"/>
      <c r="K86" s="823"/>
      <c r="L86" s="823"/>
      <c r="M86" s="824"/>
      <c r="N86" s="52">
        <f>L83+L84+L85</f>
        <v>2488.2335949239541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10782.345578003802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160895.23236751594</v>
      </c>
      <c r="L36" s="270"/>
      <c r="M36" s="271">
        <v>40</v>
      </c>
      <c r="N36" s="272">
        <f>K36/M36</f>
        <v>4022.3808091878986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4022.3808091878986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4524.9346954829234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904.98693909658471</v>
      </c>
      <c r="M83" s="858"/>
      <c r="N83" s="51"/>
    </row>
    <row r="84" spans="1:14">
      <c r="B84" s="89" t="s">
        <v>973</v>
      </c>
      <c r="C84" s="90"/>
      <c r="D84" s="90"/>
      <c r="E84" s="90"/>
      <c r="F84" s="90"/>
      <c r="G84" s="90"/>
      <c r="H84" s="90"/>
      <c r="I84" s="87"/>
      <c r="J84" s="88"/>
      <c r="K84" s="304">
        <v>0.05</v>
      </c>
      <c r="L84" s="857">
        <f>N78*K84</f>
        <v>226.24673477414618</v>
      </c>
      <c r="M84" s="858"/>
      <c r="N84" s="51"/>
    </row>
    <row r="85" spans="1:14" ht="15.75" thickBot="1">
      <c r="B85" s="91" t="s">
        <v>974</v>
      </c>
      <c r="C85" s="92"/>
      <c r="D85" s="92"/>
      <c r="E85" s="92"/>
      <c r="F85" s="92"/>
      <c r="G85" s="92"/>
      <c r="H85" s="92"/>
      <c r="I85" s="93"/>
      <c r="J85" s="94"/>
      <c r="K85" s="305">
        <v>0.05</v>
      </c>
      <c r="L85" s="859">
        <f>N78*K85</f>
        <v>226.24673477414618</v>
      </c>
      <c r="M85" s="860"/>
      <c r="N85" s="51"/>
    </row>
    <row r="86" spans="1:14" ht="15.75" thickBot="1">
      <c r="B86" s="822" t="s">
        <v>953</v>
      </c>
      <c r="C86" s="823"/>
      <c r="D86" s="823"/>
      <c r="E86" s="823"/>
      <c r="F86" s="823"/>
      <c r="G86" s="823"/>
      <c r="H86" s="823"/>
      <c r="I86" s="823"/>
      <c r="J86" s="823"/>
      <c r="K86" s="823"/>
      <c r="L86" s="823"/>
      <c r="M86" s="824"/>
      <c r="N86" s="52">
        <f>L83+L84+L85</f>
        <v>1357.4804086448771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5882.4151041278001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5737.9550548397838</v>
      </c>
      <c r="N48" s="272">
        <f>K48*M48</f>
        <v>7459.3415712917194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7459.3415712917194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7676.4392973422719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1535.2878594684544</v>
      </c>
      <c r="M83" s="858"/>
      <c r="N83" s="51"/>
    </row>
    <row r="84" spans="1:14">
      <c r="B84" s="89" t="s">
        <v>973</v>
      </c>
      <c r="C84" s="90"/>
      <c r="D84" s="90"/>
      <c r="E84" s="90"/>
      <c r="F84" s="90"/>
      <c r="G84" s="90"/>
      <c r="H84" s="90"/>
      <c r="I84" s="87"/>
      <c r="J84" s="88"/>
      <c r="K84" s="304">
        <v>0.05</v>
      </c>
      <c r="L84" s="857">
        <f>N78*K84</f>
        <v>383.82196486711359</v>
      </c>
      <c r="M84" s="858"/>
      <c r="N84" s="51"/>
    </row>
    <row r="85" spans="1:14" ht="15.75" thickBot="1">
      <c r="B85" s="91" t="s">
        <v>974</v>
      </c>
      <c r="C85" s="92"/>
      <c r="D85" s="92"/>
      <c r="E85" s="92"/>
      <c r="F85" s="92"/>
      <c r="G85" s="92"/>
      <c r="H85" s="92"/>
      <c r="I85" s="93"/>
      <c r="J85" s="94"/>
      <c r="K85" s="305">
        <v>0.05</v>
      </c>
      <c r="L85" s="859">
        <f>N78*K85</f>
        <v>383.82196486711359</v>
      </c>
      <c r="M85" s="860"/>
      <c r="N85" s="51"/>
    </row>
    <row r="86" spans="1:14" ht="15.75" thickBot="1">
      <c r="B86" s="822" t="s">
        <v>953</v>
      </c>
      <c r="C86" s="823"/>
      <c r="D86" s="823"/>
      <c r="E86" s="823"/>
      <c r="F86" s="823"/>
      <c r="G86" s="823"/>
      <c r="H86" s="823"/>
      <c r="I86" s="823"/>
      <c r="J86" s="823"/>
      <c r="K86" s="823"/>
      <c r="L86" s="823"/>
      <c r="M86" s="824"/>
      <c r="N86" s="52">
        <f>L83+L84+L85</f>
        <v>2302.9317892026816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9979.3710865449539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14573.997990067424</v>
      </c>
      <c r="N48" s="272">
        <f>K48*M48</f>
        <v>17488.79758808091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17488.79758808091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17705.89531413146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3541.179062826292</v>
      </c>
      <c r="M83" s="858"/>
      <c r="N83" s="51"/>
    </row>
    <row r="84" spans="1:14">
      <c r="B84" s="89" t="s">
        <v>973</v>
      </c>
      <c r="C84" s="90"/>
      <c r="D84" s="90"/>
      <c r="E84" s="90"/>
      <c r="F84" s="90"/>
      <c r="G84" s="90"/>
      <c r="H84" s="90"/>
      <c r="I84" s="87"/>
      <c r="J84" s="88"/>
      <c r="K84" s="304">
        <v>0.05</v>
      </c>
      <c r="L84" s="857">
        <f>N78*K84</f>
        <v>885.294765706573</v>
      </c>
      <c r="M84" s="858"/>
      <c r="N84" s="51"/>
    </row>
    <row r="85" spans="1:14" ht="15.75" thickBot="1">
      <c r="B85" s="91" t="s">
        <v>974</v>
      </c>
      <c r="C85" s="92"/>
      <c r="D85" s="92"/>
      <c r="E85" s="92"/>
      <c r="F85" s="92"/>
      <c r="G85" s="92"/>
      <c r="H85" s="92"/>
      <c r="I85" s="93"/>
      <c r="J85" s="94"/>
      <c r="K85" s="305">
        <v>0.05</v>
      </c>
      <c r="L85" s="859">
        <f>N78*K85</f>
        <v>885.294765706573</v>
      </c>
      <c r="M85" s="860"/>
      <c r="N85" s="51"/>
    </row>
    <row r="86" spans="1:14" ht="15.75" thickBot="1">
      <c r="B86" s="822" t="s">
        <v>953</v>
      </c>
      <c r="C86" s="823"/>
      <c r="D86" s="823"/>
      <c r="E86" s="823"/>
      <c r="F86" s="823"/>
      <c r="G86" s="823"/>
      <c r="H86" s="823"/>
      <c r="I86" s="823"/>
      <c r="J86" s="823"/>
      <c r="K86" s="823"/>
      <c r="L86" s="823"/>
      <c r="M86" s="824"/>
      <c r="N86" s="52">
        <f>L83+L84+L85</f>
        <v>5311.7685942394382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23017.663908370898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160895.23236751594</v>
      </c>
      <c r="L36" s="270"/>
      <c r="M36" s="271">
        <v>45</v>
      </c>
      <c r="N36" s="272">
        <f>K36/M36</f>
        <v>3575.4496081670209</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62402.805055274439</v>
      </c>
      <c r="L37" s="270"/>
      <c r="M37" s="271">
        <v>45</v>
      </c>
      <c r="N37" s="272">
        <f>K37/M37</f>
        <v>1386.7290012283208</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165342.56180031871</v>
      </c>
      <c r="L38" s="270"/>
      <c r="M38" s="271">
        <v>45</v>
      </c>
      <c r="N38" s="272">
        <f>K38/M38</f>
        <v>3674.2791511181936</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150767.09150387693</v>
      </c>
      <c r="L39" s="876">
        <v>45</v>
      </c>
      <c r="M39" s="877"/>
      <c r="N39" s="272">
        <f>K39/L39</f>
        <v>3350.3798111972651</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11998.779140800489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25320.957860554659</v>
      </c>
      <c r="N48" s="272">
        <f>K48*M48</f>
        <v>31651.197325693323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31651.197325693323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939.45752143283755</v>
      </c>
      <c r="M59" s="910"/>
      <c r="N59" s="291">
        <f>K59*L59</f>
        <v>1174.3219017910469</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1174.3219017910469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45421.376822769322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9084.2753645538651</v>
      </c>
      <c r="M83" s="858"/>
      <c r="N83" s="51"/>
    </row>
    <row r="84" spans="1:14">
      <c r="B84" s="89" t="s">
        <v>973</v>
      </c>
      <c r="C84" s="90"/>
      <c r="D84" s="90"/>
      <c r="E84" s="90"/>
      <c r="F84" s="90"/>
      <c r="G84" s="90"/>
      <c r="H84" s="90"/>
      <c r="I84" s="87"/>
      <c r="J84" s="88"/>
      <c r="K84" s="304">
        <v>0.05</v>
      </c>
      <c r="L84" s="857">
        <f>N78*K84</f>
        <v>2271.0688411384663</v>
      </c>
      <c r="M84" s="858"/>
      <c r="N84" s="51"/>
    </row>
    <row r="85" spans="1:14" ht="15.75" thickBot="1">
      <c r="B85" s="91" t="s">
        <v>974</v>
      </c>
      <c r="C85" s="92"/>
      <c r="D85" s="92"/>
      <c r="E85" s="92"/>
      <c r="F85" s="92"/>
      <c r="G85" s="92"/>
      <c r="H85" s="92"/>
      <c r="I85" s="93"/>
      <c r="J85" s="94"/>
      <c r="K85" s="305">
        <v>0.05</v>
      </c>
      <c r="L85" s="859">
        <f>N78*K85</f>
        <v>2271.0688411384663</v>
      </c>
      <c r="M85" s="860"/>
      <c r="N85" s="51"/>
    </row>
    <row r="86" spans="1:14" ht="15.75" thickBot="1">
      <c r="B86" s="822" t="s">
        <v>953</v>
      </c>
      <c r="C86" s="823"/>
      <c r="D86" s="823"/>
      <c r="E86" s="823"/>
      <c r="F86" s="823"/>
      <c r="G86" s="823"/>
      <c r="H86" s="823"/>
      <c r="I86" s="823"/>
      <c r="J86" s="823"/>
      <c r="K86" s="823"/>
      <c r="L86" s="823"/>
      <c r="M86" s="824"/>
      <c r="N86" s="52">
        <f>L83+L84+L85</f>
        <v>13626.413046830796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59048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160895.23236751594</v>
      </c>
      <c r="L36" s="270"/>
      <c r="M36" s="271">
        <v>45</v>
      </c>
      <c r="N36" s="272">
        <f>K36/M36</f>
        <v>3575.4496081670209</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62402.805055274439</v>
      </c>
      <c r="L37" s="270"/>
      <c r="M37" s="271">
        <v>45</v>
      </c>
      <c r="N37" s="272">
        <f>K37/M37</f>
        <v>1386.7290012283208</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165342.56180031871</v>
      </c>
      <c r="L38" s="270"/>
      <c r="M38" s="271">
        <v>45</v>
      </c>
      <c r="N38" s="272">
        <f>K38/M38</f>
        <v>3674.2791511181936</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150767.09150387693</v>
      </c>
      <c r="L39" s="876">
        <v>45</v>
      </c>
      <c r="M39" s="877"/>
      <c r="N39" s="272">
        <f>K39/L39</f>
        <v>3350.3798111972651</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11998.779140800489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32305.439031644368</v>
      </c>
      <c r="N48" s="272">
        <f>K48*M48</f>
        <v>40381.798789555462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40381.798789555462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996.63198922390757</v>
      </c>
      <c r="M59" s="910"/>
      <c r="N59" s="291">
        <f>K59*L59</f>
        <v>1245.7899865298846</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1245.7899865298846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54223.446371370301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10844.68927427406</v>
      </c>
      <c r="M83" s="858"/>
      <c r="N83" s="51"/>
    </row>
    <row r="84" spans="1:14">
      <c r="B84" s="89" t="s">
        <v>973</v>
      </c>
      <c r="C84" s="90"/>
      <c r="D84" s="90"/>
      <c r="E84" s="90"/>
      <c r="F84" s="90"/>
      <c r="G84" s="90"/>
      <c r="H84" s="90"/>
      <c r="I84" s="87"/>
      <c r="J84" s="88"/>
      <c r="K84" s="304">
        <v>0.05</v>
      </c>
      <c r="L84" s="857">
        <f>N78*K84</f>
        <v>2711.172318568515</v>
      </c>
      <c r="M84" s="858"/>
      <c r="N84" s="51"/>
    </row>
    <row r="85" spans="1:14" ht="15.75" thickBot="1">
      <c r="B85" s="91" t="s">
        <v>974</v>
      </c>
      <c r="C85" s="92"/>
      <c r="D85" s="92"/>
      <c r="E85" s="92"/>
      <c r="F85" s="92"/>
      <c r="G85" s="92"/>
      <c r="H85" s="92"/>
      <c r="I85" s="93"/>
      <c r="J85" s="94"/>
      <c r="K85" s="305">
        <v>0.05</v>
      </c>
      <c r="L85" s="859">
        <f>N78*K85</f>
        <v>2711.172318568515</v>
      </c>
      <c r="M85" s="860"/>
      <c r="N85" s="51"/>
    </row>
    <row r="86" spans="1:14" ht="15.75" thickBot="1">
      <c r="B86" s="822" t="s">
        <v>953</v>
      </c>
      <c r="C86" s="823"/>
      <c r="D86" s="823"/>
      <c r="E86" s="823"/>
      <c r="F86" s="823"/>
      <c r="G86" s="823"/>
      <c r="H86" s="823"/>
      <c r="I86" s="823"/>
      <c r="J86" s="823"/>
      <c r="K86" s="823"/>
      <c r="L86" s="823"/>
      <c r="M86" s="824"/>
      <c r="N86" s="52">
        <f>L83+L84+L85</f>
        <v>16267.03391141109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70490.480282781384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160895.23236751594</v>
      </c>
      <c r="L36" s="270"/>
      <c r="M36" s="271">
        <v>45</v>
      </c>
      <c r="N36" s="272">
        <f>K36/M36</f>
        <v>3575.4496081670209</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62402.805055274439</v>
      </c>
      <c r="L37" s="270"/>
      <c r="M37" s="271">
        <v>45</v>
      </c>
      <c r="N37" s="272">
        <f>K37/M37</f>
        <v>1386.7290012283208</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165342.56180031871</v>
      </c>
      <c r="L38" s="270"/>
      <c r="M38" s="271">
        <v>45</v>
      </c>
      <c r="N38" s="272">
        <f>K38/M38</f>
        <v>3674.2791511181936</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150767.09150387693</v>
      </c>
      <c r="L39" s="876">
        <v>45</v>
      </c>
      <c r="M39" s="877"/>
      <c r="N39" s="272">
        <f>K39/L39</f>
        <v>3350.3798111972651</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11998.779140800489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34680.219231972769</v>
      </c>
      <c r="N48" s="272">
        <f>K48*M48</f>
        <v>43350.27403996596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43350.27403996596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996.63198922390757</v>
      </c>
      <c r="M59" s="910"/>
      <c r="N59" s="291">
        <f>K59*L59</f>
        <v>1245.7899865298846</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1245.7899865298846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57191.921621780799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11438.384324356161</v>
      </c>
      <c r="M83" s="858"/>
      <c r="N83" s="51"/>
    </row>
    <row r="84" spans="1:14">
      <c r="B84" s="89" t="s">
        <v>973</v>
      </c>
      <c r="C84" s="90"/>
      <c r="D84" s="90"/>
      <c r="E84" s="90"/>
      <c r="F84" s="90"/>
      <c r="G84" s="90"/>
      <c r="H84" s="90"/>
      <c r="I84" s="87"/>
      <c r="J84" s="88"/>
      <c r="K84" s="304">
        <v>0.05</v>
      </c>
      <c r="L84" s="857">
        <f>N78*K84</f>
        <v>2859.5960810890401</v>
      </c>
      <c r="M84" s="858"/>
      <c r="N84" s="51"/>
    </row>
    <row r="85" spans="1:14" ht="15.75" thickBot="1">
      <c r="B85" s="91" t="s">
        <v>974</v>
      </c>
      <c r="C85" s="92"/>
      <c r="D85" s="92"/>
      <c r="E85" s="92"/>
      <c r="F85" s="92"/>
      <c r="G85" s="92"/>
      <c r="H85" s="92"/>
      <c r="I85" s="93"/>
      <c r="J85" s="94"/>
      <c r="K85" s="305">
        <v>0.05</v>
      </c>
      <c r="L85" s="859">
        <f>N78*K85</f>
        <v>2859.5960810890401</v>
      </c>
      <c r="M85" s="860"/>
      <c r="N85" s="51"/>
    </row>
    <row r="86" spans="1:14" ht="15.75" thickBot="1">
      <c r="B86" s="822" t="s">
        <v>953</v>
      </c>
      <c r="C86" s="823"/>
      <c r="D86" s="823"/>
      <c r="E86" s="823"/>
      <c r="F86" s="823"/>
      <c r="G86" s="823"/>
      <c r="H86" s="823"/>
      <c r="I86" s="823"/>
      <c r="J86" s="823"/>
      <c r="K86" s="823"/>
      <c r="L86" s="823"/>
      <c r="M86" s="824"/>
      <c r="N86" s="52">
        <f>L83+L84+L85</f>
        <v>17157.576486534239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74349.498108315034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160895.23236751594</v>
      </c>
      <c r="L36" s="270"/>
      <c r="M36" s="271">
        <v>400</v>
      </c>
      <c r="N36" s="272">
        <f>K36/M36</f>
        <v>402.23808091878988</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62402.805055274439</v>
      </c>
      <c r="L37" s="270"/>
      <c r="M37" s="271">
        <v>200</v>
      </c>
      <c r="N37" s="272">
        <f>K37/M37</f>
        <v>312.01402527637219</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270"/>
      <c r="M38" s="271">
        <v>200</v>
      </c>
      <c r="N38" s="272">
        <f>K38/M38</f>
        <v>826.71280900159354</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150767.09150387693</v>
      </c>
      <c r="L39" s="876">
        <v>200</v>
      </c>
      <c r="M39" s="877"/>
      <c r="N39" s="272">
        <f>K39/L39</f>
        <v>753.8354575193847</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2297.4872257613206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134.34265225900498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2431.8298780203254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486.36597560406511</v>
      </c>
      <c r="M83" s="858"/>
      <c r="N83" s="51"/>
    </row>
    <row r="84" spans="1:14">
      <c r="B84" s="89" t="s">
        <v>973</v>
      </c>
      <c r="C84" s="90"/>
      <c r="D84" s="90"/>
      <c r="E84" s="90"/>
      <c r="F84" s="90"/>
      <c r="G84" s="90"/>
      <c r="H84" s="90"/>
      <c r="I84" s="87"/>
      <c r="J84" s="88"/>
      <c r="K84" s="304">
        <v>0.05</v>
      </c>
      <c r="L84" s="857">
        <f>N78*K84</f>
        <v>121.59149390101628</v>
      </c>
      <c r="M84" s="858"/>
      <c r="N84" s="51"/>
    </row>
    <row r="85" spans="1:14" ht="15.75" thickBot="1">
      <c r="B85" s="91" t="s">
        <v>974</v>
      </c>
      <c r="C85" s="92"/>
      <c r="D85" s="92"/>
      <c r="E85" s="92"/>
      <c r="F85" s="92"/>
      <c r="G85" s="92"/>
      <c r="H85" s="92"/>
      <c r="I85" s="93"/>
      <c r="J85" s="94"/>
      <c r="K85" s="305">
        <v>0.05</v>
      </c>
      <c r="L85" s="859">
        <f>N78*K85</f>
        <v>121.59149390101628</v>
      </c>
      <c r="M85" s="860"/>
      <c r="N85" s="51"/>
    </row>
    <row r="86" spans="1:14" ht="15.75" thickBot="1">
      <c r="B86" s="822" t="s">
        <v>953</v>
      </c>
      <c r="C86" s="823"/>
      <c r="D86" s="823"/>
      <c r="E86" s="823"/>
      <c r="F86" s="823"/>
      <c r="G86" s="823"/>
      <c r="H86" s="823"/>
      <c r="I86" s="823"/>
      <c r="J86" s="823"/>
      <c r="K86" s="823"/>
      <c r="L86" s="823"/>
      <c r="M86" s="824"/>
      <c r="N86" s="52">
        <f>L83+L84+L85</f>
        <v>729.54896340609764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3161.3788414264232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7608.635658067803</v>
      </c>
      <c r="N48" s="272">
        <f>K48*M48</f>
        <v>9130.3627896813632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9130.3627896813632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9347.4605157319147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1869.492103146383</v>
      </c>
      <c r="M83" s="858"/>
      <c r="N83" s="51"/>
    </row>
    <row r="84" spans="1:14">
      <c r="B84" s="89" t="s">
        <v>973</v>
      </c>
      <c r="C84" s="90"/>
      <c r="D84" s="90"/>
      <c r="E84" s="90"/>
      <c r="F84" s="90"/>
      <c r="G84" s="90"/>
      <c r="H84" s="90"/>
      <c r="I84" s="87"/>
      <c r="J84" s="88"/>
      <c r="K84" s="304">
        <v>0.05</v>
      </c>
      <c r="L84" s="857">
        <f>N78*K84</f>
        <v>467.37302578659575</v>
      </c>
      <c r="M84" s="858"/>
      <c r="N84" s="51"/>
    </row>
    <row r="85" spans="1:14" ht="15.75" thickBot="1">
      <c r="B85" s="91" t="s">
        <v>974</v>
      </c>
      <c r="C85" s="92"/>
      <c r="D85" s="92"/>
      <c r="E85" s="92"/>
      <c r="F85" s="92"/>
      <c r="G85" s="92"/>
      <c r="H85" s="92"/>
      <c r="I85" s="93"/>
      <c r="J85" s="94"/>
      <c r="K85" s="305">
        <v>0.05</v>
      </c>
      <c r="L85" s="859">
        <f>N78*K85</f>
        <v>467.37302578659575</v>
      </c>
      <c r="M85" s="860"/>
      <c r="N85" s="51"/>
    </row>
    <row r="86" spans="1:14" ht="15.75" thickBot="1">
      <c r="B86" s="822" t="s">
        <v>953</v>
      </c>
      <c r="C86" s="823"/>
      <c r="D86" s="823"/>
      <c r="E86" s="823"/>
      <c r="F86" s="823"/>
      <c r="G86" s="823"/>
      <c r="H86" s="823"/>
      <c r="I86" s="823"/>
      <c r="J86" s="823"/>
      <c r="K86" s="823"/>
      <c r="L86" s="823"/>
      <c r="M86" s="824"/>
      <c r="N86" s="52">
        <f>L83+L84+L85</f>
        <v>2804.2381547195746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12151.698670451489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1160.4915452101106</v>
      </c>
      <c r="M83" s="858"/>
      <c r="N83" s="51"/>
    </row>
    <row r="84" spans="1:14">
      <c r="B84" s="89" t="s">
        <v>973</v>
      </c>
      <c r="C84" s="90"/>
      <c r="D84" s="90"/>
      <c r="E84" s="90"/>
      <c r="F84" s="90"/>
      <c r="G84" s="90"/>
      <c r="H84" s="90"/>
      <c r="I84" s="87"/>
      <c r="J84" s="88"/>
      <c r="K84" s="304">
        <v>0.05</v>
      </c>
      <c r="L84" s="857">
        <f>N78*K84</f>
        <v>290.12288630252766</v>
      </c>
      <c r="M84" s="858"/>
      <c r="N84" s="51"/>
    </row>
    <row r="85" spans="1:14" ht="15.75" thickBot="1">
      <c r="B85" s="91" t="s">
        <v>974</v>
      </c>
      <c r="C85" s="92"/>
      <c r="D85" s="92"/>
      <c r="E85" s="92"/>
      <c r="F85" s="92"/>
      <c r="G85" s="92"/>
      <c r="H85" s="92"/>
      <c r="I85" s="93"/>
      <c r="J85" s="94"/>
      <c r="K85" s="305">
        <v>0.05</v>
      </c>
      <c r="L85" s="859">
        <f>N78*K85</f>
        <v>290.12288630252766</v>
      </c>
      <c r="M85" s="860"/>
      <c r="N85" s="51"/>
    </row>
    <row r="86" spans="1:14" ht="15.75" thickBot="1">
      <c r="B86" s="822" t="s">
        <v>953</v>
      </c>
      <c r="C86" s="823"/>
      <c r="D86" s="823"/>
      <c r="E86" s="823"/>
      <c r="F86" s="823"/>
      <c r="G86" s="823"/>
      <c r="H86" s="823"/>
      <c r="I86" s="823"/>
      <c r="J86" s="823"/>
      <c r="K86" s="823"/>
      <c r="L86" s="823"/>
      <c r="M86" s="824"/>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7634.5717097679217</v>
      </c>
      <c r="N48" s="272">
        <f>K48*M48</f>
        <v>9161.4860517215056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9161.4860517215056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9378.5837777720571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1875.7167555544115</v>
      </c>
      <c r="M83" s="858"/>
      <c r="N83" s="51"/>
    </row>
    <row r="84" spans="1:14">
      <c r="B84" s="89" t="s">
        <v>973</v>
      </c>
      <c r="C84" s="90"/>
      <c r="D84" s="90"/>
      <c r="E84" s="90"/>
      <c r="F84" s="90"/>
      <c r="G84" s="90"/>
      <c r="H84" s="90"/>
      <c r="I84" s="87"/>
      <c r="J84" s="88"/>
      <c r="K84" s="304">
        <v>0.05</v>
      </c>
      <c r="L84" s="857">
        <f>N78*K84</f>
        <v>468.92918888860288</v>
      </c>
      <c r="M84" s="858"/>
      <c r="N84" s="51"/>
    </row>
    <row r="85" spans="1:14" ht="15.75" thickBot="1">
      <c r="B85" s="91" t="s">
        <v>974</v>
      </c>
      <c r="C85" s="92"/>
      <c r="D85" s="92"/>
      <c r="E85" s="92"/>
      <c r="F85" s="92"/>
      <c r="G85" s="92"/>
      <c r="H85" s="92"/>
      <c r="I85" s="93"/>
      <c r="J85" s="94"/>
      <c r="K85" s="305">
        <v>0.05</v>
      </c>
      <c r="L85" s="859">
        <f>N78*K85</f>
        <v>468.92918888860288</v>
      </c>
      <c r="M85" s="860"/>
      <c r="N85" s="51"/>
    </row>
    <row r="86" spans="1:14" ht="15.75" thickBot="1">
      <c r="B86" s="822" t="s">
        <v>953</v>
      </c>
      <c r="C86" s="823"/>
      <c r="D86" s="823"/>
      <c r="E86" s="823"/>
      <c r="F86" s="823"/>
      <c r="G86" s="823"/>
      <c r="H86" s="823"/>
      <c r="I86" s="823"/>
      <c r="J86" s="823"/>
      <c r="K86" s="823"/>
      <c r="L86" s="823"/>
      <c r="M86" s="824"/>
      <c r="N86" s="52">
        <f>L83+L84+L85</f>
        <v>2813.5751333316171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12192.158911103674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15186.737533521169</v>
      </c>
      <c r="N48" s="272">
        <f>K48*M48</f>
        <v>19742.758793577519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19742.758793577519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19959.856519628069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3991.9713039256139</v>
      </c>
      <c r="M83" s="858"/>
      <c r="N83" s="51"/>
    </row>
    <row r="84" spans="1:14">
      <c r="B84" s="89" t="s">
        <v>973</v>
      </c>
      <c r="C84" s="90"/>
      <c r="D84" s="90"/>
      <c r="E84" s="90"/>
      <c r="F84" s="90"/>
      <c r="G84" s="90"/>
      <c r="H84" s="90"/>
      <c r="I84" s="87"/>
      <c r="J84" s="88"/>
      <c r="K84" s="304">
        <v>0.05</v>
      </c>
      <c r="L84" s="857">
        <f>N78*K84</f>
        <v>997.99282598140348</v>
      </c>
      <c r="M84" s="858"/>
      <c r="N84" s="51"/>
    </row>
    <row r="85" spans="1:14" ht="15.75" thickBot="1">
      <c r="B85" s="91" t="s">
        <v>974</v>
      </c>
      <c r="C85" s="92"/>
      <c r="D85" s="92"/>
      <c r="E85" s="92"/>
      <c r="F85" s="92"/>
      <c r="G85" s="92"/>
      <c r="H85" s="92"/>
      <c r="I85" s="93"/>
      <c r="J85" s="94"/>
      <c r="K85" s="305">
        <v>0.05</v>
      </c>
      <c r="L85" s="859">
        <f>N78*K85</f>
        <v>997.99282598140348</v>
      </c>
      <c r="M85" s="860"/>
      <c r="N85" s="51"/>
    </row>
    <row r="86" spans="1:14" ht="15.75" thickBot="1">
      <c r="B86" s="822" t="s">
        <v>953</v>
      </c>
      <c r="C86" s="823"/>
      <c r="D86" s="823"/>
      <c r="E86" s="823"/>
      <c r="F86" s="823"/>
      <c r="G86" s="823"/>
      <c r="H86" s="823"/>
      <c r="I86" s="823"/>
      <c r="J86" s="823"/>
      <c r="K86" s="823"/>
      <c r="L86" s="823"/>
      <c r="M86" s="824"/>
      <c r="N86" s="52">
        <f>L83+L84+L85</f>
        <v>5987.9569558884205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25947.81347551649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117577.28519164625</v>
      </c>
      <c r="L36" s="270"/>
      <c r="M36" s="271">
        <v>250</v>
      </c>
      <c r="N36" s="272">
        <f>K36/M36</f>
        <v>470.30914076658502</v>
      </c>
    </row>
    <row r="37" spans="1:14">
      <c r="A37" s="113" t="s">
        <v>373</v>
      </c>
      <c r="B37" s="871" t="str">
        <f>VLOOKUP(A37,EQUIPOS!A7:D154,3,FALSE)</f>
        <v>Volqueta 6 m3</v>
      </c>
      <c r="C37" s="872"/>
      <c r="D37" s="872"/>
      <c r="E37" s="872"/>
      <c r="F37" s="872"/>
      <c r="G37" s="872"/>
      <c r="H37" s="873"/>
      <c r="I37" s="267"/>
      <c r="J37" s="268"/>
      <c r="K37" s="269">
        <f>VLOOKUP(A37,EQUIPOS!A7:D164,4,FALSE)</f>
        <v>52225.093049618918</v>
      </c>
      <c r="L37" s="270"/>
      <c r="M37" s="271">
        <v>250</v>
      </c>
      <c r="N37" s="272">
        <f>K37/M37</f>
        <v>208.90037219847568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5.3737060903602005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684.58321905542084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107.474121807204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792.05734086262487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158.41146817252499</v>
      </c>
      <c r="M83" s="858"/>
      <c r="N83" s="51"/>
    </row>
    <row r="84" spans="1:14">
      <c r="B84" s="89" t="s">
        <v>973</v>
      </c>
      <c r="C84" s="90"/>
      <c r="D84" s="90"/>
      <c r="E84" s="90"/>
      <c r="F84" s="90"/>
      <c r="G84" s="90"/>
      <c r="H84" s="90"/>
      <c r="I84" s="87"/>
      <c r="J84" s="88"/>
      <c r="K84" s="304">
        <v>0.05</v>
      </c>
      <c r="L84" s="857">
        <f>N78*K84</f>
        <v>39.602867043131248</v>
      </c>
      <c r="M84" s="858"/>
      <c r="N84" s="51"/>
    </row>
    <row r="85" spans="1:14" ht="15.75" thickBot="1">
      <c r="B85" s="91" t="s">
        <v>974</v>
      </c>
      <c r="C85" s="92"/>
      <c r="D85" s="92"/>
      <c r="E85" s="92"/>
      <c r="F85" s="92"/>
      <c r="G85" s="92"/>
      <c r="H85" s="92"/>
      <c r="I85" s="93"/>
      <c r="J85" s="94"/>
      <c r="K85" s="305">
        <v>0.05</v>
      </c>
      <c r="L85" s="859">
        <f>N78*K85</f>
        <v>39.602867043131248</v>
      </c>
      <c r="M85" s="860"/>
      <c r="N85" s="51"/>
    </row>
    <row r="86" spans="1:14" ht="15.75" thickBot="1">
      <c r="B86" s="822" t="s">
        <v>953</v>
      </c>
      <c r="C86" s="823"/>
      <c r="D86" s="823"/>
      <c r="E86" s="823"/>
      <c r="F86" s="823"/>
      <c r="G86" s="823"/>
      <c r="H86" s="823"/>
      <c r="I86" s="823"/>
      <c r="J86" s="823"/>
      <c r="K86" s="823"/>
      <c r="L86" s="823"/>
      <c r="M86" s="824"/>
      <c r="N86" s="52">
        <f>L83+L84+L85</f>
        <v>237.6172022587875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1029.6745431214124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35</v>
      </c>
      <c r="N36" s="272">
        <f>K36/M36</f>
        <v>1782.9372872935553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35</v>
      </c>
      <c r="N37" s="272">
        <f>K37/M37</f>
        <v>4724.0731942948205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35</v>
      </c>
      <c r="N38" s="272">
        <f>K38/M38</f>
        <v>4307.6311858250556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10829.995113385889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57.028112279746885</v>
      </c>
      <c r="N48" s="272">
        <f>K48*M48</f>
        <v>1425.7028069936721</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502.87774510409827</v>
      </c>
      <c r="N49" s="272">
        <f>K49*M49</f>
        <v>40230.219608327861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41655.922415321533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53253.589827330303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10650.717965466061</v>
      </c>
      <c r="M83" s="858"/>
      <c r="N83" s="51"/>
    </row>
    <row r="84" spans="1:14">
      <c r="B84" s="89" t="s">
        <v>973</v>
      </c>
      <c r="C84" s="90"/>
      <c r="D84" s="90"/>
      <c r="E84" s="90"/>
      <c r="F84" s="90"/>
      <c r="G84" s="90"/>
      <c r="H84" s="90"/>
      <c r="I84" s="87"/>
      <c r="J84" s="88"/>
      <c r="K84" s="304">
        <v>0.05</v>
      </c>
      <c r="L84" s="857">
        <f>N78*K84</f>
        <v>2662.6794913665153</v>
      </c>
      <c r="M84" s="858"/>
      <c r="N84" s="51"/>
    </row>
    <row r="85" spans="1:14" ht="15.75" thickBot="1">
      <c r="B85" s="91" t="s">
        <v>974</v>
      </c>
      <c r="C85" s="92"/>
      <c r="D85" s="92"/>
      <c r="E85" s="92"/>
      <c r="F85" s="92"/>
      <c r="G85" s="92"/>
      <c r="H85" s="92"/>
      <c r="I85" s="93"/>
      <c r="J85" s="94"/>
      <c r="K85" s="305">
        <v>0.05</v>
      </c>
      <c r="L85" s="859">
        <f>N78*K85</f>
        <v>2662.6794913665153</v>
      </c>
      <c r="M85" s="860"/>
      <c r="N85" s="51"/>
    </row>
    <row r="86" spans="1:14" ht="15.75" thickBot="1">
      <c r="B86" s="822" t="s">
        <v>953</v>
      </c>
      <c r="C86" s="823"/>
      <c r="D86" s="823"/>
      <c r="E86" s="823"/>
      <c r="F86" s="823"/>
      <c r="G86" s="823"/>
      <c r="H86" s="823"/>
      <c r="I86" s="823"/>
      <c r="J86" s="823"/>
      <c r="K86" s="823"/>
      <c r="L86" s="823"/>
      <c r="M86" s="824"/>
      <c r="N86" s="52">
        <f>L83+L84+L85</f>
        <v>15976.07694819909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69229.666775529389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35</v>
      </c>
      <c r="N36" s="272">
        <f>K36/M36</f>
        <v>1782.9372872935553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35</v>
      </c>
      <c r="N37" s="272">
        <f>K37/M37</f>
        <v>4724.0731942948205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35</v>
      </c>
      <c r="N38" s="272">
        <f>K38/M38</f>
        <v>4307.6311858250556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10829.995113385889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57.028112279746885</v>
      </c>
      <c r="N48" s="272">
        <f>K48*M48</f>
        <v>1425.7028069936721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1425.7028069936721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13023.370219002445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2604.674043800489</v>
      </c>
      <c r="M83" s="858"/>
      <c r="N83" s="51"/>
    </row>
    <row r="84" spans="1:14">
      <c r="B84" s="89" t="s">
        <v>973</v>
      </c>
      <c r="C84" s="90"/>
      <c r="D84" s="90"/>
      <c r="E84" s="90"/>
      <c r="F84" s="90"/>
      <c r="G84" s="90"/>
      <c r="H84" s="90"/>
      <c r="I84" s="87"/>
      <c r="J84" s="88"/>
      <c r="K84" s="304">
        <v>0.05</v>
      </c>
      <c r="L84" s="857">
        <f>N78*K84</f>
        <v>651.16851095012225</v>
      </c>
      <c r="M84" s="858"/>
      <c r="N84" s="51"/>
    </row>
    <row r="85" spans="1:14" ht="15.75" thickBot="1">
      <c r="B85" s="91" t="s">
        <v>974</v>
      </c>
      <c r="C85" s="92"/>
      <c r="D85" s="92"/>
      <c r="E85" s="92"/>
      <c r="F85" s="92"/>
      <c r="G85" s="92"/>
      <c r="H85" s="92"/>
      <c r="I85" s="93"/>
      <c r="J85" s="94"/>
      <c r="K85" s="305">
        <v>0.05</v>
      </c>
      <c r="L85" s="859">
        <f>N78*K85</f>
        <v>651.16851095012225</v>
      </c>
      <c r="M85" s="860"/>
      <c r="N85" s="51"/>
    </row>
    <row r="86" spans="1:14" ht="15.75" thickBot="1">
      <c r="B86" s="822" t="s">
        <v>953</v>
      </c>
      <c r="C86" s="823"/>
      <c r="D86" s="823"/>
      <c r="E86" s="823"/>
      <c r="F86" s="823"/>
      <c r="G86" s="823"/>
      <c r="H86" s="823"/>
      <c r="I86" s="823"/>
      <c r="J86" s="823"/>
      <c r="K86" s="823"/>
      <c r="L86" s="823"/>
      <c r="M86" s="824"/>
      <c r="N86" s="52">
        <f>L83+L84+L85</f>
        <v>3907.0110657007335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16930.38128470318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502.87774510409827</v>
      </c>
      <c r="N48" s="272">
        <f>K48*M48</f>
        <v>502.87774510409827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502.87774510409827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502.87774510409827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100.57554902081966</v>
      </c>
      <c r="M83" s="858"/>
      <c r="N83" s="51"/>
    </row>
    <row r="84" spans="1:14">
      <c r="B84" s="89" t="s">
        <v>973</v>
      </c>
      <c r="C84" s="90"/>
      <c r="D84" s="90"/>
      <c r="E84" s="90"/>
      <c r="F84" s="90"/>
      <c r="G84" s="90"/>
      <c r="H84" s="90"/>
      <c r="I84" s="87"/>
      <c r="J84" s="88"/>
      <c r="K84" s="304">
        <v>0.05</v>
      </c>
      <c r="L84" s="857">
        <f>N78*K84</f>
        <v>25.143887255204916</v>
      </c>
      <c r="M84" s="858"/>
      <c r="N84" s="51"/>
    </row>
    <row r="85" spans="1:14" ht="15.75" thickBot="1">
      <c r="B85" s="91" t="s">
        <v>974</v>
      </c>
      <c r="C85" s="92"/>
      <c r="D85" s="92"/>
      <c r="E85" s="92"/>
      <c r="F85" s="92"/>
      <c r="G85" s="92"/>
      <c r="H85" s="92"/>
      <c r="I85" s="93"/>
      <c r="J85" s="94"/>
      <c r="K85" s="305">
        <v>0.05</v>
      </c>
      <c r="L85" s="859">
        <f>N78*K85</f>
        <v>25.143887255204916</v>
      </c>
      <c r="M85" s="860"/>
      <c r="N85" s="51"/>
    </row>
    <row r="86" spans="1:14" ht="15.75" thickBot="1">
      <c r="B86" s="822" t="s">
        <v>953</v>
      </c>
      <c r="C86" s="823"/>
      <c r="D86" s="823"/>
      <c r="E86" s="823"/>
      <c r="F86" s="823"/>
      <c r="G86" s="823"/>
      <c r="H86" s="823"/>
      <c r="I86" s="823"/>
      <c r="J86" s="823"/>
      <c r="K86" s="823"/>
      <c r="L86" s="823"/>
      <c r="M86" s="824"/>
      <c r="N86" s="52">
        <f>L83+L84+L85</f>
        <v>150.8633235312295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653.74106863532779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35</v>
      </c>
      <c r="N36" s="272">
        <f>K36/M36</f>
        <v>1782.9372872935553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35</v>
      </c>
      <c r="N37" s="272">
        <f>K37/M37</f>
        <v>4724.0731942948205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35</v>
      </c>
      <c r="N38" s="272">
        <f>K38/M38</f>
        <v>4307.6311858250556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10829.995113385889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2627.5216871272542</v>
      </c>
      <c r="N48" s="272">
        <f>K48*M48</f>
        <v>210201.73497018032</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57.028112279746885</v>
      </c>
      <c r="N49" s="272">
        <f>K49*M49</f>
        <v>1425.7028069936721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211627.437777174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223225.1051891828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44645.021037836559</v>
      </c>
      <c r="M83" s="858"/>
      <c r="N83" s="51"/>
    </row>
    <row r="84" spans="1:14">
      <c r="B84" s="89" t="s">
        <v>973</v>
      </c>
      <c r="C84" s="90"/>
      <c r="D84" s="90"/>
      <c r="E84" s="90"/>
      <c r="F84" s="90"/>
      <c r="G84" s="90"/>
      <c r="H84" s="90"/>
      <c r="I84" s="87"/>
      <c r="J84" s="88"/>
      <c r="K84" s="304">
        <v>0.05</v>
      </c>
      <c r="L84" s="857">
        <f>N78*K84</f>
        <v>11161.25525945914</v>
      </c>
      <c r="M84" s="858"/>
      <c r="N84" s="51"/>
    </row>
    <row r="85" spans="1:14" ht="15.75" thickBot="1">
      <c r="B85" s="91" t="s">
        <v>974</v>
      </c>
      <c r="C85" s="92"/>
      <c r="D85" s="92"/>
      <c r="E85" s="92"/>
      <c r="F85" s="92"/>
      <c r="G85" s="92"/>
      <c r="H85" s="92"/>
      <c r="I85" s="93"/>
      <c r="J85" s="94"/>
      <c r="K85" s="305">
        <v>0.05</v>
      </c>
      <c r="L85" s="859">
        <f>N78*K85</f>
        <v>11161.25525945914</v>
      </c>
      <c r="M85" s="860"/>
      <c r="N85" s="51"/>
    </row>
    <row r="86" spans="1:14" ht="15.75" thickBot="1">
      <c r="B86" s="822" t="s">
        <v>953</v>
      </c>
      <c r="C86" s="823"/>
      <c r="D86" s="823"/>
      <c r="E86" s="823"/>
      <c r="F86" s="823"/>
      <c r="G86" s="823"/>
      <c r="H86" s="823"/>
      <c r="I86" s="823"/>
      <c r="J86" s="823"/>
      <c r="K86" s="823"/>
      <c r="L86" s="823"/>
      <c r="M86" s="824"/>
      <c r="N86" s="52">
        <f>L83+L84+L85</f>
        <v>66967.531556754839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290192.63674593763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35</v>
      </c>
      <c r="N36" s="272">
        <f>K36/M36</f>
        <v>1782.9372872935553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35</v>
      </c>
      <c r="N37" s="272">
        <f>K37/M37</f>
        <v>4724.0731942948205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35</v>
      </c>
      <c r="N38" s="272">
        <f>K38/M38</f>
        <v>4307.6311858250556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10829.995113385889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57.028112279746885</v>
      </c>
      <c r="N48" s="272">
        <f>K48*M48</f>
        <v>1425.7028069936721</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1425.7028069936721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767.67229862288559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13023.370219002445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2604.674043800489</v>
      </c>
      <c r="M82" s="858"/>
      <c r="N82" s="51"/>
    </row>
    <row r="83" spans="1:14">
      <c r="B83" s="89" t="s">
        <v>973</v>
      </c>
      <c r="C83" s="90"/>
      <c r="D83" s="90"/>
      <c r="E83" s="90"/>
      <c r="F83" s="90"/>
      <c r="G83" s="90"/>
      <c r="H83" s="90"/>
      <c r="I83" s="87"/>
      <c r="J83" s="88"/>
      <c r="K83" s="304">
        <v>0.05</v>
      </c>
      <c r="L83" s="857">
        <f>N77*K83</f>
        <v>651.16851095012225</v>
      </c>
      <c r="M83" s="858"/>
      <c r="N83" s="51"/>
    </row>
    <row r="84" spans="1:14" ht="15.75" thickBot="1">
      <c r="B84" s="91" t="s">
        <v>974</v>
      </c>
      <c r="C84" s="92"/>
      <c r="D84" s="92"/>
      <c r="E84" s="92"/>
      <c r="F84" s="92"/>
      <c r="G84" s="92"/>
      <c r="H84" s="92"/>
      <c r="I84" s="93"/>
      <c r="J84" s="94"/>
      <c r="K84" s="305">
        <v>0.05</v>
      </c>
      <c r="L84" s="859">
        <f>N77*K84</f>
        <v>651.16851095012225</v>
      </c>
      <c r="M84" s="860"/>
      <c r="N84" s="51"/>
    </row>
    <row r="85" spans="1:14" ht="15.75" thickBot="1">
      <c r="B85" s="822" t="s">
        <v>953</v>
      </c>
      <c r="C85" s="823"/>
      <c r="D85" s="823"/>
      <c r="E85" s="823"/>
      <c r="F85" s="823"/>
      <c r="G85" s="823"/>
      <c r="H85" s="823"/>
      <c r="I85" s="823"/>
      <c r="J85" s="823"/>
      <c r="K85" s="823"/>
      <c r="L85" s="823"/>
      <c r="M85" s="824"/>
      <c r="N85" s="52">
        <f>L82+L83+L84</f>
        <v>3907.0110657007335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16930.38128470318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2627.5216871272542</v>
      </c>
      <c r="N48" s="272">
        <f>K48*M48</f>
        <v>2627.5216871272542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2627.5216871272542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2627.5216871272542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525.5043374254509</v>
      </c>
      <c r="M83" s="858"/>
      <c r="N83" s="51"/>
    </row>
    <row r="84" spans="1:14">
      <c r="B84" s="89" t="s">
        <v>973</v>
      </c>
      <c r="C84" s="90"/>
      <c r="D84" s="90"/>
      <c r="E84" s="90"/>
      <c r="F84" s="90"/>
      <c r="G84" s="90"/>
      <c r="H84" s="90"/>
      <c r="I84" s="87"/>
      <c r="J84" s="88"/>
      <c r="K84" s="304">
        <v>0.05</v>
      </c>
      <c r="L84" s="857">
        <f>N78*K84</f>
        <v>131.37608435636272</v>
      </c>
      <c r="M84" s="858"/>
      <c r="N84" s="51"/>
    </row>
    <row r="85" spans="1:14" ht="15.75" thickBot="1">
      <c r="B85" s="91" t="s">
        <v>974</v>
      </c>
      <c r="C85" s="92"/>
      <c r="D85" s="92"/>
      <c r="E85" s="92"/>
      <c r="F85" s="92"/>
      <c r="G85" s="92"/>
      <c r="H85" s="92"/>
      <c r="I85" s="93"/>
      <c r="J85" s="94"/>
      <c r="K85" s="305">
        <v>0.05</v>
      </c>
      <c r="L85" s="859">
        <f>N78*K85</f>
        <v>131.37608435636272</v>
      </c>
      <c r="M85" s="860"/>
      <c r="N85" s="51"/>
    </row>
    <row r="86" spans="1:14" ht="15.75" thickBot="1">
      <c r="B86" s="822" t="s">
        <v>953</v>
      </c>
      <c r="C86" s="823"/>
      <c r="D86" s="823"/>
      <c r="E86" s="823"/>
      <c r="F86" s="823"/>
      <c r="G86" s="823"/>
      <c r="H86" s="823"/>
      <c r="I86" s="823"/>
      <c r="J86" s="823"/>
      <c r="K86" s="823"/>
      <c r="L86" s="823"/>
      <c r="M86" s="824"/>
      <c r="N86" s="52">
        <f>L83+L84+L85</f>
        <v>788.25650613817641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3415.7781932654307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600</v>
      </c>
      <c r="N36" s="272">
        <f>K36/M36</f>
        <v>104.00467509212406</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600</v>
      </c>
      <c r="N37" s="272">
        <f>K37/M37</f>
        <v>275.57093633386449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600</v>
      </c>
      <c r="N38" s="272">
        <f>K38/M38</f>
        <v>251.27848583979488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0.44780884086334993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631.3019061066467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57.028112279746885</v>
      </c>
      <c r="N48" s="272">
        <f>K48*M48</f>
        <v>171.08433683924065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171.08433683924065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44.780884086334993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847.16712703222242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169.43342540644448</v>
      </c>
      <c r="M82" s="858"/>
      <c r="N82" s="51"/>
    </row>
    <row r="83" spans="1:14">
      <c r="B83" s="89" t="s">
        <v>973</v>
      </c>
      <c r="C83" s="90"/>
      <c r="D83" s="90"/>
      <c r="E83" s="90"/>
      <c r="F83" s="90"/>
      <c r="G83" s="90"/>
      <c r="H83" s="90"/>
      <c r="I83" s="87"/>
      <c r="J83" s="88"/>
      <c r="K83" s="304">
        <v>0.05</v>
      </c>
      <c r="L83" s="857">
        <f>N77*K83</f>
        <v>42.358356351611121</v>
      </c>
      <c r="M83" s="858"/>
      <c r="N83" s="51"/>
    </row>
    <row r="84" spans="1:14" ht="15.75" thickBot="1">
      <c r="B84" s="91" t="s">
        <v>974</v>
      </c>
      <c r="C84" s="92"/>
      <c r="D84" s="92"/>
      <c r="E84" s="92"/>
      <c r="F84" s="92"/>
      <c r="G84" s="92"/>
      <c r="H84" s="92"/>
      <c r="I84" s="93"/>
      <c r="J84" s="94"/>
      <c r="K84" s="305">
        <v>0.05</v>
      </c>
      <c r="L84" s="859">
        <f>N77*K84</f>
        <v>42.358356351611121</v>
      </c>
      <c r="M84" s="860"/>
      <c r="N84" s="51"/>
    </row>
    <row r="85" spans="1:14" ht="15.75" thickBot="1">
      <c r="B85" s="822" t="s">
        <v>953</v>
      </c>
      <c r="C85" s="823"/>
      <c r="D85" s="823"/>
      <c r="E85" s="823"/>
      <c r="F85" s="823"/>
      <c r="G85" s="823"/>
      <c r="H85" s="823"/>
      <c r="I85" s="823"/>
      <c r="J85" s="823"/>
      <c r="K85" s="823"/>
      <c r="L85" s="823"/>
      <c r="M85" s="824"/>
      <c r="N85" s="52">
        <f>L82+L83+L84</f>
        <v>254.15013810966673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1101.317265141889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11.941569089689333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8423.3295326334683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57.028112279746885</v>
      </c>
      <c r="N48" s="272">
        <f>K48*M48</f>
        <v>1425.7028069936721</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21589.387117689741</v>
      </c>
      <c r="N49" s="272">
        <f>K49*M49</f>
        <v>26986.733897112175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28412.436704105847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939.45752143283755</v>
      </c>
      <c r="M58" s="910"/>
      <c r="N58" s="287">
        <f>K58*L58</f>
        <v>1174.3219017910469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1174.3219017910469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597.07845448446665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38607.166593014823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7721.4333186029653</v>
      </c>
      <c r="M82" s="858"/>
      <c r="N82" s="51"/>
    </row>
    <row r="83" spans="1:14">
      <c r="B83" s="89" t="s">
        <v>973</v>
      </c>
      <c r="C83" s="90"/>
      <c r="D83" s="90"/>
      <c r="E83" s="90"/>
      <c r="F83" s="90"/>
      <c r="G83" s="90"/>
      <c r="H83" s="90"/>
      <c r="I83" s="87"/>
      <c r="J83" s="88"/>
      <c r="K83" s="304">
        <v>0.05</v>
      </c>
      <c r="L83" s="857">
        <f>N77*K83</f>
        <v>1930.3583296507413</v>
      </c>
      <c r="M83" s="858"/>
      <c r="N83" s="51"/>
    </row>
    <row r="84" spans="1:14" ht="15.75" thickBot="1">
      <c r="B84" s="91" t="s">
        <v>974</v>
      </c>
      <c r="C84" s="92"/>
      <c r="D84" s="92"/>
      <c r="E84" s="92"/>
      <c r="F84" s="92"/>
      <c r="G84" s="92"/>
      <c r="H84" s="92"/>
      <c r="I84" s="93"/>
      <c r="J84" s="94"/>
      <c r="K84" s="305">
        <v>0.05</v>
      </c>
      <c r="L84" s="859">
        <f>N77*K84</f>
        <v>1930.3583296507413</v>
      </c>
      <c r="M84" s="860"/>
      <c r="N84" s="51"/>
    </row>
    <row r="85" spans="1:14" ht="15.75" thickBot="1">
      <c r="B85" s="822" t="s">
        <v>953</v>
      </c>
      <c r="C85" s="823"/>
      <c r="D85" s="823"/>
      <c r="E85" s="823"/>
      <c r="F85" s="823"/>
      <c r="G85" s="823"/>
      <c r="H85" s="823"/>
      <c r="I85" s="823"/>
      <c r="J85" s="823"/>
      <c r="K85" s="823"/>
      <c r="L85" s="823"/>
      <c r="M85" s="824"/>
      <c r="N85" s="52">
        <f>L82+L83+L84</f>
        <v>11582.14997790445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50189.316570919269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5575.0024403346506</v>
      </c>
      <c r="N48" s="272">
        <f>K48*M48</f>
        <v>5575.0024403346506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5575.0024403346506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5575.0024403346506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1115.0004880669301</v>
      </c>
      <c r="M83" s="858"/>
      <c r="N83" s="51"/>
    </row>
    <row r="84" spans="1:14">
      <c r="B84" s="89" t="s">
        <v>973</v>
      </c>
      <c r="C84" s="90"/>
      <c r="D84" s="90"/>
      <c r="E84" s="90"/>
      <c r="F84" s="90"/>
      <c r="G84" s="90"/>
      <c r="H84" s="90"/>
      <c r="I84" s="87"/>
      <c r="J84" s="88"/>
      <c r="K84" s="304">
        <v>0.05</v>
      </c>
      <c r="L84" s="857">
        <f>N78*K84</f>
        <v>278.75012201673252</v>
      </c>
      <c r="M84" s="858"/>
      <c r="N84" s="51"/>
    </row>
    <row r="85" spans="1:14" ht="15.75" thickBot="1">
      <c r="B85" s="91" t="s">
        <v>974</v>
      </c>
      <c r="C85" s="92"/>
      <c r="D85" s="92"/>
      <c r="E85" s="92"/>
      <c r="F85" s="92"/>
      <c r="G85" s="92"/>
      <c r="H85" s="92"/>
      <c r="I85" s="93"/>
      <c r="J85" s="94"/>
      <c r="K85" s="305">
        <v>0.05</v>
      </c>
      <c r="L85" s="859">
        <f>N78*K85</f>
        <v>278.75012201673252</v>
      </c>
      <c r="M85" s="860"/>
      <c r="N85" s="51"/>
    </row>
    <row r="86" spans="1:14" ht="15.75" thickBot="1">
      <c r="B86" s="822" t="s">
        <v>953</v>
      </c>
      <c r="C86" s="823"/>
      <c r="D86" s="823"/>
      <c r="E86" s="823"/>
      <c r="F86" s="823"/>
      <c r="G86" s="823"/>
      <c r="H86" s="823"/>
      <c r="I86" s="823"/>
      <c r="J86" s="823"/>
      <c r="K86" s="823"/>
      <c r="L86" s="823"/>
      <c r="M86" s="824"/>
      <c r="N86" s="52">
        <f>L83+L84+L85</f>
        <v>1672.5007321003952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7247.5031724350456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4390.8430106352725</v>
      </c>
      <c r="N48" s="272">
        <f>K48*M48</f>
        <v>4390.8430106352725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4390.8430106352725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4390.8430106352725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878.16860212705456</v>
      </c>
      <c r="M83" s="858"/>
      <c r="N83" s="51"/>
    </row>
    <row r="84" spans="1:14">
      <c r="B84" s="89" t="s">
        <v>973</v>
      </c>
      <c r="C84" s="90"/>
      <c r="D84" s="90"/>
      <c r="E84" s="90"/>
      <c r="F84" s="90"/>
      <c r="G84" s="90"/>
      <c r="H84" s="90"/>
      <c r="I84" s="87"/>
      <c r="J84" s="88"/>
      <c r="K84" s="304">
        <v>0.05</v>
      </c>
      <c r="L84" s="857">
        <f>N78*K84</f>
        <v>219.54215053176364</v>
      </c>
      <c r="M84" s="858"/>
      <c r="N84" s="51"/>
    </row>
    <row r="85" spans="1:14" ht="15.75" thickBot="1">
      <c r="B85" s="91" t="s">
        <v>974</v>
      </c>
      <c r="C85" s="92"/>
      <c r="D85" s="92"/>
      <c r="E85" s="92"/>
      <c r="F85" s="92"/>
      <c r="G85" s="92"/>
      <c r="H85" s="92"/>
      <c r="I85" s="93"/>
      <c r="J85" s="94"/>
      <c r="K85" s="305">
        <v>0.05</v>
      </c>
      <c r="L85" s="859">
        <f>N78*K85</f>
        <v>219.54215053176364</v>
      </c>
      <c r="M85" s="860"/>
      <c r="N85" s="51"/>
    </row>
    <row r="86" spans="1:14" ht="15.75" thickBot="1">
      <c r="B86" s="822" t="s">
        <v>953</v>
      </c>
      <c r="C86" s="823"/>
      <c r="D86" s="823"/>
      <c r="E86" s="823"/>
      <c r="F86" s="823"/>
      <c r="G86" s="823"/>
      <c r="H86" s="823"/>
      <c r="I86" s="823"/>
      <c r="J86" s="823"/>
      <c r="K86" s="823"/>
      <c r="L86" s="823"/>
      <c r="M86" s="824"/>
      <c r="N86" s="52">
        <f>L83+L84+L85</f>
        <v>1317.2529031905817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5708.095913825854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57.028112279746885</v>
      </c>
      <c r="N48" s="272">
        <f>K48*M48</f>
        <v>57.028112279746885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4390.8430106352725</v>
      </c>
      <c r="N49" s="272">
        <f>K49*M49</f>
        <v>1580.7034838286982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1637.731596108445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1637.731596108445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327.54631922168903</v>
      </c>
      <c r="M82" s="858"/>
      <c r="N82" s="51"/>
    </row>
    <row r="83" spans="1:14">
      <c r="B83" s="89" t="s">
        <v>973</v>
      </c>
      <c r="C83" s="90"/>
      <c r="D83" s="90"/>
      <c r="E83" s="90"/>
      <c r="F83" s="90"/>
      <c r="G83" s="90"/>
      <c r="H83" s="90"/>
      <c r="I83" s="87"/>
      <c r="J83" s="88"/>
      <c r="K83" s="304">
        <v>0.05</v>
      </c>
      <c r="L83" s="857">
        <f>N77*K83</f>
        <v>81.886579805422258</v>
      </c>
      <c r="M83" s="858"/>
      <c r="N83" s="51"/>
    </row>
    <row r="84" spans="1:14" ht="15.75" thickBot="1">
      <c r="B84" s="91" t="s">
        <v>974</v>
      </c>
      <c r="C84" s="92"/>
      <c r="D84" s="92"/>
      <c r="E84" s="92"/>
      <c r="F84" s="92"/>
      <c r="G84" s="92"/>
      <c r="H84" s="92"/>
      <c r="I84" s="93"/>
      <c r="J84" s="94"/>
      <c r="K84" s="305">
        <v>0.05</v>
      </c>
      <c r="L84" s="859">
        <f>N77*K84</f>
        <v>81.886579805422258</v>
      </c>
      <c r="M84" s="860"/>
      <c r="N84" s="51"/>
    </row>
    <row r="85" spans="1:14" ht="15.75" thickBot="1">
      <c r="B85" s="822" t="s">
        <v>953</v>
      </c>
      <c r="C85" s="823"/>
      <c r="D85" s="823"/>
      <c r="E85" s="823"/>
      <c r="F85" s="823"/>
      <c r="G85" s="823"/>
      <c r="H85" s="823"/>
      <c r="I85" s="823"/>
      <c r="J85" s="823"/>
      <c r="K85" s="823"/>
      <c r="L85" s="823"/>
      <c r="M85" s="824"/>
      <c r="N85" s="52">
        <f>L82+L83+L84</f>
        <v>491.31947883253349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2129.0510749409787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21589.387117689741</v>
      </c>
      <c r="N48" s="272">
        <f>K48*M48</f>
        <v>26986.733897112175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57.028112279746885</v>
      </c>
      <c r="N49" s="272">
        <f>K49*M49</f>
        <v>1425.7028069936721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28412.436704105847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939.45752143283755</v>
      </c>
      <c r="M59" s="910"/>
      <c r="N59" s="287">
        <f>K59*L59</f>
        <v>1174.3219017910469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1174.3219017910469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38601.19580846998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7720.2391616939967</v>
      </c>
      <c r="M83" s="858"/>
      <c r="N83" s="51"/>
    </row>
    <row r="84" spans="1:14">
      <c r="B84" s="89" t="s">
        <v>973</v>
      </c>
      <c r="C84" s="90"/>
      <c r="D84" s="90"/>
      <c r="E84" s="90"/>
      <c r="F84" s="90"/>
      <c r="G84" s="90"/>
      <c r="H84" s="90"/>
      <c r="I84" s="87"/>
      <c r="J84" s="88"/>
      <c r="K84" s="304">
        <v>0.05</v>
      </c>
      <c r="L84" s="857">
        <f>N78*K84</f>
        <v>1930.0597904234992</v>
      </c>
      <c r="M84" s="858"/>
      <c r="N84" s="51"/>
    </row>
    <row r="85" spans="1:14" ht="15.75" thickBot="1">
      <c r="B85" s="91" t="s">
        <v>974</v>
      </c>
      <c r="C85" s="92"/>
      <c r="D85" s="92"/>
      <c r="E85" s="92"/>
      <c r="F85" s="92"/>
      <c r="G85" s="92"/>
      <c r="H85" s="92"/>
      <c r="I85" s="93"/>
      <c r="J85" s="94"/>
      <c r="K85" s="305">
        <v>0.05</v>
      </c>
      <c r="L85" s="859">
        <f>N78*K85</f>
        <v>1930.0597904234992</v>
      </c>
      <c r="M85" s="860"/>
      <c r="N85" s="51"/>
    </row>
    <row r="86" spans="1:14" ht="15.75" thickBot="1">
      <c r="B86" s="822" t="s">
        <v>953</v>
      </c>
      <c r="C86" s="823"/>
      <c r="D86" s="823"/>
      <c r="E86" s="823"/>
      <c r="F86" s="823"/>
      <c r="G86" s="823"/>
      <c r="H86" s="823"/>
      <c r="I86" s="823"/>
      <c r="J86" s="823"/>
      <c r="K86" s="823"/>
      <c r="L86" s="823"/>
      <c r="M86" s="824"/>
      <c r="N86" s="52">
        <f>L83+L84+L85</f>
        <v>11580.358742540997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50181.554551010981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32305.439031644368</v>
      </c>
      <c r="N48" s="272">
        <f>K48*M48</f>
        <v>41997.070741137679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43365.745435851604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53601.477416287387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10720.295483257478</v>
      </c>
      <c r="M83" s="858"/>
      <c r="N83" s="51"/>
    </row>
    <row r="84" spans="1:14">
      <c r="B84" s="89" t="s">
        <v>973</v>
      </c>
      <c r="C84" s="90"/>
      <c r="D84" s="90"/>
      <c r="E84" s="90"/>
      <c r="F84" s="90"/>
      <c r="G84" s="90"/>
      <c r="H84" s="90"/>
      <c r="I84" s="87"/>
      <c r="J84" s="88"/>
      <c r="K84" s="304">
        <v>0.05</v>
      </c>
      <c r="L84" s="857">
        <f>N78*K84</f>
        <v>2680.0738708143695</v>
      </c>
      <c r="M84" s="858"/>
      <c r="N84" s="51"/>
    </row>
    <row r="85" spans="1:14" ht="15.75" thickBot="1">
      <c r="B85" s="91" t="s">
        <v>974</v>
      </c>
      <c r="C85" s="92"/>
      <c r="D85" s="92"/>
      <c r="E85" s="92"/>
      <c r="F85" s="92"/>
      <c r="G85" s="92"/>
      <c r="H85" s="92"/>
      <c r="I85" s="93"/>
      <c r="J85" s="94"/>
      <c r="K85" s="305">
        <v>0.05</v>
      </c>
      <c r="L85" s="859">
        <f>N78*K85</f>
        <v>2680.0738708143695</v>
      </c>
      <c r="M85" s="860"/>
      <c r="N85" s="51"/>
    </row>
    <row r="86" spans="1:14" ht="15.75" thickBot="1">
      <c r="B86" s="822" t="s">
        <v>953</v>
      </c>
      <c r="C86" s="823"/>
      <c r="D86" s="823"/>
      <c r="E86" s="823"/>
      <c r="F86" s="823"/>
      <c r="G86" s="823"/>
      <c r="H86" s="823"/>
      <c r="I86" s="823"/>
      <c r="J86" s="823"/>
      <c r="K86" s="823"/>
      <c r="L86" s="823"/>
      <c r="M86" s="824"/>
      <c r="N86" s="52">
        <f>L83+L84+L85</f>
        <v>16080.443224886216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69681.920641173609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32305.439031644368</v>
      </c>
      <c r="N48" s="272">
        <f>K48*M48</f>
        <v>41997.070741137679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43365.745435851604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53601.477416287387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10720.295483257478</v>
      </c>
      <c r="M83" s="858"/>
      <c r="N83" s="51"/>
    </row>
    <row r="84" spans="1:14">
      <c r="B84" s="89" t="s">
        <v>973</v>
      </c>
      <c r="C84" s="90"/>
      <c r="D84" s="90"/>
      <c r="E84" s="90"/>
      <c r="F84" s="90"/>
      <c r="G84" s="90"/>
      <c r="H84" s="90"/>
      <c r="I84" s="87"/>
      <c r="J84" s="88"/>
      <c r="K84" s="304">
        <v>0.05</v>
      </c>
      <c r="L84" s="857">
        <f>N78*K84</f>
        <v>2680.0738708143695</v>
      </c>
      <c r="M84" s="858"/>
      <c r="N84" s="51"/>
    </row>
    <row r="85" spans="1:14" ht="15.75" thickBot="1">
      <c r="B85" s="91" t="s">
        <v>974</v>
      </c>
      <c r="C85" s="92"/>
      <c r="D85" s="92"/>
      <c r="E85" s="92"/>
      <c r="F85" s="92"/>
      <c r="G85" s="92"/>
      <c r="H85" s="92"/>
      <c r="I85" s="93"/>
      <c r="J85" s="94"/>
      <c r="K85" s="305">
        <v>0.05</v>
      </c>
      <c r="L85" s="859">
        <f>N78*K85</f>
        <v>2680.0738708143695</v>
      </c>
      <c r="M85" s="860"/>
      <c r="N85" s="51"/>
    </row>
    <row r="86" spans="1:14" ht="15.75" thickBot="1">
      <c r="B86" s="822" t="s">
        <v>953</v>
      </c>
      <c r="C86" s="823"/>
      <c r="D86" s="823"/>
      <c r="E86" s="823"/>
      <c r="F86" s="823"/>
      <c r="G86" s="823"/>
      <c r="H86" s="823"/>
      <c r="I86" s="823"/>
      <c r="J86" s="823"/>
      <c r="K86" s="823"/>
      <c r="L86" s="823"/>
      <c r="M86" s="824"/>
      <c r="N86" s="52">
        <f>L83+L84+L85</f>
        <v>16080.443224886216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69681.920641173609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32305.439031644368</v>
      </c>
      <c r="N48" s="272">
        <f>K48*M48</f>
        <v>41997.070741137679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43365.745435851604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53601.477416287387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10720.295483257478</v>
      </c>
      <c r="M83" s="858"/>
      <c r="N83" s="51"/>
    </row>
    <row r="84" spans="1:14">
      <c r="B84" s="89" t="s">
        <v>973</v>
      </c>
      <c r="C84" s="90"/>
      <c r="D84" s="90"/>
      <c r="E84" s="90"/>
      <c r="F84" s="90"/>
      <c r="G84" s="90"/>
      <c r="H84" s="90"/>
      <c r="I84" s="87"/>
      <c r="J84" s="88"/>
      <c r="K84" s="304">
        <v>0.05</v>
      </c>
      <c r="L84" s="857">
        <f>N78*K84</f>
        <v>2680.0738708143695</v>
      </c>
      <c r="M84" s="858"/>
      <c r="N84" s="51"/>
    </row>
    <row r="85" spans="1:14" ht="15.75" thickBot="1">
      <c r="B85" s="91" t="s">
        <v>974</v>
      </c>
      <c r="C85" s="92"/>
      <c r="D85" s="92"/>
      <c r="E85" s="92"/>
      <c r="F85" s="92"/>
      <c r="G85" s="92"/>
      <c r="H85" s="92"/>
      <c r="I85" s="93"/>
      <c r="J85" s="94"/>
      <c r="K85" s="305">
        <v>0.05</v>
      </c>
      <c r="L85" s="859">
        <f>N78*K85</f>
        <v>2680.0738708143695</v>
      </c>
      <c r="M85" s="860"/>
      <c r="N85" s="51"/>
    </row>
    <row r="86" spans="1:14" ht="15.75" thickBot="1">
      <c r="B86" s="822" t="s">
        <v>953</v>
      </c>
      <c r="C86" s="823"/>
      <c r="D86" s="823"/>
      <c r="E86" s="823"/>
      <c r="F86" s="823"/>
      <c r="G86" s="823"/>
      <c r="H86" s="823"/>
      <c r="I86" s="823"/>
      <c r="J86" s="823"/>
      <c r="K86" s="823"/>
      <c r="L86" s="823"/>
      <c r="M86" s="824"/>
      <c r="N86" s="52">
        <f>L83+L84+L85</f>
        <v>16080.443224886216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69681.920641173609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271">
        <v>2.5</v>
      </c>
      <c r="N36" s="272">
        <f>K36/M36</f>
        <v>4603.4794399874318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5411.5050490234516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32305.439031644368</v>
      </c>
      <c r="N48" s="272">
        <f>K48*M48</f>
        <v>41997.070741137679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43365.745435851604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66159.05744345815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13231.81148869163</v>
      </c>
      <c r="M83" s="858"/>
      <c r="N83" s="51"/>
    </row>
    <row r="84" spans="1:14">
      <c r="B84" s="89" t="s">
        <v>973</v>
      </c>
      <c r="C84" s="90"/>
      <c r="D84" s="90"/>
      <c r="E84" s="90"/>
      <c r="F84" s="90"/>
      <c r="G84" s="90"/>
      <c r="H84" s="90"/>
      <c r="I84" s="87"/>
      <c r="J84" s="88"/>
      <c r="K84" s="304">
        <v>0.05</v>
      </c>
      <c r="L84" s="857">
        <f>N78*K84</f>
        <v>3307.9528721729075</v>
      </c>
      <c r="M84" s="858"/>
      <c r="N84" s="51"/>
    </row>
    <row r="85" spans="1:14" ht="15.75" thickBot="1">
      <c r="B85" s="91" t="s">
        <v>974</v>
      </c>
      <c r="C85" s="92"/>
      <c r="D85" s="92"/>
      <c r="E85" s="92"/>
      <c r="F85" s="92"/>
      <c r="G85" s="92"/>
      <c r="H85" s="92"/>
      <c r="I85" s="93"/>
      <c r="J85" s="94"/>
      <c r="K85" s="305">
        <v>0.05</v>
      </c>
      <c r="L85" s="859">
        <f>N78*K85</f>
        <v>3307.9528721729075</v>
      </c>
      <c r="M85" s="860"/>
      <c r="N85" s="51"/>
    </row>
    <row r="86" spans="1:14" ht="15.75" thickBot="1">
      <c r="B86" s="822" t="s">
        <v>953</v>
      </c>
      <c r="C86" s="823"/>
      <c r="D86" s="823"/>
      <c r="E86" s="823"/>
      <c r="F86" s="823"/>
      <c r="G86" s="823"/>
      <c r="H86" s="823"/>
      <c r="I86" s="823"/>
      <c r="J86" s="823"/>
      <c r="K86" s="823"/>
      <c r="L86" s="823"/>
      <c r="M86" s="824"/>
      <c r="N86" s="52">
        <f>L83+L84+L85</f>
        <v>19847.717233037445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86006.774676495595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271">
        <v>2.5</v>
      </c>
      <c r="N36" s="272">
        <f>K36/M36</f>
        <v>4603.4794399874318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5411.5050490234516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32305.439031644368</v>
      </c>
      <c r="N48" s="272">
        <f>K48*M48</f>
        <v>41997.070741137679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43365.745435851604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66159.05744345815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13231.81148869163</v>
      </c>
      <c r="M83" s="858"/>
      <c r="N83" s="51"/>
    </row>
    <row r="84" spans="1:14">
      <c r="B84" s="89" t="s">
        <v>973</v>
      </c>
      <c r="C84" s="90"/>
      <c r="D84" s="90"/>
      <c r="E84" s="90"/>
      <c r="F84" s="90"/>
      <c r="G84" s="90"/>
      <c r="H84" s="90"/>
      <c r="I84" s="87"/>
      <c r="J84" s="88"/>
      <c r="K84" s="304">
        <v>0.05</v>
      </c>
      <c r="L84" s="857">
        <f>N78*K84</f>
        <v>3307.9528721729075</v>
      </c>
      <c r="M84" s="858"/>
      <c r="N84" s="51"/>
    </row>
    <row r="85" spans="1:14" ht="15.75" thickBot="1">
      <c r="B85" s="91" t="s">
        <v>974</v>
      </c>
      <c r="C85" s="92"/>
      <c r="D85" s="92"/>
      <c r="E85" s="92"/>
      <c r="F85" s="92"/>
      <c r="G85" s="92"/>
      <c r="H85" s="92"/>
      <c r="I85" s="93"/>
      <c r="J85" s="94"/>
      <c r="K85" s="305">
        <v>0.05</v>
      </c>
      <c r="L85" s="859">
        <f>N78*K85</f>
        <v>3307.9528721729075</v>
      </c>
      <c r="M85" s="860"/>
      <c r="N85" s="51"/>
    </row>
    <row r="86" spans="1:14" ht="15.75" thickBot="1">
      <c r="B86" s="822" t="s">
        <v>953</v>
      </c>
      <c r="C86" s="823"/>
      <c r="D86" s="823"/>
      <c r="E86" s="823"/>
      <c r="F86" s="823"/>
      <c r="G86" s="823"/>
      <c r="H86" s="823"/>
      <c r="I86" s="823"/>
      <c r="J86" s="823"/>
      <c r="K86" s="823"/>
      <c r="L86" s="823"/>
      <c r="M86" s="824"/>
      <c r="N86" s="52">
        <f>L83+L84+L85</f>
        <v>19847.717233037445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86006.774676495595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271">
        <v>2.5</v>
      </c>
      <c r="N36" s="272">
        <f>K36/M36</f>
        <v>4603.4794399874318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5411.5050490234516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32305.439031644368</v>
      </c>
      <c r="N48" s="272">
        <f>K48*M48</f>
        <v>41997.070741137679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43365.745435851604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66159.05744345815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13231.81148869163</v>
      </c>
      <c r="M83" s="858"/>
      <c r="N83" s="51"/>
    </row>
    <row r="84" spans="1:14">
      <c r="B84" s="89" t="s">
        <v>973</v>
      </c>
      <c r="C84" s="90"/>
      <c r="D84" s="90"/>
      <c r="E84" s="90"/>
      <c r="F84" s="90"/>
      <c r="G84" s="90"/>
      <c r="H84" s="90"/>
      <c r="I84" s="87"/>
      <c r="J84" s="88"/>
      <c r="K84" s="304">
        <v>0.05</v>
      </c>
      <c r="L84" s="857">
        <f>N78*K84</f>
        <v>3307.9528721729075</v>
      </c>
      <c r="M84" s="858"/>
      <c r="N84" s="51"/>
    </row>
    <row r="85" spans="1:14" ht="15.75" thickBot="1">
      <c r="B85" s="91" t="s">
        <v>974</v>
      </c>
      <c r="C85" s="92"/>
      <c r="D85" s="92"/>
      <c r="E85" s="92"/>
      <c r="F85" s="92"/>
      <c r="G85" s="92"/>
      <c r="H85" s="92"/>
      <c r="I85" s="93"/>
      <c r="J85" s="94"/>
      <c r="K85" s="305">
        <v>0.05</v>
      </c>
      <c r="L85" s="859">
        <f>N78*K85</f>
        <v>3307.9528721729075</v>
      </c>
      <c r="M85" s="860"/>
      <c r="N85" s="51"/>
    </row>
    <row r="86" spans="1:14" ht="15.75" thickBot="1">
      <c r="B86" s="822" t="s">
        <v>953</v>
      </c>
      <c r="C86" s="823"/>
      <c r="D86" s="823"/>
      <c r="E86" s="823"/>
      <c r="F86" s="823"/>
      <c r="G86" s="823"/>
      <c r="H86" s="823"/>
      <c r="I86" s="823"/>
      <c r="J86" s="823"/>
      <c r="K86" s="823"/>
      <c r="L86" s="823"/>
      <c r="M86" s="824"/>
      <c r="N86" s="52">
        <f>L83+L84+L85</f>
        <v>19847.717233037445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86006.774676495595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37474.798725036286</v>
      </c>
      <c r="N48" s="272">
        <f>K48*M48</f>
        <v>48717.238342547171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50085.913037261096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60321.645017696872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12064.329003539375</v>
      </c>
      <c r="M83" s="858"/>
      <c r="N83" s="51"/>
    </row>
    <row r="84" spans="1:14">
      <c r="B84" s="89" t="s">
        <v>973</v>
      </c>
      <c r="C84" s="90"/>
      <c r="D84" s="90"/>
      <c r="E84" s="90"/>
      <c r="F84" s="90"/>
      <c r="G84" s="90"/>
      <c r="H84" s="90"/>
      <c r="I84" s="87"/>
      <c r="J84" s="88"/>
      <c r="K84" s="304">
        <v>0.05</v>
      </c>
      <c r="L84" s="857">
        <f>N78*K84</f>
        <v>3016.0822508848437</v>
      </c>
      <c r="M84" s="858"/>
      <c r="N84" s="51"/>
    </row>
    <row r="85" spans="1:14" ht="15.75" thickBot="1">
      <c r="B85" s="91" t="s">
        <v>974</v>
      </c>
      <c r="C85" s="92"/>
      <c r="D85" s="92"/>
      <c r="E85" s="92"/>
      <c r="F85" s="92"/>
      <c r="G85" s="92"/>
      <c r="H85" s="92"/>
      <c r="I85" s="93"/>
      <c r="J85" s="94"/>
      <c r="K85" s="305">
        <v>0.05</v>
      </c>
      <c r="L85" s="859">
        <f>N78*K85</f>
        <v>3016.0822508848437</v>
      </c>
      <c r="M85" s="860"/>
      <c r="N85" s="51"/>
    </row>
    <row r="86" spans="1:14" ht="15.75" thickBot="1">
      <c r="B86" s="822" t="s">
        <v>953</v>
      </c>
      <c r="C86" s="823"/>
      <c r="D86" s="823"/>
      <c r="E86" s="823"/>
      <c r="F86" s="823"/>
      <c r="G86" s="823"/>
      <c r="H86" s="823"/>
      <c r="I86" s="823"/>
      <c r="J86" s="823"/>
      <c r="K86" s="823"/>
      <c r="L86" s="823"/>
      <c r="M86" s="824"/>
      <c r="N86" s="52">
        <f>L83+L84+L85</f>
        <v>18096.493505309063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78418.138523005939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52968.946712382814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63204.678692818597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12640.935738563719</v>
      </c>
      <c r="M83" s="858"/>
      <c r="N83" s="51"/>
    </row>
    <row r="84" spans="1:14">
      <c r="B84" s="89" t="s">
        <v>973</v>
      </c>
      <c r="C84" s="90"/>
      <c r="D84" s="90"/>
      <c r="E84" s="90"/>
      <c r="F84" s="90"/>
      <c r="G84" s="90"/>
      <c r="H84" s="90"/>
      <c r="I84" s="87"/>
      <c r="J84" s="88"/>
      <c r="K84" s="304">
        <v>0.05</v>
      </c>
      <c r="L84" s="857">
        <f>N78*K84</f>
        <v>3160.2339346409299</v>
      </c>
      <c r="M84" s="858"/>
      <c r="N84" s="51"/>
    </row>
    <row r="85" spans="1:14" ht="15.75" thickBot="1">
      <c r="B85" s="91" t="s">
        <v>974</v>
      </c>
      <c r="C85" s="92"/>
      <c r="D85" s="92"/>
      <c r="E85" s="92"/>
      <c r="F85" s="92"/>
      <c r="G85" s="92"/>
      <c r="H85" s="92"/>
      <c r="I85" s="93"/>
      <c r="J85" s="94"/>
      <c r="K85" s="305">
        <v>0.05</v>
      </c>
      <c r="L85" s="859">
        <f>N78*K85</f>
        <v>3160.2339346409299</v>
      </c>
      <c r="M85" s="860"/>
      <c r="N85" s="51"/>
    </row>
    <row r="86" spans="1:14" ht="15.75" thickBot="1">
      <c r="B86" s="822" t="s">
        <v>953</v>
      </c>
      <c r="C86" s="823"/>
      <c r="D86" s="823"/>
      <c r="E86" s="823"/>
      <c r="F86" s="823"/>
      <c r="G86" s="823"/>
      <c r="H86" s="823"/>
      <c r="I86" s="823"/>
      <c r="J86" s="823"/>
      <c r="K86" s="823"/>
      <c r="L86" s="823"/>
      <c r="M86" s="824"/>
      <c r="N86" s="52">
        <f>L83+L84+L85</f>
        <v>18961.403607845579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82166.082300664173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165342.56180031871</v>
      </c>
      <c r="L37" s="270"/>
      <c r="M37" s="271">
        <v>45</v>
      </c>
      <c r="N37" s="272">
        <f>K37/M37</f>
        <v>3674.2791511181936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8417.3587480886235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41355.805595392427</v>
      </c>
      <c r="N48" s="272">
        <f>K48*M48</f>
        <v>53762.547274010154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55131.221968724079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65366.953949159863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13073.390789831974</v>
      </c>
      <c r="M83" s="858"/>
      <c r="N83" s="51"/>
    </row>
    <row r="84" spans="1:14">
      <c r="B84" s="89" t="s">
        <v>973</v>
      </c>
      <c r="C84" s="90"/>
      <c r="D84" s="90"/>
      <c r="E84" s="90"/>
      <c r="F84" s="90"/>
      <c r="G84" s="90"/>
      <c r="H84" s="90"/>
      <c r="I84" s="87"/>
      <c r="J84" s="88"/>
      <c r="K84" s="304">
        <v>0.05</v>
      </c>
      <c r="L84" s="857">
        <f>N78*K84</f>
        <v>3268.3476974579935</v>
      </c>
      <c r="M84" s="858"/>
      <c r="N84" s="51"/>
    </row>
    <row r="85" spans="1:14" ht="15.75" thickBot="1">
      <c r="B85" s="91" t="s">
        <v>974</v>
      </c>
      <c r="C85" s="92"/>
      <c r="D85" s="92"/>
      <c r="E85" s="92"/>
      <c r="F85" s="92"/>
      <c r="G85" s="92"/>
      <c r="H85" s="92"/>
      <c r="I85" s="93"/>
      <c r="J85" s="94"/>
      <c r="K85" s="305">
        <v>0.05</v>
      </c>
      <c r="L85" s="859">
        <f>N78*K85</f>
        <v>3268.3476974579935</v>
      </c>
      <c r="M85" s="860"/>
      <c r="N85" s="51"/>
    </row>
    <row r="86" spans="1:14" ht="15.75" thickBot="1">
      <c r="B86" s="822" t="s">
        <v>953</v>
      </c>
      <c r="C86" s="823"/>
      <c r="D86" s="823"/>
      <c r="E86" s="823"/>
      <c r="F86" s="823"/>
      <c r="G86" s="823"/>
      <c r="H86" s="823"/>
      <c r="I86" s="823"/>
      <c r="J86" s="823"/>
      <c r="K86" s="823"/>
      <c r="L86" s="823"/>
      <c r="M86" s="824"/>
      <c r="N86" s="52">
        <f>L83+L84+L85</f>
        <v>19610.086184747961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84977.040133907823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271">
        <v>2.5</v>
      </c>
      <c r="N36" s="272">
        <f>K36/M36</f>
        <v>4603.4794399874318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5411.5050490234516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37474.798725036286</v>
      </c>
      <c r="N48" s="272">
        <f>K48*M48</f>
        <v>48717.238342547171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50085.913037261096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72879.225044867635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14575.845008973527</v>
      </c>
      <c r="M83" s="858"/>
      <c r="N83" s="51"/>
    </row>
    <row r="84" spans="1:14">
      <c r="B84" s="89" t="s">
        <v>973</v>
      </c>
      <c r="C84" s="90"/>
      <c r="D84" s="90"/>
      <c r="E84" s="90"/>
      <c r="F84" s="90"/>
      <c r="G84" s="90"/>
      <c r="H84" s="90"/>
      <c r="I84" s="87"/>
      <c r="J84" s="88"/>
      <c r="K84" s="304">
        <v>0.05</v>
      </c>
      <c r="L84" s="857">
        <f>N78*K84</f>
        <v>3643.9612522433818</v>
      </c>
      <c r="M84" s="858"/>
      <c r="N84" s="51"/>
    </row>
    <row r="85" spans="1:14" ht="15.75" thickBot="1">
      <c r="B85" s="91" t="s">
        <v>974</v>
      </c>
      <c r="C85" s="92"/>
      <c r="D85" s="92"/>
      <c r="E85" s="92"/>
      <c r="F85" s="92"/>
      <c r="G85" s="92"/>
      <c r="H85" s="92"/>
      <c r="I85" s="93"/>
      <c r="J85" s="94"/>
      <c r="K85" s="305">
        <v>0.05</v>
      </c>
      <c r="L85" s="859">
        <f>N78*K85</f>
        <v>3643.9612522433818</v>
      </c>
      <c r="M85" s="860"/>
      <c r="N85" s="51"/>
    </row>
    <row r="86" spans="1:14" ht="15.75" thickBot="1">
      <c r="B86" s="822" t="s">
        <v>953</v>
      </c>
      <c r="C86" s="823"/>
      <c r="D86" s="823"/>
      <c r="E86" s="823"/>
      <c r="F86" s="823"/>
      <c r="G86" s="823"/>
      <c r="H86" s="823"/>
      <c r="I86" s="823"/>
      <c r="J86" s="823"/>
      <c r="K86" s="823"/>
      <c r="L86" s="823"/>
      <c r="M86" s="824"/>
      <c r="N86" s="52">
        <f>L83+L84+L85</f>
        <v>21863.767513460291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94742.992558327926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271">
        <v>2.5</v>
      </c>
      <c r="N36" s="272">
        <f>K36/M36</f>
        <v>4603.4794399874318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5411.5050490234516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52968.946712382814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75762.258719989361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15152.451743997874</v>
      </c>
      <c r="M83" s="858"/>
      <c r="N83" s="51"/>
    </row>
    <row r="84" spans="1:14">
      <c r="B84" s="89" t="s">
        <v>973</v>
      </c>
      <c r="C84" s="90"/>
      <c r="D84" s="90"/>
      <c r="E84" s="90"/>
      <c r="F84" s="90"/>
      <c r="G84" s="90"/>
      <c r="H84" s="90"/>
      <c r="I84" s="87"/>
      <c r="J84" s="88"/>
      <c r="K84" s="304">
        <v>0.05</v>
      </c>
      <c r="L84" s="857">
        <f>N78*K84</f>
        <v>3788.1129359994684</v>
      </c>
      <c r="M84" s="858"/>
      <c r="N84" s="51"/>
    </row>
    <row r="85" spans="1:14" ht="15.75" thickBot="1">
      <c r="B85" s="91" t="s">
        <v>974</v>
      </c>
      <c r="C85" s="92"/>
      <c r="D85" s="92"/>
      <c r="E85" s="92"/>
      <c r="F85" s="92"/>
      <c r="G85" s="92"/>
      <c r="H85" s="92"/>
      <c r="I85" s="93"/>
      <c r="J85" s="94"/>
      <c r="K85" s="305">
        <v>0.05</v>
      </c>
      <c r="L85" s="859">
        <f>N78*K85</f>
        <v>3788.1129359994684</v>
      </c>
      <c r="M85" s="860"/>
      <c r="N85" s="51"/>
    </row>
    <row r="86" spans="1:14" ht="15.75" thickBot="1">
      <c r="B86" s="822" t="s">
        <v>953</v>
      </c>
      <c r="C86" s="823"/>
      <c r="D86" s="823"/>
      <c r="E86" s="823"/>
      <c r="F86" s="823"/>
      <c r="G86" s="823"/>
      <c r="H86" s="823"/>
      <c r="I86" s="823"/>
      <c r="J86" s="823"/>
      <c r="K86" s="823"/>
      <c r="L86" s="823"/>
      <c r="M86" s="824"/>
      <c r="N86" s="52">
        <f>L83+L84+L85</f>
        <v>22728.677615996807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98490.93633598616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271">
        <v>2.5</v>
      </c>
      <c r="N36" s="272">
        <f>K36/M36</f>
        <v>4603.4794399874318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5411.5050490234516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41355.805595392427</v>
      </c>
      <c r="N48" s="272">
        <f>K48*M48</f>
        <v>53762.547274010154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57.028112279746885</v>
      </c>
      <c r="N49" s="272">
        <f>K49*M49</f>
        <v>1368.6746947139252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55131.221968724079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77924.533976330626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15584.906795266126</v>
      </c>
      <c r="M83" s="858"/>
      <c r="N83" s="51"/>
    </row>
    <row r="84" spans="1:14">
      <c r="B84" s="89" t="s">
        <v>973</v>
      </c>
      <c r="C84" s="90"/>
      <c r="D84" s="90"/>
      <c r="E84" s="90"/>
      <c r="F84" s="90"/>
      <c r="G84" s="90"/>
      <c r="H84" s="90"/>
      <c r="I84" s="87"/>
      <c r="J84" s="88"/>
      <c r="K84" s="304">
        <v>0.05</v>
      </c>
      <c r="L84" s="857">
        <f>N78*K84</f>
        <v>3896.2266988165316</v>
      </c>
      <c r="M84" s="858"/>
      <c r="N84" s="51"/>
    </row>
    <row r="85" spans="1:14" ht="15.75" thickBot="1">
      <c r="B85" s="91" t="s">
        <v>974</v>
      </c>
      <c r="C85" s="92"/>
      <c r="D85" s="92"/>
      <c r="E85" s="92"/>
      <c r="F85" s="92"/>
      <c r="G85" s="92"/>
      <c r="H85" s="92"/>
      <c r="I85" s="93"/>
      <c r="J85" s="94"/>
      <c r="K85" s="305">
        <v>0.05</v>
      </c>
      <c r="L85" s="859">
        <f>N78*K85</f>
        <v>3896.2266988165316</v>
      </c>
      <c r="M85" s="860"/>
      <c r="N85" s="51"/>
    </row>
    <row r="86" spans="1:14" ht="15.75" thickBot="1">
      <c r="B86" s="822" t="s">
        <v>953</v>
      </c>
      <c r="C86" s="823"/>
      <c r="D86" s="823"/>
      <c r="E86" s="823"/>
      <c r="F86" s="823"/>
      <c r="G86" s="823"/>
      <c r="H86" s="823"/>
      <c r="I86" s="823"/>
      <c r="J86" s="823"/>
      <c r="K86" s="823"/>
      <c r="L86" s="823"/>
      <c r="M86" s="824"/>
      <c r="N86" s="52">
        <f>L83+L84+L85</f>
        <v>23377.360192899188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101301.89416922981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30</v>
      </c>
      <c r="N36" s="272">
        <f>K36/M36</f>
        <v>2426.7757521495619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30</v>
      </c>
      <c r="N37" s="272">
        <f>K37/M37</f>
        <v>4943.6888893789646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30</v>
      </c>
      <c r="N38" s="272">
        <f>K38/M38</f>
        <v>5025.5697167958979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12404.990535141691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37474.798725036286</v>
      </c>
      <c r="N48" s="272">
        <f>K48*M48</f>
        <v>46843.498406295359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46843.498406295359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939.45752143283755</v>
      </c>
      <c r="M59" s="910"/>
      <c r="N59" s="287">
        <f>K59*L59</f>
        <v>1174.3219017910469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1174.3219017910469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61318.42852495479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12263.685704990959</v>
      </c>
      <c r="M83" s="858"/>
      <c r="N83" s="51"/>
    </row>
    <row r="84" spans="1:14">
      <c r="B84" s="89" t="s">
        <v>973</v>
      </c>
      <c r="C84" s="90"/>
      <c r="D84" s="90"/>
      <c r="E84" s="90"/>
      <c r="F84" s="90"/>
      <c r="G84" s="90"/>
      <c r="H84" s="90"/>
      <c r="I84" s="87"/>
      <c r="J84" s="88"/>
      <c r="K84" s="304">
        <v>0.05</v>
      </c>
      <c r="L84" s="857">
        <f>N78*K84</f>
        <v>3065.9214262477399</v>
      </c>
      <c r="M84" s="858"/>
      <c r="N84" s="51"/>
    </row>
    <row r="85" spans="1:14" ht="15.75" thickBot="1">
      <c r="B85" s="91" t="s">
        <v>974</v>
      </c>
      <c r="C85" s="92"/>
      <c r="D85" s="92"/>
      <c r="E85" s="92"/>
      <c r="F85" s="92"/>
      <c r="G85" s="92"/>
      <c r="H85" s="92"/>
      <c r="I85" s="93"/>
      <c r="J85" s="94"/>
      <c r="K85" s="305">
        <v>0.05</v>
      </c>
      <c r="L85" s="859">
        <f>N78*K85</f>
        <v>3065.9214262477399</v>
      </c>
      <c r="M85" s="860"/>
      <c r="N85" s="51"/>
    </row>
    <row r="86" spans="1:14" ht="15.75" thickBot="1">
      <c r="B86" s="822" t="s">
        <v>953</v>
      </c>
      <c r="C86" s="823"/>
      <c r="D86" s="823"/>
      <c r="E86" s="823"/>
      <c r="F86" s="823"/>
      <c r="G86" s="823"/>
      <c r="H86" s="823"/>
      <c r="I86" s="823"/>
      <c r="J86" s="823"/>
      <c r="K86" s="823"/>
      <c r="L86" s="823"/>
      <c r="M86" s="824"/>
      <c r="N86" s="52">
        <f>L83+L84+L85</f>
        <v>18395.528557486439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79713.957082441222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30</v>
      </c>
      <c r="N36" s="272">
        <f>K36/M36</f>
        <v>2426.7757521495619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30</v>
      </c>
      <c r="N37" s="272">
        <f>K37/M37</f>
        <v>4943.6888893789646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30</v>
      </c>
      <c r="N38" s="272">
        <f>K38/M38</f>
        <v>5025.5697167958979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12404.990535141691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41355.805595392427</v>
      </c>
      <c r="N48" s="272">
        <f>K48*M48</f>
        <v>51694.756994240532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51694.756994240532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939.45752143283755</v>
      </c>
      <c r="M59" s="910"/>
      <c r="N59" s="287">
        <f>K59*L59</f>
        <v>1174.3219017910469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1174.3219017910469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66169.687112899963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13233.937422579993</v>
      </c>
      <c r="M83" s="858"/>
      <c r="N83" s="51"/>
    </row>
    <row r="84" spans="1:14">
      <c r="B84" s="89" t="s">
        <v>973</v>
      </c>
      <c r="C84" s="90"/>
      <c r="D84" s="90"/>
      <c r="E84" s="90"/>
      <c r="F84" s="90"/>
      <c r="G84" s="90"/>
      <c r="H84" s="90"/>
      <c r="I84" s="87"/>
      <c r="J84" s="88"/>
      <c r="K84" s="304">
        <v>0.05</v>
      </c>
      <c r="L84" s="857">
        <f>N78*K84</f>
        <v>3308.4843556449982</v>
      </c>
      <c r="M84" s="858"/>
      <c r="N84" s="51"/>
    </row>
    <row r="85" spans="1:14" ht="15.75" thickBot="1">
      <c r="B85" s="91" t="s">
        <v>974</v>
      </c>
      <c r="C85" s="92"/>
      <c r="D85" s="92"/>
      <c r="E85" s="92"/>
      <c r="F85" s="92"/>
      <c r="G85" s="92"/>
      <c r="H85" s="92"/>
      <c r="I85" s="93"/>
      <c r="J85" s="94"/>
      <c r="K85" s="305">
        <v>0.05</v>
      </c>
      <c r="L85" s="859">
        <f>N78*K85</f>
        <v>3308.4843556449982</v>
      </c>
      <c r="M85" s="860"/>
      <c r="N85" s="51"/>
    </row>
    <row r="86" spans="1:14" ht="15.75" thickBot="1">
      <c r="B86" s="822" t="s">
        <v>953</v>
      </c>
      <c r="C86" s="823"/>
      <c r="D86" s="823"/>
      <c r="E86" s="823"/>
      <c r="F86" s="823"/>
      <c r="G86" s="823"/>
      <c r="H86" s="823"/>
      <c r="I86" s="823"/>
      <c r="J86" s="823"/>
      <c r="K86" s="823"/>
      <c r="L86" s="823"/>
      <c r="M86" s="824"/>
      <c r="N86" s="52">
        <f>L83+L84+L85</f>
        <v>19850.90613386999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86020.593246769946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30</v>
      </c>
      <c r="N36" s="272">
        <f>K36/M36</f>
        <v>2426.7757521495619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30</v>
      </c>
      <c r="N37" s="272">
        <f>K37/M37</f>
        <v>4943.6888893789646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30</v>
      </c>
      <c r="N38" s="272">
        <f>K38/M38</f>
        <v>5025.5697167958979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12404.990535141691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41355.805595392427</v>
      </c>
      <c r="N48" s="272">
        <f>K48*M48</f>
        <v>51694.756994240532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51694.756994240532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939.45752143283755</v>
      </c>
      <c r="M59" s="910"/>
      <c r="N59" s="287">
        <f>K59*L59</f>
        <v>1174.3219017910469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1174.3219017910469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66169.687112899963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13233.937422579993</v>
      </c>
      <c r="M83" s="858"/>
      <c r="N83" s="51"/>
    </row>
    <row r="84" spans="1:14">
      <c r="B84" s="89" t="s">
        <v>973</v>
      </c>
      <c r="C84" s="90"/>
      <c r="D84" s="90"/>
      <c r="E84" s="90"/>
      <c r="F84" s="90"/>
      <c r="G84" s="90"/>
      <c r="H84" s="90"/>
      <c r="I84" s="87"/>
      <c r="J84" s="88"/>
      <c r="K84" s="304">
        <v>0.05</v>
      </c>
      <c r="L84" s="857">
        <f>N78*K84</f>
        <v>3308.4843556449982</v>
      </c>
      <c r="M84" s="858"/>
      <c r="N84" s="51"/>
    </row>
    <row r="85" spans="1:14" ht="15.75" thickBot="1">
      <c r="B85" s="91" t="s">
        <v>974</v>
      </c>
      <c r="C85" s="92"/>
      <c r="D85" s="92"/>
      <c r="E85" s="92"/>
      <c r="F85" s="92"/>
      <c r="G85" s="92"/>
      <c r="H85" s="92"/>
      <c r="I85" s="93"/>
      <c r="J85" s="94"/>
      <c r="K85" s="305">
        <v>0.05</v>
      </c>
      <c r="L85" s="859">
        <f>N78*K85</f>
        <v>3308.4843556449982</v>
      </c>
      <c r="M85" s="860"/>
      <c r="N85" s="51"/>
    </row>
    <row r="86" spans="1:14" ht="15.75" thickBot="1">
      <c r="B86" s="822" t="s">
        <v>953</v>
      </c>
      <c r="C86" s="823"/>
      <c r="D86" s="823"/>
      <c r="E86" s="823"/>
      <c r="F86" s="823"/>
      <c r="G86" s="823"/>
      <c r="H86" s="823"/>
      <c r="I86" s="823"/>
      <c r="J86" s="823"/>
      <c r="K86" s="823"/>
      <c r="L86" s="823"/>
      <c r="M86" s="824"/>
      <c r="N86" s="52">
        <f>L83+L84+L85</f>
        <v>19850.90613386999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86020.593246769946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37474.798725036286</v>
      </c>
      <c r="N48" s="272">
        <f>K48*M48</f>
        <v>48717.238342547171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502.87774510409827</v>
      </c>
      <c r="N49" s="272">
        <f>K49*M49</f>
        <v>45258.997059368841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93976.235401916012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103833.4808241529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20766.696164830581</v>
      </c>
      <c r="M83" s="858"/>
      <c r="N83" s="51"/>
    </row>
    <row r="84" spans="1:14">
      <c r="B84" s="89" t="s">
        <v>973</v>
      </c>
      <c r="C84" s="90"/>
      <c r="D84" s="90"/>
      <c r="E84" s="90"/>
      <c r="F84" s="90"/>
      <c r="G84" s="90"/>
      <c r="H84" s="90"/>
      <c r="I84" s="87"/>
      <c r="J84" s="88"/>
      <c r="K84" s="304">
        <v>0.05</v>
      </c>
      <c r="L84" s="857">
        <f>N78*K84</f>
        <v>5191.6740412076451</v>
      </c>
      <c r="M84" s="858"/>
      <c r="N84" s="51"/>
    </row>
    <row r="85" spans="1:14" ht="15.75" thickBot="1">
      <c r="B85" s="91" t="s">
        <v>974</v>
      </c>
      <c r="C85" s="92"/>
      <c r="D85" s="92"/>
      <c r="E85" s="92"/>
      <c r="F85" s="92"/>
      <c r="G85" s="92"/>
      <c r="H85" s="92"/>
      <c r="I85" s="93"/>
      <c r="J85" s="94"/>
      <c r="K85" s="305">
        <v>0.05</v>
      </c>
      <c r="L85" s="859">
        <f>N78*K85</f>
        <v>5191.6740412076451</v>
      </c>
      <c r="M85" s="860"/>
      <c r="N85" s="51"/>
    </row>
    <row r="86" spans="1:14" ht="15.75" thickBot="1">
      <c r="B86" s="822" t="s">
        <v>953</v>
      </c>
      <c r="C86" s="823"/>
      <c r="D86" s="823"/>
      <c r="E86" s="823"/>
      <c r="F86" s="823"/>
      <c r="G86" s="823"/>
      <c r="H86" s="823"/>
      <c r="I86" s="823"/>
      <c r="J86" s="823"/>
      <c r="K86" s="823"/>
      <c r="L86" s="823"/>
      <c r="M86" s="824"/>
      <c r="N86" s="52">
        <f>L83+L84+L85</f>
        <v>31150.044247245874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134983.52507139876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502.87774510409827</v>
      </c>
      <c r="N49" s="272">
        <f>K49*M49</f>
        <v>45258.997059368841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96859.269077037723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106716.51449927461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21343.302899854923</v>
      </c>
      <c r="M83" s="858"/>
      <c r="N83" s="51"/>
    </row>
    <row r="84" spans="1:14">
      <c r="B84" s="89" t="s">
        <v>973</v>
      </c>
      <c r="C84" s="90"/>
      <c r="D84" s="90"/>
      <c r="E84" s="90"/>
      <c r="F84" s="90"/>
      <c r="G84" s="90"/>
      <c r="H84" s="90"/>
      <c r="I84" s="87"/>
      <c r="J84" s="88"/>
      <c r="K84" s="304">
        <v>0.05</v>
      </c>
      <c r="L84" s="857">
        <f>N78*K84</f>
        <v>5335.8257249637309</v>
      </c>
      <c r="M84" s="858"/>
      <c r="N84" s="51"/>
    </row>
    <row r="85" spans="1:14" ht="15.75" thickBot="1">
      <c r="B85" s="91" t="s">
        <v>974</v>
      </c>
      <c r="C85" s="92"/>
      <c r="D85" s="92"/>
      <c r="E85" s="92"/>
      <c r="F85" s="92"/>
      <c r="G85" s="92"/>
      <c r="H85" s="92"/>
      <c r="I85" s="93"/>
      <c r="J85" s="94"/>
      <c r="K85" s="305">
        <v>0.05</v>
      </c>
      <c r="L85" s="859">
        <f>N78*K85</f>
        <v>5335.8257249637309</v>
      </c>
      <c r="M85" s="860"/>
      <c r="N85" s="51"/>
    </row>
    <row r="86" spans="1:14" ht="15.75" thickBot="1">
      <c r="B86" s="822" t="s">
        <v>953</v>
      </c>
      <c r="C86" s="823"/>
      <c r="D86" s="823"/>
      <c r="E86" s="823"/>
      <c r="F86" s="823"/>
      <c r="G86" s="823"/>
      <c r="H86" s="823"/>
      <c r="I86" s="823"/>
      <c r="J86" s="823"/>
      <c r="K86" s="823"/>
      <c r="L86" s="823"/>
      <c r="M86" s="824"/>
      <c r="N86" s="52">
        <f>L83+L84+L85</f>
        <v>32014.954349782387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138731.46884905698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37474.798725036286</v>
      </c>
      <c r="N48" s="272">
        <f>K48*M48</f>
        <v>48717.238342547171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502.87774510409827</v>
      </c>
      <c r="N49" s="272">
        <f>K49*M49</f>
        <v>45258.997059368841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93976.235401916012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103833.4808241529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20766.696164830581</v>
      </c>
      <c r="M83" s="858"/>
      <c r="N83" s="51"/>
    </row>
    <row r="84" spans="1:14">
      <c r="B84" s="89" t="s">
        <v>973</v>
      </c>
      <c r="C84" s="90"/>
      <c r="D84" s="90"/>
      <c r="E84" s="90"/>
      <c r="F84" s="90"/>
      <c r="G84" s="90"/>
      <c r="H84" s="90"/>
      <c r="I84" s="87"/>
      <c r="J84" s="88"/>
      <c r="K84" s="304">
        <v>0.05</v>
      </c>
      <c r="L84" s="857">
        <f>N78*K84</f>
        <v>5191.6740412076451</v>
      </c>
      <c r="M84" s="858"/>
      <c r="N84" s="51"/>
    </row>
    <row r="85" spans="1:14" ht="15.75" thickBot="1">
      <c r="B85" s="91" t="s">
        <v>974</v>
      </c>
      <c r="C85" s="92"/>
      <c r="D85" s="92"/>
      <c r="E85" s="92"/>
      <c r="F85" s="92"/>
      <c r="G85" s="92"/>
      <c r="H85" s="92"/>
      <c r="I85" s="93"/>
      <c r="J85" s="94"/>
      <c r="K85" s="305">
        <v>0.05</v>
      </c>
      <c r="L85" s="859">
        <f>N78*K85</f>
        <v>5191.6740412076451</v>
      </c>
      <c r="M85" s="860"/>
      <c r="N85" s="51"/>
    </row>
    <row r="86" spans="1:14" ht="15.75" thickBot="1">
      <c r="B86" s="822" t="s">
        <v>953</v>
      </c>
      <c r="C86" s="823"/>
      <c r="D86" s="823"/>
      <c r="E86" s="823"/>
      <c r="F86" s="823"/>
      <c r="G86" s="823"/>
      <c r="H86" s="823"/>
      <c r="I86" s="823"/>
      <c r="J86" s="823"/>
      <c r="K86" s="823"/>
      <c r="L86" s="823"/>
      <c r="M86" s="824"/>
      <c r="N86" s="52">
        <f>L83+L84+L85</f>
        <v>31150.044247245874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134983.52507139876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502.87774510409827</v>
      </c>
      <c r="N49" s="272">
        <f>K49*M49</f>
        <v>45258.997059368841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96859.269077037723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106716.51449927461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21343.302899854923</v>
      </c>
      <c r="M83" s="858"/>
      <c r="N83" s="51"/>
    </row>
    <row r="84" spans="1:14">
      <c r="B84" s="89" t="s">
        <v>973</v>
      </c>
      <c r="C84" s="90"/>
      <c r="D84" s="90"/>
      <c r="E84" s="90"/>
      <c r="F84" s="90"/>
      <c r="G84" s="90"/>
      <c r="H84" s="90"/>
      <c r="I84" s="87"/>
      <c r="J84" s="88"/>
      <c r="K84" s="304">
        <v>0.05</v>
      </c>
      <c r="L84" s="857">
        <f>N78*K84</f>
        <v>5335.8257249637309</v>
      </c>
      <c r="M84" s="858"/>
      <c r="N84" s="51"/>
    </row>
    <row r="85" spans="1:14" ht="15.75" thickBot="1">
      <c r="B85" s="91" t="s">
        <v>974</v>
      </c>
      <c r="C85" s="92"/>
      <c r="D85" s="92"/>
      <c r="E85" s="92"/>
      <c r="F85" s="92"/>
      <c r="G85" s="92"/>
      <c r="H85" s="92"/>
      <c r="I85" s="93"/>
      <c r="J85" s="94"/>
      <c r="K85" s="305">
        <v>0.05</v>
      </c>
      <c r="L85" s="859">
        <f>N78*K85</f>
        <v>5335.8257249637309</v>
      </c>
      <c r="M85" s="860"/>
      <c r="N85" s="51"/>
    </row>
    <row r="86" spans="1:14" ht="15.75" thickBot="1">
      <c r="B86" s="822" t="s">
        <v>953</v>
      </c>
      <c r="C86" s="823"/>
      <c r="D86" s="823"/>
      <c r="E86" s="823"/>
      <c r="F86" s="823"/>
      <c r="G86" s="823"/>
      <c r="H86" s="823"/>
      <c r="I86" s="823"/>
      <c r="J86" s="823"/>
      <c r="K86" s="823"/>
      <c r="L86" s="823"/>
      <c r="M86" s="824"/>
      <c r="N86" s="52">
        <f>L83+L84+L85</f>
        <v>32014.954349782387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138731.46884905698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37474.798725036286</v>
      </c>
      <c r="N48" s="272">
        <f>K48*M48</f>
        <v>48717.238342547171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48717.238342547171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58574.483764784069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11714.896752956814</v>
      </c>
      <c r="M83" s="858"/>
      <c r="N83" s="51"/>
    </row>
    <row r="84" spans="1:14">
      <c r="B84" s="89" t="s">
        <v>973</v>
      </c>
      <c r="C84" s="90"/>
      <c r="D84" s="90"/>
      <c r="E84" s="90"/>
      <c r="F84" s="90"/>
      <c r="G84" s="90"/>
      <c r="H84" s="90"/>
      <c r="I84" s="87"/>
      <c r="J84" s="88"/>
      <c r="K84" s="304">
        <v>0.05</v>
      </c>
      <c r="L84" s="857">
        <f>N78*K84</f>
        <v>2928.7241882392036</v>
      </c>
      <c r="M84" s="858"/>
      <c r="N84" s="51"/>
    </row>
    <row r="85" spans="1:14" ht="15.75" thickBot="1">
      <c r="B85" s="91" t="s">
        <v>974</v>
      </c>
      <c r="C85" s="92"/>
      <c r="D85" s="92"/>
      <c r="E85" s="92"/>
      <c r="F85" s="92"/>
      <c r="G85" s="92"/>
      <c r="H85" s="92"/>
      <c r="I85" s="93"/>
      <c r="J85" s="94"/>
      <c r="K85" s="305">
        <v>0.05</v>
      </c>
      <c r="L85" s="859">
        <f>N78*K85</f>
        <v>2928.7241882392036</v>
      </c>
      <c r="M85" s="860"/>
      <c r="N85" s="51"/>
    </row>
    <row r="86" spans="1:14" ht="15.75" thickBot="1">
      <c r="B86" s="822" t="s">
        <v>953</v>
      </c>
      <c r="C86" s="823"/>
      <c r="D86" s="823"/>
      <c r="E86" s="823"/>
      <c r="F86" s="823"/>
      <c r="G86" s="823"/>
      <c r="H86" s="823"/>
      <c r="I86" s="823"/>
      <c r="J86" s="823"/>
      <c r="K86" s="823"/>
      <c r="L86" s="823"/>
      <c r="M86" s="824"/>
      <c r="N86" s="52">
        <f>L83+L84+L85</f>
        <v>17572.345129435223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76146.828894219288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51600.272017668889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61457.517439905787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12291.503487981157</v>
      </c>
      <c r="M83" s="858"/>
      <c r="N83" s="51"/>
    </row>
    <row r="84" spans="1:14">
      <c r="B84" s="89" t="s">
        <v>973</v>
      </c>
      <c r="C84" s="90"/>
      <c r="D84" s="90"/>
      <c r="E84" s="90"/>
      <c r="F84" s="90"/>
      <c r="G84" s="90"/>
      <c r="H84" s="90"/>
      <c r="I84" s="87"/>
      <c r="J84" s="88"/>
      <c r="K84" s="304">
        <v>0.05</v>
      </c>
      <c r="L84" s="857">
        <f>N78*K84</f>
        <v>3072.8758719952893</v>
      </c>
      <c r="M84" s="858"/>
      <c r="N84" s="51"/>
    </row>
    <row r="85" spans="1:14" ht="15.75" thickBot="1">
      <c r="B85" s="91" t="s">
        <v>974</v>
      </c>
      <c r="C85" s="92"/>
      <c r="D85" s="92"/>
      <c r="E85" s="92"/>
      <c r="F85" s="92"/>
      <c r="G85" s="92"/>
      <c r="H85" s="92"/>
      <c r="I85" s="93"/>
      <c r="J85" s="94"/>
      <c r="K85" s="305">
        <v>0.05</v>
      </c>
      <c r="L85" s="859">
        <f>N78*K85</f>
        <v>3072.8758719952893</v>
      </c>
      <c r="M85" s="860"/>
      <c r="N85" s="51"/>
    </row>
    <row r="86" spans="1:14" ht="15.75" thickBot="1">
      <c r="B86" s="822" t="s">
        <v>953</v>
      </c>
      <c r="C86" s="823"/>
      <c r="D86" s="823"/>
      <c r="E86" s="823"/>
      <c r="F86" s="823"/>
      <c r="G86" s="823"/>
      <c r="H86" s="823"/>
      <c r="I86" s="823"/>
      <c r="J86" s="823"/>
      <c r="K86" s="823"/>
      <c r="L86" s="823"/>
      <c r="M86" s="824"/>
      <c r="N86" s="52">
        <f>L83+L84+L85</f>
        <v>18437.255231971736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79894.772671877523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37474.798725036286</v>
      </c>
      <c r="N48" s="272">
        <f>K48*M48</f>
        <v>48717.238342547171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48717.238342547171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58574.483764784069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11714.896752956814</v>
      </c>
      <c r="M83" s="858"/>
      <c r="N83" s="51"/>
    </row>
    <row r="84" spans="1:14">
      <c r="B84" s="89" t="s">
        <v>973</v>
      </c>
      <c r="C84" s="90"/>
      <c r="D84" s="90"/>
      <c r="E84" s="90"/>
      <c r="F84" s="90"/>
      <c r="G84" s="90"/>
      <c r="H84" s="90"/>
      <c r="I84" s="87"/>
      <c r="J84" s="88"/>
      <c r="K84" s="304">
        <v>0.05</v>
      </c>
      <c r="L84" s="857">
        <f>N78*K84</f>
        <v>2928.7241882392036</v>
      </c>
      <c r="M84" s="858"/>
      <c r="N84" s="51"/>
    </row>
    <row r="85" spans="1:14" ht="15.75" thickBot="1">
      <c r="B85" s="91" t="s">
        <v>974</v>
      </c>
      <c r="C85" s="92"/>
      <c r="D85" s="92"/>
      <c r="E85" s="92"/>
      <c r="F85" s="92"/>
      <c r="G85" s="92"/>
      <c r="H85" s="92"/>
      <c r="I85" s="93"/>
      <c r="J85" s="94"/>
      <c r="K85" s="305">
        <v>0.05</v>
      </c>
      <c r="L85" s="859">
        <f>N78*K85</f>
        <v>2928.7241882392036</v>
      </c>
      <c r="M85" s="860"/>
      <c r="N85" s="51"/>
    </row>
    <row r="86" spans="1:14" ht="15.75" thickBot="1">
      <c r="B86" s="822" t="s">
        <v>953</v>
      </c>
      <c r="C86" s="823"/>
      <c r="D86" s="823"/>
      <c r="E86" s="823"/>
      <c r="F86" s="823"/>
      <c r="G86" s="823"/>
      <c r="H86" s="823"/>
      <c r="I86" s="823"/>
      <c r="J86" s="823"/>
      <c r="K86" s="823"/>
      <c r="L86" s="823"/>
      <c r="M86" s="824"/>
      <c r="N86" s="52">
        <f>L83+L84+L85</f>
        <v>17572.345129435223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76146.828894219288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51600.272017668889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61457.517439905787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12291.503487981157</v>
      </c>
      <c r="M83" s="858"/>
      <c r="N83" s="51"/>
    </row>
    <row r="84" spans="1:14">
      <c r="B84" s="89" t="s">
        <v>973</v>
      </c>
      <c r="C84" s="90"/>
      <c r="D84" s="90"/>
      <c r="E84" s="90"/>
      <c r="F84" s="90"/>
      <c r="G84" s="90"/>
      <c r="H84" s="90"/>
      <c r="I84" s="87"/>
      <c r="J84" s="88"/>
      <c r="K84" s="304">
        <v>0.05</v>
      </c>
      <c r="L84" s="857">
        <f>N78*K84</f>
        <v>3072.8758719952893</v>
      </c>
      <c r="M84" s="858"/>
      <c r="N84" s="51"/>
    </row>
    <row r="85" spans="1:14" ht="15.75" thickBot="1">
      <c r="B85" s="91" t="s">
        <v>974</v>
      </c>
      <c r="C85" s="92"/>
      <c r="D85" s="92"/>
      <c r="E85" s="92"/>
      <c r="F85" s="92"/>
      <c r="G85" s="92"/>
      <c r="H85" s="92"/>
      <c r="I85" s="93"/>
      <c r="J85" s="94"/>
      <c r="K85" s="305">
        <v>0.05</v>
      </c>
      <c r="L85" s="859">
        <f>N78*K85</f>
        <v>3072.8758719952893</v>
      </c>
      <c r="M85" s="860"/>
      <c r="N85" s="51"/>
    </row>
    <row r="86" spans="1:14" ht="15.75" thickBot="1">
      <c r="B86" s="822" t="s">
        <v>953</v>
      </c>
      <c r="C86" s="823"/>
      <c r="D86" s="823"/>
      <c r="E86" s="823"/>
      <c r="F86" s="823"/>
      <c r="G86" s="823"/>
      <c r="H86" s="823"/>
      <c r="I86" s="823"/>
      <c r="J86" s="823"/>
      <c r="K86" s="823"/>
      <c r="L86" s="823"/>
      <c r="M86" s="824"/>
      <c r="N86" s="52">
        <f>L83+L84+L85</f>
        <v>18437.255231971736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79894.772671877523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502.87774510409827</v>
      </c>
      <c r="N48" s="272">
        <f>K48*M48</f>
        <v>502.87774510409827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502.87774510409827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502.87774510409827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100.57554902081966</v>
      </c>
      <c r="M83" s="858"/>
      <c r="N83" s="51"/>
    </row>
    <row r="84" spans="1:14">
      <c r="B84" s="89" t="s">
        <v>973</v>
      </c>
      <c r="C84" s="90"/>
      <c r="D84" s="90"/>
      <c r="E84" s="90"/>
      <c r="F84" s="90"/>
      <c r="G84" s="90"/>
      <c r="H84" s="90"/>
      <c r="I84" s="87"/>
      <c r="J84" s="88"/>
      <c r="K84" s="304">
        <v>0.05</v>
      </c>
      <c r="L84" s="857">
        <f>N78*K84</f>
        <v>25.143887255204916</v>
      </c>
      <c r="M84" s="858"/>
      <c r="N84" s="51"/>
    </row>
    <row r="85" spans="1:14" ht="15.75" thickBot="1">
      <c r="B85" s="91" t="s">
        <v>974</v>
      </c>
      <c r="C85" s="92"/>
      <c r="D85" s="92"/>
      <c r="E85" s="92"/>
      <c r="F85" s="92"/>
      <c r="G85" s="92"/>
      <c r="H85" s="92"/>
      <c r="I85" s="93"/>
      <c r="J85" s="94"/>
      <c r="K85" s="305">
        <v>0.05</v>
      </c>
      <c r="L85" s="859">
        <f>N78*K85</f>
        <v>25.143887255204916</v>
      </c>
      <c r="M85" s="860"/>
      <c r="N85" s="51"/>
    </row>
    <row r="86" spans="1:14" ht="15.75" thickBot="1">
      <c r="B86" s="822" t="s">
        <v>953</v>
      </c>
      <c r="C86" s="823"/>
      <c r="D86" s="823"/>
      <c r="E86" s="823"/>
      <c r="F86" s="823"/>
      <c r="G86" s="823"/>
      <c r="H86" s="823"/>
      <c r="I86" s="823"/>
      <c r="J86" s="823"/>
      <c r="K86" s="823"/>
      <c r="L86" s="823"/>
      <c r="M86" s="824"/>
      <c r="N86" s="52">
        <f>L83+L84+L85</f>
        <v>150.8633235312295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653.74106863532779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502.87774510409827</v>
      </c>
      <c r="N49" s="272">
        <f>K49*M49</f>
        <v>45258.997059368841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96859.269077037723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106716.51449927461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21343.302899854923</v>
      </c>
      <c r="M83" s="858"/>
      <c r="N83" s="51"/>
    </row>
    <row r="84" spans="1:14">
      <c r="B84" s="89" t="s">
        <v>973</v>
      </c>
      <c r="C84" s="90"/>
      <c r="D84" s="90"/>
      <c r="E84" s="90"/>
      <c r="F84" s="90"/>
      <c r="G84" s="90"/>
      <c r="H84" s="90"/>
      <c r="I84" s="87"/>
      <c r="J84" s="88"/>
      <c r="K84" s="304">
        <v>0.05</v>
      </c>
      <c r="L84" s="857">
        <f>N78*K84</f>
        <v>5335.8257249637309</v>
      </c>
      <c r="M84" s="858"/>
      <c r="N84" s="51"/>
    </row>
    <row r="85" spans="1:14" ht="15.75" thickBot="1">
      <c r="B85" s="91" t="s">
        <v>974</v>
      </c>
      <c r="C85" s="92"/>
      <c r="D85" s="92"/>
      <c r="E85" s="92"/>
      <c r="F85" s="92"/>
      <c r="G85" s="92"/>
      <c r="H85" s="92"/>
      <c r="I85" s="93"/>
      <c r="J85" s="94"/>
      <c r="K85" s="305">
        <v>0.05</v>
      </c>
      <c r="L85" s="859">
        <f>N78*K85</f>
        <v>5335.8257249637309</v>
      </c>
      <c r="M85" s="860"/>
      <c r="N85" s="51"/>
    </row>
    <row r="86" spans="1:14" ht="15.75" thickBot="1">
      <c r="B86" s="822" t="s">
        <v>953</v>
      </c>
      <c r="C86" s="823"/>
      <c r="D86" s="823"/>
      <c r="E86" s="823"/>
      <c r="F86" s="823"/>
      <c r="G86" s="823"/>
      <c r="H86" s="823"/>
      <c r="I86" s="823"/>
      <c r="J86" s="823"/>
      <c r="K86" s="823"/>
      <c r="L86" s="823"/>
      <c r="M86" s="824"/>
      <c r="N86" s="52">
        <f>L83+L84+L85</f>
        <v>32014.954349782387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138731.46884905698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502.87774510409827</v>
      </c>
      <c r="N49" s="272">
        <f>K49*M49</f>
        <v>45258.997059368841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96859.269077037723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106716.51449927461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21343.302899854923</v>
      </c>
      <c r="M83" s="858"/>
      <c r="N83" s="51"/>
    </row>
    <row r="84" spans="1:14">
      <c r="B84" s="89" t="s">
        <v>973</v>
      </c>
      <c r="C84" s="90"/>
      <c r="D84" s="90"/>
      <c r="E84" s="90"/>
      <c r="F84" s="90"/>
      <c r="G84" s="90"/>
      <c r="H84" s="90"/>
      <c r="I84" s="87"/>
      <c r="J84" s="88"/>
      <c r="K84" s="304">
        <v>0.05</v>
      </c>
      <c r="L84" s="857">
        <f>N78*K84</f>
        <v>5335.8257249637309</v>
      </c>
      <c r="M84" s="858"/>
      <c r="N84" s="51"/>
    </row>
    <row r="85" spans="1:14" ht="15.75" thickBot="1">
      <c r="B85" s="91" t="s">
        <v>974</v>
      </c>
      <c r="C85" s="92"/>
      <c r="D85" s="92"/>
      <c r="E85" s="92"/>
      <c r="F85" s="92"/>
      <c r="G85" s="92"/>
      <c r="H85" s="92"/>
      <c r="I85" s="93"/>
      <c r="J85" s="94"/>
      <c r="K85" s="305">
        <v>0.05</v>
      </c>
      <c r="L85" s="859">
        <f>N78*K85</f>
        <v>5335.8257249637309</v>
      </c>
      <c r="M85" s="860"/>
      <c r="N85" s="51"/>
    </row>
    <row r="86" spans="1:14" ht="15.75" thickBot="1">
      <c r="B86" s="822" t="s">
        <v>953</v>
      </c>
      <c r="C86" s="823"/>
      <c r="D86" s="823"/>
      <c r="E86" s="823"/>
      <c r="F86" s="823"/>
      <c r="G86" s="823"/>
      <c r="H86" s="823"/>
      <c r="I86" s="823"/>
      <c r="J86" s="823"/>
      <c r="K86" s="823"/>
      <c r="L86" s="823"/>
      <c r="M86" s="824"/>
      <c r="N86" s="52">
        <f>L83+L84+L85</f>
        <v>32014.954349782387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138731.46884905698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51600.272017668889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61457.517439905787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12291.503487981157</v>
      </c>
      <c r="M83" s="858"/>
      <c r="N83" s="51"/>
    </row>
    <row r="84" spans="1:14">
      <c r="B84" s="89" t="s">
        <v>973</v>
      </c>
      <c r="C84" s="90"/>
      <c r="D84" s="90"/>
      <c r="E84" s="90"/>
      <c r="F84" s="90"/>
      <c r="G84" s="90"/>
      <c r="H84" s="90"/>
      <c r="I84" s="87"/>
      <c r="J84" s="88"/>
      <c r="K84" s="304">
        <v>0.05</v>
      </c>
      <c r="L84" s="857">
        <f>N78*K84</f>
        <v>3072.8758719952893</v>
      </c>
      <c r="M84" s="858"/>
      <c r="N84" s="51"/>
    </row>
    <row r="85" spans="1:14" ht="15.75" thickBot="1">
      <c r="B85" s="91" t="s">
        <v>974</v>
      </c>
      <c r="C85" s="92"/>
      <c r="D85" s="92"/>
      <c r="E85" s="92"/>
      <c r="F85" s="92"/>
      <c r="G85" s="92"/>
      <c r="H85" s="92"/>
      <c r="I85" s="93"/>
      <c r="J85" s="94"/>
      <c r="K85" s="305">
        <v>0.05</v>
      </c>
      <c r="L85" s="859">
        <f>N78*K85</f>
        <v>3072.8758719952893</v>
      </c>
      <c r="M85" s="860"/>
      <c r="N85" s="51"/>
    </row>
    <row r="86" spans="1:14" ht="15.75" thickBot="1">
      <c r="B86" s="822" t="s">
        <v>953</v>
      </c>
      <c r="C86" s="823"/>
      <c r="D86" s="823"/>
      <c r="E86" s="823"/>
      <c r="F86" s="823"/>
      <c r="G86" s="823"/>
      <c r="H86" s="823"/>
      <c r="I86" s="823"/>
      <c r="J86" s="823"/>
      <c r="K86" s="823"/>
      <c r="L86" s="823"/>
      <c r="M86" s="824"/>
      <c r="N86" s="52">
        <f>L83+L84+L85</f>
        <v>18437.255231971736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79894.772671877523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45</v>
      </c>
      <c r="N36" s="272">
        <f>K36/M36</f>
        <v>1386.7290012283208</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148310.66668136895</v>
      </c>
      <c r="L37" s="270"/>
      <c r="M37" s="271">
        <v>45</v>
      </c>
      <c r="N37" s="272">
        <f>K37/M37</f>
        <v>3295.7925929193102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150767.09150387693</v>
      </c>
      <c r="L38" s="270"/>
      <c r="M38" s="271">
        <v>45</v>
      </c>
      <c r="N38" s="272">
        <f>K38/M38</f>
        <v>3350.3798111972651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8038.8721898897402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39692.516936668377</v>
      </c>
      <c r="N48" s="272">
        <f>K48*M48</f>
        <v>51600.272017668889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51600.272017668889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939.45752143283755</v>
      </c>
      <c r="M59" s="910"/>
      <c r="N59" s="287">
        <f>K59*L59</f>
        <v>1221.2947778626888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1221.2947778626888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61457.517439905787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12291.503487981157</v>
      </c>
      <c r="M83" s="858"/>
      <c r="N83" s="51"/>
    </row>
    <row r="84" spans="1:14">
      <c r="B84" s="89" t="s">
        <v>973</v>
      </c>
      <c r="C84" s="90"/>
      <c r="D84" s="90"/>
      <c r="E84" s="90"/>
      <c r="F84" s="90"/>
      <c r="G84" s="90"/>
      <c r="H84" s="90"/>
      <c r="I84" s="87"/>
      <c r="J84" s="88"/>
      <c r="K84" s="304">
        <v>0.05</v>
      </c>
      <c r="L84" s="857">
        <f>N78*K84</f>
        <v>3072.8758719952893</v>
      </c>
      <c r="M84" s="858"/>
      <c r="N84" s="51"/>
    </row>
    <row r="85" spans="1:14" ht="15.75" thickBot="1">
      <c r="B85" s="91" t="s">
        <v>974</v>
      </c>
      <c r="C85" s="92"/>
      <c r="D85" s="92"/>
      <c r="E85" s="92"/>
      <c r="F85" s="92"/>
      <c r="G85" s="92"/>
      <c r="H85" s="92"/>
      <c r="I85" s="93"/>
      <c r="J85" s="94"/>
      <c r="K85" s="305">
        <v>0.05</v>
      </c>
      <c r="L85" s="859">
        <f>N78*K85</f>
        <v>3072.8758719952893</v>
      </c>
      <c r="M85" s="860"/>
      <c r="N85" s="51"/>
    </row>
    <row r="86" spans="1:14" ht="15.75" thickBot="1">
      <c r="B86" s="822" t="s">
        <v>953</v>
      </c>
      <c r="C86" s="823"/>
      <c r="D86" s="823"/>
      <c r="E86" s="823"/>
      <c r="F86" s="823"/>
      <c r="G86" s="823"/>
      <c r="H86" s="823"/>
      <c r="I86" s="823"/>
      <c r="J86" s="823"/>
      <c r="K86" s="823"/>
      <c r="L86" s="823"/>
      <c r="M86" s="824"/>
      <c r="N86" s="52">
        <f>L83+L84+L85</f>
        <v>18437.255231971736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79894.772671877523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502.87774510409827</v>
      </c>
      <c r="N48" s="272">
        <f>K48*M48</f>
        <v>502.87774510409827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502.87774510409827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502.87774510409827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100.57554902081966</v>
      </c>
      <c r="M83" s="858"/>
      <c r="N83" s="51"/>
    </row>
    <row r="84" spans="1:14">
      <c r="B84" s="89" t="s">
        <v>973</v>
      </c>
      <c r="C84" s="90"/>
      <c r="D84" s="90"/>
      <c r="E84" s="90"/>
      <c r="F84" s="90"/>
      <c r="G84" s="90"/>
      <c r="H84" s="90"/>
      <c r="I84" s="87"/>
      <c r="J84" s="88"/>
      <c r="K84" s="304">
        <v>0.05</v>
      </c>
      <c r="L84" s="857">
        <f>N78*K84</f>
        <v>25.143887255204916</v>
      </c>
      <c r="M84" s="858"/>
      <c r="N84" s="51"/>
    </row>
    <row r="85" spans="1:14" ht="15.75" thickBot="1">
      <c r="B85" s="91" t="s">
        <v>974</v>
      </c>
      <c r="C85" s="92"/>
      <c r="D85" s="92"/>
      <c r="E85" s="92"/>
      <c r="F85" s="92"/>
      <c r="G85" s="92"/>
      <c r="H85" s="92"/>
      <c r="I85" s="93"/>
      <c r="J85" s="94"/>
      <c r="K85" s="305">
        <v>0.05</v>
      </c>
      <c r="L85" s="859">
        <f>N78*K85</f>
        <v>25.143887255204916</v>
      </c>
      <c r="M85" s="860"/>
      <c r="N85" s="51"/>
    </row>
    <row r="86" spans="1:14" ht="15.75" thickBot="1">
      <c r="B86" s="822" t="s">
        <v>953</v>
      </c>
      <c r="C86" s="823"/>
      <c r="D86" s="823"/>
      <c r="E86" s="823"/>
      <c r="F86" s="823"/>
      <c r="G86" s="823"/>
      <c r="H86" s="823"/>
      <c r="I86" s="823"/>
      <c r="J86" s="823"/>
      <c r="K86" s="823"/>
      <c r="L86" s="823"/>
      <c r="M86" s="824"/>
      <c r="N86" s="52">
        <f>L83+L84+L85</f>
        <v>150.8633235312295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653.74106863532779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1552.6724874777678</v>
      </c>
      <c r="N48" s="272">
        <f>K48*M48</f>
        <v>1552.6724874777678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1552.6724874777678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1552.6724874777678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310.53449749555358</v>
      </c>
      <c r="M83" s="858"/>
      <c r="N83" s="51"/>
    </row>
    <row r="84" spans="1:14">
      <c r="B84" s="89" t="s">
        <v>973</v>
      </c>
      <c r="C84" s="90"/>
      <c r="D84" s="90"/>
      <c r="E84" s="90"/>
      <c r="F84" s="90"/>
      <c r="G84" s="90"/>
      <c r="H84" s="90"/>
      <c r="I84" s="87"/>
      <c r="J84" s="88"/>
      <c r="K84" s="304">
        <v>0.05</v>
      </c>
      <c r="L84" s="857">
        <f>N78*K84</f>
        <v>77.633624373888395</v>
      </c>
      <c r="M84" s="858"/>
      <c r="N84" s="51"/>
    </row>
    <row r="85" spans="1:14" ht="15.75" thickBot="1">
      <c r="B85" s="91" t="s">
        <v>974</v>
      </c>
      <c r="C85" s="92"/>
      <c r="D85" s="92"/>
      <c r="E85" s="92"/>
      <c r="F85" s="92"/>
      <c r="G85" s="92"/>
      <c r="H85" s="92"/>
      <c r="I85" s="93"/>
      <c r="J85" s="94"/>
      <c r="K85" s="305">
        <v>0.05</v>
      </c>
      <c r="L85" s="859">
        <f>N78*K85</f>
        <v>77.633624373888395</v>
      </c>
      <c r="M85" s="860"/>
      <c r="N85" s="51"/>
    </row>
    <row r="86" spans="1:14" ht="15.75" thickBot="1">
      <c r="B86" s="822" t="s">
        <v>953</v>
      </c>
      <c r="C86" s="823"/>
      <c r="D86" s="823"/>
      <c r="E86" s="823"/>
      <c r="F86" s="823"/>
      <c r="G86" s="823"/>
      <c r="H86" s="823"/>
      <c r="I86" s="823"/>
      <c r="J86" s="823"/>
      <c r="K86" s="823"/>
      <c r="L86" s="823"/>
      <c r="M86" s="824"/>
      <c r="N86" s="52">
        <f>L83+L84+L85</f>
        <v>465.80174624333034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2018.4742337210982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1725.2270642614017</v>
      </c>
      <c r="N48" s="272">
        <f>K48*M48</f>
        <v>1725.2270642614017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1725.2270642614017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1725.2270642614017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345.04541285228038</v>
      </c>
      <c r="M83" s="858"/>
      <c r="N83" s="51"/>
    </row>
    <row r="84" spans="1:14">
      <c r="B84" s="89" t="s">
        <v>973</v>
      </c>
      <c r="C84" s="90"/>
      <c r="D84" s="90"/>
      <c r="E84" s="90"/>
      <c r="F84" s="90"/>
      <c r="G84" s="90"/>
      <c r="H84" s="90"/>
      <c r="I84" s="87"/>
      <c r="J84" s="88"/>
      <c r="K84" s="304">
        <v>0.05</v>
      </c>
      <c r="L84" s="857">
        <f>N78*K84</f>
        <v>86.261353213070095</v>
      </c>
      <c r="M84" s="858"/>
      <c r="N84" s="51"/>
    </row>
    <row r="85" spans="1:14" ht="15.75" thickBot="1">
      <c r="B85" s="91" t="s">
        <v>974</v>
      </c>
      <c r="C85" s="92"/>
      <c r="D85" s="92"/>
      <c r="E85" s="92"/>
      <c r="F85" s="92"/>
      <c r="G85" s="92"/>
      <c r="H85" s="92"/>
      <c r="I85" s="93"/>
      <c r="J85" s="94"/>
      <c r="K85" s="305">
        <v>0.05</v>
      </c>
      <c r="L85" s="859">
        <f>N78*K85</f>
        <v>86.261353213070095</v>
      </c>
      <c r="M85" s="860"/>
      <c r="N85" s="51"/>
    </row>
    <row r="86" spans="1:14" ht="15.75" thickBot="1">
      <c r="B86" s="822" t="s">
        <v>953</v>
      </c>
      <c r="C86" s="823"/>
      <c r="D86" s="823"/>
      <c r="E86" s="823"/>
      <c r="F86" s="823"/>
      <c r="G86" s="823"/>
      <c r="H86" s="823"/>
      <c r="I86" s="823"/>
      <c r="J86" s="823"/>
      <c r="K86" s="823"/>
      <c r="L86" s="823"/>
      <c r="M86" s="824"/>
      <c r="N86" s="52">
        <f>L83+L84+L85</f>
        <v>517.56811927842057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2242.7951835398221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1594.5072677195867</v>
      </c>
      <c r="N48" s="272">
        <f>K48*M48</f>
        <v>1594.5072677195867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1594.5072677195867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1594.5072677195867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318.90145354391734</v>
      </c>
      <c r="M83" s="858"/>
      <c r="N83" s="51"/>
    </row>
    <row r="84" spans="1:14">
      <c r="B84" s="89" t="s">
        <v>973</v>
      </c>
      <c r="C84" s="90"/>
      <c r="D84" s="90"/>
      <c r="E84" s="90"/>
      <c r="F84" s="90"/>
      <c r="G84" s="90"/>
      <c r="H84" s="90"/>
      <c r="I84" s="87"/>
      <c r="J84" s="88"/>
      <c r="K84" s="304">
        <v>0.05</v>
      </c>
      <c r="L84" s="857">
        <f>N78*K84</f>
        <v>79.725363385979335</v>
      </c>
      <c r="M84" s="858"/>
      <c r="N84" s="51"/>
    </row>
    <row r="85" spans="1:14" ht="15.75" thickBot="1">
      <c r="B85" s="91" t="s">
        <v>974</v>
      </c>
      <c r="C85" s="92"/>
      <c r="D85" s="92"/>
      <c r="E85" s="92"/>
      <c r="F85" s="92"/>
      <c r="G85" s="92"/>
      <c r="H85" s="92"/>
      <c r="I85" s="93"/>
      <c r="J85" s="94"/>
      <c r="K85" s="305">
        <v>0.05</v>
      </c>
      <c r="L85" s="859">
        <f>N78*K85</f>
        <v>79.725363385979335</v>
      </c>
      <c r="M85" s="860"/>
      <c r="N85" s="51"/>
    </row>
    <row r="86" spans="1:14" ht="15.75" thickBot="1">
      <c r="B86" s="822" t="s">
        <v>953</v>
      </c>
      <c r="C86" s="823"/>
      <c r="D86" s="823"/>
      <c r="E86" s="823"/>
      <c r="F86" s="823"/>
      <c r="G86" s="823"/>
      <c r="H86" s="823"/>
      <c r="I86" s="823"/>
      <c r="J86" s="823"/>
      <c r="K86" s="823"/>
      <c r="L86" s="823"/>
      <c r="M86" s="824"/>
      <c r="N86" s="52">
        <f>L83+L84+L85</f>
        <v>478.35218031587601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2072.8594480354627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1540.9061449141304</v>
      </c>
      <c r="N48" s="272">
        <f>K48*M48</f>
        <v>1540.9061449141304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1540.9061449141304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1540.9061449141304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308.1812289828261</v>
      </c>
      <c r="M83" s="858"/>
      <c r="N83" s="51"/>
    </row>
    <row r="84" spans="1:14">
      <c r="B84" s="89" t="s">
        <v>973</v>
      </c>
      <c r="C84" s="90"/>
      <c r="D84" s="90"/>
      <c r="E84" s="90"/>
      <c r="F84" s="90"/>
      <c r="G84" s="90"/>
      <c r="H84" s="90"/>
      <c r="I84" s="87"/>
      <c r="J84" s="88"/>
      <c r="K84" s="304">
        <v>0.05</v>
      </c>
      <c r="L84" s="857">
        <f>N78*K84</f>
        <v>77.045307245706525</v>
      </c>
      <c r="M84" s="858"/>
      <c r="N84" s="51"/>
    </row>
    <row r="85" spans="1:14" ht="15.75" thickBot="1">
      <c r="B85" s="91" t="s">
        <v>974</v>
      </c>
      <c r="C85" s="92"/>
      <c r="D85" s="92"/>
      <c r="E85" s="92"/>
      <c r="F85" s="92"/>
      <c r="G85" s="92"/>
      <c r="H85" s="92"/>
      <c r="I85" s="93"/>
      <c r="J85" s="94"/>
      <c r="K85" s="305">
        <v>0.05</v>
      </c>
      <c r="L85" s="859">
        <f>N78*K85</f>
        <v>77.045307245706525</v>
      </c>
      <c r="M85" s="860"/>
      <c r="N85" s="51"/>
    </row>
    <row r="86" spans="1:14" ht="15.75" thickBot="1">
      <c r="B86" s="822" t="s">
        <v>953</v>
      </c>
      <c r="C86" s="823"/>
      <c r="D86" s="823"/>
      <c r="E86" s="823"/>
      <c r="F86" s="823"/>
      <c r="G86" s="823"/>
      <c r="H86" s="823"/>
      <c r="I86" s="823"/>
      <c r="J86" s="823"/>
      <c r="K86" s="823"/>
      <c r="L86" s="823"/>
      <c r="M86" s="824"/>
      <c r="N86" s="52">
        <f>L83+L84+L85</f>
        <v>462.27184347423912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2003.1779883883696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1402.018630038403</v>
      </c>
      <c r="N48" s="272">
        <f>K48*M48</f>
        <v>1402.018630038403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1402.018630038403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1402.018630038403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280.40372600768063</v>
      </c>
      <c r="M83" s="858"/>
      <c r="N83" s="51"/>
    </row>
    <row r="84" spans="1:14">
      <c r="B84" s="89" t="s">
        <v>973</v>
      </c>
      <c r="C84" s="90"/>
      <c r="D84" s="90"/>
      <c r="E84" s="90"/>
      <c r="F84" s="90"/>
      <c r="G84" s="90"/>
      <c r="H84" s="90"/>
      <c r="I84" s="87"/>
      <c r="J84" s="88"/>
      <c r="K84" s="304">
        <v>0.05</v>
      </c>
      <c r="L84" s="857">
        <f>N78*K84</f>
        <v>70.100931501920158</v>
      </c>
      <c r="M84" s="858"/>
      <c r="N84" s="51"/>
    </row>
    <row r="85" spans="1:14" ht="15.75" thickBot="1">
      <c r="B85" s="91" t="s">
        <v>974</v>
      </c>
      <c r="C85" s="92"/>
      <c r="D85" s="92"/>
      <c r="E85" s="92"/>
      <c r="F85" s="92"/>
      <c r="G85" s="92"/>
      <c r="H85" s="92"/>
      <c r="I85" s="93"/>
      <c r="J85" s="94"/>
      <c r="K85" s="305">
        <v>0.05</v>
      </c>
      <c r="L85" s="859">
        <f>N78*K85</f>
        <v>70.100931501920158</v>
      </c>
      <c r="M85" s="860"/>
      <c r="N85" s="51"/>
    </row>
    <row r="86" spans="1:14" ht="15.75" thickBot="1">
      <c r="B86" s="822" t="s">
        <v>953</v>
      </c>
      <c r="C86" s="823"/>
      <c r="D86" s="823"/>
      <c r="E86" s="823"/>
      <c r="F86" s="823"/>
      <c r="G86" s="823"/>
      <c r="H86" s="823"/>
      <c r="I86" s="823"/>
      <c r="J86" s="823"/>
      <c r="K86" s="823"/>
      <c r="L86" s="823"/>
      <c r="M86" s="824"/>
      <c r="N86" s="52">
        <f>L83+L84+L85</f>
        <v>420.60558901152098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1822.624219049924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1788.3741883645923</v>
      </c>
      <c r="N48" s="272">
        <f>K48*M48</f>
        <v>1788.3741883645923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1788.3741883645923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1788.3741883645923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357.6748376729185</v>
      </c>
      <c r="M83" s="858"/>
      <c r="N83" s="51"/>
    </row>
    <row r="84" spans="1:14">
      <c r="B84" s="89" t="s">
        <v>973</v>
      </c>
      <c r="C84" s="90"/>
      <c r="D84" s="90"/>
      <c r="E84" s="90"/>
      <c r="F84" s="90"/>
      <c r="G84" s="90"/>
      <c r="H84" s="90"/>
      <c r="I84" s="87"/>
      <c r="J84" s="88"/>
      <c r="K84" s="304">
        <v>0.05</v>
      </c>
      <c r="L84" s="857">
        <f>N78*K84</f>
        <v>89.418709418229625</v>
      </c>
      <c r="M84" s="858"/>
      <c r="N84" s="51"/>
    </row>
    <row r="85" spans="1:14" ht="15.75" thickBot="1">
      <c r="B85" s="91" t="s">
        <v>974</v>
      </c>
      <c r="C85" s="92"/>
      <c r="D85" s="92"/>
      <c r="E85" s="92"/>
      <c r="F85" s="92"/>
      <c r="G85" s="92"/>
      <c r="H85" s="92"/>
      <c r="I85" s="93"/>
      <c r="J85" s="94"/>
      <c r="K85" s="305">
        <v>0.05</v>
      </c>
      <c r="L85" s="859">
        <f>N78*K85</f>
        <v>89.418709418229625</v>
      </c>
      <c r="M85" s="860"/>
      <c r="N85" s="51"/>
    </row>
    <row r="86" spans="1:14" ht="15.75" thickBot="1">
      <c r="B86" s="822" t="s">
        <v>953</v>
      </c>
      <c r="C86" s="823"/>
      <c r="D86" s="823"/>
      <c r="E86" s="823"/>
      <c r="F86" s="823"/>
      <c r="G86" s="823"/>
      <c r="H86" s="823"/>
      <c r="I86" s="823"/>
      <c r="J86" s="823"/>
      <c r="K86" s="823"/>
      <c r="L86" s="823"/>
      <c r="M86" s="824"/>
      <c r="N86" s="52">
        <f>L83+L84+L85</f>
        <v>536.51225650937772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2324.88644487397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1388.3177711986416</v>
      </c>
      <c r="N48" s="272">
        <f>K48*M48</f>
        <v>1388.3177711986416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1388.3177711986416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1388.3177711986416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277.66355423972834</v>
      </c>
      <c r="M83" s="858"/>
      <c r="N83" s="51"/>
    </row>
    <row r="84" spans="1:14">
      <c r="B84" s="89" t="s">
        <v>973</v>
      </c>
      <c r="C84" s="90"/>
      <c r="D84" s="90"/>
      <c r="E84" s="90"/>
      <c r="F84" s="90"/>
      <c r="G84" s="90"/>
      <c r="H84" s="90"/>
      <c r="I84" s="87"/>
      <c r="J84" s="88"/>
      <c r="K84" s="304">
        <v>0.05</v>
      </c>
      <c r="L84" s="857">
        <f>N78*K84</f>
        <v>69.415888559932085</v>
      </c>
      <c r="M84" s="858"/>
      <c r="N84" s="51"/>
    </row>
    <row r="85" spans="1:14" ht="15.75" thickBot="1">
      <c r="B85" s="91" t="s">
        <v>974</v>
      </c>
      <c r="C85" s="92"/>
      <c r="D85" s="92"/>
      <c r="E85" s="92"/>
      <c r="F85" s="92"/>
      <c r="G85" s="92"/>
      <c r="H85" s="92"/>
      <c r="I85" s="93"/>
      <c r="J85" s="94"/>
      <c r="K85" s="305">
        <v>0.05</v>
      </c>
      <c r="L85" s="859">
        <f>N78*K85</f>
        <v>69.415888559932085</v>
      </c>
      <c r="M85" s="860"/>
      <c r="N85" s="51"/>
    </row>
    <row r="86" spans="1:14" ht="15.75" thickBot="1">
      <c r="B86" s="822" t="s">
        <v>953</v>
      </c>
      <c r="C86" s="823"/>
      <c r="D86" s="823"/>
      <c r="E86" s="823"/>
      <c r="F86" s="823"/>
      <c r="G86" s="823"/>
      <c r="H86" s="823"/>
      <c r="I86" s="823"/>
      <c r="J86" s="823"/>
      <c r="K86" s="823"/>
      <c r="L86" s="823"/>
      <c r="M86" s="824"/>
      <c r="N86" s="52">
        <f>L83+L84+L85</f>
        <v>416.49533135959257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1804.8131025582343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2220.8873492498333</v>
      </c>
      <c r="N48" s="272">
        <f>K48*M48</f>
        <v>2220.8873492498333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2220.8873492498333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2220.8873492498333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444.17746984996666</v>
      </c>
      <c r="M83" s="858"/>
      <c r="N83" s="51"/>
    </row>
    <row r="84" spans="1:14">
      <c r="B84" s="89" t="s">
        <v>973</v>
      </c>
      <c r="C84" s="90"/>
      <c r="D84" s="90"/>
      <c r="E84" s="90"/>
      <c r="F84" s="90"/>
      <c r="G84" s="90"/>
      <c r="H84" s="90"/>
      <c r="I84" s="87"/>
      <c r="J84" s="88"/>
      <c r="K84" s="304">
        <v>0.05</v>
      </c>
      <c r="L84" s="857">
        <f>N78*K84</f>
        <v>111.04436746249166</v>
      </c>
      <c r="M84" s="858"/>
      <c r="N84" s="51"/>
    </row>
    <row r="85" spans="1:14" ht="15.75" thickBot="1">
      <c r="B85" s="91" t="s">
        <v>974</v>
      </c>
      <c r="C85" s="92"/>
      <c r="D85" s="92"/>
      <c r="E85" s="92"/>
      <c r="F85" s="92"/>
      <c r="G85" s="92"/>
      <c r="H85" s="92"/>
      <c r="I85" s="93"/>
      <c r="J85" s="94"/>
      <c r="K85" s="305">
        <v>0.05</v>
      </c>
      <c r="L85" s="859">
        <f>N78*K85</f>
        <v>111.04436746249166</v>
      </c>
      <c r="M85" s="860"/>
      <c r="N85" s="51"/>
    </row>
    <row r="86" spans="1:14" ht="15.75" thickBot="1">
      <c r="B86" s="822" t="s">
        <v>953</v>
      </c>
      <c r="C86" s="823"/>
      <c r="D86" s="823"/>
      <c r="E86" s="823"/>
      <c r="F86" s="823"/>
      <c r="G86" s="823"/>
      <c r="H86" s="823"/>
      <c r="I86" s="823"/>
      <c r="J86" s="823"/>
      <c r="K86" s="823"/>
      <c r="L86" s="823"/>
      <c r="M86" s="824"/>
      <c r="N86" s="52">
        <f>L83+L84+L85</f>
        <v>666.26620477494998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2887.1535540247833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2237.7729477069852</v>
      </c>
      <c r="N48" s="272">
        <f>K48*M48</f>
        <v>2237.7729477069852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2237.7729477069852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2237.7729477069852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447.55458954139704</v>
      </c>
      <c r="M83" s="858"/>
      <c r="N83" s="51"/>
    </row>
    <row r="84" spans="1:14">
      <c r="B84" s="89" t="s">
        <v>973</v>
      </c>
      <c r="C84" s="90"/>
      <c r="D84" s="90"/>
      <c r="E84" s="90"/>
      <c r="F84" s="90"/>
      <c r="G84" s="90"/>
      <c r="H84" s="90"/>
      <c r="I84" s="87"/>
      <c r="J84" s="88"/>
      <c r="K84" s="304">
        <v>0.05</v>
      </c>
      <c r="L84" s="857">
        <f>N78*K84</f>
        <v>111.88864738534926</v>
      </c>
      <c r="M84" s="858"/>
      <c r="N84" s="51"/>
    </row>
    <row r="85" spans="1:14" ht="15.75" thickBot="1">
      <c r="B85" s="91" t="s">
        <v>974</v>
      </c>
      <c r="C85" s="92"/>
      <c r="D85" s="92"/>
      <c r="E85" s="92"/>
      <c r="F85" s="92"/>
      <c r="G85" s="92"/>
      <c r="H85" s="92"/>
      <c r="I85" s="93"/>
      <c r="J85" s="94"/>
      <c r="K85" s="305">
        <v>0.05</v>
      </c>
      <c r="L85" s="859">
        <f>N78*K85</f>
        <v>111.88864738534926</v>
      </c>
      <c r="M85" s="860"/>
      <c r="N85" s="51"/>
    </row>
    <row r="86" spans="1:14" ht="15.75" thickBot="1">
      <c r="B86" s="822" t="s">
        <v>953</v>
      </c>
      <c r="C86" s="823"/>
      <c r="D86" s="823"/>
      <c r="E86" s="823"/>
      <c r="F86" s="823"/>
      <c r="G86" s="823"/>
      <c r="H86" s="823"/>
      <c r="I86" s="823"/>
      <c r="J86" s="823"/>
      <c r="K86" s="823"/>
      <c r="L86" s="823"/>
      <c r="M86" s="824"/>
      <c r="N86" s="52">
        <f>L83+L84+L85</f>
        <v>671.33188431209555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2909.1048320190807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2251.588437353746</v>
      </c>
      <c r="N48" s="272">
        <f>K48*M48</f>
        <v>2251.588437353746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2251.588437353746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2251.588437353746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450.31768747074921</v>
      </c>
      <c r="M83" s="858"/>
      <c r="N83" s="51"/>
    </row>
    <row r="84" spans="1:14">
      <c r="B84" s="89" t="s">
        <v>973</v>
      </c>
      <c r="C84" s="90"/>
      <c r="D84" s="90"/>
      <c r="E84" s="90"/>
      <c r="F84" s="90"/>
      <c r="G84" s="90"/>
      <c r="H84" s="90"/>
      <c r="I84" s="87"/>
      <c r="J84" s="88"/>
      <c r="K84" s="304">
        <v>0.05</v>
      </c>
      <c r="L84" s="857">
        <f>N78*K84</f>
        <v>112.5794218676873</v>
      </c>
      <c r="M84" s="858"/>
      <c r="N84" s="51"/>
    </row>
    <row r="85" spans="1:14" ht="15.75" thickBot="1">
      <c r="B85" s="91" t="s">
        <v>974</v>
      </c>
      <c r="C85" s="92"/>
      <c r="D85" s="92"/>
      <c r="E85" s="92"/>
      <c r="F85" s="92"/>
      <c r="G85" s="92"/>
      <c r="H85" s="92"/>
      <c r="I85" s="93"/>
      <c r="J85" s="94"/>
      <c r="K85" s="305">
        <v>0.05</v>
      </c>
      <c r="L85" s="859">
        <f>N78*K85</f>
        <v>112.5794218676873</v>
      </c>
      <c r="M85" s="860"/>
      <c r="N85" s="51"/>
    </row>
    <row r="86" spans="1:14" ht="15.75" thickBot="1">
      <c r="B86" s="822" t="s">
        <v>953</v>
      </c>
      <c r="C86" s="823"/>
      <c r="D86" s="823"/>
      <c r="E86" s="823"/>
      <c r="F86" s="823"/>
      <c r="G86" s="823"/>
      <c r="H86" s="823"/>
      <c r="I86" s="823"/>
      <c r="J86" s="823"/>
      <c r="K86" s="823"/>
      <c r="L86" s="823"/>
      <c r="M86" s="824"/>
      <c r="N86" s="52">
        <f>L83+L84+L85</f>
        <v>675.47653120612381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2927.0649685598701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2284.4176283207598</v>
      </c>
      <c r="N48" s="272">
        <f>K48*M48</f>
        <v>2284.4176283207598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2284.4176283207598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2284.4176283207598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456.88352566415199</v>
      </c>
      <c r="M83" s="858"/>
      <c r="N83" s="51"/>
    </row>
    <row r="84" spans="1:14">
      <c r="B84" s="89" t="s">
        <v>973</v>
      </c>
      <c r="C84" s="90"/>
      <c r="D84" s="90"/>
      <c r="E84" s="90"/>
      <c r="F84" s="90"/>
      <c r="G84" s="90"/>
      <c r="H84" s="90"/>
      <c r="I84" s="87"/>
      <c r="J84" s="88"/>
      <c r="K84" s="304">
        <v>0.05</v>
      </c>
      <c r="L84" s="857">
        <f>N78*K84</f>
        <v>114.220881416038</v>
      </c>
      <c r="M84" s="858"/>
      <c r="N84" s="51"/>
    </row>
    <row r="85" spans="1:14" ht="15.75" thickBot="1">
      <c r="B85" s="91" t="s">
        <v>974</v>
      </c>
      <c r="C85" s="92"/>
      <c r="D85" s="92"/>
      <c r="E85" s="92"/>
      <c r="F85" s="92"/>
      <c r="G85" s="92"/>
      <c r="H85" s="92"/>
      <c r="I85" s="93"/>
      <c r="J85" s="94"/>
      <c r="K85" s="305">
        <v>0.05</v>
      </c>
      <c r="L85" s="859">
        <f>N78*K85</f>
        <v>114.220881416038</v>
      </c>
      <c r="M85" s="860"/>
      <c r="N85" s="51"/>
    </row>
    <row r="86" spans="1:14" ht="15.75" thickBot="1">
      <c r="B86" s="822" t="s">
        <v>953</v>
      </c>
      <c r="C86" s="823"/>
      <c r="D86" s="823"/>
      <c r="E86" s="823"/>
      <c r="F86" s="823"/>
      <c r="G86" s="823"/>
      <c r="H86" s="823"/>
      <c r="I86" s="823"/>
      <c r="J86" s="823"/>
      <c r="K86" s="823"/>
      <c r="L86" s="823"/>
      <c r="M86" s="824"/>
      <c r="N86" s="52">
        <f>L83+L84+L85</f>
        <v>685.32528849622793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2969.7429168169879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2284.4176283207598</v>
      </c>
      <c r="N48" s="272">
        <f>K48*M48</f>
        <v>2284.4176283207598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2284.4176283207598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2284.4176283207598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456.88352566415199</v>
      </c>
      <c r="M83" s="858"/>
      <c r="N83" s="51"/>
    </row>
    <row r="84" spans="1:14">
      <c r="B84" s="89" t="s">
        <v>973</v>
      </c>
      <c r="C84" s="90"/>
      <c r="D84" s="90"/>
      <c r="E84" s="90"/>
      <c r="F84" s="90"/>
      <c r="G84" s="90"/>
      <c r="H84" s="90"/>
      <c r="I84" s="87"/>
      <c r="J84" s="88"/>
      <c r="K84" s="304">
        <v>0.05</v>
      </c>
      <c r="L84" s="857">
        <f>N78*K84</f>
        <v>114.220881416038</v>
      </c>
      <c r="M84" s="858"/>
      <c r="N84" s="51"/>
    </row>
    <row r="85" spans="1:14" ht="15.75" thickBot="1">
      <c r="B85" s="91" t="s">
        <v>974</v>
      </c>
      <c r="C85" s="92"/>
      <c r="D85" s="92"/>
      <c r="E85" s="92"/>
      <c r="F85" s="92"/>
      <c r="G85" s="92"/>
      <c r="H85" s="92"/>
      <c r="I85" s="93"/>
      <c r="J85" s="94"/>
      <c r="K85" s="305">
        <v>0.05</v>
      </c>
      <c r="L85" s="859">
        <f>N78*K85</f>
        <v>114.220881416038</v>
      </c>
      <c r="M85" s="860"/>
      <c r="N85" s="51"/>
    </row>
    <row r="86" spans="1:14" ht="15.75" thickBot="1">
      <c r="B86" s="822" t="s">
        <v>953</v>
      </c>
      <c r="C86" s="823"/>
      <c r="D86" s="823"/>
      <c r="E86" s="823"/>
      <c r="F86" s="823"/>
      <c r="G86" s="823"/>
      <c r="H86" s="823"/>
      <c r="I86" s="823"/>
      <c r="J86" s="823"/>
      <c r="K86" s="823"/>
      <c r="L86" s="823"/>
      <c r="M86" s="824"/>
      <c r="N86" s="52">
        <f>L83+L84+L85</f>
        <v>685.32528849622793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2969.7429168169879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2284.4176283207598</v>
      </c>
      <c r="N48" s="272">
        <f>K48*M48</f>
        <v>2284.4176283207598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2284.4176283207598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2284.4176283207598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456.88352566415199</v>
      </c>
      <c r="M83" s="858"/>
      <c r="N83" s="51"/>
    </row>
    <row r="84" spans="1:14">
      <c r="B84" s="89" t="s">
        <v>973</v>
      </c>
      <c r="C84" s="90"/>
      <c r="D84" s="90"/>
      <c r="E84" s="90"/>
      <c r="F84" s="90"/>
      <c r="G84" s="90"/>
      <c r="H84" s="90"/>
      <c r="I84" s="87"/>
      <c r="J84" s="88"/>
      <c r="K84" s="304">
        <v>0.05</v>
      </c>
      <c r="L84" s="857">
        <f>N78*K84</f>
        <v>114.220881416038</v>
      </c>
      <c r="M84" s="858"/>
      <c r="N84" s="51"/>
    </row>
    <row r="85" spans="1:14" ht="15.75" thickBot="1">
      <c r="B85" s="91" t="s">
        <v>974</v>
      </c>
      <c r="C85" s="92"/>
      <c r="D85" s="92"/>
      <c r="E85" s="92"/>
      <c r="F85" s="92"/>
      <c r="G85" s="92"/>
      <c r="H85" s="92"/>
      <c r="I85" s="93"/>
      <c r="J85" s="94"/>
      <c r="K85" s="305">
        <v>0.05</v>
      </c>
      <c r="L85" s="859">
        <f>N78*K85</f>
        <v>114.220881416038</v>
      </c>
      <c r="M85" s="860"/>
      <c r="N85" s="51"/>
    </row>
    <row r="86" spans="1:14" ht="15.75" thickBot="1">
      <c r="B86" s="822" t="s">
        <v>953</v>
      </c>
      <c r="C86" s="823"/>
      <c r="D86" s="823"/>
      <c r="E86" s="823"/>
      <c r="F86" s="823"/>
      <c r="G86" s="823"/>
      <c r="H86" s="823"/>
      <c r="I86" s="823"/>
      <c r="J86" s="823"/>
      <c r="K86" s="823"/>
      <c r="L86" s="823"/>
      <c r="M86" s="824"/>
      <c r="N86" s="52">
        <f>L83+L84+L85</f>
        <v>685.32528849622793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2969.7429168169879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2299.9651812462121</v>
      </c>
      <c r="N48" s="272">
        <f>K48*M48</f>
        <v>2299.9651812462121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2299.9651812462121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2299.9651812462121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459.99303624924244</v>
      </c>
      <c r="M83" s="858"/>
      <c r="N83" s="51"/>
    </row>
    <row r="84" spans="1:14">
      <c r="B84" s="89" t="s">
        <v>973</v>
      </c>
      <c r="C84" s="90"/>
      <c r="D84" s="90"/>
      <c r="E84" s="90"/>
      <c r="F84" s="90"/>
      <c r="G84" s="90"/>
      <c r="H84" s="90"/>
      <c r="I84" s="87"/>
      <c r="J84" s="88"/>
      <c r="K84" s="304">
        <v>0.05</v>
      </c>
      <c r="L84" s="857">
        <f>N78*K84</f>
        <v>114.99825906231061</v>
      </c>
      <c r="M84" s="858"/>
      <c r="N84" s="51"/>
    </row>
    <row r="85" spans="1:14" ht="15.75" thickBot="1">
      <c r="B85" s="91" t="s">
        <v>974</v>
      </c>
      <c r="C85" s="92"/>
      <c r="D85" s="92"/>
      <c r="E85" s="92"/>
      <c r="F85" s="92"/>
      <c r="G85" s="92"/>
      <c r="H85" s="92"/>
      <c r="I85" s="93"/>
      <c r="J85" s="94"/>
      <c r="K85" s="305">
        <v>0.05</v>
      </c>
      <c r="L85" s="859">
        <f>N78*K85</f>
        <v>114.99825906231061</v>
      </c>
      <c r="M85" s="860"/>
      <c r="N85" s="51"/>
    </row>
    <row r="86" spans="1:14" ht="15.75" thickBot="1">
      <c r="B86" s="822" t="s">
        <v>953</v>
      </c>
      <c r="C86" s="823"/>
      <c r="D86" s="823"/>
      <c r="E86" s="823"/>
      <c r="F86" s="823"/>
      <c r="G86" s="823"/>
      <c r="H86" s="823"/>
      <c r="I86" s="823"/>
      <c r="J86" s="823"/>
      <c r="K86" s="823"/>
      <c r="L86" s="823"/>
      <c r="M86" s="824"/>
      <c r="N86" s="52">
        <f>L83+L84+L85</f>
        <v>689.9895543738636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2989.9547356200756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2299.9651812462121</v>
      </c>
      <c r="N48" s="272">
        <f>K48*M48</f>
        <v>2299.9651812462121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2299.9651812462121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2299.9651812462121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459.99303624924244</v>
      </c>
      <c r="M83" s="858"/>
      <c r="N83" s="51"/>
    </row>
    <row r="84" spans="1:14">
      <c r="B84" s="89" t="s">
        <v>973</v>
      </c>
      <c r="C84" s="90"/>
      <c r="D84" s="90"/>
      <c r="E84" s="90"/>
      <c r="F84" s="90"/>
      <c r="G84" s="90"/>
      <c r="H84" s="90"/>
      <c r="I84" s="87"/>
      <c r="J84" s="88"/>
      <c r="K84" s="304">
        <v>0.05</v>
      </c>
      <c r="L84" s="857">
        <f>N78*K84</f>
        <v>114.99825906231061</v>
      </c>
      <c r="M84" s="858"/>
      <c r="N84" s="51"/>
    </row>
    <row r="85" spans="1:14" ht="15.75" thickBot="1">
      <c r="B85" s="91" t="s">
        <v>974</v>
      </c>
      <c r="C85" s="92"/>
      <c r="D85" s="92"/>
      <c r="E85" s="92"/>
      <c r="F85" s="92"/>
      <c r="G85" s="92"/>
      <c r="H85" s="92"/>
      <c r="I85" s="93"/>
      <c r="J85" s="94"/>
      <c r="K85" s="305">
        <v>0.05</v>
      </c>
      <c r="L85" s="859">
        <f>N78*K85</f>
        <v>114.99825906231061</v>
      </c>
      <c r="M85" s="860"/>
      <c r="N85" s="51"/>
    </row>
    <row r="86" spans="1:14" ht="15.75" thickBot="1">
      <c r="B86" s="822" t="s">
        <v>953</v>
      </c>
      <c r="C86" s="823"/>
      <c r="D86" s="823"/>
      <c r="E86" s="823"/>
      <c r="F86" s="823"/>
      <c r="G86" s="823"/>
      <c r="H86" s="823"/>
      <c r="I86" s="823"/>
      <c r="J86" s="823"/>
      <c r="K86" s="823"/>
      <c r="L86" s="823"/>
      <c r="M86" s="824"/>
      <c r="N86" s="52">
        <f>L83+L84+L85</f>
        <v>689.9895543738636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2989.9547356200756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2303.1593989119597</v>
      </c>
      <c r="N48" s="272">
        <f>K48*M48</f>
        <v>2303.1593989119597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2303.1593989119597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2303.1593989119597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460.63187978239193</v>
      </c>
      <c r="M83" s="858"/>
      <c r="N83" s="51"/>
    </row>
    <row r="84" spans="1:14">
      <c r="B84" s="89" t="s">
        <v>973</v>
      </c>
      <c r="C84" s="90"/>
      <c r="D84" s="90"/>
      <c r="E84" s="90"/>
      <c r="F84" s="90"/>
      <c r="G84" s="90"/>
      <c r="H84" s="90"/>
      <c r="I84" s="87"/>
      <c r="J84" s="88"/>
      <c r="K84" s="304">
        <v>0.05</v>
      </c>
      <c r="L84" s="857">
        <f>N78*K84</f>
        <v>115.15796994559798</v>
      </c>
      <c r="M84" s="858"/>
      <c r="N84" s="51"/>
    </row>
    <row r="85" spans="1:14" ht="15.75" thickBot="1">
      <c r="B85" s="91" t="s">
        <v>974</v>
      </c>
      <c r="C85" s="92"/>
      <c r="D85" s="92"/>
      <c r="E85" s="92"/>
      <c r="F85" s="92"/>
      <c r="G85" s="92"/>
      <c r="H85" s="92"/>
      <c r="I85" s="93"/>
      <c r="J85" s="94"/>
      <c r="K85" s="305">
        <v>0.05</v>
      </c>
      <c r="L85" s="859">
        <f>N78*K85</f>
        <v>115.15796994559798</v>
      </c>
      <c r="M85" s="860"/>
      <c r="N85" s="51"/>
    </row>
    <row r="86" spans="1:14" ht="15.75" thickBot="1">
      <c r="B86" s="822" t="s">
        <v>953</v>
      </c>
      <c r="C86" s="823"/>
      <c r="D86" s="823"/>
      <c r="E86" s="823"/>
      <c r="F86" s="823"/>
      <c r="G86" s="823"/>
      <c r="H86" s="823"/>
      <c r="I86" s="823"/>
      <c r="J86" s="823"/>
      <c r="K86" s="823"/>
      <c r="L86" s="823"/>
      <c r="M86" s="824"/>
      <c r="N86" s="52">
        <f>L83+L84+L85</f>
        <v>690.9478196735879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2994.1072185855473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1780.9690631261324</v>
      </c>
      <c r="N48" s="272">
        <f>K48*M48</f>
        <v>1780.9690631261324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1780.9690631261324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1780.9690631261324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356.19381262522649</v>
      </c>
      <c r="M83" s="858"/>
      <c r="N83" s="51"/>
    </row>
    <row r="84" spans="1:14">
      <c r="B84" s="89" t="s">
        <v>973</v>
      </c>
      <c r="C84" s="90"/>
      <c r="D84" s="90"/>
      <c r="E84" s="90"/>
      <c r="F84" s="90"/>
      <c r="G84" s="90"/>
      <c r="H84" s="90"/>
      <c r="I84" s="87"/>
      <c r="J84" s="88"/>
      <c r="K84" s="304">
        <v>0.05</v>
      </c>
      <c r="L84" s="857">
        <f>N78*K84</f>
        <v>89.048453156306621</v>
      </c>
      <c r="M84" s="858"/>
      <c r="N84" s="51"/>
    </row>
    <row r="85" spans="1:14" ht="15.75" thickBot="1">
      <c r="B85" s="91" t="s">
        <v>974</v>
      </c>
      <c r="C85" s="92"/>
      <c r="D85" s="92"/>
      <c r="E85" s="92"/>
      <c r="F85" s="92"/>
      <c r="G85" s="92"/>
      <c r="H85" s="92"/>
      <c r="I85" s="93"/>
      <c r="J85" s="94"/>
      <c r="K85" s="305">
        <v>0.05</v>
      </c>
      <c r="L85" s="859">
        <f>N78*K85</f>
        <v>89.048453156306621</v>
      </c>
      <c r="M85" s="860"/>
      <c r="N85" s="51"/>
    </row>
    <row r="86" spans="1:14" ht="15.75" thickBot="1">
      <c r="B86" s="822" t="s">
        <v>953</v>
      </c>
      <c r="C86" s="823"/>
      <c r="D86" s="823"/>
      <c r="E86" s="823"/>
      <c r="F86" s="823"/>
      <c r="G86" s="823"/>
      <c r="H86" s="823"/>
      <c r="I86" s="823"/>
      <c r="J86" s="823"/>
      <c r="K86" s="823"/>
      <c r="L86" s="823"/>
      <c r="M86" s="824"/>
      <c r="N86" s="52">
        <f>L83+L84+L85</f>
        <v>534.29071893783976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2315.2597820639721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500</v>
      </c>
      <c r="N36" s="272">
        <f>K36/M36</f>
        <v>145.60654512897372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1329.0139655303813</v>
      </c>
      <c r="N48" s="272">
        <f>K48*M48</f>
        <v>1329.0139655303813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1329.0139655303813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54.131</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1685.0898422793221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337.01796845586443</v>
      </c>
      <c r="M82" s="858"/>
      <c r="N82" s="51"/>
    </row>
    <row r="83" spans="1:14">
      <c r="B83" s="89" t="s">
        <v>973</v>
      </c>
      <c r="C83" s="90"/>
      <c r="D83" s="90"/>
      <c r="E83" s="90"/>
      <c r="F83" s="90"/>
      <c r="G83" s="90"/>
      <c r="H83" s="90"/>
      <c r="I83" s="87"/>
      <c r="J83" s="88"/>
      <c r="K83" s="304">
        <v>0.05</v>
      </c>
      <c r="L83" s="857">
        <f>N77*K83</f>
        <v>84.254492113966108</v>
      </c>
      <c r="M83" s="858"/>
      <c r="N83" s="51"/>
    </row>
    <row r="84" spans="1:14" ht="15.75" thickBot="1">
      <c r="B84" s="91" t="s">
        <v>974</v>
      </c>
      <c r="C84" s="92"/>
      <c r="D84" s="92"/>
      <c r="E84" s="92"/>
      <c r="F84" s="92"/>
      <c r="G84" s="92"/>
      <c r="H84" s="92"/>
      <c r="I84" s="93"/>
      <c r="J84" s="94"/>
      <c r="K84" s="305">
        <v>0.05</v>
      </c>
      <c r="L84" s="859">
        <f>N77*K84</f>
        <v>84.254492113966108</v>
      </c>
      <c r="M84" s="860"/>
      <c r="N84" s="51"/>
    </row>
    <row r="85" spans="1:14" ht="15.75" thickBot="1">
      <c r="B85" s="822" t="s">
        <v>953</v>
      </c>
      <c r="C85" s="823"/>
      <c r="D85" s="823"/>
      <c r="E85" s="823"/>
      <c r="F85" s="823"/>
      <c r="G85" s="823"/>
      <c r="H85" s="823"/>
      <c r="I85" s="823"/>
      <c r="J85" s="823"/>
      <c r="K85" s="823"/>
      <c r="L85" s="823"/>
      <c r="M85" s="824"/>
      <c r="N85" s="52">
        <f>L82+L83+L84</f>
        <v>505.52695268379659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2190.6167949631185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500</v>
      </c>
      <c r="N36" s="272">
        <f>K36/M36</f>
        <v>145.60654512897372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3260.2706833582188</v>
      </c>
      <c r="N48" s="272">
        <f>K48*M48</f>
        <v>3260.2706833582188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3260.2706833582188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3616.3465601071593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723.26931202143192</v>
      </c>
      <c r="M83" s="858"/>
      <c r="N83" s="51"/>
    </row>
    <row r="84" spans="1:14">
      <c r="B84" s="89" t="s">
        <v>973</v>
      </c>
      <c r="C84" s="90"/>
      <c r="D84" s="90"/>
      <c r="E84" s="90"/>
      <c r="F84" s="90"/>
      <c r="G84" s="90"/>
      <c r="H84" s="90"/>
      <c r="I84" s="87"/>
      <c r="J84" s="88"/>
      <c r="K84" s="304">
        <v>0.05</v>
      </c>
      <c r="L84" s="857">
        <f>N78*K84</f>
        <v>180.81732800535798</v>
      </c>
      <c r="M84" s="858"/>
      <c r="N84" s="51"/>
    </row>
    <row r="85" spans="1:14" ht="15.75" thickBot="1">
      <c r="B85" s="91" t="s">
        <v>974</v>
      </c>
      <c r="C85" s="92"/>
      <c r="D85" s="92"/>
      <c r="E85" s="92"/>
      <c r="F85" s="92"/>
      <c r="G85" s="92"/>
      <c r="H85" s="92"/>
      <c r="I85" s="93"/>
      <c r="J85" s="94"/>
      <c r="K85" s="305">
        <v>0.05</v>
      </c>
      <c r="L85" s="859">
        <f>N78*K85</f>
        <v>180.81732800535798</v>
      </c>
      <c r="M85" s="860"/>
      <c r="N85" s="51"/>
    </row>
    <row r="86" spans="1:14" ht="15.75" thickBot="1">
      <c r="B86" s="822" t="s">
        <v>953</v>
      </c>
      <c r="C86" s="823"/>
      <c r="D86" s="823"/>
      <c r="E86" s="823"/>
      <c r="F86" s="823"/>
      <c r="G86" s="823"/>
      <c r="H86" s="823"/>
      <c r="I86" s="823"/>
      <c r="J86" s="823"/>
      <c r="K86" s="823"/>
      <c r="L86" s="823"/>
      <c r="M86" s="824"/>
      <c r="N86" s="52">
        <f>L83+L84+L85</f>
        <v>1084.9039680321478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4701.2505281393069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500</v>
      </c>
      <c r="N36" s="272">
        <f>K36/M36</f>
        <v>145.60654512897372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7560.9881889463004</v>
      </c>
      <c r="N48" s="272">
        <f>K48*M48</f>
        <v>2268.29645668389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2268.29645668389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2624.3723334328306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524.87446668656617</v>
      </c>
      <c r="M83" s="858"/>
      <c r="N83" s="51"/>
    </row>
    <row r="84" spans="1:14">
      <c r="B84" s="89" t="s">
        <v>973</v>
      </c>
      <c r="C84" s="90"/>
      <c r="D84" s="90"/>
      <c r="E84" s="90"/>
      <c r="F84" s="90"/>
      <c r="G84" s="90"/>
      <c r="H84" s="90"/>
      <c r="I84" s="87"/>
      <c r="J84" s="88"/>
      <c r="K84" s="304">
        <v>0.05</v>
      </c>
      <c r="L84" s="857">
        <f>N78*K84</f>
        <v>131.21861667164154</v>
      </c>
      <c r="M84" s="858"/>
      <c r="N84" s="51"/>
    </row>
    <row r="85" spans="1:14" ht="15.75" thickBot="1">
      <c r="B85" s="91" t="s">
        <v>974</v>
      </c>
      <c r="C85" s="92"/>
      <c r="D85" s="92"/>
      <c r="E85" s="92"/>
      <c r="F85" s="92"/>
      <c r="G85" s="92"/>
      <c r="H85" s="92"/>
      <c r="I85" s="93"/>
      <c r="J85" s="94"/>
      <c r="K85" s="305">
        <v>0.05</v>
      </c>
      <c r="L85" s="859">
        <f>N78*K85</f>
        <v>131.21861667164154</v>
      </c>
      <c r="M85" s="860"/>
      <c r="N85" s="51"/>
    </row>
    <row r="86" spans="1:14" ht="15.75" thickBot="1">
      <c r="B86" s="822" t="s">
        <v>953</v>
      </c>
      <c r="C86" s="823"/>
      <c r="D86" s="823"/>
      <c r="E86" s="823"/>
      <c r="F86" s="823"/>
      <c r="G86" s="823"/>
      <c r="H86" s="823"/>
      <c r="I86" s="823"/>
      <c r="J86" s="823"/>
      <c r="K86" s="823"/>
      <c r="L86" s="823"/>
      <c r="M86" s="824"/>
      <c r="N86" s="52">
        <f>L83+L84+L85</f>
        <v>787.31170002984913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3411.6840334626795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72803.272564486862</v>
      </c>
      <c r="L36" s="270"/>
      <c r="M36" s="271">
        <v>500</v>
      </c>
      <c r="N36" s="272">
        <f>K36/M36</f>
        <v>145.60654512897372</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1160.1023991223167</v>
      </c>
      <c r="N48" s="272">
        <f>K48*M48</f>
        <v>522.04607960504256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522.04607960504256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878.12195635398314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175.62439127079665</v>
      </c>
      <c r="M83" s="858"/>
      <c r="N83" s="51"/>
    </row>
    <row r="84" spans="1:14">
      <c r="B84" s="89" t="s">
        <v>973</v>
      </c>
      <c r="C84" s="90"/>
      <c r="D84" s="90"/>
      <c r="E84" s="90"/>
      <c r="F84" s="90"/>
      <c r="G84" s="90"/>
      <c r="H84" s="90"/>
      <c r="I84" s="87"/>
      <c r="J84" s="88"/>
      <c r="K84" s="304">
        <v>0.05</v>
      </c>
      <c r="L84" s="857">
        <f>N78*K84</f>
        <v>43.906097817699163</v>
      </c>
      <c r="M84" s="858"/>
      <c r="N84" s="51"/>
    </row>
    <row r="85" spans="1:14" ht="15.75" thickBot="1">
      <c r="B85" s="91" t="s">
        <v>974</v>
      </c>
      <c r="C85" s="92"/>
      <c r="D85" s="92"/>
      <c r="E85" s="92"/>
      <c r="F85" s="92"/>
      <c r="G85" s="92"/>
      <c r="H85" s="92"/>
      <c r="I85" s="93"/>
      <c r="J85" s="94"/>
      <c r="K85" s="305">
        <v>0.05</v>
      </c>
      <c r="L85" s="859">
        <f>N78*K85</f>
        <v>43.906097817699163</v>
      </c>
      <c r="M85" s="860"/>
      <c r="N85" s="51"/>
    </row>
    <row r="86" spans="1:14" ht="15.75" thickBot="1">
      <c r="B86" s="822" t="s">
        <v>953</v>
      </c>
      <c r="C86" s="823"/>
      <c r="D86" s="823"/>
      <c r="E86" s="823"/>
      <c r="F86" s="823"/>
      <c r="G86" s="823"/>
      <c r="H86" s="823"/>
      <c r="I86" s="823"/>
      <c r="J86" s="823"/>
      <c r="K86" s="823"/>
      <c r="L86" s="823"/>
      <c r="M86" s="824"/>
      <c r="N86" s="52">
        <f>L83+L84+L85</f>
        <v>263.43658690619498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1141.5585432601781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500</v>
      </c>
      <c r="N36" s="272">
        <f>K36/M36</f>
        <v>145.60654512897372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1247.1550017155407</v>
      </c>
      <c r="N48" s="272">
        <f>K48*M48</f>
        <v>561.21975077199329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561.21975077199329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917.29562752093386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183.45912550418677</v>
      </c>
      <c r="M83" s="858"/>
      <c r="N83" s="51"/>
    </row>
    <row r="84" spans="1:14">
      <c r="B84" s="89" t="s">
        <v>973</v>
      </c>
      <c r="C84" s="90"/>
      <c r="D84" s="90"/>
      <c r="E84" s="90"/>
      <c r="F84" s="90"/>
      <c r="G84" s="90"/>
      <c r="H84" s="90"/>
      <c r="I84" s="87"/>
      <c r="J84" s="88"/>
      <c r="K84" s="304">
        <v>0.05</v>
      </c>
      <c r="L84" s="857">
        <f>N78*K84</f>
        <v>45.864781376046693</v>
      </c>
      <c r="M84" s="858"/>
      <c r="N84" s="51"/>
    </row>
    <row r="85" spans="1:14" ht="15.75" thickBot="1">
      <c r="B85" s="91" t="s">
        <v>974</v>
      </c>
      <c r="C85" s="92"/>
      <c r="D85" s="92"/>
      <c r="E85" s="92"/>
      <c r="F85" s="92"/>
      <c r="G85" s="92"/>
      <c r="H85" s="92"/>
      <c r="I85" s="93"/>
      <c r="J85" s="94"/>
      <c r="K85" s="305">
        <v>0.05</v>
      </c>
      <c r="L85" s="859">
        <f>N78*K85</f>
        <v>45.864781376046693</v>
      </c>
      <c r="M85" s="860"/>
      <c r="N85" s="51"/>
    </row>
    <row r="86" spans="1:14" ht="15.75" thickBot="1">
      <c r="B86" s="822" t="s">
        <v>953</v>
      </c>
      <c r="C86" s="823"/>
      <c r="D86" s="823"/>
      <c r="E86" s="823"/>
      <c r="F86" s="823"/>
      <c r="G86" s="823"/>
      <c r="H86" s="823"/>
      <c r="I86" s="823"/>
      <c r="J86" s="823"/>
      <c r="K86" s="823"/>
      <c r="L86" s="823"/>
      <c r="M86" s="824"/>
      <c r="N86" s="52">
        <f>L83+L84+L85</f>
        <v>275.18868825628016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1192.4843157772141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500</v>
      </c>
      <c r="N36" s="272">
        <f>K36/M36</f>
        <v>145.60654512897372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1504.3864246893731</v>
      </c>
      <c r="N48" s="272">
        <f>K48*M48</f>
        <v>676.97389111021789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676.97389111021789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1033.0497678591587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206.60995357183174</v>
      </c>
      <c r="M83" s="858"/>
      <c r="N83" s="51"/>
    </row>
    <row r="84" spans="1:14">
      <c r="B84" s="89" t="s">
        <v>973</v>
      </c>
      <c r="C84" s="90"/>
      <c r="D84" s="90"/>
      <c r="E84" s="90"/>
      <c r="F84" s="90"/>
      <c r="G84" s="90"/>
      <c r="H84" s="90"/>
      <c r="I84" s="87"/>
      <c r="J84" s="88"/>
      <c r="K84" s="304">
        <v>0.05</v>
      </c>
      <c r="L84" s="857">
        <f>N78*K84</f>
        <v>51.652488392957935</v>
      </c>
      <c r="M84" s="858"/>
      <c r="N84" s="51"/>
    </row>
    <row r="85" spans="1:14" ht="15.75" thickBot="1">
      <c r="B85" s="91" t="s">
        <v>974</v>
      </c>
      <c r="C85" s="92"/>
      <c r="D85" s="92"/>
      <c r="E85" s="92"/>
      <c r="F85" s="92"/>
      <c r="G85" s="92"/>
      <c r="H85" s="92"/>
      <c r="I85" s="93"/>
      <c r="J85" s="94"/>
      <c r="K85" s="305">
        <v>0.05</v>
      </c>
      <c r="L85" s="859">
        <f>N78*K85</f>
        <v>51.652488392957935</v>
      </c>
      <c r="M85" s="860"/>
      <c r="N85" s="51"/>
    </row>
    <row r="86" spans="1:14" ht="15.75" thickBot="1">
      <c r="B86" s="822" t="s">
        <v>953</v>
      </c>
      <c r="C86" s="823"/>
      <c r="D86" s="823"/>
      <c r="E86" s="823"/>
      <c r="F86" s="823"/>
      <c r="G86" s="823"/>
      <c r="H86" s="823"/>
      <c r="I86" s="823"/>
      <c r="J86" s="823"/>
      <c r="K86" s="823"/>
      <c r="L86" s="823"/>
      <c r="M86" s="824"/>
      <c r="N86" s="52">
        <f>L83+L84+L85</f>
        <v>309.91493035774761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1342.9646982169063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500</v>
      </c>
      <c r="N36" s="272">
        <f>K36/M36</f>
        <v>145.60654512897372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500</v>
      </c>
      <c r="N37" s="272">
        <f>K37/M37</f>
        <v>155.79702161996693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301.94487674894066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1565.4831480979469</v>
      </c>
      <c r="N48" s="272">
        <f>K48*M48</f>
        <v>704.46741664407614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704.46741664407614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1060.5432933930169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212.1086586786034</v>
      </c>
      <c r="M83" s="858"/>
      <c r="N83" s="51"/>
    </row>
    <row r="84" spans="1:14">
      <c r="B84" s="89" t="s">
        <v>973</v>
      </c>
      <c r="C84" s="90"/>
      <c r="D84" s="90"/>
      <c r="E84" s="90"/>
      <c r="F84" s="90"/>
      <c r="G84" s="90"/>
      <c r="H84" s="90"/>
      <c r="I84" s="87"/>
      <c r="J84" s="88"/>
      <c r="K84" s="304">
        <v>0.05</v>
      </c>
      <c r="L84" s="857">
        <f>N78*K84</f>
        <v>53.027164669650851</v>
      </c>
      <c r="M84" s="858"/>
      <c r="N84" s="51"/>
    </row>
    <row r="85" spans="1:14" ht="15.75" thickBot="1">
      <c r="B85" s="91" t="s">
        <v>974</v>
      </c>
      <c r="C85" s="92"/>
      <c r="D85" s="92"/>
      <c r="E85" s="92"/>
      <c r="F85" s="92"/>
      <c r="G85" s="92"/>
      <c r="H85" s="92"/>
      <c r="I85" s="93"/>
      <c r="J85" s="94"/>
      <c r="K85" s="305">
        <v>0.05</v>
      </c>
      <c r="L85" s="859">
        <f>N78*K85</f>
        <v>53.027164669650851</v>
      </c>
      <c r="M85" s="860"/>
      <c r="N85" s="51"/>
    </row>
    <row r="86" spans="1:14" ht="15.75" thickBot="1">
      <c r="B86" s="822" t="s">
        <v>953</v>
      </c>
      <c r="C86" s="823"/>
      <c r="D86" s="823"/>
      <c r="E86" s="823"/>
      <c r="F86" s="823"/>
      <c r="G86" s="823"/>
      <c r="H86" s="823"/>
      <c r="I86" s="823"/>
      <c r="J86" s="823"/>
      <c r="K86" s="823"/>
      <c r="L86" s="823"/>
      <c r="M86" s="824"/>
      <c r="N86" s="52">
        <f>L83+L84+L85</f>
        <v>318.16298801790509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1378.706281410922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400</v>
      </c>
      <c r="N36" s="272">
        <f>K36/M36</f>
        <v>182.00818141121715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400</v>
      </c>
      <c r="N37" s="272">
        <f>K37/M37</f>
        <v>582.80682317532137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400</v>
      </c>
      <c r="N38" s="272">
        <f>K38/M38</f>
        <v>194.74627702495866</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876">
        <v>400</v>
      </c>
      <c r="M39" s="877"/>
      <c r="N39" s="272">
        <f>K39/L39</f>
        <v>247.01110334379464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1207.5824169665868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1247.1550017155407</v>
      </c>
      <c r="N48" s="272">
        <f>K48*M48</f>
        <v>2282.2936531394398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44745.193594199154</v>
      </c>
      <c r="N49" s="272">
        <f>K49*M49</f>
        <v>850.15867828978389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3132.4523314292237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939.45752143283755</v>
      </c>
      <c r="M58" s="910"/>
      <c r="N58" s="287">
        <f>K58*L58</f>
        <v>17.849692907223915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17.849692907223915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4458.8876424325363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891.77752848650732</v>
      </c>
      <c r="M82" s="858"/>
      <c r="N82" s="51"/>
    </row>
    <row r="83" spans="1:14">
      <c r="B83" s="89" t="s">
        <v>973</v>
      </c>
      <c r="C83" s="90"/>
      <c r="D83" s="90"/>
      <c r="E83" s="90"/>
      <c r="F83" s="90"/>
      <c r="G83" s="90"/>
      <c r="H83" s="90"/>
      <c r="I83" s="87"/>
      <c r="J83" s="88"/>
      <c r="K83" s="304">
        <v>0.05</v>
      </c>
      <c r="L83" s="857">
        <f>N77*K83</f>
        <v>222.94438212162683</v>
      </c>
      <c r="M83" s="858"/>
      <c r="N83" s="51"/>
    </row>
    <row r="84" spans="1:14" ht="15.75" thickBot="1">
      <c r="B84" s="91" t="s">
        <v>974</v>
      </c>
      <c r="C84" s="92"/>
      <c r="D84" s="92"/>
      <c r="E84" s="92"/>
      <c r="F84" s="92"/>
      <c r="G84" s="92"/>
      <c r="H84" s="92"/>
      <c r="I84" s="93"/>
      <c r="J84" s="94"/>
      <c r="K84" s="305">
        <v>0.05</v>
      </c>
      <c r="L84" s="859">
        <f>N77*K84</f>
        <v>222.94438212162683</v>
      </c>
      <c r="M84" s="860"/>
      <c r="N84" s="51"/>
    </row>
    <row r="85" spans="1:14" ht="15.75" thickBot="1">
      <c r="B85" s="822" t="s">
        <v>953</v>
      </c>
      <c r="C85" s="823"/>
      <c r="D85" s="823"/>
      <c r="E85" s="823"/>
      <c r="F85" s="823"/>
      <c r="G85" s="823"/>
      <c r="H85" s="823"/>
      <c r="I85" s="823"/>
      <c r="J85" s="823"/>
      <c r="K85" s="823"/>
      <c r="L85" s="823"/>
      <c r="M85" s="824"/>
      <c r="N85" s="52">
        <f>L82+L83+L84</f>
        <v>1337.6662927297609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5796.5539351622974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400</v>
      </c>
      <c r="N36" s="272">
        <f>K36/M36</f>
        <v>182.00818141121715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400</v>
      </c>
      <c r="N37" s="272">
        <f>K37/M37</f>
        <v>582.80682317532137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400</v>
      </c>
      <c r="N38" s="272">
        <f>K38/M38</f>
        <v>194.74627702495866</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876">
        <v>400</v>
      </c>
      <c r="M39" s="877"/>
      <c r="N39" s="272">
        <f>K39/L39</f>
        <v>247.01110334379464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1207.5824169665868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1247.1550017155407</v>
      </c>
      <c r="N48" s="272">
        <f>K48*M48</f>
        <v>1870.7325025733112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44745.193594199154</v>
      </c>
      <c r="N49" s="272">
        <f>K49*M49</f>
        <v>581.68751672458893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2452.4200192979001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939.45752143283755</v>
      </c>
      <c r="M58" s="910"/>
      <c r="N58" s="287">
        <f>K58*L58</f>
        <v>12.212947778626887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12.212947778626887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3773.2185851726167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754.64371703452343</v>
      </c>
      <c r="M83" s="858"/>
      <c r="N83" s="51"/>
    </row>
    <row r="84" spans="1:14">
      <c r="B84" s="89" t="s">
        <v>973</v>
      </c>
      <c r="C84" s="90"/>
      <c r="D84" s="90"/>
      <c r="E84" s="90"/>
      <c r="F84" s="90"/>
      <c r="G84" s="90"/>
      <c r="H84" s="90"/>
      <c r="I84" s="87"/>
      <c r="J84" s="88"/>
      <c r="K84" s="304">
        <v>0.05</v>
      </c>
      <c r="L84" s="857">
        <f>N78*K84</f>
        <v>188.66092925863086</v>
      </c>
      <c r="M84" s="858"/>
      <c r="N84" s="51"/>
    </row>
    <row r="85" spans="1:14" ht="15.75" thickBot="1">
      <c r="B85" s="91" t="s">
        <v>974</v>
      </c>
      <c r="C85" s="92"/>
      <c r="D85" s="92"/>
      <c r="E85" s="92"/>
      <c r="F85" s="92"/>
      <c r="G85" s="92"/>
      <c r="H85" s="92"/>
      <c r="I85" s="93"/>
      <c r="J85" s="94"/>
      <c r="K85" s="305">
        <v>0.05</v>
      </c>
      <c r="L85" s="859">
        <f>N78*K85</f>
        <v>188.66092925863086</v>
      </c>
      <c r="M85" s="860"/>
      <c r="N85" s="51"/>
    </row>
    <row r="86" spans="1:14" ht="15.75" thickBot="1">
      <c r="B86" s="822" t="s">
        <v>953</v>
      </c>
      <c r="C86" s="823"/>
      <c r="D86" s="823"/>
      <c r="E86" s="823"/>
      <c r="F86" s="823"/>
      <c r="G86" s="823"/>
      <c r="H86" s="823"/>
      <c r="I86" s="823"/>
      <c r="J86" s="823"/>
      <c r="K86" s="823"/>
      <c r="L86" s="823"/>
      <c r="M86" s="824"/>
      <c r="N86" s="52">
        <f>L83+L84+L85</f>
        <v>1131.9655755517852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4905.1841607244023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400</v>
      </c>
      <c r="N36" s="272">
        <f>K36/M36</f>
        <v>182.00818141121715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400</v>
      </c>
      <c r="N37" s="272">
        <f>K37/M37</f>
        <v>582.80682317532137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400</v>
      </c>
      <c r="N38" s="272">
        <f>K38/M38</f>
        <v>194.74627702495866</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876">
        <v>400</v>
      </c>
      <c r="M39" s="877"/>
      <c r="N39" s="272">
        <f>K39/L39</f>
        <v>247.01110334379464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1207.5824169665868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1247.1550017155407</v>
      </c>
      <c r="N48" s="272">
        <f>K48*M48</f>
        <v>2282.2936531394398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44745.193594199154</v>
      </c>
      <c r="N49" s="272">
        <f>K49*M49</f>
        <v>850.15867828978389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3132.4523314292237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939.45752143283755</v>
      </c>
      <c r="M58" s="910"/>
      <c r="N58" s="287">
        <f>K58*L58</f>
        <v>17.849692907223915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17.849692907223915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4458.8876424325363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891.77752848650732</v>
      </c>
      <c r="M83" s="858"/>
      <c r="N83" s="51"/>
    </row>
    <row r="84" spans="1:14">
      <c r="B84" s="89" t="s">
        <v>973</v>
      </c>
      <c r="C84" s="90"/>
      <c r="D84" s="90"/>
      <c r="E84" s="90"/>
      <c r="F84" s="90"/>
      <c r="G84" s="90"/>
      <c r="H84" s="90"/>
      <c r="I84" s="87"/>
      <c r="J84" s="88"/>
      <c r="K84" s="304">
        <v>0.05</v>
      </c>
      <c r="L84" s="857">
        <f>N78*K84</f>
        <v>222.94438212162683</v>
      </c>
      <c r="M84" s="858"/>
      <c r="N84" s="51"/>
    </row>
    <row r="85" spans="1:14" ht="15.75" thickBot="1">
      <c r="B85" s="91" t="s">
        <v>974</v>
      </c>
      <c r="C85" s="92"/>
      <c r="D85" s="92"/>
      <c r="E85" s="92"/>
      <c r="F85" s="92"/>
      <c r="G85" s="92"/>
      <c r="H85" s="92"/>
      <c r="I85" s="93"/>
      <c r="J85" s="94"/>
      <c r="K85" s="305">
        <v>0.05</v>
      </c>
      <c r="L85" s="859">
        <f>N78*K85</f>
        <v>222.94438212162683</v>
      </c>
      <c r="M85" s="860"/>
      <c r="N85" s="51"/>
    </row>
    <row r="86" spans="1:14" ht="15.75" thickBot="1">
      <c r="B86" s="822" t="s">
        <v>953</v>
      </c>
      <c r="C86" s="823"/>
      <c r="D86" s="823"/>
      <c r="E86" s="823"/>
      <c r="F86" s="823"/>
      <c r="G86" s="823"/>
      <c r="H86" s="823"/>
      <c r="I86" s="823"/>
      <c r="J86" s="823"/>
      <c r="K86" s="823"/>
      <c r="L86" s="823"/>
      <c r="M86" s="824"/>
      <c r="N86" s="52">
        <f>L83+L84+L85</f>
        <v>1337.6662927297609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5796.5539351622974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400</v>
      </c>
      <c r="N36" s="272">
        <f>K36/M36</f>
        <v>182.00818141121715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400</v>
      </c>
      <c r="N37" s="272">
        <f>K37/M37</f>
        <v>582.80682317532137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400</v>
      </c>
      <c r="N38" s="272">
        <f>K38/M38</f>
        <v>194.74627702495866</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876">
        <v>400</v>
      </c>
      <c r="M39" s="877"/>
      <c r="N39" s="272">
        <f>K39/L39</f>
        <v>247.01110334379464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1207.5824169665868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44745.193594199154</v>
      </c>
      <c r="N48" s="272">
        <f>K48*M48</f>
        <v>581.68751672458893</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1247.1550017155407</v>
      </c>
      <c r="N49" s="272">
        <f>K49*M49</f>
        <v>1870.7325025733112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2452.4200192979001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939.45752143283755</v>
      </c>
      <c r="M58" s="910"/>
      <c r="N58" s="287">
        <f>K58*L58</f>
        <v>12.212947778626887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12.212947778626887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3773.2185851726167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754.64371703452343</v>
      </c>
      <c r="M83" s="858"/>
      <c r="N83" s="51"/>
    </row>
    <row r="84" spans="1:14">
      <c r="B84" s="89" t="s">
        <v>973</v>
      </c>
      <c r="C84" s="90"/>
      <c r="D84" s="90"/>
      <c r="E84" s="90"/>
      <c r="F84" s="90"/>
      <c r="G84" s="90"/>
      <c r="H84" s="90"/>
      <c r="I84" s="87"/>
      <c r="J84" s="88"/>
      <c r="K84" s="304">
        <v>0.05</v>
      </c>
      <c r="L84" s="857">
        <f>N78*K84</f>
        <v>188.66092925863086</v>
      </c>
      <c r="M84" s="858"/>
      <c r="N84" s="51"/>
    </row>
    <row r="85" spans="1:14" ht="15.75" thickBot="1">
      <c r="B85" s="91" t="s">
        <v>974</v>
      </c>
      <c r="C85" s="92"/>
      <c r="D85" s="92"/>
      <c r="E85" s="92"/>
      <c r="F85" s="92"/>
      <c r="G85" s="92"/>
      <c r="H85" s="92"/>
      <c r="I85" s="93"/>
      <c r="J85" s="94"/>
      <c r="K85" s="305">
        <v>0.05</v>
      </c>
      <c r="L85" s="859">
        <f>N78*K85</f>
        <v>188.66092925863086</v>
      </c>
      <c r="M85" s="860"/>
      <c r="N85" s="51"/>
    </row>
    <row r="86" spans="1:14" ht="15.75" thickBot="1">
      <c r="B86" s="822" t="s">
        <v>953</v>
      </c>
      <c r="C86" s="823"/>
      <c r="D86" s="823"/>
      <c r="E86" s="823"/>
      <c r="F86" s="823"/>
      <c r="G86" s="823"/>
      <c r="H86" s="823"/>
      <c r="I86" s="823"/>
      <c r="J86" s="823"/>
      <c r="K86" s="823"/>
      <c r="L86" s="823"/>
      <c r="M86" s="824"/>
      <c r="N86" s="52">
        <f>L83+L84+L85</f>
        <v>1131.9655755517852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4905.1841607244023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83">
        <v>275</v>
      </c>
      <c r="N36" s="272">
        <f>K36/M36</f>
        <v>264.73917296177041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83">
        <f>M36</f>
        <v>275</v>
      </c>
      <c r="N37" s="272">
        <f>K37/M37</f>
        <v>847.71901552774023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83">
        <v>275</v>
      </c>
      <c r="N38" s="272">
        <f>K38/M38</f>
        <v>283.26731203630351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952">
        <v>275</v>
      </c>
      <c r="M39" s="953"/>
      <c r="N39" s="272">
        <f>K39/L39</f>
        <v>359.28887759097404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1756.4835155877627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45299.623147107173</v>
      </c>
      <c r="N48" s="272">
        <f>K48*M48</f>
        <v>1132.4905786776794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45854.0527000152</v>
      </c>
      <c r="N49" s="272">
        <f>K49*M49</f>
        <v>596.10268510019762</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1247.1550017155407</v>
      </c>
      <c r="N50" s="272">
        <f>K50*M50</f>
        <v>5287.9372072738934</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7016.5304710517703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939.45752143283755</v>
      </c>
      <c r="M58" s="910"/>
      <c r="N58" s="287">
        <f>K58*L58</f>
        <v>35.69938581444783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35.69938581444783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8955.6271195514382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1791.1254239102877</v>
      </c>
      <c r="M83" s="858"/>
      <c r="N83" s="51"/>
    </row>
    <row r="84" spans="1:14">
      <c r="B84" s="89" t="s">
        <v>973</v>
      </c>
      <c r="C84" s="90"/>
      <c r="D84" s="90"/>
      <c r="E84" s="90"/>
      <c r="F84" s="90"/>
      <c r="G84" s="90"/>
      <c r="H84" s="90"/>
      <c r="I84" s="87"/>
      <c r="J84" s="88"/>
      <c r="K84" s="304">
        <v>0.05</v>
      </c>
      <c r="L84" s="857">
        <f>N78*K84</f>
        <v>447.78135597757193</v>
      </c>
      <c r="M84" s="858"/>
      <c r="N84" s="51"/>
    </row>
    <row r="85" spans="1:14" ht="15.75" thickBot="1">
      <c r="B85" s="91" t="s">
        <v>974</v>
      </c>
      <c r="C85" s="92"/>
      <c r="D85" s="92"/>
      <c r="E85" s="92"/>
      <c r="F85" s="92"/>
      <c r="G85" s="92"/>
      <c r="H85" s="92"/>
      <c r="I85" s="93"/>
      <c r="J85" s="94"/>
      <c r="K85" s="305">
        <v>0.05</v>
      </c>
      <c r="L85" s="859">
        <f>N78*K85</f>
        <v>447.78135597757193</v>
      </c>
      <c r="M85" s="860"/>
      <c r="N85" s="51"/>
    </row>
    <row r="86" spans="1:14" ht="15.75" thickBot="1">
      <c r="B86" s="822" t="s">
        <v>953</v>
      </c>
      <c r="C86" s="823"/>
      <c r="D86" s="823"/>
      <c r="E86" s="823"/>
      <c r="F86" s="823"/>
      <c r="G86" s="823"/>
      <c r="H86" s="823"/>
      <c r="I86" s="823"/>
      <c r="J86" s="823"/>
      <c r="K86" s="823"/>
      <c r="L86" s="823"/>
      <c r="M86" s="824"/>
      <c r="N86" s="52">
        <f>L83+L84+L85</f>
        <v>2686.6881358654314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11642.31525541687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83">
        <v>275</v>
      </c>
      <c r="N36" s="272">
        <f>K36/M36</f>
        <v>264.73917296177041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83">
        <v>275</v>
      </c>
      <c r="N37" s="272">
        <f>K37/M37</f>
        <v>847.71901552774023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83">
        <v>275</v>
      </c>
      <c r="N38" s="272">
        <f>K38/M38</f>
        <v>283.26731203630351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952">
        <v>275</v>
      </c>
      <c r="M39" s="953"/>
      <c r="N39" s="272">
        <f>K39/L39</f>
        <v>359.28887759097404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1756.4835155877627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45299.623147107173</v>
      </c>
      <c r="N48" s="272">
        <f>K48*M48</f>
        <v>860.69283979503632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45854.0527000152</v>
      </c>
      <c r="N49" s="272">
        <f>K49*M49</f>
        <v>458.540527000152</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1247.1550017155407</v>
      </c>
      <c r="N50" s="272">
        <f>K50*M50</f>
        <v>4040.7822055583524</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5360.0155723535408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939.45752143283755</v>
      </c>
      <c r="M58" s="910"/>
      <c r="N58" s="287">
        <f>K58*L58</f>
        <v>27.244268121552292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27.244268121552292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7290.6571031603144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1458.1314206320631</v>
      </c>
      <c r="M83" s="858"/>
      <c r="N83" s="51"/>
    </row>
    <row r="84" spans="1:14">
      <c r="B84" s="89" t="s">
        <v>973</v>
      </c>
      <c r="C84" s="90"/>
      <c r="D84" s="90"/>
      <c r="E84" s="90"/>
      <c r="F84" s="90"/>
      <c r="G84" s="90"/>
      <c r="H84" s="90"/>
      <c r="I84" s="87"/>
      <c r="J84" s="88"/>
      <c r="K84" s="304">
        <v>0.05</v>
      </c>
      <c r="L84" s="857">
        <f>N78*K84</f>
        <v>364.53285515801576</v>
      </c>
      <c r="M84" s="858"/>
      <c r="N84" s="51"/>
    </row>
    <row r="85" spans="1:14" ht="15.75" thickBot="1">
      <c r="B85" s="91" t="s">
        <v>974</v>
      </c>
      <c r="C85" s="92"/>
      <c r="D85" s="92"/>
      <c r="E85" s="92"/>
      <c r="F85" s="92"/>
      <c r="G85" s="92"/>
      <c r="H85" s="92"/>
      <c r="I85" s="93"/>
      <c r="J85" s="94"/>
      <c r="K85" s="305">
        <v>0.05</v>
      </c>
      <c r="L85" s="859">
        <f>N78*K85</f>
        <v>364.53285515801576</v>
      </c>
      <c r="M85" s="860"/>
      <c r="N85" s="51"/>
    </row>
    <row r="86" spans="1:14" ht="15.75" thickBot="1">
      <c r="B86" s="822" t="s">
        <v>953</v>
      </c>
      <c r="C86" s="823"/>
      <c r="D86" s="823"/>
      <c r="E86" s="823"/>
      <c r="F86" s="823"/>
      <c r="G86" s="823"/>
      <c r="H86" s="823"/>
      <c r="I86" s="823"/>
      <c r="J86" s="823"/>
      <c r="K86" s="823"/>
      <c r="L86" s="823"/>
      <c r="M86" s="824"/>
      <c r="N86" s="52">
        <f>L83+L84+L85</f>
        <v>2187.1971309480946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9477.8542341084085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275</v>
      </c>
      <c r="N36" s="272">
        <f>K36/M36</f>
        <v>264.73917296177041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275</v>
      </c>
      <c r="N37" s="272">
        <f>K37/M37</f>
        <v>847.71901552774023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275</v>
      </c>
      <c r="N38" s="272">
        <f>K38/M38</f>
        <v>283.26731203630351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876">
        <v>275</v>
      </c>
      <c r="M39" s="877"/>
      <c r="N39" s="272">
        <f>K39/L39</f>
        <v>359.28887759097404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1756.4835155877627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45299.623147107173</v>
      </c>
      <c r="N48" s="272">
        <f>K48*M48</f>
        <v>1132.4905786776794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45854.0527000152</v>
      </c>
      <c r="N49" s="272">
        <f>K49*M49</f>
        <v>596.10268510019762</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1565.4831480979469</v>
      </c>
      <c r="N50" s="272">
        <f>K50*M50</f>
        <v>6637.648547935295</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8366.241811713171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939.45752143283755</v>
      </c>
      <c r="M58" s="910"/>
      <c r="N58" s="287">
        <f>K58*L58</f>
        <v>35.69938581444783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35.69938581444783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10305.338460212839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2061.0676920425681</v>
      </c>
      <c r="M83" s="858"/>
      <c r="N83" s="51"/>
    </row>
    <row r="84" spans="1:14">
      <c r="B84" s="89" t="s">
        <v>973</v>
      </c>
      <c r="C84" s="90"/>
      <c r="D84" s="90"/>
      <c r="E84" s="90"/>
      <c r="F84" s="90"/>
      <c r="G84" s="90"/>
      <c r="H84" s="90"/>
      <c r="I84" s="87"/>
      <c r="J84" s="88"/>
      <c r="K84" s="304">
        <v>0.05</v>
      </c>
      <c r="L84" s="857">
        <f>N78*K84</f>
        <v>515.26692301064202</v>
      </c>
      <c r="M84" s="858"/>
      <c r="N84" s="51"/>
    </row>
    <row r="85" spans="1:14" ht="15.75" thickBot="1">
      <c r="B85" s="91" t="s">
        <v>974</v>
      </c>
      <c r="C85" s="92"/>
      <c r="D85" s="92"/>
      <c r="E85" s="92"/>
      <c r="F85" s="92"/>
      <c r="G85" s="92"/>
      <c r="H85" s="92"/>
      <c r="I85" s="93"/>
      <c r="J85" s="94"/>
      <c r="K85" s="305">
        <v>0.05</v>
      </c>
      <c r="L85" s="859">
        <f>N78*K85</f>
        <v>515.26692301064202</v>
      </c>
      <c r="M85" s="860"/>
      <c r="N85" s="51"/>
    </row>
    <row r="86" spans="1:14" ht="15.75" thickBot="1">
      <c r="B86" s="822" t="s">
        <v>953</v>
      </c>
      <c r="C86" s="823"/>
      <c r="D86" s="823"/>
      <c r="E86" s="823"/>
      <c r="F86" s="823"/>
      <c r="G86" s="823"/>
      <c r="H86" s="823"/>
      <c r="I86" s="823"/>
      <c r="J86" s="823"/>
      <c r="K86" s="823"/>
      <c r="L86" s="823"/>
      <c r="M86" s="824"/>
      <c r="N86" s="52">
        <f>L83+L84+L85</f>
        <v>3091.6015380638523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13396.939998276692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275</v>
      </c>
      <c r="N36" s="272">
        <f>K36/M36</f>
        <v>264.73917296177041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275</v>
      </c>
      <c r="N37" s="272">
        <f>K37/M37</f>
        <v>847.71901552774023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275</v>
      </c>
      <c r="N38" s="272">
        <f>K38/M38</f>
        <v>283.26731203630351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98804.441337517856</v>
      </c>
      <c r="L39" s="876">
        <v>275</v>
      </c>
      <c r="M39" s="877"/>
      <c r="N39" s="272">
        <f>K39/L39</f>
        <v>359.28887759097404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1756.4835155877627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45299.623147107173</v>
      </c>
      <c r="N48" s="272">
        <f>K48*M48</f>
        <v>860.69283979503632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45854.0527000152</v>
      </c>
      <c r="N49" s="272">
        <f>K49*M49</f>
        <v>458.540527000152</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1565.4831480979469</v>
      </c>
      <c r="N50" s="272">
        <f>K50*M50</f>
        <v>5072.1653998373486</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6391.3987666325374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939.45752143283755</v>
      </c>
      <c r="M58" s="910"/>
      <c r="N58" s="287">
        <f>K58*L58</f>
        <v>27.244268121552292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27.244268121552292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8322.040297439311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1664.4080594878624</v>
      </c>
      <c r="M83" s="858"/>
      <c r="N83" s="51"/>
    </row>
    <row r="84" spans="1:14">
      <c r="B84" s="89" t="s">
        <v>973</v>
      </c>
      <c r="C84" s="90"/>
      <c r="D84" s="90"/>
      <c r="E84" s="90"/>
      <c r="F84" s="90"/>
      <c r="G84" s="90"/>
      <c r="H84" s="90"/>
      <c r="I84" s="87"/>
      <c r="J84" s="88"/>
      <c r="K84" s="304">
        <v>0.05</v>
      </c>
      <c r="L84" s="857">
        <f>N78*K84</f>
        <v>416.10201487196559</v>
      </c>
      <c r="M84" s="858"/>
      <c r="N84" s="51"/>
    </row>
    <row r="85" spans="1:14" ht="15.75" thickBot="1">
      <c r="B85" s="91" t="s">
        <v>974</v>
      </c>
      <c r="C85" s="92"/>
      <c r="D85" s="92"/>
      <c r="E85" s="92"/>
      <c r="F85" s="92"/>
      <c r="G85" s="92"/>
      <c r="H85" s="92"/>
      <c r="I85" s="93"/>
      <c r="J85" s="94"/>
      <c r="K85" s="305">
        <v>0.05</v>
      </c>
      <c r="L85" s="859">
        <f>N78*K85</f>
        <v>416.10201487196559</v>
      </c>
      <c r="M85" s="860"/>
      <c r="N85" s="51"/>
    </row>
    <row r="86" spans="1:14" ht="15.75" thickBot="1">
      <c r="B86" s="822" t="s">
        <v>953</v>
      </c>
      <c r="C86" s="823"/>
      <c r="D86" s="823"/>
      <c r="E86" s="823"/>
      <c r="F86" s="823"/>
      <c r="G86" s="823"/>
      <c r="H86" s="823"/>
      <c r="I86" s="823"/>
      <c r="J86" s="823"/>
      <c r="K86" s="823"/>
      <c r="L86" s="823"/>
      <c r="M86" s="824"/>
      <c r="N86" s="52">
        <f>L83+L84+L85</f>
        <v>2496.6120892317931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10818.652386671103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418</v>
      </c>
      <c r="N36" s="272">
        <f>K36/M36</f>
        <v>174.17050852748054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418</v>
      </c>
      <c r="N37" s="272">
        <f>K37/M37</f>
        <v>557.70987863667119</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98804.441337517856</v>
      </c>
      <c r="L38" s="270"/>
      <c r="M38" s="271">
        <v>418</v>
      </c>
      <c r="N38" s="272">
        <f>K38/M38</f>
        <v>236.37426157300922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969.22118654701262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42281.524114000073</v>
      </c>
      <c r="N48" s="272">
        <f>K48*M48</f>
        <v>422.81524114000075</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1247.1550017155407</v>
      </c>
      <c r="N49" s="272">
        <f>K49*M49</f>
        <v>1558.9437521444258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1981.7589932844267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939.45752143283755</v>
      </c>
      <c r="M58" s="910"/>
      <c r="N58" s="287">
        <f>K58*L58</f>
        <v>9.3945752143283752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9.3945752143283752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3057.0285360309376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611.40570720618757</v>
      </c>
      <c r="M83" s="858"/>
      <c r="N83" s="51"/>
    </row>
    <row r="84" spans="1:14">
      <c r="B84" s="89" t="s">
        <v>973</v>
      </c>
      <c r="C84" s="90"/>
      <c r="D84" s="90"/>
      <c r="E84" s="90"/>
      <c r="F84" s="90"/>
      <c r="G84" s="90"/>
      <c r="H84" s="90"/>
      <c r="I84" s="87"/>
      <c r="J84" s="88"/>
      <c r="K84" s="304">
        <v>0.05</v>
      </c>
      <c r="L84" s="857">
        <f>N78*K84</f>
        <v>152.85142680154689</v>
      </c>
      <c r="M84" s="858"/>
      <c r="N84" s="51"/>
    </row>
    <row r="85" spans="1:14" ht="15.75" thickBot="1">
      <c r="B85" s="91" t="s">
        <v>974</v>
      </c>
      <c r="C85" s="92"/>
      <c r="D85" s="92"/>
      <c r="E85" s="92"/>
      <c r="F85" s="92"/>
      <c r="G85" s="92"/>
      <c r="H85" s="92"/>
      <c r="I85" s="93"/>
      <c r="J85" s="94"/>
      <c r="K85" s="305">
        <v>0.05</v>
      </c>
      <c r="L85" s="859">
        <f>N78*K85</f>
        <v>152.85142680154689</v>
      </c>
      <c r="M85" s="860"/>
      <c r="N85" s="51"/>
    </row>
    <row r="86" spans="1:14" ht="15.75" thickBot="1">
      <c r="B86" s="822" t="s">
        <v>953</v>
      </c>
      <c r="C86" s="823"/>
      <c r="D86" s="823"/>
      <c r="E86" s="823"/>
      <c r="F86" s="823"/>
      <c r="G86" s="823"/>
      <c r="H86" s="823"/>
      <c r="I86" s="823"/>
      <c r="J86" s="823"/>
      <c r="K86" s="823"/>
      <c r="L86" s="823"/>
      <c r="M86" s="824"/>
      <c r="N86" s="52">
        <f>L83+L84+L85</f>
        <v>917.10856080928147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3974.1370968402189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72803.272564486862</v>
      </c>
      <c r="L36" s="270"/>
      <c r="M36" s="271">
        <v>418</v>
      </c>
      <c r="N36" s="272">
        <f>K36/M36</f>
        <v>174.17050852748054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418</v>
      </c>
      <c r="N37" s="272">
        <f>K37/M37</f>
        <v>557.70987863667119</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98804.441337517856</v>
      </c>
      <c r="L38" s="270"/>
      <c r="M38" s="271">
        <v>418</v>
      </c>
      <c r="N38" s="272">
        <f>K38/M38</f>
        <v>236.37426157300922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969.22118654701262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42281.524114000073</v>
      </c>
      <c r="N48" s="272">
        <f>K48*M48</f>
        <v>422.81524114000075</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1160.1023991223167</v>
      </c>
      <c r="N49" s="272">
        <f>K49*M49</f>
        <v>1450.1279989028958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1872.9432400428966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939.45752143283755</v>
      </c>
      <c r="M58" s="910"/>
      <c r="N58" s="287">
        <f>K58*L58</f>
        <v>9.3945752143283752</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9.3945752143283752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2948.2127827894078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589.64255655788156</v>
      </c>
      <c r="M83" s="858"/>
      <c r="N83" s="51"/>
    </row>
    <row r="84" spans="1:14">
      <c r="B84" s="89" t="s">
        <v>973</v>
      </c>
      <c r="C84" s="90"/>
      <c r="D84" s="90"/>
      <c r="E84" s="90"/>
      <c r="F84" s="90"/>
      <c r="G84" s="90"/>
      <c r="H84" s="90"/>
      <c r="I84" s="87"/>
      <c r="J84" s="88"/>
      <c r="K84" s="304">
        <v>0.05</v>
      </c>
      <c r="L84" s="857">
        <f>N78*K84</f>
        <v>147.41063913947039</v>
      </c>
      <c r="M84" s="858"/>
      <c r="N84" s="51"/>
    </row>
    <row r="85" spans="1:14" ht="15.75" thickBot="1">
      <c r="B85" s="91" t="s">
        <v>974</v>
      </c>
      <c r="C85" s="92"/>
      <c r="D85" s="92"/>
      <c r="E85" s="92"/>
      <c r="F85" s="92"/>
      <c r="G85" s="92"/>
      <c r="H85" s="92"/>
      <c r="I85" s="93"/>
      <c r="J85" s="94"/>
      <c r="K85" s="305">
        <v>0.05</v>
      </c>
      <c r="L85" s="859">
        <f>N78*K85</f>
        <v>147.41063913947039</v>
      </c>
      <c r="M85" s="860"/>
      <c r="N85" s="51"/>
    </row>
    <row r="86" spans="1:14" ht="15.75" thickBot="1">
      <c r="B86" s="822" t="s">
        <v>953</v>
      </c>
      <c r="C86" s="823"/>
      <c r="D86" s="823"/>
      <c r="E86" s="823"/>
      <c r="F86" s="823"/>
      <c r="G86" s="823"/>
      <c r="H86" s="823"/>
      <c r="I86" s="823"/>
      <c r="J86" s="823"/>
      <c r="K86" s="823"/>
      <c r="L86" s="823"/>
      <c r="M86" s="824"/>
      <c r="N86" s="52">
        <f>L83+L84+L85</f>
        <v>884.46383483682234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3832.6766176262299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49122.437196399209</v>
      </c>
      <c r="N48" s="272">
        <f>K48*M48</f>
        <v>614.03046495499018</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1388.3177711986416</v>
      </c>
      <c r="N49" s="272">
        <f>K49*M49</f>
        <v>2030.4147403780134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2644.4452053330037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939.45752143283755</v>
      </c>
      <c r="M58" s="910"/>
      <c r="N58" s="287">
        <f>K58*L58</f>
        <v>11.743219017910469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11.743219017910469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3148.7080105557702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629.74160211115407</v>
      </c>
      <c r="M83" s="858"/>
      <c r="N83" s="51"/>
    </row>
    <row r="84" spans="1:14">
      <c r="B84" s="89" t="s">
        <v>973</v>
      </c>
      <c r="C84" s="90"/>
      <c r="D84" s="90"/>
      <c r="E84" s="90"/>
      <c r="F84" s="90"/>
      <c r="G84" s="90"/>
      <c r="H84" s="90"/>
      <c r="I84" s="87"/>
      <c r="J84" s="88"/>
      <c r="K84" s="304">
        <v>0.05</v>
      </c>
      <c r="L84" s="857">
        <f>N78*K84</f>
        <v>157.43540052778852</v>
      </c>
      <c r="M84" s="858"/>
      <c r="N84" s="51"/>
    </row>
    <row r="85" spans="1:14" ht="15.75" thickBot="1">
      <c r="B85" s="91" t="s">
        <v>974</v>
      </c>
      <c r="C85" s="92"/>
      <c r="D85" s="92"/>
      <c r="E85" s="92"/>
      <c r="F85" s="92"/>
      <c r="G85" s="92"/>
      <c r="H85" s="92"/>
      <c r="I85" s="93"/>
      <c r="J85" s="94"/>
      <c r="K85" s="305">
        <v>0.05</v>
      </c>
      <c r="L85" s="859">
        <f>N78*K85</f>
        <v>157.43540052778852</v>
      </c>
      <c r="M85" s="860"/>
      <c r="N85" s="51"/>
    </row>
    <row r="86" spans="1:14" ht="15.75" thickBot="1">
      <c r="B86" s="822" t="s">
        <v>953</v>
      </c>
      <c r="C86" s="823"/>
      <c r="D86" s="823"/>
      <c r="E86" s="823"/>
      <c r="F86" s="823"/>
      <c r="G86" s="823"/>
      <c r="H86" s="823"/>
      <c r="I86" s="823"/>
      <c r="J86" s="823"/>
      <c r="K86" s="823"/>
      <c r="L86" s="823"/>
      <c r="M86" s="824"/>
      <c r="N86" s="52">
        <f>L83+L84+L85</f>
        <v>944.61240316673104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4093.3204137225011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49122.437196399209</v>
      </c>
      <c r="N48" s="272">
        <f>K48*M48</f>
        <v>466.66315336579248</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1388.3177711986416</v>
      </c>
      <c r="N49" s="272">
        <f>K49*M49</f>
        <v>1958.5692957184835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2425.2324490842761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939.45752143283755</v>
      </c>
      <c r="M58" s="910"/>
      <c r="N58" s="287">
        <f>K58*L58</f>
        <v>8.9248464536119574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8.9248464536119574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2926.6768817427437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585.33537634854872</v>
      </c>
      <c r="M83" s="858"/>
      <c r="N83" s="51"/>
    </row>
    <row r="84" spans="1:14">
      <c r="B84" s="89" t="s">
        <v>973</v>
      </c>
      <c r="C84" s="90"/>
      <c r="D84" s="90"/>
      <c r="E84" s="90"/>
      <c r="F84" s="90"/>
      <c r="G84" s="90"/>
      <c r="H84" s="90"/>
      <c r="I84" s="87"/>
      <c r="J84" s="88"/>
      <c r="K84" s="304">
        <v>0.05</v>
      </c>
      <c r="L84" s="857">
        <f>N78*K84</f>
        <v>146.33384408713718</v>
      </c>
      <c r="M84" s="858"/>
      <c r="N84" s="51"/>
    </row>
    <row r="85" spans="1:14" ht="15.75" thickBot="1">
      <c r="B85" s="91" t="s">
        <v>974</v>
      </c>
      <c r="C85" s="92"/>
      <c r="D85" s="92"/>
      <c r="E85" s="92"/>
      <c r="F85" s="92"/>
      <c r="G85" s="92"/>
      <c r="H85" s="92"/>
      <c r="I85" s="93"/>
      <c r="J85" s="94"/>
      <c r="K85" s="305">
        <v>0.05</v>
      </c>
      <c r="L85" s="859">
        <f>N78*K85</f>
        <v>146.33384408713718</v>
      </c>
      <c r="M85" s="860"/>
      <c r="N85" s="51"/>
    </row>
    <row r="86" spans="1:14" ht="15.75" thickBot="1">
      <c r="B86" s="822" t="s">
        <v>953</v>
      </c>
      <c r="C86" s="823"/>
      <c r="D86" s="823"/>
      <c r="E86" s="823"/>
      <c r="F86" s="823"/>
      <c r="G86" s="823"/>
      <c r="H86" s="823"/>
      <c r="I86" s="823"/>
      <c r="J86" s="823"/>
      <c r="K86" s="823"/>
      <c r="L86" s="823"/>
      <c r="M86" s="824"/>
      <c r="N86" s="52">
        <f>L83+L84+L85</f>
        <v>878.00306452282314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3804.6799462655667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49122.437196399209</v>
      </c>
      <c r="N48" s="272">
        <f>K48*M48</f>
        <v>466.66315336579248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1388.3177711986416</v>
      </c>
      <c r="N49" s="272">
        <f>K49*M49</f>
        <v>2374.023388749677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2840.6865421154694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939.45752143283755</v>
      </c>
      <c r="M59" s="910"/>
      <c r="N59" s="287">
        <f>K59*L59</f>
        <v>8.9248464536119574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8.9248464536119574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3342.1309747739369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668.42619495478743</v>
      </c>
      <c r="M83" s="858"/>
      <c r="N83" s="51"/>
    </row>
    <row r="84" spans="1:14">
      <c r="B84" s="89" t="s">
        <v>973</v>
      </c>
      <c r="C84" s="90"/>
      <c r="D84" s="90"/>
      <c r="E84" s="90"/>
      <c r="F84" s="90"/>
      <c r="G84" s="90"/>
      <c r="H84" s="90"/>
      <c r="I84" s="87"/>
      <c r="J84" s="88"/>
      <c r="K84" s="304">
        <v>0.05</v>
      </c>
      <c r="L84" s="857">
        <f>N78*K84</f>
        <v>167.10654873869686</v>
      </c>
      <c r="M84" s="858"/>
      <c r="N84" s="51"/>
    </row>
    <row r="85" spans="1:14" ht="15.75" thickBot="1">
      <c r="B85" s="91" t="s">
        <v>974</v>
      </c>
      <c r="C85" s="92"/>
      <c r="D85" s="92"/>
      <c r="E85" s="92"/>
      <c r="F85" s="92"/>
      <c r="G85" s="92"/>
      <c r="H85" s="92"/>
      <c r="I85" s="93"/>
      <c r="J85" s="94"/>
      <c r="K85" s="305">
        <v>0.05</v>
      </c>
      <c r="L85" s="859">
        <f>N78*K85</f>
        <v>167.10654873869686</v>
      </c>
      <c r="M85" s="860"/>
      <c r="N85" s="51"/>
    </row>
    <row r="86" spans="1:14" ht="15.75" thickBot="1">
      <c r="B86" s="822" t="s">
        <v>953</v>
      </c>
      <c r="C86" s="823"/>
      <c r="D86" s="823"/>
      <c r="E86" s="823"/>
      <c r="F86" s="823"/>
      <c r="G86" s="823"/>
      <c r="H86" s="823"/>
      <c r="I86" s="823"/>
      <c r="J86" s="823"/>
      <c r="K86" s="823"/>
      <c r="L86" s="823"/>
      <c r="M86" s="824"/>
      <c r="N86" s="52">
        <f>L83+L84+L85</f>
        <v>1002.639292432181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4344.7702672061178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50231.29630221524</v>
      </c>
      <c r="N48" s="272">
        <f>K48*M48</f>
        <v>238.59865743552237</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1388.3177711986416</v>
      </c>
      <c r="N49" s="272">
        <f>K49*M49</f>
        <v>1483.764617968548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1722.3632754040705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939.45752143283755</v>
      </c>
      <c r="M58" s="910"/>
      <c r="N58" s="287">
        <f>K58*L58</f>
        <v>4.4624232268059787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4.4624232268059787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2219.3452848357324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443.86905696714649</v>
      </c>
      <c r="M83" s="858"/>
      <c r="N83" s="51"/>
    </row>
    <row r="84" spans="1:14">
      <c r="B84" s="89" t="s">
        <v>973</v>
      </c>
      <c r="C84" s="90"/>
      <c r="D84" s="90"/>
      <c r="E84" s="90"/>
      <c r="F84" s="90"/>
      <c r="G84" s="90"/>
      <c r="H84" s="90"/>
      <c r="I84" s="87"/>
      <c r="J84" s="88"/>
      <c r="K84" s="304">
        <v>0.05</v>
      </c>
      <c r="L84" s="857">
        <f>N78*K84</f>
        <v>110.96726424178662</v>
      </c>
      <c r="M84" s="858"/>
      <c r="N84" s="51"/>
    </row>
    <row r="85" spans="1:14" ht="15.75" thickBot="1">
      <c r="B85" s="91" t="s">
        <v>974</v>
      </c>
      <c r="C85" s="92"/>
      <c r="D85" s="92"/>
      <c r="E85" s="92"/>
      <c r="F85" s="92"/>
      <c r="G85" s="92"/>
      <c r="H85" s="92"/>
      <c r="I85" s="93"/>
      <c r="J85" s="94"/>
      <c r="K85" s="305">
        <v>0.05</v>
      </c>
      <c r="L85" s="859">
        <f>N78*K85</f>
        <v>110.96726424178662</v>
      </c>
      <c r="M85" s="860"/>
      <c r="N85" s="51"/>
    </row>
    <row r="86" spans="1:14" ht="15.75" thickBot="1">
      <c r="B86" s="822" t="s">
        <v>953</v>
      </c>
      <c r="C86" s="823"/>
      <c r="D86" s="823"/>
      <c r="E86" s="823"/>
      <c r="F86" s="823"/>
      <c r="G86" s="823"/>
      <c r="H86" s="823"/>
      <c r="I86" s="823"/>
      <c r="J86" s="823"/>
      <c r="K86" s="823"/>
      <c r="L86" s="823"/>
      <c r="M86" s="824"/>
      <c r="N86" s="52">
        <f>L83+L84+L85</f>
        <v>665.80358545071977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2885.1488702864522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49122.437196399209</v>
      </c>
      <c r="N48" s="272">
        <f>K48*M48</f>
        <v>614.03046495499018</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1788.3741883645923</v>
      </c>
      <c r="N49" s="272">
        <f>K49*M49</f>
        <v>2615.4972504832167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3229.527715438207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939.45752143283755</v>
      </c>
      <c r="M58" s="910"/>
      <c r="N58" s="287">
        <f>K58*L58</f>
        <v>11.743219017910469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11.743219017910469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3733.7905206609735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746.75810413219472</v>
      </c>
      <c r="M83" s="858"/>
      <c r="N83" s="51"/>
    </row>
    <row r="84" spans="1:14">
      <c r="B84" s="89" t="s">
        <v>973</v>
      </c>
      <c r="C84" s="90"/>
      <c r="D84" s="90"/>
      <c r="E84" s="90"/>
      <c r="F84" s="90"/>
      <c r="G84" s="90"/>
      <c r="H84" s="90"/>
      <c r="I84" s="87"/>
      <c r="J84" s="88"/>
      <c r="K84" s="304">
        <v>0.05</v>
      </c>
      <c r="L84" s="857">
        <f>N78*K84</f>
        <v>186.68952603304868</v>
      </c>
      <c r="M84" s="858"/>
      <c r="N84" s="51"/>
    </row>
    <row r="85" spans="1:14" ht="15.75" thickBot="1">
      <c r="B85" s="91" t="s">
        <v>974</v>
      </c>
      <c r="C85" s="92"/>
      <c r="D85" s="92"/>
      <c r="E85" s="92"/>
      <c r="F85" s="92"/>
      <c r="G85" s="92"/>
      <c r="H85" s="92"/>
      <c r="I85" s="93"/>
      <c r="J85" s="94"/>
      <c r="K85" s="305">
        <v>0.05</v>
      </c>
      <c r="L85" s="859">
        <f>N78*K85</f>
        <v>186.68952603304868</v>
      </c>
      <c r="M85" s="860"/>
      <c r="N85" s="51"/>
    </row>
    <row r="86" spans="1:14" ht="15.75" thickBot="1">
      <c r="B86" s="822" t="s">
        <v>953</v>
      </c>
      <c r="C86" s="823"/>
      <c r="D86" s="823"/>
      <c r="E86" s="823"/>
      <c r="F86" s="823"/>
      <c r="G86" s="823"/>
      <c r="H86" s="823"/>
      <c r="I86" s="823"/>
      <c r="J86" s="823"/>
      <c r="K86" s="823"/>
      <c r="L86" s="823"/>
      <c r="M86" s="824"/>
      <c r="N86" s="52">
        <f>L83+L84+L85</f>
        <v>1120.1371561982921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4853.9276768592654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49122.437196399209</v>
      </c>
      <c r="N48" s="272">
        <f>K48*M48</f>
        <v>466.66315336579248</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1788.3741883645923</v>
      </c>
      <c r="N49" s="272">
        <f>K49*M49</f>
        <v>2522.9488862353487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2989.6120396011411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939.45752143283755</v>
      </c>
      <c r="M58" s="910"/>
      <c r="N58" s="287">
        <f>K58*L58</f>
        <v>8.9248464536119574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8.9248464536119574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3491.0564722596087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698.21129445192173</v>
      </c>
      <c r="M83" s="858"/>
      <c r="N83" s="51"/>
    </row>
    <row r="84" spans="1:14">
      <c r="B84" s="89" t="s">
        <v>973</v>
      </c>
      <c r="C84" s="90"/>
      <c r="D84" s="90"/>
      <c r="E84" s="90"/>
      <c r="F84" s="90"/>
      <c r="G84" s="90"/>
      <c r="H84" s="90"/>
      <c r="I84" s="87"/>
      <c r="J84" s="88"/>
      <c r="K84" s="304">
        <v>0.05</v>
      </c>
      <c r="L84" s="857">
        <f>N78*K84</f>
        <v>174.55282361298043</v>
      </c>
      <c r="M84" s="858"/>
      <c r="N84" s="51"/>
    </row>
    <row r="85" spans="1:14" ht="15.75" thickBot="1">
      <c r="B85" s="91" t="s">
        <v>974</v>
      </c>
      <c r="C85" s="92"/>
      <c r="D85" s="92"/>
      <c r="E85" s="92"/>
      <c r="F85" s="92"/>
      <c r="G85" s="92"/>
      <c r="H85" s="92"/>
      <c r="I85" s="93"/>
      <c r="J85" s="94"/>
      <c r="K85" s="305">
        <v>0.05</v>
      </c>
      <c r="L85" s="859">
        <f>N78*K85</f>
        <v>174.55282361298043</v>
      </c>
      <c r="M85" s="860"/>
      <c r="N85" s="51"/>
    </row>
    <row r="86" spans="1:14" ht="15.75" thickBot="1">
      <c r="B86" s="822" t="s">
        <v>953</v>
      </c>
      <c r="C86" s="823"/>
      <c r="D86" s="823"/>
      <c r="E86" s="823"/>
      <c r="F86" s="823"/>
      <c r="G86" s="823"/>
      <c r="H86" s="823"/>
      <c r="I86" s="823"/>
      <c r="J86" s="823"/>
      <c r="K86" s="823"/>
      <c r="L86" s="823"/>
      <c r="M86" s="824"/>
      <c r="N86" s="52">
        <f>L83+L84+L85</f>
        <v>1047.3169416778826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4538.373413937491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49122.437196399209</v>
      </c>
      <c r="N48" s="272">
        <f>K48*M48</f>
        <v>466.66315336579248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1788.3741883645923</v>
      </c>
      <c r="N49" s="272">
        <f>K49*M49</f>
        <v>3058.1198621034528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3524.7830154692451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939.45752143283755</v>
      </c>
      <c r="M58" s="910"/>
      <c r="N58" s="287">
        <f>K58*L58</f>
        <v>8.9248464536119574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8.9248464536119574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4026.2274481277127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805.24548962554263</v>
      </c>
      <c r="M83" s="858"/>
      <c r="N83" s="51"/>
    </row>
    <row r="84" spans="1:14">
      <c r="B84" s="89" t="s">
        <v>973</v>
      </c>
      <c r="C84" s="90"/>
      <c r="D84" s="90"/>
      <c r="E84" s="90"/>
      <c r="F84" s="90"/>
      <c r="G84" s="90"/>
      <c r="H84" s="90"/>
      <c r="I84" s="87"/>
      <c r="J84" s="88"/>
      <c r="K84" s="304">
        <v>0.05</v>
      </c>
      <c r="L84" s="857">
        <f>N78*K84</f>
        <v>201.31137240638566</v>
      </c>
      <c r="M84" s="858"/>
      <c r="N84" s="51"/>
    </row>
    <row r="85" spans="1:14" ht="15.75" thickBot="1">
      <c r="B85" s="91" t="s">
        <v>974</v>
      </c>
      <c r="C85" s="92"/>
      <c r="D85" s="92"/>
      <c r="E85" s="92"/>
      <c r="F85" s="92"/>
      <c r="G85" s="92"/>
      <c r="H85" s="92"/>
      <c r="I85" s="93"/>
      <c r="J85" s="94"/>
      <c r="K85" s="305">
        <v>0.05</v>
      </c>
      <c r="L85" s="859">
        <f>N78*K85</f>
        <v>201.31137240638566</v>
      </c>
      <c r="M85" s="860"/>
      <c r="N85" s="51"/>
    </row>
    <row r="86" spans="1:14" ht="15.75" thickBot="1">
      <c r="B86" s="822" t="s">
        <v>953</v>
      </c>
      <c r="C86" s="823"/>
      <c r="D86" s="823"/>
      <c r="E86" s="823"/>
      <c r="F86" s="823"/>
      <c r="G86" s="823"/>
      <c r="H86" s="823"/>
      <c r="I86" s="823"/>
      <c r="J86" s="823"/>
      <c r="K86" s="823"/>
      <c r="L86" s="823"/>
      <c r="M86" s="824"/>
      <c r="N86" s="52">
        <f>L83+L84+L85</f>
        <v>1207.8682344383139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5234.0956825660269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176807.94765661092</v>
      </c>
      <c r="L36" s="270"/>
      <c r="M36" s="271">
        <v>600</v>
      </c>
      <c r="N36" s="272">
        <f>K36/M36</f>
        <v>294.67991276101822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600</v>
      </c>
      <c r="N37" s="272">
        <f>K37/M37</f>
        <v>129.83085134997245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425.18411878518731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50231.29630221524</v>
      </c>
      <c r="N48" s="272">
        <f>K48*M48</f>
        <v>238.59865743552237</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1788.3741883645923</v>
      </c>
      <c r="N49" s="272">
        <f>K49*M49</f>
        <v>1911.3249138146577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2149.92357125018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939.45752143283755</v>
      </c>
      <c r="M58" s="910"/>
      <c r="N58" s="287">
        <f>K58*L58</f>
        <v>4.4624232268059787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4.4624232268059787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2646.9055806818419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529.38111613636841</v>
      </c>
      <c r="M83" s="858"/>
      <c r="N83" s="51"/>
    </row>
    <row r="84" spans="1:14">
      <c r="B84" s="89" t="s">
        <v>973</v>
      </c>
      <c r="C84" s="90"/>
      <c r="D84" s="90"/>
      <c r="E84" s="90"/>
      <c r="F84" s="90"/>
      <c r="G84" s="90"/>
      <c r="H84" s="90"/>
      <c r="I84" s="87"/>
      <c r="J84" s="88"/>
      <c r="K84" s="304">
        <v>0.05</v>
      </c>
      <c r="L84" s="857">
        <f>N78*K84</f>
        <v>132.3452790340921</v>
      </c>
      <c r="M84" s="858"/>
      <c r="N84" s="51"/>
    </row>
    <row r="85" spans="1:14" ht="15.75" thickBot="1">
      <c r="B85" s="91" t="s">
        <v>974</v>
      </c>
      <c r="C85" s="92"/>
      <c r="D85" s="92"/>
      <c r="E85" s="92"/>
      <c r="F85" s="92"/>
      <c r="G85" s="92"/>
      <c r="H85" s="92"/>
      <c r="I85" s="93"/>
      <c r="J85" s="94"/>
      <c r="K85" s="305">
        <v>0.05</v>
      </c>
      <c r="L85" s="859">
        <f>N78*K85</f>
        <v>132.3452790340921</v>
      </c>
      <c r="M85" s="860"/>
      <c r="N85" s="51"/>
    </row>
    <row r="86" spans="1:14" ht="15.75" thickBot="1">
      <c r="B86" s="822" t="s">
        <v>953</v>
      </c>
      <c r="C86" s="823"/>
      <c r="D86" s="823"/>
      <c r="E86" s="823"/>
      <c r="F86" s="823"/>
      <c r="G86" s="823"/>
      <c r="H86" s="823"/>
      <c r="I86" s="823"/>
      <c r="J86" s="823"/>
      <c r="K86" s="823"/>
      <c r="L86" s="823"/>
      <c r="M86" s="824"/>
      <c r="N86" s="52">
        <f>L83+L84+L85</f>
        <v>794.07167420455255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3440.9772548863943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290</v>
      </c>
      <c r="B37" s="871" t="str">
        <f>VLOOKUP(A37,EQUIPOS!A7:D154,3,FALSE)</f>
        <v>Planta trituradora</v>
      </c>
      <c r="C37" s="872"/>
      <c r="D37" s="872"/>
      <c r="E37" s="872"/>
      <c r="F37" s="872"/>
      <c r="G37" s="872"/>
      <c r="H37" s="873"/>
      <c r="I37" s="267"/>
      <c r="J37" s="268"/>
      <c r="K37" s="269">
        <f>VLOOKUP(A37,EQUIPOS!A7:D164,4,FALSE)</f>
        <v>468021.03791455831</v>
      </c>
      <c r="L37" s="270"/>
      <c r="M37" s="271">
        <v>30</v>
      </c>
      <c r="N37" s="272">
        <f t="shared" ref="N37:N43" si="0">K37/M37</f>
        <v>15600.70126381861</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123765.56335962765</v>
      </c>
      <c r="L38" s="270"/>
      <c r="M38" s="271">
        <v>9</v>
      </c>
      <c r="N38" s="272">
        <f t="shared" si="0"/>
        <v>13751.72926218085</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233122.72927012856</v>
      </c>
      <c r="L39" s="270"/>
      <c r="M39" s="271">
        <v>9</v>
      </c>
      <c r="N39" s="272">
        <f t="shared" si="0"/>
        <v>25902.525474458729</v>
      </c>
    </row>
    <row r="40" spans="1:14">
      <c r="A40" t="s">
        <v>286</v>
      </c>
      <c r="B40" s="871" t="str">
        <f>VLOOKUP(A40,EQUIPOS!A10:D154,3,FALSE)</f>
        <v>Planta de asfalto en frio</v>
      </c>
      <c r="C40" s="872"/>
      <c r="D40" s="872"/>
      <c r="E40" s="872"/>
      <c r="F40" s="872"/>
      <c r="G40" s="872"/>
      <c r="H40" s="873"/>
      <c r="I40" s="267"/>
      <c r="J40" s="268"/>
      <c r="K40" s="269">
        <f>VLOOKUP(A40,EQUIPOS!A10:D167,4,FALSE)</f>
        <v>245593.55785378165</v>
      </c>
      <c r="L40" s="270"/>
      <c r="M40" s="271">
        <v>9</v>
      </c>
      <c r="N40" s="272">
        <f t="shared" si="0"/>
        <v>27288.173094864629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9</v>
      </c>
      <c r="N42" s="272">
        <f t="shared" si="0"/>
        <v>24267.757521495616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124073.91839854204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57.028112279746885</v>
      </c>
      <c r="N54" s="272">
        <f>K54*M54</f>
        <v>1425.7028069936721</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33928.701292300495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971.45477635198881</v>
      </c>
      <c r="M61" s="910"/>
      <c r="N61" s="287">
        <f>K61*L61</f>
        <v>1214.318470439986</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1016.2509332388005</v>
      </c>
      <c r="M62" s="910"/>
      <c r="N62" s="287">
        <f>K62*L62</f>
        <v>1422.7513065343205</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2637.0697769743065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9718.9390143891651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170358.62848220597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34071.725696441194</v>
      </c>
      <c r="M84" s="858"/>
      <c r="N84" s="51"/>
    </row>
    <row r="85" spans="1:14">
      <c r="B85" s="89" t="s">
        <v>973</v>
      </c>
      <c r="C85" s="90"/>
      <c r="D85" s="90"/>
      <c r="E85" s="90"/>
      <c r="F85" s="90"/>
      <c r="G85" s="90"/>
      <c r="H85" s="90"/>
      <c r="I85" s="87"/>
      <c r="J85" s="88"/>
      <c r="K85" s="304">
        <v>0.05</v>
      </c>
      <c r="L85" s="857">
        <f>N79*K85</f>
        <v>8517.9314241102984</v>
      </c>
      <c r="M85" s="858"/>
      <c r="N85" s="51"/>
    </row>
    <row r="86" spans="1:14" ht="15.75" thickBot="1">
      <c r="B86" s="91" t="s">
        <v>974</v>
      </c>
      <c r="C86" s="92"/>
      <c r="D86" s="92"/>
      <c r="E86" s="92"/>
      <c r="F86" s="92"/>
      <c r="G86" s="92"/>
      <c r="H86" s="92"/>
      <c r="I86" s="93"/>
      <c r="J86" s="94"/>
      <c r="K86" s="305">
        <v>0.05</v>
      </c>
      <c r="L86" s="859">
        <f>N79*K86</f>
        <v>8517.9314241102984</v>
      </c>
      <c r="M86" s="860"/>
      <c r="N86" s="51"/>
    </row>
    <row r="87" spans="1:14" ht="15.75" thickBot="1">
      <c r="B87" s="822" t="s">
        <v>953</v>
      </c>
      <c r="C87" s="823"/>
      <c r="D87" s="823"/>
      <c r="E87" s="823"/>
      <c r="F87" s="823"/>
      <c r="G87" s="823"/>
      <c r="H87" s="823"/>
      <c r="I87" s="823"/>
      <c r="J87" s="823"/>
      <c r="K87" s="823"/>
      <c r="L87" s="823"/>
      <c r="M87" s="824"/>
      <c r="N87" s="52">
        <f>L84+L85+L86</f>
        <v>51107.58854466179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221466.21702686776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123765.56335962765</v>
      </c>
      <c r="L37" s="270"/>
      <c r="M37" s="271">
        <v>9</v>
      </c>
      <c r="N37" s="272">
        <f t="shared" ref="N37:N43" si="0">K37/M37</f>
        <v>13751.72926218085</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233122.72927012856</v>
      </c>
      <c r="L38" s="270"/>
      <c r="M38" s="271">
        <v>9</v>
      </c>
      <c r="N38" s="272">
        <f t="shared" si="0"/>
        <v>25902.525474458729</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9</v>
      </c>
      <c r="N42" s="272">
        <f t="shared" si="0"/>
        <v>24267.757521495616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124073.91839854204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170358.62848220597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34071.725696441194</v>
      </c>
      <c r="M88" s="858"/>
      <c r="N88" s="51"/>
    </row>
    <row r="89" spans="1:14">
      <c r="B89" s="89" t="s">
        <v>973</v>
      </c>
      <c r="C89" s="90"/>
      <c r="D89" s="90"/>
      <c r="E89" s="90"/>
      <c r="F89" s="90"/>
      <c r="G89" s="90"/>
      <c r="H89" s="90"/>
      <c r="I89" s="87"/>
      <c r="J89" s="88"/>
      <c r="K89" s="304">
        <v>0.05</v>
      </c>
      <c r="L89" s="857">
        <f>N83*K89</f>
        <v>8517.9314241102984</v>
      </c>
      <c r="M89" s="858"/>
      <c r="N89" s="51"/>
    </row>
    <row r="90" spans="1:14" ht="15.75" thickBot="1">
      <c r="B90" s="91" t="s">
        <v>974</v>
      </c>
      <c r="C90" s="92"/>
      <c r="D90" s="92"/>
      <c r="E90" s="92"/>
      <c r="F90" s="92"/>
      <c r="G90" s="92"/>
      <c r="H90" s="92"/>
      <c r="I90" s="93"/>
      <c r="J90" s="94"/>
      <c r="K90" s="305">
        <v>0.05</v>
      </c>
      <c r="L90" s="859">
        <f>N83*K90</f>
        <v>8517.9314241102984</v>
      </c>
      <c r="M90" s="860"/>
      <c r="N90" s="51"/>
    </row>
    <row r="91" spans="1:14" ht="15.75" thickBot="1">
      <c r="B91" s="822" t="s">
        <v>953</v>
      </c>
      <c r="C91" s="823"/>
      <c r="D91" s="823"/>
      <c r="E91" s="823"/>
      <c r="F91" s="823"/>
      <c r="G91" s="823"/>
      <c r="H91" s="823"/>
      <c r="I91" s="823"/>
      <c r="J91" s="823"/>
      <c r="K91" s="823"/>
      <c r="L91" s="823"/>
      <c r="M91" s="824"/>
      <c r="N91" s="52">
        <f>L88+L89+L90</f>
        <v>51107.58854466179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221466.21702686776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123765.56335962765</v>
      </c>
      <c r="L37" s="270"/>
      <c r="M37" s="271">
        <v>9</v>
      </c>
      <c r="N37" s="272">
        <f t="shared" ref="N37:N43" si="0">K37/M37</f>
        <v>13751.72926218085</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233122.72927012856</v>
      </c>
      <c r="L38" s="270"/>
      <c r="M38" s="271">
        <v>9</v>
      </c>
      <c r="N38" s="272">
        <f t="shared" si="0"/>
        <v>25902.525474458729</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9</v>
      </c>
      <c r="N42" s="272">
        <f t="shared" si="0"/>
        <v>24267.757521495616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124073.91839854204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1016.2509332388005</v>
      </c>
      <c r="M64" s="910"/>
      <c r="N64" s="287">
        <f>K64*L64</f>
        <v>1422.7513065343205</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170358.62848220597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34071.725696441194</v>
      </c>
      <c r="M88" s="858"/>
      <c r="N88" s="51"/>
    </row>
    <row r="89" spans="1:14">
      <c r="B89" s="89" t="s">
        <v>973</v>
      </c>
      <c r="C89" s="90"/>
      <c r="D89" s="90"/>
      <c r="E89" s="90"/>
      <c r="F89" s="90"/>
      <c r="G89" s="90"/>
      <c r="H89" s="90"/>
      <c r="I89" s="87"/>
      <c r="J89" s="88"/>
      <c r="K89" s="304">
        <v>0.05</v>
      </c>
      <c r="L89" s="857">
        <f>N83*K89</f>
        <v>8517.9314241102984</v>
      </c>
      <c r="M89" s="858"/>
      <c r="N89" s="51"/>
    </row>
    <row r="90" spans="1:14" ht="15.75" thickBot="1">
      <c r="B90" s="91" t="s">
        <v>974</v>
      </c>
      <c r="C90" s="92"/>
      <c r="D90" s="92"/>
      <c r="E90" s="92"/>
      <c r="F90" s="92"/>
      <c r="G90" s="92"/>
      <c r="H90" s="92"/>
      <c r="I90" s="93"/>
      <c r="J90" s="94"/>
      <c r="K90" s="305">
        <v>0.05</v>
      </c>
      <c r="L90" s="859">
        <f>N83*K90</f>
        <v>8517.9314241102984</v>
      </c>
      <c r="M90" s="860"/>
      <c r="N90" s="51"/>
    </row>
    <row r="91" spans="1:14" ht="15.75" thickBot="1">
      <c r="B91" s="822" t="s">
        <v>953</v>
      </c>
      <c r="C91" s="823"/>
      <c r="D91" s="823"/>
      <c r="E91" s="823"/>
      <c r="F91" s="823"/>
      <c r="G91" s="823"/>
      <c r="H91" s="823"/>
      <c r="I91" s="823"/>
      <c r="J91" s="823"/>
      <c r="K91" s="823"/>
      <c r="L91" s="823"/>
      <c r="M91" s="824"/>
      <c r="N91" s="52">
        <f>L88+L89+L90</f>
        <v>51107.58854466179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221466.21702686776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123765.56335962765</v>
      </c>
      <c r="L37" s="270"/>
      <c r="M37" s="271">
        <v>7</v>
      </c>
      <c r="N37" s="272">
        <f t="shared" ref="N37:N43" si="0">K37/M37</f>
        <v>17680.794765661092</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233122.72927012856</v>
      </c>
      <c r="L38" s="270"/>
      <c r="M38" s="271">
        <v>7</v>
      </c>
      <c r="N38" s="272">
        <f t="shared" si="0"/>
        <v>33303.247038589798</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7</v>
      </c>
      <c r="N42" s="272">
        <f t="shared" si="0"/>
        <v>31201.402527637223</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1110.7358873587618</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142476.19245821479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1016.2509332388005</v>
      </c>
      <c r="N65" s="412">
        <f>K65*M65</f>
        <v>1270.3136665485006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2693.0649730828209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11107.358873587618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190205.31759718576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38041.06351943715</v>
      </c>
      <c r="M88" s="858"/>
      <c r="N88" s="51"/>
    </row>
    <row r="89" spans="1:14">
      <c r="B89" s="89" t="s">
        <v>973</v>
      </c>
      <c r="C89" s="90"/>
      <c r="D89" s="90"/>
      <c r="E89" s="90"/>
      <c r="F89" s="90"/>
      <c r="G89" s="90"/>
      <c r="H89" s="90"/>
      <c r="I89" s="87"/>
      <c r="J89" s="88"/>
      <c r="K89" s="304">
        <v>0.05</v>
      </c>
      <c r="L89" s="857">
        <f>N83*K89</f>
        <v>9510.2658798592875</v>
      </c>
      <c r="M89" s="858"/>
      <c r="N89" s="51"/>
    </row>
    <row r="90" spans="1:14" ht="15.75" thickBot="1">
      <c r="B90" s="91" t="s">
        <v>974</v>
      </c>
      <c r="C90" s="92"/>
      <c r="D90" s="92"/>
      <c r="E90" s="92"/>
      <c r="F90" s="92"/>
      <c r="G90" s="92"/>
      <c r="H90" s="92"/>
      <c r="I90" s="93"/>
      <c r="J90" s="94"/>
      <c r="K90" s="305">
        <v>0.05</v>
      </c>
      <c r="L90" s="859">
        <f>N83*K90</f>
        <v>9510.2658798592875</v>
      </c>
      <c r="M90" s="860"/>
      <c r="N90" s="51"/>
    </row>
    <row r="91" spans="1:14" ht="15.75" thickBot="1">
      <c r="B91" s="822" t="s">
        <v>953</v>
      </c>
      <c r="C91" s="823"/>
      <c r="D91" s="823"/>
      <c r="E91" s="823"/>
      <c r="F91" s="823"/>
      <c r="G91" s="823"/>
      <c r="H91" s="823"/>
      <c r="I91" s="823"/>
      <c r="J91" s="823"/>
      <c r="K91" s="823"/>
      <c r="L91" s="823"/>
      <c r="M91" s="824"/>
      <c r="N91" s="52">
        <f>L88+L89+L90</f>
        <v>57061.595279155728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247266.91287634149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9</v>
      </c>
      <c r="N37" s="272">
        <f t="shared" ref="N37:N43" si="0">K37/M37</f>
        <v>25902.525474458729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123765.56335962765</v>
      </c>
      <c r="L38" s="270"/>
      <c r="M38" s="271">
        <v>9</v>
      </c>
      <c r="N38" s="272">
        <f t="shared" si="0"/>
        <v>13751.72926218085</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9</v>
      </c>
      <c r="N42" s="272">
        <f t="shared" si="0"/>
        <v>24267.757521495616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124073.91839854204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170358.62848220597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34071.725696441194</v>
      </c>
      <c r="M88" s="858"/>
      <c r="N88" s="51"/>
    </row>
    <row r="89" spans="1:14">
      <c r="B89" s="89" t="s">
        <v>973</v>
      </c>
      <c r="C89" s="90"/>
      <c r="D89" s="90"/>
      <c r="E89" s="90"/>
      <c r="F89" s="90"/>
      <c r="G89" s="90"/>
      <c r="H89" s="90"/>
      <c r="I89" s="87"/>
      <c r="J89" s="88"/>
      <c r="K89" s="304">
        <v>0.05</v>
      </c>
      <c r="L89" s="857">
        <f>N83*K89</f>
        <v>8517.9314241102984</v>
      </c>
      <c r="M89" s="858"/>
      <c r="N89" s="51"/>
    </row>
    <row r="90" spans="1:14" ht="15.75" thickBot="1">
      <c r="B90" s="91" t="s">
        <v>974</v>
      </c>
      <c r="C90" s="92"/>
      <c r="D90" s="92"/>
      <c r="E90" s="92"/>
      <c r="F90" s="92"/>
      <c r="G90" s="92"/>
      <c r="H90" s="92"/>
      <c r="I90" s="93"/>
      <c r="J90" s="94"/>
      <c r="K90" s="305">
        <v>0.05</v>
      </c>
      <c r="L90" s="859">
        <f>N83*K90</f>
        <v>8517.9314241102984</v>
      </c>
      <c r="M90" s="860"/>
      <c r="N90" s="51"/>
    </row>
    <row r="91" spans="1:14" ht="15.75" thickBot="1">
      <c r="B91" s="822" t="s">
        <v>953</v>
      </c>
      <c r="C91" s="823"/>
      <c r="D91" s="823"/>
      <c r="E91" s="823"/>
      <c r="F91" s="823"/>
      <c r="G91" s="823"/>
      <c r="H91" s="823"/>
      <c r="I91" s="823"/>
      <c r="J91" s="823"/>
      <c r="K91" s="823"/>
      <c r="L91" s="823"/>
      <c r="M91" s="824"/>
      <c r="N91" s="52">
        <f>L88+L89+L90</f>
        <v>51107.58854466179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221466.21702686776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9</v>
      </c>
      <c r="N37" s="272">
        <f t="shared" ref="N37:N43" si="0">K37/M37</f>
        <v>25902.525474458729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123765.56335962765</v>
      </c>
      <c r="L38" s="270"/>
      <c r="M38" s="271">
        <v>9</v>
      </c>
      <c r="N38" s="272">
        <f t="shared" si="0"/>
        <v>13751.72926218085</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9</v>
      </c>
      <c r="N42" s="272">
        <f t="shared" si="0"/>
        <v>24267.757521495616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124073.91839854204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170358.62848220597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34071.725696441194</v>
      </c>
      <c r="M87" s="858"/>
      <c r="N87" s="51"/>
    </row>
    <row r="88" spans="1:14">
      <c r="B88" s="89" t="s">
        <v>973</v>
      </c>
      <c r="C88" s="90"/>
      <c r="D88" s="90"/>
      <c r="E88" s="90"/>
      <c r="F88" s="90"/>
      <c r="G88" s="90"/>
      <c r="H88" s="90"/>
      <c r="I88" s="87"/>
      <c r="J88" s="88"/>
      <c r="K88" s="304">
        <v>0.05</v>
      </c>
      <c r="L88" s="857">
        <f>N82*K88</f>
        <v>8517.9314241102984</v>
      </c>
      <c r="M88" s="858"/>
      <c r="N88" s="51"/>
    </row>
    <row r="89" spans="1:14" ht="15.75" thickBot="1">
      <c r="B89" s="91" t="s">
        <v>974</v>
      </c>
      <c r="C89" s="92"/>
      <c r="D89" s="92"/>
      <c r="E89" s="92"/>
      <c r="F89" s="92"/>
      <c r="G89" s="92"/>
      <c r="H89" s="92"/>
      <c r="I89" s="93"/>
      <c r="J89" s="94"/>
      <c r="K89" s="305">
        <v>0.05</v>
      </c>
      <c r="L89" s="859">
        <f>N82*K89</f>
        <v>8517.9314241102984</v>
      </c>
      <c r="M89" s="860"/>
      <c r="N89" s="51"/>
    </row>
    <row r="90" spans="1:14" ht="15.75" thickBot="1">
      <c r="B90" s="822" t="s">
        <v>953</v>
      </c>
      <c r="C90" s="823"/>
      <c r="D90" s="823"/>
      <c r="E90" s="823"/>
      <c r="F90" s="823"/>
      <c r="G90" s="823"/>
      <c r="H90" s="823"/>
      <c r="I90" s="823"/>
      <c r="J90" s="823"/>
      <c r="K90" s="823"/>
      <c r="L90" s="823"/>
      <c r="M90" s="824"/>
      <c r="N90" s="52">
        <f>L87+L88+L89</f>
        <v>51107.58854466179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221466.21702686776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9</v>
      </c>
      <c r="N37" s="272">
        <f t="shared" ref="N37:N43" si="0">K37/M37</f>
        <v>25902.525474458729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123765.56335962765</v>
      </c>
      <c r="L38" s="270"/>
      <c r="M38" s="271">
        <v>9</v>
      </c>
      <c r="N38" s="272">
        <f t="shared" si="0"/>
        <v>13751.72926218085</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9</v>
      </c>
      <c r="N42" s="272">
        <f t="shared" si="0"/>
        <v>24267.757521495616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124073.91839854204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170358.62848220597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34071.725696441194</v>
      </c>
      <c r="M88" s="858"/>
      <c r="N88" s="51"/>
    </row>
    <row r="89" spans="1:14">
      <c r="B89" s="89" t="s">
        <v>973</v>
      </c>
      <c r="C89" s="90"/>
      <c r="D89" s="90"/>
      <c r="E89" s="90"/>
      <c r="F89" s="90"/>
      <c r="G89" s="90"/>
      <c r="H89" s="90"/>
      <c r="I89" s="87"/>
      <c r="J89" s="88"/>
      <c r="K89" s="304">
        <v>0.05</v>
      </c>
      <c r="L89" s="857">
        <f>N83*K89</f>
        <v>8517.9314241102984</v>
      </c>
      <c r="M89" s="858"/>
      <c r="N89" s="51"/>
    </row>
    <row r="90" spans="1:14" ht="15.75" thickBot="1">
      <c r="B90" s="91" t="s">
        <v>974</v>
      </c>
      <c r="C90" s="92"/>
      <c r="D90" s="92"/>
      <c r="E90" s="92"/>
      <c r="F90" s="92"/>
      <c r="G90" s="92"/>
      <c r="H90" s="92"/>
      <c r="I90" s="93"/>
      <c r="J90" s="94"/>
      <c r="K90" s="305">
        <v>0.05</v>
      </c>
      <c r="L90" s="859">
        <f>N83*K90</f>
        <v>8517.9314241102984</v>
      </c>
      <c r="M90" s="860"/>
      <c r="N90" s="51"/>
    </row>
    <row r="91" spans="1:14" ht="15.75" thickBot="1">
      <c r="B91" s="822" t="s">
        <v>953</v>
      </c>
      <c r="C91" s="823"/>
      <c r="D91" s="823"/>
      <c r="E91" s="823"/>
      <c r="F91" s="823"/>
      <c r="G91" s="823"/>
      <c r="H91" s="823"/>
      <c r="I91" s="823"/>
      <c r="J91" s="823"/>
      <c r="K91" s="823"/>
      <c r="L91" s="823"/>
      <c r="M91" s="824"/>
      <c r="N91" s="52">
        <f>L88+L89+L90</f>
        <v>51107.58854466179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221466.21702686776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7</v>
      </c>
      <c r="N37" s="272">
        <f t="shared" ref="N37:N43" si="0">K37/M37</f>
        <v>33303.247038589798</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123765.56335962765</v>
      </c>
      <c r="L38" s="270"/>
      <c r="M38" s="271">
        <v>7</v>
      </c>
      <c r="N38" s="272">
        <f t="shared" si="0"/>
        <v>17680.794765661092</v>
      </c>
    </row>
    <row r="39" spans="1:14">
      <c r="A39" t="s">
        <v>286</v>
      </c>
      <c r="B39" s="871" t="str">
        <f>VLOOKUP(A39,EQUIPOS!A9:D154,3,FALSE)</f>
        <v>Planta de asfalto en frio</v>
      </c>
      <c r="C39" s="872"/>
      <c r="D39" s="872"/>
      <c r="E39" s="872"/>
      <c r="F39" s="872"/>
      <c r="G39" s="872"/>
      <c r="H39" s="873"/>
      <c r="I39" s="267"/>
      <c r="J39" s="268"/>
      <c r="K39" s="269">
        <f>VLOOKUP(A39,EQUIPOS!A9:D166,4,FALSE)</f>
        <v>245593.55785378165</v>
      </c>
      <c r="L39" s="270"/>
      <c r="M39" s="271">
        <v>9</v>
      </c>
      <c r="N39" s="272">
        <f t="shared" si="0"/>
        <v>27288.173094864629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7</v>
      </c>
      <c r="N42" s="272">
        <f t="shared" si="0"/>
        <v>31201.402527637223</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9</v>
      </c>
      <c r="N43" s="272">
        <f t="shared" si="0"/>
        <v>5802.7881166243242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1110.7358873587618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142476.19245821479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11107.358873587618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190149.32240107722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38029.864480215445</v>
      </c>
      <c r="M87" s="858"/>
      <c r="N87" s="51"/>
    </row>
    <row r="88" spans="1:14">
      <c r="B88" s="89" t="s">
        <v>973</v>
      </c>
      <c r="C88" s="90"/>
      <c r="D88" s="90"/>
      <c r="E88" s="90"/>
      <c r="F88" s="90"/>
      <c r="G88" s="90"/>
      <c r="H88" s="90"/>
      <c r="I88" s="87"/>
      <c r="J88" s="88"/>
      <c r="K88" s="304">
        <v>0.05</v>
      </c>
      <c r="L88" s="857">
        <f>N82*K88</f>
        <v>9507.4661200538612</v>
      </c>
      <c r="M88" s="858"/>
      <c r="N88" s="51"/>
    </row>
    <row r="89" spans="1:14" ht="15.75" thickBot="1">
      <c r="B89" s="91" t="s">
        <v>974</v>
      </c>
      <c r="C89" s="92"/>
      <c r="D89" s="92"/>
      <c r="E89" s="92"/>
      <c r="F89" s="92"/>
      <c r="G89" s="92"/>
      <c r="H89" s="92"/>
      <c r="I89" s="93"/>
      <c r="J89" s="94"/>
      <c r="K89" s="305">
        <v>0.05</v>
      </c>
      <c r="L89" s="859">
        <f>N82*K89</f>
        <v>9507.4661200538612</v>
      </c>
      <c r="M89" s="860"/>
      <c r="N89" s="51"/>
    </row>
    <row r="90" spans="1:14" ht="15.75" thickBot="1">
      <c r="B90" s="822" t="s">
        <v>953</v>
      </c>
      <c r="C90" s="823"/>
      <c r="D90" s="823"/>
      <c r="E90" s="823"/>
      <c r="F90" s="823"/>
      <c r="G90" s="823"/>
      <c r="H90" s="823"/>
      <c r="I90" s="823"/>
      <c r="J90" s="823"/>
      <c r="K90" s="823"/>
      <c r="L90" s="823"/>
      <c r="M90" s="824"/>
      <c r="N90" s="52">
        <f>L87+L88+L89</f>
        <v>57044.796720323167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247194.11912140041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874.7045112950251</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142148.83237946485</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23216.427489504873</v>
      </c>
      <c r="N56" s="272">
        <f>K56*M56</f>
        <v>32502.99848530682</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57.028112279746885</v>
      </c>
      <c r="N57" s="272">
        <f>K57*M57</f>
        <v>1425.7028069936721</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33928.701292300495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1016.2509332388005</v>
      </c>
      <c r="M66" s="910"/>
      <c r="N66" s="287">
        <f>K66*L66</f>
        <v>1422.7513065343205</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971.45477635198881</v>
      </c>
      <c r="M67" s="910"/>
      <c r="N67" s="287">
        <f>K67*L67</f>
        <v>1214.318470439986</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2637.0697769743065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8747.0451129502508</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187461.64856168992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37492.329712337982</v>
      </c>
      <c r="M90" s="858"/>
      <c r="N90" s="51"/>
    </row>
    <row r="91" spans="1:14">
      <c r="B91" s="89" t="s">
        <v>973</v>
      </c>
      <c r="C91" s="90"/>
      <c r="D91" s="90"/>
      <c r="E91" s="90"/>
      <c r="F91" s="90"/>
      <c r="G91" s="90"/>
      <c r="H91" s="90"/>
      <c r="I91" s="87"/>
      <c r="J91" s="88"/>
      <c r="K91" s="304">
        <v>0.05</v>
      </c>
      <c r="L91" s="857">
        <f>N85*K91</f>
        <v>9373.0824280844954</v>
      </c>
      <c r="M91" s="858"/>
      <c r="N91" s="51"/>
    </row>
    <row r="92" spans="1:14" ht="15.75" thickBot="1">
      <c r="B92" s="91" t="s">
        <v>974</v>
      </c>
      <c r="C92" s="92"/>
      <c r="D92" s="92"/>
      <c r="E92" s="92"/>
      <c r="F92" s="92"/>
      <c r="G92" s="92"/>
      <c r="H92" s="92"/>
      <c r="I92" s="93"/>
      <c r="J92" s="94"/>
      <c r="K92" s="305">
        <v>0.05</v>
      </c>
      <c r="L92" s="859">
        <f>N85*K92</f>
        <v>9373.0824280844954</v>
      </c>
      <c r="M92" s="860"/>
      <c r="N92" s="51"/>
    </row>
    <row r="93" spans="1:14" ht="15.75" thickBot="1">
      <c r="B93" s="822" t="s">
        <v>953</v>
      </c>
      <c r="C93" s="823"/>
      <c r="D93" s="823"/>
      <c r="E93" s="823"/>
      <c r="F93" s="823"/>
      <c r="G93" s="823"/>
      <c r="H93" s="823"/>
      <c r="I93" s="823"/>
      <c r="J93" s="823"/>
      <c r="K93" s="823"/>
      <c r="L93" s="823"/>
      <c r="M93" s="824"/>
      <c r="N93" s="52">
        <f>L90+L91+L92</f>
        <v>56238.494568506976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243700.1431301969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142148.83237946485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187461.64856168992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37492.329712337982</v>
      </c>
      <c r="M87" s="858"/>
      <c r="N87" s="51"/>
    </row>
    <row r="88" spans="1:14">
      <c r="B88" s="89" t="s">
        <v>973</v>
      </c>
      <c r="C88" s="90"/>
      <c r="D88" s="90"/>
      <c r="E88" s="90"/>
      <c r="F88" s="90"/>
      <c r="G88" s="90"/>
      <c r="H88" s="90"/>
      <c r="I88" s="87"/>
      <c r="J88" s="88"/>
      <c r="K88" s="304">
        <v>0.05</v>
      </c>
      <c r="L88" s="857">
        <f>N82*K88</f>
        <v>9373.0824280844954</v>
      </c>
      <c r="M88" s="858"/>
      <c r="N88" s="51"/>
    </row>
    <row r="89" spans="1:14" ht="15.75" thickBot="1">
      <c r="B89" s="91" t="s">
        <v>974</v>
      </c>
      <c r="C89" s="92"/>
      <c r="D89" s="92"/>
      <c r="E89" s="92"/>
      <c r="F89" s="92"/>
      <c r="G89" s="92"/>
      <c r="H89" s="92"/>
      <c r="I89" s="93"/>
      <c r="J89" s="94"/>
      <c r="K89" s="305">
        <v>0.05</v>
      </c>
      <c r="L89" s="859">
        <f>N82*K89</f>
        <v>9373.0824280844954</v>
      </c>
      <c r="M89" s="860"/>
      <c r="N89" s="51"/>
    </row>
    <row r="90" spans="1:14" ht="15.75" thickBot="1">
      <c r="B90" s="822" t="s">
        <v>953</v>
      </c>
      <c r="C90" s="823"/>
      <c r="D90" s="823"/>
      <c r="E90" s="823"/>
      <c r="F90" s="823"/>
      <c r="G90" s="823"/>
      <c r="H90" s="823"/>
      <c r="I90" s="823"/>
      <c r="J90" s="823"/>
      <c r="K90" s="823"/>
      <c r="L90" s="823"/>
      <c r="M90" s="824"/>
      <c r="N90" s="52">
        <f>L87+L88+L89</f>
        <v>56238.494568506976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243700.1431301969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142148.83237946485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187461.64856168992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37492.329712337982</v>
      </c>
      <c r="M87" s="858"/>
      <c r="N87" s="51"/>
    </row>
    <row r="88" spans="1:14">
      <c r="B88" s="89" t="s">
        <v>973</v>
      </c>
      <c r="C88" s="90"/>
      <c r="D88" s="90"/>
      <c r="E88" s="90"/>
      <c r="F88" s="90"/>
      <c r="G88" s="90"/>
      <c r="H88" s="90"/>
      <c r="I88" s="87"/>
      <c r="J88" s="88"/>
      <c r="K88" s="304">
        <v>0.05</v>
      </c>
      <c r="L88" s="857">
        <f>N82*K88</f>
        <v>9373.0824280844954</v>
      </c>
      <c r="M88" s="858"/>
      <c r="N88" s="51"/>
    </row>
    <row r="89" spans="1:14" ht="15.75" thickBot="1">
      <c r="B89" s="91" t="s">
        <v>974</v>
      </c>
      <c r="C89" s="92"/>
      <c r="D89" s="92"/>
      <c r="E89" s="92"/>
      <c r="F89" s="92"/>
      <c r="G89" s="92"/>
      <c r="H89" s="92"/>
      <c r="I89" s="93"/>
      <c r="J89" s="94"/>
      <c r="K89" s="305">
        <v>0.05</v>
      </c>
      <c r="L89" s="859">
        <f>N82*K89</f>
        <v>9373.0824280844954</v>
      </c>
      <c r="M89" s="860"/>
      <c r="N89" s="51"/>
    </row>
    <row r="90" spans="1:14" ht="15.75" thickBot="1">
      <c r="B90" s="822" t="s">
        <v>953</v>
      </c>
      <c r="C90" s="823"/>
      <c r="D90" s="823"/>
      <c r="E90" s="823"/>
      <c r="F90" s="823"/>
      <c r="G90" s="823"/>
      <c r="H90" s="823"/>
      <c r="I90" s="823"/>
      <c r="J90" s="823"/>
      <c r="K90" s="823"/>
      <c r="L90" s="823"/>
      <c r="M90" s="824"/>
      <c r="N90" s="52">
        <f>L87+L88+L89</f>
        <v>56238.494568506976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243700.1431301969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8</v>
      </c>
      <c r="N37" s="272">
        <f t="shared" ref="N37:N43" si="0">K37/M37</f>
        <v>29140.34115876607</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8</v>
      </c>
      <c r="N38" s="272">
        <f t="shared" si="0"/>
        <v>9508.4269233772666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8</v>
      </c>
      <c r="N39" s="272">
        <f t="shared" si="0"/>
        <v>71503.214125835308</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8</v>
      </c>
      <c r="N42" s="272">
        <f t="shared" si="0"/>
        <v>27301.22721168257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8</v>
      </c>
      <c r="N43" s="272">
        <f t="shared" si="0"/>
        <v>6528.1366312023647</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171042.29097978145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217327.00106344541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43465.400212689085</v>
      </c>
      <c r="M87" s="858"/>
      <c r="N87" s="51"/>
    </row>
    <row r="88" spans="1:14">
      <c r="B88" s="89" t="s">
        <v>973</v>
      </c>
      <c r="C88" s="90"/>
      <c r="D88" s="90"/>
      <c r="E88" s="90"/>
      <c r="F88" s="90"/>
      <c r="G88" s="90"/>
      <c r="H88" s="90"/>
      <c r="I88" s="87"/>
      <c r="J88" s="88"/>
      <c r="K88" s="304">
        <v>0.05</v>
      </c>
      <c r="L88" s="857">
        <f>N82*K88</f>
        <v>10866.350053172271</v>
      </c>
      <c r="M88" s="858"/>
      <c r="N88" s="51"/>
    </row>
    <row r="89" spans="1:14" ht="15.75" thickBot="1">
      <c r="B89" s="91" t="s">
        <v>974</v>
      </c>
      <c r="C89" s="92"/>
      <c r="D89" s="92"/>
      <c r="E89" s="92"/>
      <c r="F89" s="92"/>
      <c r="G89" s="92"/>
      <c r="H89" s="92"/>
      <c r="I89" s="93"/>
      <c r="J89" s="94"/>
      <c r="K89" s="305">
        <v>0.05</v>
      </c>
      <c r="L89" s="859">
        <f>N82*K89</f>
        <v>10866.350053172271</v>
      </c>
      <c r="M89" s="860"/>
      <c r="N89" s="51"/>
    </row>
    <row r="90" spans="1:14" ht="15.75" thickBot="1">
      <c r="B90" s="822" t="s">
        <v>953</v>
      </c>
      <c r="C90" s="823"/>
      <c r="D90" s="823"/>
      <c r="E90" s="823"/>
      <c r="F90" s="823"/>
      <c r="G90" s="823"/>
      <c r="H90" s="823"/>
      <c r="I90" s="823"/>
      <c r="J90" s="823"/>
      <c r="K90" s="823"/>
      <c r="L90" s="823"/>
      <c r="M90" s="824"/>
      <c r="N90" s="52">
        <f>L87+L88+L89</f>
        <v>65198.10031903362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282525.10138247901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8</v>
      </c>
      <c r="N37" s="272">
        <f t="shared" ref="N37:N43" si="0">K37/M37</f>
        <v>29140.34115876607</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8</v>
      </c>
      <c r="N38" s="272">
        <f t="shared" si="0"/>
        <v>9508.4269233772666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8</v>
      </c>
      <c r="N39" s="272">
        <f t="shared" si="0"/>
        <v>71503.214125835308</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8</v>
      </c>
      <c r="N42" s="272">
        <f t="shared" si="0"/>
        <v>27301.22721168257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8</v>
      </c>
      <c r="N43" s="272">
        <f t="shared" si="0"/>
        <v>6528.1366312023647</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171042.29097978145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217327.00106344541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43465.400212689085</v>
      </c>
      <c r="M87" s="858"/>
      <c r="N87" s="51"/>
    </row>
    <row r="88" spans="1:14">
      <c r="B88" s="89" t="s">
        <v>973</v>
      </c>
      <c r="C88" s="90"/>
      <c r="D88" s="90"/>
      <c r="E88" s="90"/>
      <c r="F88" s="90"/>
      <c r="G88" s="90"/>
      <c r="H88" s="90"/>
      <c r="I88" s="87"/>
      <c r="J88" s="88"/>
      <c r="K88" s="304">
        <v>0.05</v>
      </c>
      <c r="L88" s="857">
        <f>N82*K88</f>
        <v>10866.350053172271</v>
      </c>
      <c r="M88" s="858"/>
      <c r="N88" s="51"/>
    </row>
    <row r="89" spans="1:14" ht="15.75" thickBot="1">
      <c r="B89" s="91" t="s">
        <v>974</v>
      </c>
      <c r="C89" s="92"/>
      <c r="D89" s="92"/>
      <c r="E89" s="92"/>
      <c r="F89" s="92"/>
      <c r="G89" s="92"/>
      <c r="H89" s="92"/>
      <c r="I89" s="93"/>
      <c r="J89" s="94"/>
      <c r="K89" s="305">
        <v>0.05</v>
      </c>
      <c r="L89" s="859">
        <f>N82*K89</f>
        <v>10866.350053172271</v>
      </c>
      <c r="M89" s="860"/>
      <c r="N89" s="51"/>
    </row>
    <row r="90" spans="1:14" ht="15.75" thickBot="1">
      <c r="B90" s="822" t="s">
        <v>953</v>
      </c>
      <c r="C90" s="823"/>
      <c r="D90" s="823"/>
      <c r="E90" s="823"/>
      <c r="F90" s="823"/>
      <c r="G90" s="823"/>
      <c r="H90" s="823"/>
      <c r="I90" s="823"/>
      <c r="J90" s="823"/>
      <c r="K90" s="823"/>
      <c r="L90" s="823"/>
      <c r="M90" s="824"/>
      <c r="N90" s="52">
        <f>L87+L88+L89</f>
        <v>65198.10031903362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282525.10138247901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8</v>
      </c>
      <c r="N37" s="272">
        <f t="shared" ref="N37:N43" si="0">K37/M37</f>
        <v>29140.34115876607</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8</v>
      </c>
      <c r="N38" s="272">
        <f t="shared" si="0"/>
        <v>9508.4269233772666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8</v>
      </c>
      <c r="N39" s="272">
        <f t="shared" si="0"/>
        <v>71503.214125835308</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8</v>
      </c>
      <c r="N42" s="272">
        <f t="shared" si="0"/>
        <v>27301.22721168257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8</v>
      </c>
      <c r="N43" s="272">
        <f t="shared" si="0"/>
        <v>6528.1366312023647</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171042.29097978145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217327.00106344541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43465.400212689085</v>
      </c>
      <c r="M87" s="858"/>
      <c r="N87" s="51"/>
    </row>
    <row r="88" spans="1:14">
      <c r="B88" s="89" t="s">
        <v>973</v>
      </c>
      <c r="C88" s="90"/>
      <c r="D88" s="90"/>
      <c r="E88" s="90"/>
      <c r="F88" s="90"/>
      <c r="G88" s="90"/>
      <c r="H88" s="90"/>
      <c r="I88" s="87"/>
      <c r="J88" s="88"/>
      <c r="K88" s="304">
        <v>0.05</v>
      </c>
      <c r="L88" s="857">
        <f>N82*K88</f>
        <v>10866.350053172271</v>
      </c>
      <c r="M88" s="858"/>
      <c r="N88" s="51"/>
    </row>
    <row r="89" spans="1:14" ht="15.75" thickBot="1">
      <c r="B89" s="91" t="s">
        <v>974</v>
      </c>
      <c r="C89" s="92"/>
      <c r="D89" s="92"/>
      <c r="E89" s="92"/>
      <c r="F89" s="92"/>
      <c r="G89" s="92"/>
      <c r="H89" s="92"/>
      <c r="I89" s="93"/>
      <c r="J89" s="94"/>
      <c r="K89" s="305">
        <v>0.05</v>
      </c>
      <c r="L89" s="859">
        <f>N82*K89</f>
        <v>10866.350053172271</v>
      </c>
      <c r="M89" s="860"/>
      <c r="N89" s="51"/>
    </row>
    <row r="90" spans="1:14" ht="15.75" thickBot="1">
      <c r="B90" s="822" t="s">
        <v>953</v>
      </c>
      <c r="C90" s="823"/>
      <c r="D90" s="823"/>
      <c r="E90" s="823"/>
      <c r="F90" s="823"/>
      <c r="G90" s="823"/>
      <c r="H90" s="823"/>
      <c r="I90" s="823"/>
      <c r="J90" s="823"/>
      <c r="K90" s="823"/>
      <c r="L90" s="823"/>
      <c r="M90" s="824"/>
      <c r="N90" s="52">
        <f>L87+L88+L89</f>
        <v>65198.10031903362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282525.10138247901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142148.83237946485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187461.64856168992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37492.329712337982</v>
      </c>
      <c r="M87" s="858"/>
      <c r="N87" s="51"/>
    </row>
    <row r="88" spans="1:14">
      <c r="B88" s="89" t="s">
        <v>973</v>
      </c>
      <c r="C88" s="90"/>
      <c r="D88" s="90"/>
      <c r="E88" s="90"/>
      <c r="F88" s="90"/>
      <c r="G88" s="90"/>
      <c r="H88" s="90"/>
      <c r="I88" s="87"/>
      <c r="J88" s="88"/>
      <c r="K88" s="304">
        <v>0.05</v>
      </c>
      <c r="L88" s="857">
        <f>N82*K88</f>
        <v>9373.0824280844954</v>
      </c>
      <c r="M88" s="858"/>
      <c r="N88" s="51"/>
    </row>
    <row r="89" spans="1:14" ht="15.75" thickBot="1">
      <c r="B89" s="91" t="s">
        <v>974</v>
      </c>
      <c r="C89" s="92"/>
      <c r="D89" s="92"/>
      <c r="E89" s="92"/>
      <c r="F89" s="92"/>
      <c r="G89" s="92"/>
      <c r="H89" s="92"/>
      <c r="I89" s="93"/>
      <c r="J89" s="94"/>
      <c r="K89" s="305">
        <v>0.05</v>
      </c>
      <c r="L89" s="859">
        <f>N82*K89</f>
        <v>9373.0824280844954</v>
      </c>
      <c r="M89" s="860"/>
      <c r="N89" s="51"/>
    </row>
    <row r="90" spans="1:14" ht="15.75" thickBot="1">
      <c r="B90" s="822" t="s">
        <v>953</v>
      </c>
      <c r="C90" s="823"/>
      <c r="D90" s="823"/>
      <c r="E90" s="823"/>
      <c r="F90" s="823"/>
      <c r="G90" s="823"/>
      <c r="H90" s="823"/>
      <c r="I90" s="823"/>
      <c r="J90" s="823"/>
      <c r="K90" s="823"/>
      <c r="L90" s="823"/>
      <c r="M90" s="824"/>
      <c r="N90" s="52">
        <f>L87+L88+L89</f>
        <v>56238.494568506976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243700.1431301969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142148.83237946485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187461.64856168992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37492.329712337982</v>
      </c>
      <c r="M87" s="858"/>
      <c r="N87" s="51"/>
    </row>
    <row r="88" spans="1:14">
      <c r="B88" s="89" t="s">
        <v>973</v>
      </c>
      <c r="C88" s="90"/>
      <c r="D88" s="90"/>
      <c r="E88" s="90"/>
      <c r="F88" s="90"/>
      <c r="G88" s="90"/>
      <c r="H88" s="90"/>
      <c r="I88" s="87"/>
      <c r="J88" s="88"/>
      <c r="K88" s="304">
        <v>0.05</v>
      </c>
      <c r="L88" s="857">
        <f>N82*K88</f>
        <v>9373.0824280844954</v>
      </c>
      <c r="M88" s="858"/>
      <c r="N88" s="51"/>
    </row>
    <row r="89" spans="1:14" ht="15.75" thickBot="1">
      <c r="B89" s="91" t="s">
        <v>974</v>
      </c>
      <c r="C89" s="92"/>
      <c r="D89" s="92"/>
      <c r="E89" s="92"/>
      <c r="F89" s="92"/>
      <c r="G89" s="92"/>
      <c r="H89" s="92"/>
      <c r="I89" s="93"/>
      <c r="J89" s="94"/>
      <c r="K89" s="305">
        <v>0.05</v>
      </c>
      <c r="L89" s="859">
        <f>N82*K89</f>
        <v>9373.0824280844954</v>
      </c>
      <c r="M89" s="860"/>
      <c r="N89" s="51"/>
    </row>
    <row r="90" spans="1:14" ht="15.75" thickBot="1">
      <c r="B90" s="822" t="s">
        <v>953</v>
      </c>
      <c r="C90" s="823"/>
      <c r="D90" s="823"/>
      <c r="E90" s="823"/>
      <c r="F90" s="823"/>
      <c r="G90" s="823"/>
      <c r="H90" s="823"/>
      <c r="I90" s="823"/>
      <c r="J90" s="823"/>
      <c r="K90" s="823"/>
      <c r="L90" s="823"/>
      <c r="M90" s="824"/>
      <c r="N90" s="52">
        <f>L87+L88+L89</f>
        <v>56238.494568506976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243700.1431301969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8</v>
      </c>
      <c r="N37" s="272">
        <f t="shared" ref="N37:N43" si="0">K37/M37</f>
        <v>29140.34115876607</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8</v>
      </c>
      <c r="N38" s="272">
        <f t="shared" si="0"/>
        <v>9508.4269233772666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8</v>
      </c>
      <c r="N39" s="272">
        <f t="shared" si="0"/>
        <v>71503.214125835308</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8</v>
      </c>
      <c r="N42" s="272">
        <f t="shared" si="0"/>
        <v>27301.22721168257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8</v>
      </c>
      <c r="N43" s="272">
        <f t="shared" si="0"/>
        <v>6528.1366312023647</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171042.29097978145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217327.00106344541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43465.400212689085</v>
      </c>
      <c r="M87" s="858"/>
      <c r="N87" s="51"/>
    </row>
    <row r="88" spans="1:14">
      <c r="B88" s="89" t="s">
        <v>973</v>
      </c>
      <c r="C88" s="90"/>
      <c r="D88" s="90"/>
      <c r="E88" s="90"/>
      <c r="F88" s="90"/>
      <c r="G88" s="90"/>
      <c r="H88" s="90"/>
      <c r="I88" s="87"/>
      <c r="J88" s="88"/>
      <c r="K88" s="304">
        <v>0.05</v>
      </c>
      <c r="L88" s="857">
        <f>N82*K88</f>
        <v>10866.350053172271</v>
      </c>
      <c r="M88" s="858"/>
      <c r="N88" s="51"/>
    </row>
    <row r="89" spans="1:14" ht="15.75" thickBot="1">
      <c r="B89" s="91" t="s">
        <v>974</v>
      </c>
      <c r="C89" s="92"/>
      <c r="D89" s="92"/>
      <c r="E89" s="92"/>
      <c r="F89" s="92"/>
      <c r="G89" s="92"/>
      <c r="H89" s="92"/>
      <c r="I89" s="93"/>
      <c r="J89" s="94"/>
      <c r="K89" s="305">
        <v>0.05</v>
      </c>
      <c r="L89" s="859">
        <f>N82*K89</f>
        <v>10866.350053172271</v>
      </c>
      <c r="M89" s="860"/>
      <c r="N89" s="51"/>
    </row>
    <row r="90" spans="1:14" ht="15.75" thickBot="1">
      <c r="B90" s="822" t="s">
        <v>953</v>
      </c>
      <c r="C90" s="823"/>
      <c r="D90" s="823"/>
      <c r="E90" s="823"/>
      <c r="F90" s="823"/>
      <c r="G90" s="823"/>
      <c r="H90" s="823"/>
      <c r="I90" s="823"/>
      <c r="J90" s="823"/>
      <c r="K90" s="823"/>
      <c r="L90" s="823"/>
      <c r="M90" s="824"/>
      <c r="N90" s="52">
        <f>L87+L88+L89</f>
        <v>65198.10031903362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282525.10138247901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142148.83237946485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57.028112279746885</v>
      </c>
      <c r="N54" s="272">
        <f>K54*M54</f>
        <v>1425.7028069936721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33928.701292300495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187461.64856168992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37492.329712337982</v>
      </c>
      <c r="M87" s="858"/>
      <c r="N87" s="51"/>
    </row>
    <row r="88" spans="1:14">
      <c r="B88" s="89" t="s">
        <v>973</v>
      </c>
      <c r="C88" s="90"/>
      <c r="D88" s="90"/>
      <c r="E88" s="90"/>
      <c r="F88" s="90"/>
      <c r="G88" s="90"/>
      <c r="H88" s="90"/>
      <c r="I88" s="87"/>
      <c r="J88" s="88"/>
      <c r="K88" s="304">
        <v>0.05</v>
      </c>
      <c r="L88" s="857">
        <f>N82*K88</f>
        <v>9373.0824280844954</v>
      </c>
      <c r="M88" s="858"/>
      <c r="N88" s="51"/>
    </row>
    <row r="89" spans="1:14" ht="15.75" thickBot="1">
      <c r="B89" s="91" t="s">
        <v>974</v>
      </c>
      <c r="C89" s="92"/>
      <c r="D89" s="92"/>
      <c r="E89" s="92"/>
      <c r="F89" s="92"/>
      <c r="G89" s="92"/>
      <c r="H89" s="92"/>
      <c r="I89" s="93"/>
      <c r="J89" s="94"/>
      <c r="K89" s="305">
        <v>0.05</v>
      </c>
      <c r="L89" s="859">
        <f>N82*K89</f>
        <v>9373.0824280844954</v>
      </c>
      <c r="M89" s="860"/>
      <c r="N89" s="51"/>
    </row>
    <row r="90" spans="1:14" ht="15.75" thickBot="1">
      <c r="B90" s="822" t="s">
        <v>953</v>
      </c>
      <c r="C90" s="823"/>
      <c r="D90" s="823"/>
      <c r="E90" s="823"/>
      <c r="F90" s="823"/>
      <c r="G90" s="823"/>
      <c r="H90" s="823"/>
      <c r="I90" s="823"/>
      <c r="J90" s="823"/>
      <c r="K90" s="823"/>
      <c r="L90" s="823"/>
      <c r="M90" s="824"/>
      <c r="N90" s="52">
        <f>L87+L88+L89</f>
        <v>56238.494568506976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243700.1431301969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158643.4802716249</v>
      </c>
      <c r="L36" s="270"/>
      <c r="M36" s="271">
        <v>30</v>
      </c>
      <c r="N36" s="272">
        <f>K36/M36</f>
        <v>5288.1160090541634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76067.415387018133</v>
      </c>
      <c r="L38" s="270"/>
      <c r="M38" s="271">
        <v>10</v>
      </c>
      <c r="N38" s="272">
        <f t="shared" si="0"/>
        <v>7606.7415387018136</v>
      </c>
    </row>
    <row r="39" spans="1:14">
      <c r="A39" t="s">
        <v>284</v>
      </c>
      <c r="B39" s="871" t="str">
        <f>VLOOKUP(A39,EQUIPOS!A9:D154,3,FALSE)</f>
        <v>Planta de asfalto en caliente</v>
      </c>
      <c r="C39" s="872"/>
      <c r="D39" s="872"/>
      <c r="E39" s="872"/>
      <c r="F39" s="872"/>
      <c r="G39" s="872"/>
      <c r="H39" s="873"/>
      <c r="I39" s="267"/>
      <c r="J39" s="268"/>
      <c r="K39" s="269">
        <f>VLOOKUP(A39,EQUIPOS!A9:D166,4,FALSE)</f>
        <v>572025.71300668246</v>
      </c>
      <c r="L39" s="270"/>
      <c r="M39" s="271">
        <v>10</v>
      </c>
      <c r="N39" s="272">
        <f t="shared" si="0"/>
        <v>57202.571300668249</v>
      </c>
    </row>
    <row r="40" spans="1:14">
      <c r="A40" t="s">
        <v>290</v>
      </c>
      <c r="B40" s="871" t="str">
        <f>VLOOKUP(A40,EQUIPOS!A10:D154,3,FALSE)</f>
        <v>Planta trituradora</v>
      </c>
      <c r="C40" s="872"/>
      <c r="D40" s="872"/>
      <c r="E40" s="872"/>
      <c r="F40" s="872"/>
      <c r="G40" s="872"/>
      <c r="H40" s="873"/>
      <c r="I40" s="267"/>
      <c r="J40" s="268"/>
      <c r="K40" s="269">
        <f>VLOOKUP(A40,EQUIPOS!A10:D167,4,FALSE)</f>
        <v>468021.03791455831</v>
      </c>
      <c r="L40" s="270"/>
      <c r="M40" s="271">
        <v>30</v>
      </c>
      <c r="N40" s="272">
        <f t="shared" si="0"/>
        <v>15600.70126381861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156007.0126381861</v>
      </c>
      <c r="L41" s="270"/>
      <c r="M41" s="271">
        <v>30</v>
      </c>
      <c r="N41" s="272">
        <f t="shared" si="0"/>
        <v>5200.2337546062035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218409.81769346056</v>
      </c>
      <c r="L42" s="270"/>
      <c r="M42" s="271">
        <v>10</v>
      </c>
      <c r="N42" s="272">
        <f t="shared" si="0"/>
        <v>21840.981769346057</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142148.83237946485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23216.427489504873</v>
      </c>
      <c r="N54" s="272">
        <f>K54*M54</f>
        <v>32502.99848530682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57.028112279746885</v>
      </c>
      <c r="N55" s="272">
        <f>K55*M55</f>
        <v>1425.7028069936721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33928.701292300495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1016.2509332388005</v>
      </c>
      <c r="M64" s="910"/>
      <c r="N64" s="287">
        <f>K64*L64</f>
        <v>1422.7513065343205</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971.45477635198881</v>
      </c>
      <c r="M65" s="910"/>
      <c r="N65" s="287">
        <f>K65*L65</f>
        <v>1214.318470439986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2637.0697769743065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187461.64856168992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37492.329712337982</v>
      </c>
      <c r="M88" s="858"/>
      <c r="N88" s="51"/>
    </row>
    <row r="89" spans="1:14">
      <c r="B89" s="89" t="s">
        <v>973</v>
      </c>
      <c r="C89" s="90"/>
      <c r="D89" s="90"/>
      <c r="E89" s="90"/>
      <c r="F89" s="90"/>
      <c r="G89" s="90"/>
      <c r="H89" s="90"/>
      <c r="I89" s="87"/>
      <c r="J89" s="88"/>
      <c r="K89" s="304">
        <v>0.05</v>
      </c>
      <c r="L89" s="857">
        <f>N83*K89</f>
        <v>9373.0824280844954</v>
      </c>
      <c r="M89" s="858"/>
      <c r="N89" s="51"/>
    </row>
    <row r="90" spans="1:14" ht="15.75" thickBot="1">
      <c r="B90" s="91" t="s">
        <v>974</v>
      </c>
      <c r="C90" s="92"/>
      <c r="D90" s="92"/>
      <c r="E90" s="92"/>
      <c r="F90" s="92"/>
      <c r="G90" s="92"/>
      <c r="H90" s="92"/>
      <c r="I90" s="93"/>
      <c r="J90" s="94"/>
      <c r="K90" s="305">
        <v>0.05</v>
      </c>
      <c r="L90" s="859">
        <f>N83*K90</f>
        <v>9373.0824280844954</v>
      </c>
      <c r="M90" s="860"/>
      <c r="N90" s="51"/>
    </row>
    <row r="91" spans="1:14" ht="15.75" thickBot="1">
      <c r="B91" s="822" t="s">
        <v>953</v>
      </c>
      <c r="C91" s="823"/>
      <c r="D91" s="823"/>
      <c r="E91" s="823"/>
      <c r="F91" s="823"/>
      <c r="G91" s="823"/>
      <c r="H91" s="823"/>
      <c r="I91" s="823"/>
      <c r="J91" s="823"/>
      <c r="K91" s="823"/>
      <c r="L91" s="823"/>
      <c r="M91" s="824"/>
      <c r="N91" s="52">
        <f>L88+L89+L90</f>
        <v>56238.494568506976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243700.1431301969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144429.53863697613</v>
      </c>
      <c r="L36" s="270"/>
      <c r="M36" s="271">
        <v>30</v>
      </c>
      <c r="N36" s="272">
        <f>K36/M36</f>
        <v>4814.3179545658704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233122.72927012856</v>
      </c>
      <c r="L37" s="270"/>
      <c r="M37" s="271">
        <v>10</v>
      </c>
      <c r="N37" s="272">
        <f t="shared" ref="N37:N43" si="0">K37/M37</f>
        <v>23312.272927012855</v>
      </c>
    </row>
    <row r="38" spans="1:14">
      <c r="A38" t="s">
        <v>284</v>
      </c>
      <c r="B38" s="871" t="str">
        <f>VLOOKUP(A38,EQUIPOS!A8:D154,3,FALSE)</f>
        <v>Planta de asfalto en caliente</v>
      </c>
      <c r="C38" s="872"/>
      <c r="D38" s="872"/>
      <c r="E38" s="872"/>
      <c r="F38" s="872"/>
      <c r="G38" s="872"/>
      <c r="H38" s="873"/>
      <c r="I38" s="267"/>
      <c r="J38" s="268"/>
      <c r="K38" s="269">
        <f>VLOOKUP(A38,EQUIPOS!A8:D165,4,FALSE)</f>
        <v>572025.71300668246</v>
      </c>
      <c r="L38" s="270"/>
      <c r="M38" s="271">
        <v>10</v>
      </c>
      <c r="N38" s="272">
        <f t="shared" si="0"/>
        <v>57202.571300668249</v>
      </c>
    </row>
    <row r="39" spans="1:14">
      <c r="A39" t="s">
        <v>290</v>
      </c>
      <c r="B39" s="871" t="str">
        <f>VLOOKUP(A39,EQUIPOS!A9:D154,3,FALSE)</f>
        <v>Planta trituradora</v>
      </c>
      <c r="C39" s="872"/>
      <c r="D39" s="872"/>
      <c r="E39" s="872"/>
      <c r="F39" s="872"/>
      <c r="G39" s="872"/>
      <c r="H39" s="873"/>
      <c r="I39" s="267"/>
      <c r="J39" s="268"/>
      <c r="K39" s="269">
        <f>VLOOKUP(A39,EQUIPOS!A9:D166,4,FALSE)</f>
        <v>468021.03791455831</v>
      </c>
      <c r="L39" s="270"/>
      <c r="M39" s="271">
        <v>30</v>
      </c>
      <c r="N39" s="272">
        <f t="shared" si="0"/>
        <v>15600.70126381861</v>
      </c>
    </row>
    <row r="40" spans="1:14">
      <c r="A40" t="s">
        <v>316</v>
      </c>
      <c r="B40" s="871" t="str">
        <f>VLOOKUP(A40,EQUIPOS!A10:D154,3,FALSE)</f>
        <v>Retroexcavadora Tipo E-200 o  Equivalente</v>
      </c>
      <c r="C40" s="872"/>
      <c r="D40" s="872"/>
      <c r="E40" s="872"/>
      <c r="F40" s="872"/>
      <c r="G40" s="872"/>
      <c r="H40" s="873"/>
      <c r="I40" s="267"/>
      <c r="J40" s="268"/>
      <c r="K40" s="269">
        <f>VLOOKUP(A40,EQUIPOS!A10:D167,4,FALSE)</f>
        <v>174727.85415476843</v>
      </c>
      <c r="L40" s="270"/>
      <c r="M40" s="271">
        <v>30</v>
      </c>
      <c r="N40" s="272">
        <f t="shared" si="0"/>
        <v>5824.2618051589479</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218409.81769346056</v>
      </c>
      <c r="L41" s="270"/>
      <c r="M41" s="271">
        <v>10</v>
      </c>
      <c r="N41" s="272">
        <f t="shared" si="0"/>
        <v>21840.981769346057</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76067.415387018133</v>
      </c>
      <c r="L42" s="270"/>
      <c r="M42" s="271">
        <v>10</v>
      </c>
      <c r="N42" s="272">
        <f t="shared" si="0"/>
        <v>7606.7415387018136</v>
      </c>
    </row>
    <row r="43" spans="1:14">
      <c r="A43" t="s">
        <v>373</v>
      </c>
      <c r="B43" s="871" t="str">
        <f>VLOOKUP(A43,EQUIPOS!A13:D157,3,FALSE)</f>
        <v>Volqueta 6 m3</v>
      </c>
      <c r="C43" s="872"/>
      <c r="D43" s="872"/>
      <c r="E43" s="872"/>
      <c r="F43" s="872"/>
      <c r="G43" s="872"/>
      <c r="H43" s="873"/>
      <c r="I43" s="267"/>
      <c r="J43" s="268"/>
      <c r="K43" s="269">
        <f>VLOOKUP(A43,EQUIPOS!A13:D170,4,FALSE)</f>
        <v>52225.093049618918</v>
      </c>
      <c r="L43" s="270"/>
      <c r="M43" s="271">
        <v>10</v>
      </c>
      <c r="N43" s="272">
        <f t="shared" si="0"/>
        <v>5222.5093049618918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1141.4201203310449</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142565.77798456536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23216.427489504873</v>
      </c>
      <c r="N53" s="272">
        <f>K53*M53</f>
        <v>32502.99848530682</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32502.99848530682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1016.2509332388005</v>
      </c>
      <c r="M63" s="910"/>
      <c r="N63" s="287">
        <f>K63*L63</f>
        <v>1422.7513065343205</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971.45477635198881</v>
      </c>
      <c r="M64" s="910"/>
      <c r="N64" s="287">
        <f>K64*L64</f>
        <v>1214.318470439986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2637.0697769743065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11414.201203310449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189120.04745015694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37824.009490031392</v>
      </c>
      <c r="M87" s="858"/>
      <c r="N87" s="51"/>
    </row>
    <row r="88" spans="1:14">
      <c r="B88" s="89" t="s">
        <v>973</v>
      </c>
      <c r="C88" s="90"/>
      <c r="D88" s="90"/>
      <c r="E88" s="90"/>
      <c r="F88" s="90"/>
      <c r="G88" s="90"/>
      <c r="H88" s="90"/>
      <c r="I88" s="87"/>
      <c r="J88" s="88"/>
      <c r="K88" s="304">
        <v>0.05</v>
      </c>
      <c r="L88" s="857">
        <f>N82*K88</f>
        <v>9456.0023725078481</v>
      </c>
      <c r="M88" s="858"/>
      <c r="N88" s="51"/>
    </row>
    <row r="89" spans="1:14" ht="15.75" thickBot="1">
      <c r="B89" s="91" t="s">
        <v>974</v>
      </c>
      <c r="C89" s="92"/>
      <c r="D89" s="92"/>
      <c r="E89" s="92"/>
      <c r="F89" s="92"/>
      <c r="G89" s="92"/>
      <c r="H89" s="92"/>
      <c r="I89" s="93"/>
      <c r="J89" s="94"/>
      <c r="K89" s="305">
        <v>0.05</v>
      </c>
      <c r="L89" s="859">
        <f>N82*K89</f>
        <v>9456.0023725078481</v>
      </c>
      <c r="M89" s="860"/>
      <c r="N89" s="51"/>
    </row>
    <row r="90" spans="1:14" ht="15.75" thickBot="1">
      <c r="B90" s="822" t="s">
        <v>953</v>
      </c>
      <c r="C90" s="823"/>
      <c r="D90" s="823"/>
      <c r="E90" s="823"/>
      <c r="F90" s="823"/>
      <c r="G90" s="823"/>
      <c r="H90" s="823"/>
      <c r="I90" s="823"/>
      <c r="J90" s="823"/>
      <c r="K90" s="823"/>
      <c r="L90" s="823"/>
      <c r="M90" s="824"/>
      <c r="N90" s="52">
        <f>L87+L88+L89</f>
        <v>56736.014235047092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245856.06168520404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70931.226614655694</v>
      </c>
      <c r="L36" s="270"/>
      <c r="M36" s="271">
        <v>150</v>
      </c>
      <c r="N36" s="272">
        <f>K36/M36</f>
        <v>472.87484409770462</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144429.53863697613</v>
      </c>
      <c r="L37" s="270"/>
      <c r="M37" s="271">
        <v>150</v>
      </c>
      <c r="N37" s="272">
        <f>K37/M37</f>
        <v>962.86359091317422</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186977.63798137204</v>
      </c>
      <c r="L38" s="270"/>
      <c r="M38" s="271">
        <v>150</v>
      </c>
      <c r="N38" s="272">
        <f>K38/M38</f>
        <v>1246.5175865424803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1.8043666666666667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2684.0603882200262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939.45752143283755</v>
      </c>
      <c r="M58" s="910"/>
      <c r="N58" s="287">
        <f>K58*L58</f>
        <v>122.12947778626888</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122.12947778626888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180.43666666666667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2986.6265326729617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597.32530653459241</v>
      </c>
      <c r="M82" s="858"/>
      <c r="N82" s="51"/>
    </row>
    <row r="83" spans="1:14">
      <c r="B83" s="89" t="s">
        <v>973</v>
      </c>
      <c r="C83" s="90"/>
      <c r="D83" s="90"/>
      <c r="E83" s="90"/>
      <c r="F83" s="90"/>
      <c r="G83" s="90"/>
      <c r="H83" s="90"/>
      <c r="I83" s="87"/>
      <c r="J83" s="88"/>
      <c r="K83" s="304">
        <v>0.05</v>
      </c>
      <c r="L83" s="857">
        <f>N77*K83</f>
        <v>149.3313266336481</v>
      </c>
      <c r="M83" s="858"/>
      <c r="N83" s="51"/>
    </row>
    <row r="84" spans="1:14" ht="15.75" thickBot="1">
      <c r="B84" s="91" t="s">
        <v>974</v>
      </c>
      <c r="C84" s="92"/>
      <c r="D84" s="92"/>
      <c r="E84" s="92"/>
      <c r="F84" s="92"/>
      <c r="G84" s="92"/>
      <c r="H84" s="92"/>
      <c r="I84" s="93"/>
      <c r="J84" s="94"/>
      <c r="K84" s="305">
        <v>0.05</v>
      </c>
      <c r="L84" s="859">
        <f>N77*K84</f>
        <v>149.3313266336481</v>
      </c>
      <c r="M84" s="860"/>
      <c r="N84" s="51"/>
    </row>
    <row r="85" spans="1:14" ht="15.75" thickBot="1">
      <c r="B85" s="822" t="s">
        <v>953</v>
      </c>
      <c r="C85" s="823"/>
      <c r="D85" s="823"/>
      <c r="E85" s="823"/>
      <c r="F85" s="823"/>
      <c r="G85" s="823"/>
      <c r="H85" s="823"/>
      <c r="I85" s="823"/>
      <c r="J85" s="823"/>
      <c r="K85" s="823"/>
      <c r="L85" s="823"/>
      <c r="M85" s="824"/>
      <c r="N85" s="52">
        <f>L82+L83+L84</f>
        <v>895.98795980188868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3882.6144924748505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70931.226614655694</v>
      </c>
      <c r="L36" s="270"/>
      <c r="M36" s="271">
        <v>300</v>
      </c>
      <c r="N36" s="272">
        <f>K36/M36</f>
        <v>236.43742204885231</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144429.53863697613</v>
      </c>
      <c r="L37" s="270"/>
      <c r="M37" s="271">
        <v>300</v>
      </c>
      <c r="N37" s="272">
        <f>K37/M37</f>
        <v>481.43179545658711</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186977.63798137204</v>
      </c>
      <c r="L38" s="270"/>
      <c r="M38" s="271">
        <v>300</v>
      </c>
      <c r="N38" s="272">
        <f>K38/M38</f>
        <v>623.25879327124017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0.90218333333333334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1342.0301941100131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939.45752143283755</v>
      </c>
      <c r="M58" s="910"/>
      <c r="N58" s="287">
        <f>K58*L58</f>
        <v>61.064738893134439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61.064738893134439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90.218333333333334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1493.3132663364809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298.66265326729621</v>
      </c>
      <c r="M82" s="858"/>
      <c r="N82" s="51"/>
    </row>
    <row r="83" spans="1:14">
      <c r="B83" s="89" t="s">
        <v>973</v>
      </c>
      <c r="C83" s="90"/>
      <c r="D83" s="90"/>
      <c r="E83" s="90"/>
      <c r="F83" s="90"/>
      <c r="G83" s="90"/>
      <c r="H83" s="90"/>
      <c r="I83" s="87"/>
      <c r="J83" s="88"/>
      <c r="K83" s="304">
        <v>0.05</v>
      </c>
      <c r="L83" s="857">
        <f>N77*K83</f>
        <v>74.665663316824052</v>
      </c>
      <c r="M83" s="858"/>
      <c r="N83" s="51"/>
    </row>
    <row r="84" spans="1:14" ht="15.75" thickBot="1">
      <c r="B84" s="91" t="s">
        <v>974</v>
      </c>
      <c r="C84" s="92"/>
      <c r="D84" s="92"/>
      <c r="E84" s="92"/>
      <c r="F84" s="92"/>
      <c r="G84" s="92"/>
      <c r="H84" s="92"/>
      <c r="I84" s="93"/>
      <c r="J84" s="94"/>
      <c r="K84" s="305">
        <v>0.05</v>
      </c>
      <c r="L84" s="859">
        <f>N77*K84</f>
        <v>74.665663316824052</v>
      </c>
      <c r="M84" s="860"/>
      <c r="N84" s="51"/>
    </row>
    <row r="85" spans="1:14" ht="15.75" thickBot="1">
      <c r="B85" s="822" t="s">
        <v>953</v>
      </c>
      <c r="C85" s="823"/>
      <c r="D85" s="823"/>
      <c r="E85" s="823"/>
      <c r="F85" s="823"/>
      <c r="G85" s="823"/>
      <c r="H85" s="823"/>
      <c r="I85" s="823"/>
      <c r="J85" s="823"/>
      <c r="K85" s="823"/>
      <c r="L85" s="823"/>
      <c r="M85" s="824"/>
      <c r="N85" s="52">
        <f>L82+L83+L84</f>
        <v>447.99397990094434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1941.3072462374253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18</v>
      </c>
      <c r="N36" s="272">
        <f>K36/M36</f>
        <v>3466.8225030708022</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72803.272564486862</v>
      </c>
      <c r="L37" s="270"/>
      <c r="M37" s="271">
        <v>18</v>
      </c>
      <c r="N37" s="272">
        <f>K37/M37</f>
        <v>4044.6262535826036</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270"/>
      <c r="M38" s="271">
        <v>18</v>
      </c>
      <c r="N38" s="272">
        <f>K38/M38</f>
        <v>9185.6978777954846</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483621.73917837697</v>
      </c>
      <c r="L39" s="876">
        <v>18</v>
      </c>
      <c r="M39" s="877"/>
      <c r="N39" s="272">
        <f>K39/L39</f>
        <v>26867.874398798722</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150767.09150387693</v>
      </c>
      <c r="L40" s="276"/>
      <c r="M40" s="277">
        <v>18</v>
      </c>
      <c r="N40" s="272">
        <f>K40/M40</f>
        <v>8375.9495279931634</v>
      </c>
    </row>
    <row r="41" spans="1:14">
      <c r="B41" s="879" t="s">
        <v>952</v>
      </c>
      <c r="C41" s="880"/>
      <c r="D41" s="880"/>
      <c r="E41" s="38"/>
      <c r="F41" s="39"/>
      <c r="G41" s="39"/>
      <c r="H41" s="40"/>
      <c r="I41" s="36"/>
      <c r="J41" s="37"/>
      <c r="K41" s="279"/>
      <c r="L41" s="276"/>
      <c r="M41" s="401">
        <v>0.01</v>
      </c>
      <c r="N41" s="344">
        <f>N75*M41</f>
        <v>29.963350251000556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51970.933911491782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45660.707039458153</v>
      </c>
      <c r="N48" s="272">
        <f>K48*M48</f>
        <v>1598.1247463810355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44247.566393618639</v>
      </c>
      <c r="N49" s="272">
        <f>K49*M49</f>
        <v>11061.89159840466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12660.016344785696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939.45752143283755</v>
      </c>
      <c r="M58" s="910"/>
      <c r="N58" s="287">
        <f>K58*L58</f>
        <v>267.74539360835871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267.74539360835871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2996.3350251000556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67895.030674985901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13579.00613499718</v>
      </c>
      <c r="M82" s="858"/>
      <c r="N82" s="51"/>
    </row>
    <row r="83" spans="1:14">
      <c r="B83" s="89" t="s">
        <v>973</v>
      </c>
      <c r="C83" s="90"/>
      <c r="D83" s="90"/>
      <c r="E83" s="90"/>
      <c r="F83" s="90"/>
      <c r="G83" s="90"/>
      <c r="H83" s="90"/>
      <c r="I83" s="87"/>
      <c r="J83" s="88"/>
      <c r="K83" s="304">
        <v>0.05</v>
      </c>
      <c r="L83" s="857">
        <f>N77*K83</f>
        <v>3394.751533749295</v>
      </c>
      <c r="M83" s="858"/>
      <c r="N83" s="51"/>
    </row>
    <row r="84" spans="1:14" ht="15.75" thickBot="1">
      <c r="B84" s="91" t="s">
        <v>974</v>
      </c>
      <c r="C84" s="92"/>
      <c r="D84" s="92"/>
      <c r="E84" s="92"/>
      <c r="F84" s="92"/>
      <c r="G84" s="92"/>
      <c r="H84" s="92"/>
      <c r="I84" s="93"/>
      <c r="J84" s="94"/>
      <c r="K84" s="305">
        <v>0.05</v>
      </c>
      <c r="L84" s="859">
        <f>N77*K84</f>
        <v>3394.751533749295</v>
      </c>
      <c r="M84" s="860"/>
      <c r="N84" s="51"/>
    </row>
    <row r="85" spans="1:14" ht="15.75" thickBot="1">
      <c r="B85" s="822" t="s">
        <v>953</v>
      </c>
      <c r="C85" s="823"/>
      <c r="D85" s="823"/>
      <c r="E85" s="823"/>
      <c r="F85" s="823"/>
      <c r="G85" s="823"/>
      <c r="H85" s="823"/>
      <c r="I85" s="823"/>
      <c r="J85" s="823"/>
      <c r="K85" s="823"/>
      <c r="L85" s="823"/>
      <c r="M85" s="824"/>
      <c r="N85" s="52">
        <f>L82+L83+L84</f>
        <v>20368.50920249577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88263.539877481671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12</v>
      </c>
      <c r="N36" s="272">
        <f>K36/M36</f>
        <v>5200.2337546062035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72803.272564486862</v>
      </c>
      <c r="L37" s="270"/>
      <c r="M37" s="271">
        <v>12</v>
      </c>
      <c r="N37" s="272">
        <f>K37/M37</f>
        <v>6066.9393803739049</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165342.56180031871</v>
      </c>
      <c r="L38" s="270"/>
      <c r="M38" s="271">
        <v>12</v>
      </c>
      <c r="N38" s="272">
        <f>K38/M38</f>
        <v>13778.546816693226</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483621.73917837697</v>
      </c>
      <c r="L39" s="270"/>
      <c r="M39" s="271">
        <v>12</v>
      </c>
      <c r="N39" s="272">
        <f>K39/M39</f>
        <v>40301.811598198081</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150767.09150387693</v>
      </c>
      <c r="L40" s="270"/>
      <c r="M40" s="271">
        <v>12</v>
      </c>
      <c r="N40" s="272">
        <f>K40/M40</f>
        <v>12563.924291989744</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449.45025376500837</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78360.906095626182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57.028112279746885</v>
      </c>
      <c r="N50" s="272">
        <f>K50*M50</f>
        <v>4277.108420981016</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1648.3009387849079</v>
      </c>
      <c r="N51" s="272">
        <f>K51*M51</f>
        <v>2142.7912204203803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6419.8996414013964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4494.5025376500835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89275.308274677664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17855.061654935533</v>
      </c>
      <c r="M84" s="858"/>
      <c r="N84" s="51"/>
    </row>
    <row r="85" spans="1:14">
      <c r="B85" s="89" t="s">
        <v>973</v>
      </c>
      <c r="C85" s="90"/>
      <c r="D85" s="90"/>
      <c r="E85" s="90"/>
      <c r="F85" s="90"/>
      <c r="G85" s="90"/>
      <c r="H85" s="90"/>
      <c r="I85" s="87"/>
      <c r="J85" s="88"/>
      <c r="K85" s="304">
        <v>0.05</v>
      </c>
      <c r="L85" s="857">
        <f>N79*K85</f>
        <v>4463.7654137338832</v>
      </c>
      <c r="M85" s="858"/>
      <c r="N85" s="51"/>
    </row>
    <row r="86" spans="1:14" ht="15.75" thickBot="1">
      <c r="B86" s="91" t="s">
        <v>974</v>
      </c>
      <c r="C86" s="92"/>
      <c r="D86" s="92"/>
      <c r="E86" s="92"/>
      <c r="F86" s="92"/>
      <c r="G86" s="92"/>
      <c r="H86" s="92"/>
      <c r="I86" s="93"/>
      <c r="J86" s="94"/>
      <c r="K86" s="305">
        <v>0.05</v>
      </c>
      <c r="L86" s="859">
        <f>N79*K86</f>
        <v>4463.7654137338832</v>
      </c>
      <c r="M86" s="860"/>
      <c r="N86" s="51"/>
    </row>
    <row r="87" spans="1:14" ht="15.75" thickBot="1">
      <c r="B87" s="822" t="s">
        <v>953</v>
      </c>
      <c r="C87" s="823"/>
      <c r="D87" s="823"/>
      <c r="E87" s="823"/>
      <c r="F87" s="823"/>
      <c r="G87" s="823"/>
      <c r="H87" s="823"/>
      <c r="I87" s="823"/>
      <c r="J87" s="823"/>
      <c r="K87" s="823"/>
      <c r="L87" s="823"/>
      <c r="M87" s="824"/>
      <c r="N87" s="52">
        <f>L84+L85+L86</f>
        <v>26782.592482403299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116057.90075708096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18</v>
      </c>
      <c r="N36" s="272">
        <f>K36/M36</f>
        <v>3466.8225030708022</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72803.272564486862</v>
      </c>
      <c r="L37" s="270"/>
      <c r="M37" s="271">
        <v>18</v>
      </c>
      <c r="N37" s="272">
        <f>K37/M37</f>
        <v>4044.6262535826036</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270"/>
      <c r="M38" s="271">
        <v>18</v>
      </c>
      <c r="N38" s="272">
        <f>K38/M38</f>
        <v>9185.6978777954846</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483621.73917837697</v>
      </c>
      <c r="L39" s="876">
        <v>18</v>
      </c>
      <c r="M39" s="877"/>
      <c r="N39" s="272">
        <f>K39/L39</f>
        <v>26867.874398798722</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150767.09150387693</v>
      </c>
      <c r="L40" s="276"/>
      <c r="M40" s="277">
        <v>18</v>
      </c>
      <c r="N40" s="272">
        <f>K40/M40</f>
        <v>8375.9495279931634</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51970.933911491782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423791.52534929931</v>
      </c>
      <c r="N49" s="272">
        <f>K49*M49</f>
        <v>64840.103378442793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64840.103378442793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971.45477635198881</v>
      </c>
      <c r="M59" s="910"/>
      <c r="N59" s="287">
        <f>K59*L59</f>
        <v>148.63258078185427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148.63258078185427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119956.00489581648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23991.200979163299</v>
      </c>
      <c r="M83" s="858"/>
      <c r="N83" s="51"/>
    </row>
    <row r="84" spans="1:14">
      <c r="B84" s="89" t="s">
        <v>973</v>
      </c>
      <c r="C84" s="90"/>
      <c r="D84" s="90"/>
      <c r="E84" s="90"/>
      <c r="F84" s="90"/>
      <c r="G84" s="90"/>
      <c r="H84" s="90"/>
      <c r="I84" s="87"/>
      <c r="J84" s="88"/>
      <c r="K84" s="304">
        <v>0.05</v>
      </c>
      <c r="L84" s="857">
        <f>N78*K84</f>
        <v>5997.8002447908248</v>
      </c>
      <c r="M84" s="858"/>
      <c r="N84" s="51"/>
    </row>
    <row r="85" spans="1:14" ht="15.75" thickBot="1">
      <c r="B85" s="91" t="s">
        <v>974</v>
      </c>
      <c r="C85" s="92"/>
      <c r="D85" s="92"/>
      <c r="E85" s="92"/>
      <c r="F85" s="92"/>
      <c r="G85" s="92"/>
      <c r="H85" s="92"/>
      <c r="I85" s="93"/>
      <c r="J85" s="94"/>
      <c r="K85" s="305">
        <v>0.05</v>
      </c>
      <c r="L85" s="859">
        <f>N78*K85</f>
        <v>5997.8002447908248</v>
      </c>
      <c r="M85" s="860"/>
      <c r="N85" s="51"/>
    </row>
    <row r="86" spans="1:14" ht="15.75" thickBot="1">
      <c r="B86" s="822" t="s">
        <v>953</v>
      </c>
      <c r="C86" s="823"/>
      <c r="D86" s="823"/>
      <c r="E86" s="823"/>
      <c r="F86" s="823"/>
      <c r="G86" s="823"/>
      <c r="H86" s="823"/>
      <c r="I86" s="823"/>
      <c r="J86" s="823"/>
      <c r="K86" s="823"/>
      <c r="L86" s="823"/>
      <c r="M86" s="824"/>
      <c r="N86" s="52">
        <f>L83+L84+L85</f>
        <v>35986.801468744947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155942.80636456143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18</v>
      </c>
      <c r="N36" s="272">
        <f>K36/M36</f>
        <v>3466.8225030708022</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72803.272564486862</v>
      </c>
      <c r="L37" s="270"/>
      <c r="M37" s="271">
        <v>18</v>
      </c>
      <c r="N37" s="272">
        <f>K37/M37</f>
        <v>4044.6262535826036</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270"/>
      <c r="M38" s="271">
        <v>18</v>
      </c>
      <c r="N38" s="272">
        <f>K38/M38</f>
        <v>9185.6978777954846</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483621.73917837697</v>
      </c>
      <c r="L39" s="876">
        <v>18</v>
      </c>
      <c r="M39" s="877"/>
      <c r="N39" s="272">
        <f>K39/L39</f>
        <v>26867.874398798722</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150767.09150387693</v>
      </c>
      <c r="L40" s="276"/>
      <c r="M40" s="277">
        <v>18</v>
      </c>
      <c r="N40" s="272">
        <f>K40/M40</f>
        <v>8375.9495279931634</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51970.933911491782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416118.9759726139</v>
      </c>
      <c r="N49" s="272">
        <f>K49*M49</f>
        <v>63666.203323809925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63666.203323809925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971.45477635198881</v>
      </c>
      <c r="M59" s="910"/>
      <c r="N59" s="287">
        <f>K59*L59</f>
        <v>148.63258078185427</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148.63258078185427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118782.10484118361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23756.420968236722</v>
      </c>
      <c r="M83" s="858"/>
      <c r="N83" s="51"/>
    </row>
    <row r="84" spans="1:14">
      <c r="B84" s="89" t="s">
        <v>973</v>
      </c>
      <c r="C84" s="90"/>
      <c r="D84" s="90"/>
      <c r="E84" s="90"/>
      <c r="F84" s="90"/>
      <c r="G84" s="90"/>
      <c r="H84" s="90"/>
      <c r="I84" s="87"/>
      <c r="J84" s="88"/>
      <c r="K84" s="304">
        <v>0.05</v>
      </c>
      <c r="L84" s="857">
        <f>N78*K84</f>
        <v>5939.1052420591805</v>
      </c>
      <c r="M84" s="858"/>
      <c r="N84" s="51"/>
    </row>
    <row r="85" spans="1:14" ht="15.75" thickBot="1">
      <c r="B85" s="91" t="s">
        <v>974</v>
      </c>
      <c r="C85" s="92"/>
      <c r="D85" s="92"/>
      <c r="E85" s="92"/>
      <c r="F85" s="92"/>
      <c r="G85" s="92"/>
      <c r="H85" s="92"/>
      <c r="I85" s="93"/>
      <c r="J85" s="94"/>
      <c r="K85" s="305">
        <v>0.05</v>
      </c>
      <c r="L85" s="859">
        <f>N78*K85</f>
        <v>5939.1052420591805</v>
      </c>
      <c r="M85" s="860"/>
      <c r="N85" s="51"/>
    </row>
    <row r="86" spans="1:14" ht="15.75" thickBot="1">
      <c r="B86" s="822" t="s">
        <v>953</v>
      </c>
      <c r="C86" s="823"/>
      <c r="D86" s="823"/>
      <c r="E86" s="823"/>
      <c r="F86" s="823"/>
      <c r="G86" s="823"/>
      <c r="H86" s="823"/>
      <c r="I86" s="823"/>
      <c r="J86" s="823"/>
      <c r="K86" s="823"/>
      <c r="L86" s="823"/>
      <c r="M86" s="824"/>
      <c r="N86" s="52">
        <f>L83+L84+L85</f>
        <v>35634.631452355083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154416.73629353871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15</v>
      </c>
      <c r="N36" s="272">
        <f>K36/M36</f>
        <v>4160.1870036849623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72803.272564486862</v>
      </c>
      <c r="L37" s="270"/>
      <c r="M37" s="271">
        <v>15</v>
      </c>
      <c r="N37" s="272">
        <f>K37/M37</f>
        <v>4853.5515042991237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270"/>
      <c r="M38" s="271">
        <v>15</v>
      </c>
      <c r="N38" s="272">
        <f>K38/M38</f>
        <v>11022.837453354581</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483621.73917837697</v>
      </c>
      <c r="L39" s="876">
        <v>15</v>
      </c>
      <c r="M39" s="877"/>
      <c r="N39" s="272">
        <f>K39/L39</f>
        <v>32241.449278558466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150767.09150387693</v>
      </c>
      <c r="L40" s="276"/>
      <c r="M40" s="277">
        <v>15</v>
      </c>
      <c r="N40" s="272">
        <f>K40/M40</f>
        <v>10051.139433591796</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62365.12069379013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423791.52534929931</v>
      </c>
      <c r="N49" s="272">
        <f>K49*M49</f>
        <v>64840.103378442793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64840.103378442793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971.45477635198881</v>
      </c>
      <c r="M59" s="910"/>
      <c r="N59" s="287">
        <f>K59*L59</f>
        <v>148.63258078185427</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148.63258078185427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130949.45868313484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26189.891736626971</v>
      </c>
      <c r="M83" s="858"/>
      <c r="N83" s="51"/>
    </row>
    <row r="84" spans="1:14">
      <c r="B84" s="89" t="s">
        <v>973</v>
      </c>
      <c r="C84" s="90"/>
      <c r="D84" s="90"/>
      <c r="E84" s="90"/>
      <c r="F84" s="90"/>
      <c r="G84" s="90"/>
      <c r="H84" s="90"/>
      <c r="I84" s="87"/>
      <c r="J84" s="88"/>
      <c r="K84" s="304">
        <v>0.05</v>
      </c>
      <c r="L84" s="857">
        <f>N78*K84</f>
        <v>6547.4729341567427</v>
      </c>
      <c r="M84" s="858"/>
      <c r="N84" s="51"/>
    </row>
    <row r="85" spans="1:14" ht="15.75" thickBot="1">
      <c r="B85" s="91" t="s">
        <v>974</v>
      </c>
      <c r="C85" s="92"/>
      <c r="D85" s="92"/>
      <c r="E85" s="92"/>
      <c r="F85" s="92"/>
      <c r="G85" s="92"/>
      <c r="H85" s="92"/>
      <c r="I85" s="93"/>
      <c r="J85" s="94"/>
      <c r="K85" s="305">
        <v>0.05</v>
      </c>
      <c r="L85" s="859">
        <f>N78*K85</f>
        <v>6547.4729341567427</v>
      </c>
      <c r="M85" s="860"/>
      <c r="N85" s="51"/>
    </row>
    <row r="86" spans="1:14" ht="15.75" thickBot="1">
      <c r="B86" s="822" t="s">
        <v>953</v>
      </c>
      <c r="C86" s="823"/>
      <c r="D86" s="823"/>
      <c r="E86" s="823"/>
      <c r="F86" s="823"/>
      <c r="G86" s="823"/>
      <c r="H86" s="823"/>
      <c r="I86" s="823"/>
      <c r="J86" s="823"/>
      <c r="K86" s="823"/>
      <c r="L86" s="823"/>
      <c r="M86" s="824"/>
      <c r="N86" s="52">
        <f>L83+L84+L85</f>
        <v>39284.837604940454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170234.2962880753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271">
        <v>15</v>
      </c>
      <c r="N36" s="272">
        <f>K36/M36</f>
        <v>4160.1870036849623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72803.272564486862</v>
      </c>
      <c r="L37" s="270"/>
      <c r="M37" s="271">
        <v>15</v>
      </c>
      <c r="N37" s="272">
        <f>K37/M37</f>
        <v>4853.5515042991237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165342.56180031871</v>
      </c>
      <c r="L38" s="270"/>
      <c r="M38" s="271">
        <v>15</v>
      </c>
      <c r="N38" s="272">
        <f>K38/M38</f>
        <v>11022.837453354581</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483621.73917837697</v>
      </c>
      <c r="L39" s="876">
        <v>15</v>
      </c>
      <c r="M39" s="877"/>
      <c r="N39" s="272">
        <f>K39/L39</f>
        <v>32241.449278558466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150767.09150387693</v>
      </c>
      <c r="L40" s="276"/>
      <c r="M40" s="277">
        <v>15</v>
      </c>
      <c r="N40" s="272">
        <f>K40/M40</f>
        <v>10051.139433591796</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62365.12069379013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416118.9759726139</v>
      </c>
      <c r="N49" s="272">
        <f>K49*M49</f>
        <v>63666.203323809925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63666.203323809925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971.45477635198881</v>
      </c>
      <c r="M59" s="910"/>
      <c r="N59" s="287">
        <f>K59*L59</f>
        <v>148.63258078185427</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148.63258078185427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129775.55862850197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25955.111725700393</v>
      </c>
      <c r="M83" s="858"/>
      <c r="N83" s="51"/>
    </row>
    <row r="84" spans="1:14">
      <c r="B84" s="89" t="s">
        <v>973</v>
      </c>
      <c r="C84" s="90"/>
      <c r="D84" s="90"/>
      <c r="E84" s="90"/>
      <c r="F84" s="90"/>
      <c r="G84" s="90"/>
      <c r="H84" s="90"/>
      <c r="I84" s="87"/>
      <c r="J84" s="88"/>
      <c r="K84" s="304">
        <v>0.05</v>
      </c>
      <c r="L84" s="857">
        <f>N78*K84</f>
        <v>6488.7779314250984</v>
      </c>
      <c r="M84" s="858"/>
      <c r="N84" s="51"/>
    </row>
    <row r="85" spans="1:14" ht="15.75" thickBot="1">
      <c r="B85" s="91" t="s">
        <v>974</v>
      </c>
      <c r="C85" s="92"/>
      <c r="D85" s="92"/>
      <c r="E85" s="92"/>
      <c r="F85" s="92"/>
      <c r="G85" s="92"/>
      <c r="H85" s="92"/>
      <c r="I85" s="93"/>
      <c r="J85" s="94"/>
      <c r="K85" s="305">
        <v>0.05</v>
      </c>
      <c r="L85" s="859">
        <f>N78*K85</f>
        <v>6488.7779314250984</v>
      </c>
      <c r="M85" s="860"/>
      <c r="N85" s="51"/>
    </row>
    <row r="86" spans="1:14" ht="15.75" thickBot="1">
      <c r="B86" s="822" t="s">
        <v>953</v>
      </c>
      <c r="C86" s="823"/>
      <c r="D86" s="823"/>
      <c r="E86" s="823"/>
      <c r="F86" s="823"/>
      <c r="G86" s="823"/>
      <c r="H86" s="823"/>
      <c r="I86" s="823"/>
      <c r="J86" s="823"/>
      <c r="K86" s="823"/>
      <c r="L86" s="823"/>
      <c r="M86" s="824"/>
      <c r="N86" s="52">
        <f>L83+L84+L85</f>
        <v>38932.66758855059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168708.22621705255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4.3147224361440797</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5158.5768597054794</v>
      </c>
      <c r="N49" s="272">
        <f>K49*M49</f>
        <v>5442.29858698928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5442.29858698928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431.472243614408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5878.0855530398321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1175.6171106079664</v>
      </c>
      <c r="M83" s="858"/>
      <c r="N83" s="51"/>
    </row>
    <row r="84" spans="1:14">
      <c r="B84" s="89" t="s">
        <v>973</v>
      </c>
      <c r="C84" s="90"/>
      <c r="D84" s="90"/>
      <c r="E84" s="90"/>
      <c r="F84" s="90"/>
      <c r="G84" s="90"/>
      <c r="H84" s="90"/>
      <c r="I84" s="87"/>
      <c r="J84" s="88"/>
      <c r="K84" s="304">
        <v>0.05</v>
      </c>
      <c r="L84" s="857">
        <f>N78*K84</f>
        <v>293.90427765199161</v>
      </c>
      <c r="M84" s="858"/>
      <c r="N84" s="51"/>
    </row>
    <row r="85" spans="1:14" ht="15.75" thickBot="1">
      <c r="B85" s="91" t="s">
        <v>974</v>
      </c>
      <c r="C85" s="92"/>
      <c r="D85" s="92"/>
      <c r="E85" s="92"/>
      <c r="F85" s="92"/>
      <c r="G85" s="92"/>
      <c r="H85" s="92"/>
      <c r="I85" s="93"/>
      <c r="J85" s="94"/>
      <c r="K85" s="305">
        <v>0.05</v>
      </c>
      <c r="L85" s="859">
        <f>N78*K85</f>
        <v>293.90427765199161</v>
      </c>
      <c r="M85" s="860"/>
      <c r="N85" s="51"/>
    </row>
    <row r="86" spans="1:14" ht="15.75" thickBot="1">
      <c r="B86" s="822" t="s">
        <v>953</v>
      </c>
      <c r="C86" s="823"/>
      <c r="D86" s="823"/>
      <c r="E86" s="823"/>
      <c r="F86" s="823"/>
      <c r="G86" s="823"/>
      <c r="H86" s="823"/>
      <c r="I86" s="823"/>
      <c r="J86" s="823"/>
      <c r="K86" s="823"/>
      <c r="L86" s="823"/>
      <c r="M86" s="824"/>
      <c r="N86" s="52">
        <f>L83+L84+L85</f>
        <v>1763.4256659119496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7641.5112189517822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17515.42661694629</v>
      </c>
      <c r="L36" s="270"/>
      <c r="M36" s="271">
        <v>2</v>
      </c>
      <c r="N36" s="272">
        <f>K36/M36</f>
        <v>8757.7133084731449</v>
      </c>
    </row>
    <row r="37" spans="1:14">
      <c r="A37" s="113" t="s">
        <v>180</v>
      </c>
      <c r="B37" s="871" t="str">
        <f>VLOOKUP(A37,EQUIPOS!A7:D154,3,FALSE)</f>
        <v>Compresor 120 HP, con martillo.</v>
      </c>
      <c r="C37" s="872"/>
      <c r="D37" s="872"/>
      <c r="E37" s="872"/>
      <c r="F37" s="872"/>
      <c r="G37" s="872"/>
      <c r="H37" s="873"/>
      <c r="I37" s="267"/>
      <c r="J37" s="268"/>
      <c r="K37" s="269">
        <f>VLOOKUP(A37,EQUIPOS!A7:D164,4,FALSE)</f>
        <v>65909.37739707256</v>
      </c>
      <c r="L37" s="270"/>
      <c r="M37" s="271">
        <v>4</v>
      </c>
      <c r="N37" s="272">
        <f>K37/M37</f>
        <v>16477.34434926814</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11158.230248106609</v>
      </c>
      <c r="L38" s="270"/>
      <c r="M38" s="271">
        <v>10</v>
      </c>
      <c r="N38" s="272">
        <f>K38/M38</f>
        <v>1115.8230248106609</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117577.28519164625</v>
      </c>
      <c r="L39" s="270"/>
      <c r="M39" s="271">
        <v>10</v>
      </c>
      <c r="N39" s="272">
        <f>K39/M39</f>
        <v>11757.728519164626</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160895.23236751594</v>
      </c>
      <c r="L40" s="270"/>
      <c r="M40" s="271">
        <v>100</v>
      </c>
      <c r="N40" s="272">
        <f>K40/M40</f>
        <v>1608.9523236751595</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1348.350761295025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41065.912286686762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4443.5521193474051</v>
      </c>
      <c r="N53" s="272">
        <f>K53*M53</f>
        <v>4443.5521193474051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4443.5521193474051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1009.8514822549703</v>
      </c>
      <c r="M63" s="910"/>
      <c r="N63" s="287">
        <f>K63*L63</f>
        <v>1312.8069269314615</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1312.8069269314615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13483.507612950249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60305.778945915874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12061.155789183176</v>
      </c>
      <c r="M87" s="858"/>
      <c r="N87" s="51"/>
    </row>
    <row r="88" spans="1:14">
      <c r="B88" s="89" t="s">
        <v>973</v>
      </c>
      <c r="C88" s="90"/>
      <c r="D88" s="90"/>
      <c r="E88" s="90"/>
      <c r="F88" s="90"/>
      <c r="G88" s="90"/>
      <c r="H88" s="90"/>
      <c r="I88" s="87"/>
      <c r="J88" s="88"/>
      <c r="K88" s="304">
        <v>0.05</v>
      </c>
      <c r="L88" s="857">
        <f>N82*K88</f>
        <v>3015.2889472957941</v>
      </c>
      <c r="M88" s="858"/>
      <c r="N88" s="51"/>
    </row>
    <row r="89" spans="1:14" ht="15.75" thickBot="1">
      <c r="B89" s="91" t="s">
        <v>974</v>
      </c>
      <c r="C89" s="92"/>
      <c r="D89" s="92"/>
      <c r="E89" s="92"/>
      <c r="F89" s="92"/>
      <c r="G89" s="92"/>
      <c r="H89" s="92"/>
      <c r="I89" s="93"/>
      <c r="J89" s="94"/>
      <c r="K89" s="305">
        <v>0.05</v>
      </c>
      <c r="L89" s="859">
        <f>N82*K89</f>
        <v>3015.2889472957941</v>
      </c>
      <c r="M89" s="860"/>
      <c r="N89" s="51"/>
    </row>
    <row r="90" spans="1:14" ht="15.75" thickBot="1">
      <c r="B90" s="822" t="s">
        <v>953</v>
      </c>
      <c r="C90" s="823"/>
      <c r="D90" s="823"/>
      <c r="E90" s="823"/>
      <c r="F90" s="823"/>
      <c r="G90" s="823"/>
      <c r="H90" s="823"/>
      <c r="I90" s="823"/>
      <c r="J90" s="823"/>
      <c r="K90" s="823"/>
      <c r="L90" s="823"/>
      <c r="M90" s="824"/>
      <c r="N90" s="52">
        <f>L87+L88+L89</f>
        <v>18091.733683774764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78397.512629690638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271">
        <v>2</v>
      </c>
      <c r="N36" s="272">
        <f>K36/M36</f>
        <v>3532.371294983785</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117577.28519164625</v>
      </c>
      <c r="L37" s="270"/>
      <c r="M37" s="271">
        <v>10</v>
      </c>
      <c r="N37" s="272">
        <f>K37/M37</f>
        <v>11757.728519164626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269.67015225900496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15559.769966407415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5393.4030451800991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20953.173011587514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4190.6346023175029</v>
      </c>
      <c r="M87" s="858"/>
      <c r="N87" s="51"/>
    </row>
    <row r="88" spans="1:14">
      <c r="B88" s="89" t="s">
        <v>973</v>
      </c>
      <c r="C88" s="90"/>
      <c r="D88" s="90"/>
      <c r="E88" s="90"/>
      <c r="F88" s="90"/>
      <c r="G88" s="90"/>
      <c r="H88" s="90"/>
      <c r="I88" s="87"/>
      <c r="J88" s="88"/>
      <c r="K88" s="304">
        <v>0.05</v>
      </c>
      <c r="L88" s="857">
        <f>N82*K88</f>
        <v>1047.6586505793757</v>
      </c>
      <c r="M88" s="858"/>
      <c r="N88" s="51"/>
    </row>
    <row r="89" spans="1:14" ht="15.75" thickBot="1">
      <c r="B89" s="91" t="s">
        <v>974</v>
      </c>
      <c r="C89" s="92"/>
      <c r="D89" s="92"/>
      <c r="E89" s="92"/>
      <c r="F89" s="92"/>
      <c r="G89" s="92"/>
      <c r="H89" s="92"/>
      <c r="I89" s="93"/>
      <c r="J89" s="94"/>
      <c r="K89" s="305">
        <v>0.05</v>
      </c>
      <c r="L89" s="859">
        <f>N82*K89</f>
        <v>1047.6586505793757</v>
      </c>
      <c r="M89" s="860"/>
      <c r="N89" s="51"/>
    </row>
    <row r="90" spans="1:14" ht="15.75" thickBot="1">
      <c r="B90" s="822" t="s">
        <v>953</v>
      </c>
      <c r="C90" s="823"/>
      <c r="D90" s="823"/>
      <c r="E90" s="823"/>
      <c r="F90" s="823"/>
      <c r="G90" s="823"/>
      <c r="H90" s="823"/>
      <c r="I90" s="823"/>
      <c r="J90" s="823"/>
      <c r="K90" s="823"/>
      <c r="L90" s="823"/>
      <c r="M90" s="824"/>
      <c r="N90" s="52">
        <f>L87+L88+L89</f>
        <v>6285.9519034762543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27239.124915063767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3744.1683033164663</v>
      </c>
      <c r="L36" s="270"/>
      <c r="M36" s="271">
        <v>60</v>
      </c>
      <c r="N36" s="272">
        <f>K36/M36</f>
        <v>62.402805055274442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60</v>
      </c>
      <c r="N37" s="272">
        <f>K37/M37</f>
        <v>1298.3085134997243</v>
      </c>
    </row>
    <row r="38" spans="1:14">
      <c r="A38" t="s">
        <v>138</v>
      </c>
      <c r="B38" s="871" t="str">
        <f>VLOOKUP(A38,EQUIPOS!A8:D154,3,FALSE)</f>
        <v>Camioneta D-300</v>
      </c>
      <c r="C38" s="872"/>
      <c r="D38" s="872"/>
      <c r="E38" s="872"/>
      <c r="F38" s="872"/>
      <c r="G38" s="872"/>
      <c r="H38" s="873"/>
      <c r="I38" s="267"/>
      <c r="J38" s="268"/>
      <c r="K38" s="269">
        <f>VLOOKUP(A38,EQUIPOS!A8:D165,4,FALSE)</f>
        <v>36401.636282243431</v>
      </c>
      <c r="L38" s="270"/>
      <c r="M38" s="271">
        <v>60</v>
      </c>
      <c r="N38" s="272">
        <f>K38/M38</f>
        <v>606.69393803739047</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1989.7956986355568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1247.1550017155407</v>
      </c>
      <c r="N53" s="272">
        <f>K53*M53</f>
        <v>149.65860020586487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149.65860020586487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447.80884086334993</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2587.2631397047717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517.45262794095436</v>
      </c>
      <c r="M87" s="858"/>
      <c r="N87" s="51"/>
    </row>
    <row r="88" spans="1:14">
      <c r="B88" s="89" t="s">
        <v>973</v>
      </c>
      <c r="C88" s="90"/>
      <c r="D88" s="90"/>
      <c r="E88" s="90"/>
      <c r="F88" s="90"/>
      <c r="G88" s="90"/>
      <c r="H88" s="90"/>
      <c r="I88" s="87"/>
      <c r="J88" s="88"/>
      <c r="K88" s="304">
        <v>0.05</v>
      </c>
      <c r="L88" s="857">
        <f>N82*K88</f>
        <v>129.36315698523859</v>
      </c>
      <c r="M88" s="858"/>
      <c r="N88" s="51"/>
    </row>
    <row r="89" spans="1:14" ht="15.75" thickBot="1">
      <c r="B89" s="91" t="s">
        <v>974</v>
      </c>
      <c r="C89" s="92"/>
      <c r="D89" s="92"/>
      <c r="E89" s="92"/>
      <c r="F89" s="92"/>
      <c r="G89" s="92"/>
      <c r="H89" s="92"/>
      <c r="I89" s="93"/>
      <c r="J89" s="94"/>
      <c r="K89" s="305">
        <v>0.05</v>
      </c>
      <c r="L89" s="859">
        <f>N82*K89</f>
        <v>129.36315698523859</v>
      </c>
      <c r="M89" s="860"/>
      <c r="N89" s="51"/>
    </row>
    <row r="90" spans="1:14" ht="15.75" thickBot="1">
      <c r="B90" s="822" t="s">
        <v>953</v>
      </c>
      <c r="C90" s="823"/>
      <c r="D90" s="823"/>
      <c r="E90" s="823"/>
      <c r="F90" s="823"/>
      <c r="G90" s="823"/>
      <c r="H90" s="823"/>
      <c r="I90" s="823"/>
      <c r="J90" s="823"/>
      <c r="K90" s="823"/>
      <c r="L90" s="823"/>
      <c r="M90" s="824"/>
      <c r="N90" s="52">
        <f>L87+L88+L89</f>
        <v>776.17894191143148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3363.4420816162033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3744.1683033164663</v>
      </c>
      <c r="L36" s="270"/>
      <c r="M36" s="271">
        <v>60</v>
      </c>
      <c r="N36" s="272">
        <f t="shared" ref="N36:N39" si="0">K36/M36</f>
        <v>62.402805055274442</v>
      </c>
    </row>
    <row r="37" spans="1:14">
      <c r="A37" s="113" t="s">
        <v>324</v>
      </c>
      <c r="B37" s="871" t="str">
        <f>VLOOKUP(A37,EQUIPOS!A7:D154,3,FALSE)</f>
        <v xml:space="preserve">Ruteadora </v>
      </c>
      <c r="C37" s="872"/>
      <c r="D37" s="872"/>
      <c r="E37" s="872"/>
      <c r="F37" s="872"/>
      <c r="G37" s="872"/>
      <c r="H37" s="873"/>
      <c r="I37" s="267"/>
      <c r="J37" s="268"/>
      <c r="K37" s="269">
        <f>VLOOKUP(A37,EQUIPOS!A7:D164,4,FALSE)</f>
        <v>7800.3506319093049</v>
      </c>
      <c r="L37" s="270"/>
      <c r="M37" s="271">
        <v>60</v>
      </c>
      <c r="N37" s="272">
        <f t="shared" si="0"/>
        <v>130.00584386515507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77898.510809983462</v>
      </c>
      <c r="L38" s="270"/>
      <c r="M38" s="271">
        <v>60</v>
      </c>
      <c r="N38" s="272">
        <f t="shared" si="0"/>
        <v>1298.3085134997243</v>
      </c>
    </row>
    <row r="39" spans="1:14">
      <c r="A39" t="s">
        <v>138</v>
      </c>
      <c r="B39" s="871" t="str">
        <f>VLOOKUP(A39,EQUIPOS!A9:D154,3,FALSE)</f>
        <v>Camioneta D-300</v>
      </c>
      <c r="C39" s="872"/>
      <c r="D39" s="872"/>
      <c r="E39" s="872"/>
      <c r="F39" s="872"/>
      <c r="G39" s="872"/>
      <c r="H39" s="873"/>
      <c r="I39" s="267"/>
      <c r="J39" s="268"/>
      <c r="K39" s="269">
        <f>VLOOKUP(A39,EQUIPOS!A9:D166,4,FALSE)</f>
        <v>36401.636282243431</v>
      </c>
      <c r="L39" s="270"/>
      <c r="M39" s="271">
        <v>60</v>
      </c>
      <c r="N39" s="272">
        <f t="shared" si="0"/>
        <v>606.69393803739047</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2119.801542500712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43476.915254548709</v>
      </c>
      <c r="N53" s="272">
        <f t="shared" ref="N53:N54" si="1">K53*M53</f>
        <v>304.33840678184094</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1247.1550017155407</v>
      </c>
      <c r="N54" s="272">
        <f t="shared" si="1"/>
        <v>149.65860020586487</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453.99700698770584</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939.45752143283755</v>
      </c>
      <c r="M67" s="910"/>
      <c r="N67" s="287">
        <f>L67*K67</f>
        <v>6.5762026500298632</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6.5762026500298632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447.80884086334993</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3028.1835930017974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605.63671860035947</v>
      </c>
      <c r="M91" s="858"/>
      <c r="N91" s="51"/>
    </row>
    <row r="92" spans="1:14">
      <c r="B92" s="89" t="s">
        <v>973</v>
      </c>
      <c r="C92" s="90"/>
      <c r="D92" s="90"/>
      <c r="E92" s="90"/>
      <c r="F92" s="90"/>
      <c r="G92" s="90"/>
      <c r="H92" s="90"/>
      <c r="I92" s="87"/>
      <c r="J92" s="88"/>
      <c r="K92" s="304">
        <v>0.05</v>
      </c>
      <c r="L92" s="857">
        <f>N86*K92</f>
        <v>151.40917965008987</v>
      </c>
      <c r="M92" s="858"/>
      <c r="N92" s="51"/>
    </row>
    <row r="93" spans="1:14" ht="15.75" thickBot="1">
      <c r="B93" s="91" t="s">
        <v>974</v>
      </c>
      <c r="C93" s="92"/>
      <c r="D93" s="92"/>
      <c r="E93" s="92"/>
      <c r="F93" s="92"/>
      <c r="G93" s="92"/>
      <c r="H93" s="92"/>
      <c r="I93" s="93"/>
      <c r="J93" s="94"/>
      <c r="K93" s="305">
        <v>0.05</v>
      </c>
      <c r="L93" s="859">
        <f>N86*K93</f>
        <v>151.40917965008987</v>
      </c>
      <c r="M93" s="860"/>
      <c r="N93" s="51"/>
    </row>
    <row r="94" spans="1:14" ht="15.75" thickBot="1">
      <c r="B94" s="822" t="s">
        <v>953</v>
      </c>
      <c r="C94" s="823"/>
      <c r="D94" s="823"/>
      <c r="E94" s="823"/>
      <c r="F94" s="823"/>
      <c r="G94" s="823"/>
      <c r="H94" s="823"/>
      <c r="I94" s="823"/>
      <c r="J94" s="823"/>
      <c r="K94" s="823"/>
      <c r="L94" s="823"/>
      <c r="M94" s="824"/>
      <c r="N94" s="52">
        <f>L91+L92+L93</f>
        <v>908.45507790053921</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3936.6386709023363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271">
        <v>6.25</v>
      </c>
      <c r="N36" s="272">
        <f t="shared" ref="N36:N41" si="0">K36/M36</f>
        <v>477.90005282711689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v>
      </c>
      <c r="N37" s="272">
        <f t="shared" si="0"/>
        <v>1557.9702161996693</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11158.230248106609</v>
      </c>
      <c r="L38" s="270"/>
      <c r="M38" s="271">
        <v>3.75</v>
      </c>
      <c r="N38" s="272">
        <f t="shared" si="0"/>
        <v>2975.5280661617626</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4306.9610603040319</v>
      </c>
      <c r="L39" s="270"/>
      <c r="M39" s="271">
        <v>6.25</v>
      </c>
      <c r="N39" s="272">
        <f t="shared" si="0"/>
        <v>689.11376964864507</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13000.584386515509</v>
      </c>
      <c r="L40" s="270"/>
      <c r="M40" s="271">
        <v>6.25</v>
      </c>
      <c r="N40" s="272">
        <f t="shared" si="0"/>
        <v>2080.0935018424816</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8331.5824959496567</v>
      </c>
      <c r="L41" s="270"/>
      <c r="M41" s="271">
        <v>6.25</v>
      </c>
      <c r="N41" s="272">
        <f t="shared" si="0"/>
        <v>1333.0531993519451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10084.865293260436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4075.0598685610989</v>
      </c>
      <c r="N53" s="272">
        <f>K53*M53</f>
        <v>24997.473730756737</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4409.5408946732141</v>
      </c>
      <c r="N54" s="272">
        <f>K54*M54</f>
        <v>1633.1632943234129</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911.41677395996464</v>
      </c>
      <c r="N55" s="272">
        <f>K55*M55</f>
        <v>1012.6853043999607</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7477.1037946000179</v>
      </c>
      <c r="N56" s="272">
        <f>K56*M56</f>
        <v>8307.8931051111322</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6250.2854174514978</v>
      </c>
      <c r="M57" s="910"/>
      <c r="N57" s="272">
        <f>K57*L57</f>
        <v>7000.3196675456784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404588.62831110007</v>
      </c>
      <c r="N58" s="272">
        <f>K58*M58</f>
        <v>408634.51459421107</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451586.04969634797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1172.3559185052486</v>
      </c>
      <c r="M66" s="910"/>
      <c r="N66" s="287">
        <f>K66*L66</f>
        <v>1184.079477690301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1184.079477690301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472567.05933958682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94513.41186791737</v>
      </c>
      <c r="M90" s="858"/>
      <c r="N90" s="51"/>
    </row>
    <row r="91" spans="1:14">
      <c r="B91" s="89" t="s">
        <v>973</v>
      </c>
      <c r="C91" s="90"/>
      <c r="D91" s="90"/>
      <c r="E91" s="90"/>
      <c r="F91" s="90"/>
      <c r="G91" s="90"/>
      <c r="H91" s="90"/>
      <c r="I91" s="87"/>
      <c r="J91" s="88"/>
      <c r="K91" s="304">
        <v>0.05</v>
      </c>
      <c r="L91" s="857">
        <f>N85*K91</f>
        <v>23628.352966979342</v>
      </c>
      <c r="M91" s="858"/>
      <c r="N91" s="51"/>
    </row>
    <row r="92" spans="1:14" ht="15.75" thickBot="1">
      <c r="B92" s="91" t="s">
        <v>974</v>
      </c>
      <c r="C92" s="92"/>
      <c r="D92" s="92"/>
      <c r="E92" s="92"/>
      <c r="F92" s="92"/>
      <c r="G92" s="92"/>
      <c r="H92" s="92"/>
      <c r="I92" s="93"/>
      <c r="J92" s="94"/>
      <c r="K92" s="305">
        <v>0.05</v>
      </c>
      <c r="L92" s="859">
        <f>N85*K92</f>
        <v>23628.352966979342</v>
      </c>
      <c r="M92" s="860"/>
      <c r="N92" s="51"/>
    </row>
    <row r="93" spans="1:14" ht="15.75" thickBot="1">
      <c r="B93" s="822" t="s">
        <v>953</v>
      </c>
      <c r="C93" s="823"/>
      <c r="D93" s="823"/>
      <c r="E93" s="823"/>
      <c r="F93" s="823"/>
      <c r="G93" s="823"/>
      <c r="H93" s="823"/>
      <c r="I93" s="823"/>
      <c r="J93" s="823"/>
      <c r="K93" s="823"/>
      <c r="L93" s="823"/>
      <c r="M93" s="824"/>
      <c r="N93" s="52">
        <f>L90+L91+L92</f>
        <v>141770.11780187607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614337.17714146292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271">
        <v>6.25</v>
      </c>
      <c r="N36" s="272">
        <f t="shared" ref="N36:N41" si="0">K36/M36</f>
        <v>477.90005282711689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77898.510809983462</v>
      </c>
      <c r="L37" s="270"/>
      <c r="M37" s="271">
        <v>50</v>
      </c>
      <c r="N37" s="272">
        <f t="shared" si="0"/>
        <v>1557.9702161996693</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11158.230248106609</v>
      </c>
      <c r="L38" s="270"/>
      <c r="M38" s="271">
        <v>3.75</v>
      </c>
      <c r="N38" s="272">
        <f t="shared" si="0"/>
        <v>2975.5280661617626</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4306.9610603040319</v>
      </c>
      <c r="L39" s="270"/>
      <c r="M39" s="271">
        <v>6.25</v>
      </c>
      <c r="N39" s="272">
        <f t="shared" si="0"/>
        <v>689.11376964864507</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13000.584386515509</v>
      </c>
      <c r="L40" s="270"/>
      <c r="M40" s="271">
        <v>6.25</v>
      </c>
      <c r="N40" s="272">
        <f t="shared" si="0"/>
        <v>2080.0935018424816</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8331.5824959496567</v>
      </c>
      <c r="L41" s="270"/>
      <c r="M41" s="271">
        <v>6.25</v>
      </c>
      <c r="N41" s="272">
        <f t="shared" si="0"/>
        <v>1333.0531993519451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10084.865293260436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4075.0598685610989</v>
      </c>
      <c r="N53" s="272">
        <f>K53*M53</f>
        <v>24997.473730756737</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13741.541213815264</v>
      </c>
      <c r="N54" s="272">
        <f>K54*M54</f>
        <v>15390.526159473098</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4409.5408946732141</v>
      </c>
      <c r="N55" s="272">
        <f>K55*M55</f>
        <v>1633.1632943234129</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911.41677395996464</v>
      </c>
      <c r="N56" s="272">
        <f>K56*M56</f>
        <v>1012.6853043999607</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7477.1037946000179</v>
      </c>
      <c r="M57" s="910"/>
      <c r="N57" s="272">
        <f>K57*L57</f>
        <v>8307.8931051111322</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6250.2854174514978</v>
      </c>
      <c r="N58" s="272">
        <f>K58*M58</f>
        <v>7000.3196675456784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404588.62831110007</v>
      </c>
      <c r="N59" s="272">
        <f>K59*M59</f>
        <v>408634.51459421107</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466976.57585582108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1172.3559185052486</v>
      </c>
      <c r="M66" s="910"/>
      <c r="N66" s="287">
        <f>K66*L66</f>
        <v>1184.079477690301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1184.079477690301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487957.58549905993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97591.517099811987</v>
      </c>
      <c r="M90" s="858"/>
      <c r="N90" s="51"/>
    </row>
    <row r="91" spans="1:14">
      <c r="B91" s="89" t="s">
        <v>973</v>
      </c>
      <c r="C91" s="90"/>
      <c r="D91" s="90"/>
      <c r="E91" s="90"/>
      <c r="F91" s="90"/>
      <c r="G91" s="90"/>
      <c r="H91" s="90"/>
      <c r="I91" s="87"/>
      <c r="J91" s="88"/>
      <c r="K91" s="304">
        <v>0.05</v>
      </c>
      <c r="L91" s="857">
        <f>N85*K91</f>
        <v>24397.879274952997</v>
      </c>
      <c r="M91" s="858"/>
      <c r="N91" s="51"/>
    </row>
    <row r="92" spans="1:14" ht="15.75" thickBot="1">
      <c r="B92" s="91" t="s">
        <v>974</v>
      </c>
      <c r="C92" s="92"/>
      <c r="D92" s="92"/>
      <c r="E92" s="92"/>
      <c r="F92" s="92"/>
      <c r="G92" s="92"/>
      <c r="H92" s="92"/>
      <c r="I92" s="93"/>
      <c r="J92" s="94"/>
      <c r="K92" s="305">
        <v>0.05</v>
      </c>
      <c r="L92" s="859">
        <f>N85*K92</f>
        <v>24397.879274952997</v>
      </c>
      <c r="M92" s="860"/>
      <c r="N92" s="51"/>
    </row>
    <row r="93" spans="1:14" ht="15.75" thickBot="1">
      <c r="B93" s="822" t="s">
        <v>953</v>
      </c>
      <c r="C93" s="823"/>
      <c r="D93" s="823"/>
      <c r="E93" s="823"/>
      <c r="F93" s="823"/>
      <c r="G93" s="823"/>
      <c r="H93" s="823"/>
      <c r="I93" s="823"/>
      <c r="J93" s="823"/>
      <c r="K93" s="823"/>
      <c r="L93" s="823"/>
      <c r="M93" s="824"/>
      <c r="N93" s="52">
        <f>L90+L91+L92</f>
        <v>146387.27564971798</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634344.86114877788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806.54431259811884</v>
      </c>
      <c r="N49" s="272">
        <f>K49*M49</f>
        <v>806.54431259811884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806.54431259811884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806.54431259811884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161.30886251962377</v>
      </c>
      <c r="M83" s="858"/>
      <c r="N83" s="51"/>
    </row>
    <row r="84" spans="1:14">
      <c r="B84" s="89" t="s">
        <v>973</v>
      </c>
      <c r="C84" s="90"/>
      <c r="D84" s="90"/>
      <c r="E84" s="90"/>
      <c r="F84" s="90"/>
      <c r="G84" s="90"/>
      <c r="H84" s="90"/>
      <c r="I84" s="87"/>
      <c r="J84" s="88"/>
      <c r="K84" s="304">
        <v>0.05</v>
      </c>
      <c r="L84" s="857">
        <f>N78*K84</f>
        <v>40.327215629905943</v>
      </c>
      <c r="M84" s="858"/>
      <c r="N84" s="51"/>
    </row>
    <row r="85" spans="1:14" ht="15.75" thickBot="1">
      <c r="B85" s="91" t="s">
        <v>974</v>
      </c>
      <c r="C85" s="92"/>
      <c r="D85" s="92"/>
      <c r="E85" s="92"/>
      <c r="F85" s="92"/>
      <c r="G85" s="92"/>
      <c r="H85" s="92"/>
      <c r="I85" s="93"/>
      <c r="J85" s="94"/>
      <c r="K85" s="305">
        <v>0.05</v>
      </c>
      <c r="L85" s="859">
        <f>N78*K85</f>
        <v>40.327215629905943</v>
      </c>
      <c r="M85" s="860"/>
      <c r="N85" s="51"/>
    </row>
    <row r="86" spans="1:14" ht="15.75" thickBot="1">
      <c r="B86" s="822" t="s">
        <v>953</v>
      </c>
      <c r="C86" s="823"/>
      <c r="D86" s="823"/>
      <c r="E86" s="823"/>
      <c r="F86" s="823"/>
      <c r="G86" s="823"/>
      <c r="H86" s="823"/>
      <c r="I86" s="823"/>
      <c r="J86" s="823"/>
      <c r="K86" s="823"/>
      <c r="L86" s="823"/>
      <c r="M86" s="824"/>
      <c r="N86" s="52">
        <f>L83+L84+L85</f>
        <v>241.96329377943565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1048.5076063775546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846.67733080985067</v>
      </c>
      <c r="N49" s="272">
        <f>K49*M49</f>
        <v>846.67733080985067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846.67733080985067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846.67733080985067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169.33546616197015</v>
      </c>
      <c r="M83" s="858"/>
      <c r="N83" s="51"/>
    </row>
    <row r="84" spans="1:14">
      <c r="B84" s="89" t="s">
        <v>973</v>
      </c>
      <c r="C84" s="90"/>
      <c r="D84" s="90"/>
      <c r="E84" s="90"/>
      <c r="F84" s="90"/>
      <c r="G84" s="90"/>
      <c r="H84" s="90"/>
      <c r="I84" s="87"/>
      <c r="J84" s="88"/>
      <c r="K84" s="304">
        <v>0.05</v>
      </c>
      <c r="L84" s="857">
        <f>N78*K84</f>
        <v>42.333866540492537</v>
      </c>
      <c r="M84" s="858"/>
      <c r="N84" s="51"/>
    </row>
    <row r="85" spans="1:14" ht="15.75" thickBot="1">
      <c r="B85" s="91" t="s">
        <v>974</v>
      </c>
      <c r="C85" s="92"/>
      <c r="D85" s="92"/>
      <c r="E85" s="92"/>
      <c r="F85" s="92"/>
      <c r="G85" s="92"/>
      <c r="H85" s="92"/>
      <c r="I85" s="93"/>
      <c r="J85" s="94"/>
      <c r="K85" s="305">
        <v>0.05</v>
      </c>
      <c r="L85" s="859">
        <f>N78*K85</f>
        <v>42.333866540492537</v>
      </c>
      <c r="M85" s="860"/>
      <c r="N85" s="51"/>
    </row>
    <row r="86" spans="1:14" ht="15.75" thickBot="1">
      <c r="B86" s="822" t="s">
        <v>953</v>
      </c>
      <c r="C86" s="823"/>
      <c r="D86" s="823"/>
      <c r="E86" s="823"/>
      <c r="F86" s="823"/>
      <c r="G86" s="823"/>
      <c r="H86" s="823"/>
      <c r="I86" s="823"/>
      <c r="J86" s="823"/>
      <c r="K86" s="823"/>
      <c r="L86" s="823"/>
      <c r="M86" s="824"/>
      <c r="N86" s="52">
        <f>L83+L84+L85</f>
        <v>254.00319924295519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1100.6805300528058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502.87774510409827</v>
      </c>
      <c r="N49" s="272">
        <f>K49*M49</f>
        <v>502.87774510409827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502.87774510409827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502.87774510409827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100.57554902081966</v>
      </c>
      <c r="M83" s="858"/>
      <c r="N83" s="51"/>
    </row>
    <row r="84" spans="1:14">
      <c r="B84" s="89" t="s">
        <v>973</v>
      </c>
      <c r="C84" s="90"/>
      <c r="D84" s="90"/>
      <c r="E84" s="90"/>
      <c r="F84" s="90"/>
      <c r="G84" s="90"/>
      <c r="H84" s="90"/>
      <c r="I84" s="87"/>
      <c r="J84" s="88"/>
      <c r="K84" s="304">
        <v>0.05</v>
      </c>
      <c r="L84" s="857">
        <f>N78*K84</f>
        <v>25.143887255204916</v>
      </c>
      <c r="M84" s="858"/>
      <c r="N84" s="51"/>
    </row>
    <row r="85" spans="1:14" ht="15.75" thickBot="1">
      <c r="B85" s="91" t="s">
        <v>974</v>
      </c>
      <c r="C85" s="92"/>
      <c r="D85" s="92"/>
      <c r="E85" s="92"/>
      <c r="F85" s="92"/>
      <c r="G85" s="92"/>
      <c r="H85" s="92"/>
      <c r="I85" s="93"/>
      <c r="J85" s="94"/>
      <c r="K85" s="305">
        <v>0.05</v>
      </c>
      <c r="L85" s="859">
        <f>N78*K85</f>
        <v>25.143887255204916</v>
      </c>
      <c r="M85" s="860"/>
      <c r="N85" s="51"/>
    </row>
    <row r="86" spans="1:14" ht="15.75" thickBot="1">
      <c r="B86" s="822" t="s">
        <v>953</v>
      </c>
      <c r="C86" s="823"/>
      <c r="D86" s="823"/>
      <c r="E86" s="823"/>
      <c r="F86" s="823"/>
      <c r="G86" s="823"/>
      <c r="H86" s="823"/>
      <c r="I86" s="823"/>
      <c r="J86" s="823"/>
      <c r="K86" s="823"/>
      <c r="L86" s="823"/>
      <c r="M86" s="824"/>
      <c r="N86" s="52">
        <f>L83+L84+L85</f>
        <v>150.8633235312295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653.74106863532779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3" zoomScale="78" zoomScaleNormal="78" workbookViewId="0">
      <selection activeCell="L57" sqref="L57:M5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271">
        <v>30</v>
      </c>
      <c r="N36" s="272">
        <f>K36/M36</f>
        <v>99.562511005649355</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8331.5824959496567</v>
      </c>
      <c r="L37" s="270"/>
      <c r="M37" s="271">
        <v>30</v>
      </c>
      <c r="N37" s="272">
        <f>K37/M37</f>
        <v>277.71941653165521</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4306.9610603040319</v>
      </c>
      <c r="L38" s="876">
        <v>0.33329999999999999</v>
      </c>
      <c r="M38" s="877"/>
      <c r="N38" s="272">
        <f>K38/L38</f>
        <v>12922.175398451942</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224.88926817266997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13524.346594161916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404588.62831110007</v>
      </c>
      <c r="N48" s="272">
        <f>K48*M48</f>
        <v>408634.51459421107</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408634.51459421107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1172.3559185052486</v>
      </c>
      <c r="M57" s="910"/>
      <c r="N57" s="287">
        <f>K57*L57</f>
        <v>1184.079477690301</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1184.079477690301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2248.8926817266997</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425591.83334779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85118.366669558003</v>
      </c>
      <c r="M79" s="858"/>
      <c r="N79" s="51"/>
    </row>
    <row r="80" spans="1:15">
      <c r="B80" s="89" t="s">
        <v>973</v>
      </c>
      <c r="C80" s="90"/>
      <c r="D80" s="90"/>
      <c r="E80" s="90"/>
      <c r="F80" s="90"/>
      <c r="G80" s="90"/>
      <c r="H80" s="90"/>
      <c r="I80" s="87"/>
      <c r="J80" s="88"/>
      <c r="K80" s="304">
        <v>0.05</v>
      </c>
      <c r="L80" s="857">
        <f>N74*K80</f>
        <v>21279.591667389501</v>
      </c>
      <c r="M80" s="858"/>
      <c r="N80" s="51"/>
    </row>
    <row r="81" spans="1:14" ht="15.75" thickBot="1">
      <c r="B81" s="91" t="s">
        <v>974</v>
      </c>
      <c r="C81" s="92"/>
      <c r="D81" s="92"/>
      <c r="E81" s="92"/>
      <c r="F81" s="92"/>
      <c r="G81" s="92"/>
      <c r="H81" s="92"/>
      <c r="I81" s="93"/>
      <c r="J81" s="94"/>
      <c r="K81" s="305">
        <v>0.05</v>
      </c>
      <c r="L81" s="859">
        <f>N74*K81</f>
        <v>21279.591667389501</v>
      </c>
      <c r="M81" s="860"/>
      <c r="N81" s="51"/>
    </row>
    <row r="82" spans="1:14" ht="15.75" thickBot="1">
      <c r="B82" s="822" t="s">
        <v>953</v>
      </c>
      <c r="C82" s="823"/>
      <c r="D82" s="823"/>
      <c r="E82" s="823"/>
      <c r="F82" s="823"/>
      <c r="G82" s="823"/>
      <c r="H82" s="823"/>
      <c r="I82" s="823"/>
      <c r="J82" s="823"/>
      <c r="K82" s="823"/>
      <c r="L82" s="823"/>
      <c r="M82" s="824"/>
      <c r="N82" s="52">
        <f>L79+L80+L81</f>
        <v>127677.550004337</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553269.38335212704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271">
        <v>37.5</v>
      </c>
      <c r="N36" s="272">
        <f>K36/M36</f>
        <v>188.39313573246852</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1079.468487228816</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1267.8616229612844</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54735.288981209102</v>
      </c>
      <c r="N45" s="272">
        <f>K45*M45</f>
        <v>56377.347650645374</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51845.618632635844</v>
      </c>
      <c r="N46" s="272">
        <f>K46*M46</f>
        <v>518.45618632635842</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42275.246250070857</v>
      </c>
      <c r="N47" s="272">
        <f>K47*M47</f>
        <v>2113.7623125035429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362448.64511093515</v>
      </c>
      <c r="N48" s="272">
        <f>K48*M48</f>
        <v>3624.4864511093515</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62634.052600584633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1067.8877721981344</v>
      </c>
      <c r="M55" s="910"/>
      <c r="N55" s="287">
        <f>K55*L55</f>
        <v>982.45675042228368</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939.45752143283755</v>
      </c>
      <c r="M56" s="910"/>
      <c r="N56" s="287">
        <f>K56*L56</f>
        <v>9.3945752143283752</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939.45752143283755</v>
      </c>
      <c r="M57" s="910"/>
      <c r="N57" s="287">
        <f>K57*L57</f>
        <v>46.972876071641878</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1038.8242017082539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10794.684872288159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75735.423297542322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15147.084659508466</v>
      </c>
      <c r="M79" s="858"/>
      <c r="N79" s="51"/>
    </row>
    <row r="80" spans="1:15">
      <c r="B80" s="89" t="s">
        <v>973</v>
      </c>
      <c r="C80" s="90"/>
      <c r="D80" s="90"/>
      <c r="E80" s="90"/>
      <c r="F80" s="90"/>
      <c r="G80" s="90"/>
      <c r="H80" s="90"/>
      <c r="I80" s="87"/>
      <c r="J80" s="88"/>
      <c r="K80" s="304">
        <v>0.05</v>
      </c>
      <c r="L80" s="857">
        <f>N74*K80</f>
        <v>3786.7711648771165</v>
      </c>
      <c r="M80" s="858"/>
      <c r="N80" s="51"/>
    </row>
    <row r="81" spans="1:14" ht="15.75" thickBot="1">
      <c r="B81" s="91" t="s">
        <v>974</v>
      </c>
      <c r="C81" s="92"/>
      <c r="D81" s="92"/>
      <c r="E81" s="92"/>
      <c r="F81" s="92"/>
      <c r="G81" s="92"/>
      <c r="H81" s="92"/>
      <c r="I81" s="93"/>
      <c r="J81" s="94"/>
      <c r="K81" s="305">
        <v>0.05</v>
      </c>
      <c r="L81" s="859">
        <f>N74*K81</f>
        <v>3786.7711648771165</v>
      </c>
      <c r="M81" s="860"/>
      <c r="N81" s="51"/>
    </row>
    <row r="82" spans="1:14" ht="15.75" thickBot="1">
      <c r="B82" s="822" t="s">
        <v>953</v>
      </c>
      <c r="C82" s="823"/>
      <c r="D82" s="823"/>
      <c r="E82" s="823"/>
      <c r="F82" s="823"/>
      <c r="G82" s="823"/>
      <c r="H82" s="823"/>
      <c r="I82" s="823"/>
      <c r="J82" s="823"/>
      <c r="K82" s="823"/>
      <c r="L82" s="823"/>
      <c r="M82" s="824"/>
      <c r="N82" s="52">
        <f>L79+L80+L81</f>
        <v>22720.626989262695</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98456.050286805024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65909.37739707256</v>
      </c>
      <c r="L36" s="270"/>
      <c r="M36" s="271">
        <v>35</v>
      </c>
      <c r="N36" s="272">
        <f>K36/M36</f>
        <v>1883.1250684877875</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197608.88267503571</v>
      </c>
      <c r="L37" s="335"/>
      <c r="M37" s="336">
        <v>35</v>
      </c>
      <c r="N37" s="272">
        <f>K37/M37</f>
        <v>5645.9680764295917</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7.6767229862288557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7536.7698679036084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4443.5521193474051</v>
      </c>
      <c r="N47" s="272">
        <f>K47*M47</f>
        <v>5776.6177551516266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5776.6177551516266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1009.8514822549703</v>
      </c>
      <c r="M56" s="910"/>
      <c r="N56" s="287">
        <f>K56*L56</f>
        <v>1312.8069269314615</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1312.8069269314615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767.67229862288559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15393.866848609581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3078.7733697219164</v>
      </c>
      <c r="M80" s="858"/>
      <c r="N80" s="51"/>
    </row>
    <row r="81" spans="1:14">
      <c r="B81" s="89" t="s">
        <v>973</v>
      </c>
      <c r="C81" s="90"/>
      <c r="D81" s="90"/>
      <c r="E81" s="90"/>
      <c r="F81" s="90"/>
      <c r="G81" s="90"/>
      <c r="H81" s="90"/>
      <c r="I81" s="87"/>
      <c r="J81" s="88"/>
      <c r="K81" s="304">
        <v>0.05</v>
      </c>
      <c r="L81" s="857">
        <f>N75*K81</f>
        <v>769.69334243047911</v>
      </c>
      <c r="M81" s="858"/>
      <c r="N81" s="51"/>
    </row>
    <row r="82" spans="1:14" ht="15.75" thickBot="1">
      <c r="B82" s="91" t="s">
        <v>974</v>
      </c>
      <c r="C82" s="92"/>
      <c r="D82" s="92"/>
      <c r="E82" s="92"/>
      <c r="F82" s="92"/>
      <c r="G82" s="92"/>
      <c r="H82" s="92"/>
      <c r="I82" s="93"/>
      <c r="J82" s="94"/>
      <c r="K82" s="305">
        <v>0.05</v>
      </c>
      <c r="L82" s="859">
        <f>N75*K82</f>
        <v>769.69334243047911</v>
      </c>
      <c r="M82" s="860"/>
      <c r="N82" s="51"/>
    </row>
    <row r="83" spans="1:14" ht="15.75" thickBot="1">
      <c r="B83" s="822" t="s">
        <v>953</v>
      </c>
      <c r="C83" s="823"/>
      <c r="D83" s="823"/>
      <c r="E83" s="823"/>
      <c r="F83" s="823"/>
      <c r="G83" s="823"/>
      <c r="H83" s="823"/>
      <c r="I83" s="823"/>
      <c r="J83" s="823"/>
      <c r="K83" s="823"/>
      <c r="L83" s="823"/>
      <c r="M83" s="824"/>
      <c r="N83" s="52">
        <f>L80+L81+L82</f>
        <v>4618.1600545828742</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20012.026903192454</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9" zoomScale="77" zoomScaleNormal="77" workbookViewId="0">
      <selection activeCell="M51" sqref="M51"/>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65909.37739707256</v>
      </c>
      <c r="L36" s="270"/>
      <c r="M36" s="271">
        <v>2.5</v>
      </c>
      <c r="N36" s="272">
        <f>K36/M36</f>
        <v>26363.750958829023</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160895.23236751594</v>
      </c>
      <c r="L37" s="335"/>
      <c r="M37" s="336">
        <v>100</v>
      </c>
      <c r="N37" s="272">
        <f>K37/M37</f>
        <v>1608.9523236751595</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197608.88267503571</v>
      </c>
      <c r="L38" s="423"/>
      <c r="M38" s="424">
        <v>16</v>
      </c>
      <c r="N38" s="272">
        <f>K38/M38</f>
        <v>12350.555167189732</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25.250800282375621</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40348.50924997629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5156.4479692884715</v>
      </c>
      <c r="N47" s="272">
        <f>K47*M47</f>
        <v>1546.9343907865414</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93602.848236186022</v>
      </c>
      <c r="N48" s="272">
        <f t="shared" ref="N48:N53" si="0">K48*M48</f>
        <v>280808.54470855807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10104.453568021541</v>
      </c>
      <c r="N49" s="272">
        <f t="shared" si="0"/>
        <v>2526.1133920053853</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1194.4962008636367</v>
      </c>
      <c r="N50" s="272">
        <f t="shared" si="0"/>
        <v>1194.4962008636367</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1430.7346742681052</v>
      </c>
      <c r="N51" s="272">
        <f t="shared" si="0"/>
        <v>1430.7346742681052</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3967.1671348137802</v>
      </c>
      <c r="N52" s="272">
        <f t="shared" si="0"/>
        <v>1816.9625477447114</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4443.5521193474051</v>
      </c>
      <c r="N53" s="272">
        <f t="shared" si="0"/>
        <v>5776.6177551516266</v>
      </c>
    </row>
    <row r="54" spans="1:14" ht="15.75" thickBot="1">
      <c r="B54" s="822" t="s">
        <v>953</v>
      </c>
      <c r="C54" s="823"/>
      <c r="D54" s="823"/>
      <c r="E54" s="823"/>
      <c r="F54" s="823"/>
      <c r="G54" s="823"/>
      <c r="H54" s="823"/>
      <c r="I54" s="823"/>
      <c r="J54" s="823"/>
      <c r="K54" s="823"/>
      <c r="L54" s="823"/>
      <c r="M54" s="824"/>
      <c r="N54" s="394">
        <f>SUM(N47:N53)</f>
        <v>295100.40366937808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1009.8514822549703</v>
      </c>
      <c r="M59" s="910"/>
      <c r="N59" s="287">
        <f>K59*L59</f>
        <v>1312.8069269314615</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1312.8069269314615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2525.0800282375621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339286.79987452342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67857.359974904684</v>
      </c>
      <c r="M83" s="858"/>
      <c r="N83" s="51"/>
    </row>
    <row r="84" spans="1:14">
      <c r="B84" s="89" t="s">
        <v>973</v>
      </c>
      <c r="C84" s="90"/>
      <c r="D84" s="90"/>
      <c r="E84" s="90"/>
      <c r="F84" s="90"/>
      <c r="G84" s="90"/>
      <c r="H84" s="90"/>
      <c r="I84" s="87"/>
      <c r="J84" s="88"/>
      <c r="K84" s="304">
        <v>0.05</v>
      </c>
      <c r="L84" s="857">
        <f>N78*K84</f>
        <v>16964.339993726171</v>
      </c>
      <c r="M84" s="858"/>
      <c r="N84" s="51"/>
    </row>
    <row r="85" spans="1:14" ht="15.75" thickBot="1">
      <c r="B85" s="91" t="s">
        <v>974</v>
      </c>
      <c r="C85" s="92"/>
      <c r="D85" s="92"/>
      <c r="E85" s="92"/>
      <c r="F85" s="92"/>
      <c r="G85" s="92"/>
      <c r="H85" s="92"/>
      <c r="I85" s="93"/>
      <c r="J85" s="94"/>
      <c r="K85" s="305">
        <v>0.05</v>
      </c>
      <c r="L85" s="859">
        <f>N78*K85</f>
        <v>16964.339993726171</v>
      </c>
      <c r="M85" s="860"/>
      <c r="N85" s="51"/>
    </row>
    <row r="86" spans="1:14" ht="15.75" thickBot="1">
      <c r="B86" s="822" t="s">
        <v>953</v>
      </c>
      <c r="C86" s="823"/>
      <c r="D86" s="823"/>
      <c r="E86" s="823"/>
      <c r="F86" s="823"/>
      <c r="G86" s="823"/>
      <c r="H86" s="823"/>
      <c r="I86" s="823"/>
      <c r="J86" s="823"/>
      <c r="K86" s="823"/>
      <c r="L86" s="823"/>
      <c r="M86" s="824"/>
      <c r="N86" s="52">
        <f>L83+L84+L85</f>
        <v>101786.03996235703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441072.83983688045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52"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65909.37739707256</v>
      </c>
      <c r="L36" s="270"/>
      <c r="M36" s="336">
        <v>2.5</v>
      </c>
      <c r="N36" s="272">
        <f>K36/M36</f>
        <v>26363.750958829023</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160895.23236751594</v>
      </c>
      <c r="L37" s="335"/>
      <c r="M37" s="336">
        <v>100</v>
      </c>
      <c r="N37" s="272">
        <f>K37/M37</f>
        <v>1608.9523236751595</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7649.5272636473164</v>
      </c>
      <c r="L38" s="423"/>
      <c r="M38" s="424">
        <v>8</v>
      </c>
      <c r="N38" s="272">
        <f>K38/M38</f>
        <v>956.19090795591455</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197608.88267503571</v>
      </c>
      <c r="L39" s="276"/>
      <c r="M39" s="336">
        <v>8</v>
      </c>
      <c r="N39" s="272">
        <f>K39/M39</f>
        <v>24701.110334379464</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215.73612180720397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53845.740646646766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5156.4479692884715</v>
      </c>
      <c r="N48" s="272">
        <f>K48*M48</f>
        <v>1546.9343907865414</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93602.848236186022</v>
      </c>
      <c r="N49" s="272">
        <f t="shared" ref="N49:N54" si="0">K49*M49</f>
        <v>280808.54470855807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10104.453568021541</v>
      </c>
      <c r="N50" s="272">
        <f t="shared" si="0"/>
        <v>2526.1133920053853</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1194.4962008636367</v>
      </c>
      <c r="N51" s="272">
        <f t="shared" si="0"/>
        <v>1194.4962008636367</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1430.7346742681052</v>
      </c>
      <c r="N52" s="272">
        <f t="shared" si="0"/>
        <v>1430.7346742681052</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3967.1671348137802</v>
      </c>
      <c r="N53" s="272">
        <f>K53*M53</f>
        <v>1816.9625477447114</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4443.5521193474051</v>
      </c>
      <c r="N54" s="272">
        <f t="shared" si="0"/>
        <v>5776.6177551516266</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295100.40366937808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1009.8514822549703</v>
      </c>
      <c r="M61" s="910"/>
      <c r="N61" s="287">
        <f>K61*L61</f>
        <v>1312.8069269314615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1312.8069269314615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21573.612180720396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371832.56342367671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74366.512684735339</v>
      </c>
      <c r="M85" s="858"/>
      <c r="N85" s="51"/>
    </row>
    <row r="86" spans="1:14">
      <c r="B86" s="89" t="s">
        <v>973</v>
      </c>
      <c r="C86" s="90"/>
      <c r="D86" s="90"/>
      <c r="E86" s="90"/>
      <c r="F86" s="90"/>
      <c r="G86" s="90"/>
      <c r="H86" s="90"/>
      <c r="I86" s="87"/>
      <c r="J86" s="88"/>
      <c r="K86" s="304">
        <v>0.05</v>
      </c>
      <c r="L86" s="857">
        <f>N80*K86</f>
        <v>18591.628171183835</v>
      </c>
      <c r="M86" s="858"/>
      <c r="N86" s="51"/>
    </row>
    <row r="87" spans="1:14" ht="15.75" thickBot="1">
      <c r="B87" s="91" t="s">
        <v>974</v>
      </c>
      <c r="C87" s="92"/>
      <c r="D87" s="92"/>
      <c r="E87" s="92"/>
      <c r="F87" s="92"/>
      <c r="G87" s="92"/>
      <c r="H87" s="92"/>
      <c r="I87" s="93"/>
      <c r="J87" s="94"/>
      <c r="K87" s="305">
        <v>0.05</v>
      </c>
      <c r="L87" s="859">
        <f>N80*K87</f>
        <v>18591.628171183835</v>
      </c>
      <c r="M87" s="860"/>
      <c r="N87" s="51"/>
    </row>
    <row r="88" spans="1:14" ht="15.75" thickBot="1">
      <c r="B88" s="822" t="s">
        <v>953</v>
      </c>
      <c r="C88" s="823"/>
      <c r="D88" s="823"/>
      <c r="E88" s="823"/>
      <c r="F88" s="823"/>
      <c r="G88" s="823"/>
      <c r="H88" s="823"/>
      <c r="I88" s="823"/>
      <c r="J88" s="823"/>
      <c r="K88" s="823"/>
      <c r="L88" s="823"/>
      <c r="M88" s="824"/>
      <c r="N88" s="52">
        <f>L85+L86+L87</f>
        <v>111549.76902710302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483382.33245077974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160895.23236751594</v>
      </c>
      <c r="L36" s="270"/>
      <c r="M36" s="336">
        <v>100</v>
      </c>
      <c r="N36" s="272">
        <f>K36/M36</f>
        <v>1608.9523236751595</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197608.88267503571</v>
      </c>
      <c r="L37" s="335"/>
      <c r="M37" s="336">
        <v>35</v>
      </c>
      <c r="N37" s="272">
        <f>K37/M37</f>
        <v>5645.9680764295917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7.6767229862288557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7262.5971230909799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4443.5521193474051</v>
      </c>
      <c r="N48" s="272">
        <f>K48*M48</f>
        <v>5776.6177551516266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5776.6177551516266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1009.8514822549703</v>
      </c>
      <c r="M60" s="910"/>
      <c r="N60" s="287">
        <f>K60*L60</f>
        <v>1312.8069269314615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1312.8069269314615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767.67229862288559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15119.694103796954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3023.9388207593911</v>
      </c>
      <c r="M84" s="858"/>
      <c r="N84" s="51"/>
    </row>
    <row r="85" spans="1:14">
      <c r="B85" s="89" t="s">
        <v>973</v>
      </c>
      <c r="C85" s="90"/>
      <c r="D85" s="90"/>
      <c r="E85" s="90"/>
      <c r="F85" s="90"/>
      <c r="G85" s="90"/>
      <c r="H85" s="90"/>
      <c r="I85" s="87"/>
      <c r="J85" s="88"/>
      <c r="K85" s="304">
        <v>0.05</v>
      </c>
      <c r="L85" s="857">
        <f>N79*K85</f>
        <v>755.98470518984777</v>
      </c>
      <c r="M85" s="858"/>
      <c r="N85" s="51"/>
    </row>
    <row r="86" spans="1:14" ht="15.75" thickBot="1">
      <c r="B86" s="91" t="s">
        <v>974</v>
      </c>
      <c r="C86" s="92"/>
      <c r="D86" s="92"/>
      <c r="E86" s="92"/>
      <c r="F86" s="92"/>
      <c r="G86" s="92"/>
      <c r="H86" s="92"/>
      <c r="I86" s="93"/>
      <c r="J86" s="94"/>
      <c r="K86" s="305">
        <v>0.05</v>
      </c>
      <c r="L86" s="859">
        <f>N79*K86</f>
        <v>755.98470518984777</v>
      </c>
      <c r="M86" s="860"/>
      <c r="N86" s="51"/>
    </row>
    <row r="87" spans="1:14" ht="15.75" thickBot="1">
      <c r="B87" s="822" t="s">
        <v>953</v>
      </c>
      <c r="C87" s="823"/>
      <c r="D87" s="823"/>
      <c r="E87" s="823"/>
      <c r="F87" s="823"/>
      <c r="G87" s="823"/>
      <c r="H87" s="823"/>
      <c r="I87" s="823"/>
      <c r="J87" s="823"/>
      <c r="K87" s="823"/>
      <c r="L87" s="823"/>
      <c r="M87" s="824"/>
      <c r="N87" s="52">
        <f>L84+L85+L86</f>
        <v>4535.9082311390866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19655.60233493604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7638.1727944268096</v>
      </c>
      <c r="L35" s="270"/>
      <c r="M35" s="336">
        <v>21</v>
      </c>
      <c r="N35" s="272">
        <f>K35/M35</f>
        <v>363.72251402032424</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160895.23236751594</v>
      </c>
      <c r="L36" s="335"/>
      <c r="M36" s="336">
        <v>100</v>
      </c>
      <c r="N36" s="272">
        <f>K36/M36</f>
        <v>1608.9523236751595</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197608.88267503571</v>
      </c>
      <c r="L37" s="423"/>
      <c r="M37" s="424">
        <v>21</v>
      </c>
      <c r="N37" s="272">
        <f>K37/M37</f>
        <v>9409.9467940493196</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12.794538310381427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11395.416170055185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4443.5521193474051</v>
      </c>
      <c r="N47" s="272">
        <f>K47*M47</f>
        <v>5776.6177551516266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5776.6177551516266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1009.8514822549703</v>
      </c>
      <c r="M59" s="910"/>
      <c r="N59" s="287">
        <f>K59*L59</f>
        <v>1312.8069269314615</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1312.8069269314615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1279.4538310381427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19764.294683176417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3952.8589366352835</v>
      </c>
      <c r="M83" s="858"/>
      <c r="N83" s="51"/>
    </row>
    <row r="84" spans="1:14">
      <c r="B84" s="89" t="s">
        <v>973</v>
      </c>
      <c r="C84" s="90"/>
      <c r="D84" s="90"/>
      <c r="E84" s="90"/>
      <c r="F84" s="90"/>
      <c r="G84" s="90"/>
      <c r="H84" s="90"/>
      <c r="I84" s="87"/>
      <c r="J84" s="88"/>
      <c r="K84" s="304">
        <v>0.05</v>
      </c>
      <c r="L84" s="857">
        <f>N78*K84</f>
        <v>988.21473415882087</v>
      </c>
      <c r="M84" s="858"/>
      <c r="N84" s="51"/>
    </row>
    <row r="85" spans="1:14" ht="15.75" thickBot="1">
      <c r="B85" s="91" t="s">
        <v>974</v>
      </c>
      <c r="C85" s="92"/>
      <c r="D85" s="92"/>
      <c r="E85" s="92"/>
      <c r="F85" s="92"/>
      <c r="G85" s="92"/>
      <c r="H85" s="92"/>
      <c r="I85" s="93"/>
      <c r="J85" s="94"/>
      <c r="K85" s="305">
        <v>0.05</v>
      </c>
      <c r="L85" s="859">
        <f>N78*K85</f>
        <v>988.21473415882087</v>
      </c>
      <c r="M85" s="860"/>
      <c r="N85" s="51"/>
    </row>
    <row r="86" spans="1:14" ht="15.75" thickBot="1">
      <c r="B86" s="822" t="s">
        <v>953</v>
      </c>
      <c r="C86" s="823"/>
      <c r="D86" s="823"/>
      <c r="E86" s="823"/>
      <c r="F86" s="823"/>
      <c r="G86" s="823"/>
      <c r="H86" s="823"/>
      <c r="I86" s="823"/>
      <c r="J86" s="823"/>
      <c r="K86" s="823"/>
      <c r="L86" s="823"/>
      <c r="M86" s="824"/>
      <c r="N86" s="52">
        <f>L83+L84+L85</f>
        <v>5929.2884049529248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25693.58308812934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336">
        <v>2.5</v>
      </c>
      <c r="N36" s="272">
        <f>K36/M36</f>
        <v>4603.4794399874318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5009.4619399874318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25320.957860554659</v>
      </c>
      <c r="N48" s="272">
        <f>K48*M48</f>
        <v>32917.245218721058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57.028112279746885</v>
      </c>
      <c r="N49" s="272">
        <f>K49*M49</f>
        <v>1710.8433683924065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34628.088587113467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48978.495304963595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9795.6990609927198</v>
      </c>
      <c r="M84" s="858"/>
      <c r="N84" s="51"/>
    </row>
    <row r="85" spans="1:14">
      <c r="B85" s="89" t="s">
        <v>973</v>
      </c>
      <c r="C85" s="90"/>
      <c r="D85" s="90"/>
      <c r="E85" s="90"/>
      <c r="F85" s="90"/>
      <c r="G85" s="90"/>
      <c r="H85" s="90"/>
      <c r="I85" s="87"/>
      <c r="J85" s="88"/>
      <c r="K85" s="304">
        <v>0.05</v>
      </c>
      <c r="L85" s="857">
        <f>N79*K85</f>
        <v>2448.9247652481799</v>
      </c>
      <c r="M85" s="858"/>
      <c r="N85" s="51"/>
    </row>
    <row r="86" spans="1:14" ht="15.75" thickBot="1">
      <c r="B86" s="91" t="s">
        <v>974</v>
      </c>
      <c r="C86" s="92"/>
      <c r="D86" s="92"/>
      <c r="E86" s="92"/>
      <c r="F86" s="92"/>
      <c r="G86" s="92"/>
      <c r="H86" s="92"/>
      <c r="I86" s="93"/>
      <c r="J86" s="94"/>
      <c r="K86" s="305">
        <v>0.05</v>
      </c>
      <c r="L86" s="859">
        <f>N79*K86</f>
        <v>2448.9247652481799</v>
      </c>
      <c r="M86" s="860"/>
      <c r="N86" s="51"/>
    </row>
    <row r="87" spans="1:14" ht="15.75" thickBot="1">
      <c r="B87" s="822" t="s">
        <v>953</v>
      </c>
      <c r="C87" s="823"/>
      <c r="D87" s="823"/>
      <c r="E87" s="823"/>
      <c r="F87" s="823"/>
      <c r="G87" s="823"/>
      <c r="H87" s="823"/>
      <c r="I87" s="823"/>
      <c r="J87" s="823"/>
      <c r="K87" s="823"/>
      <c r="L87" s="823"/>
      <c r="M87" s="824"/>
      <c r="N87" s="52">
        <f>L84+L85+L86</f>
        <v>14693.548591489078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63672.043896452669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336">
        <v>2.5</v>
      </c>
      <c r="N36" s="272">
        <f>K36/M36</f>
        <v>4603.4794399874318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5009.4619399874318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27639.307420519704</v>
      </c>
      <c r="N48" s="272">
        <f>K48*M48</f>
        <v>35931.099646675619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57.028112279746885</v>
      </c>
      <c r="N49" s="272">
        <f>K49*M49</f>
        <v>1710.8433683924065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37641.943015068027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51992.349732918155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10398.469946583631</v>
      </c>
      <c r="M84" s="858"/>
      <c r="N84" s="51"/>
    </row>
    <row r="85" spans="1:14">
      <c r="B85" s="89" t="s">
        <v>973</v>
      </c>
      <c r="C85" s="90"/>
      <c r="D85" s="90"/>
      <c r="E85" s="90"/>
      <c r="F85" s="90"/>
      <c r="G85" s="90"/>
      <c r="H85" s="90"/>
      <c r="I85" s="87"/>
      <c r="J85" s="88"/>
      <c r="K85" s="304">
        <v>0.05</v>
      </c>
      <c r="L85" s="857">
        <f>N79*K85</f>
        <v>2599.6174866459078</v>
      </c>
      <c r="M85" s="858"/>
      <c r="N85" s="51"/>
    </row>
    <row r="86" spans="1:14" ht="15.75" thickBot="1">
      <c r="B86" s="91" t="s">
        <v>974</v>
      </c>
      <c r="C86" s="92"/>
      <c r="D86" s="92"/>
      <c r="E86" s="92"/>
      <c r="F86" s="92"/>
      <c r="G86" s="92"/>
      <c r="H86" s="92"/>
      <c r="I86" s="93"/>
      <c r="J86" s="94"/>
      <c r="K86" s="305">
        <v>0.05</v>
      </c>
      <c r="L86" s="859">
        <f>N79*K86</f>
        <v>2599.6174866459078</v>
      </c>
      <c r="M86" s="860"/>
      <c r="N86" s="51"/>
    </row>
    <row r="87" spans="1:14" ht="15.75" thickBot="1">
      <c r="B87" s="822" t="s">
        <v>953</v>
      </c>
      <c r="C87" s="823"/>
      <c r="D87" s="823"/>
      <c r="E87" s="823"/>
      <c r="F87" s="823"/>
      <c r="G87" s="823"/>
      <c r="H87" s="823"/>
      <c r="I87" s="823"/>
      <c r="J87" s="823"/>
      <c r="K87" s="823"/>
      <c r="L87" s="823"/>
      <c r="M87" s="824"/>
      <c r="N87" s="52">
        <f>L84+L85+L86</f>
        <v>15597.704919875447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67590.054652793595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336">
        <v>2.5</v>
      </c>
      <c r="N36" s="272">
        <f>K36/M36</f>
        <v>4603.4794399874318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5009.4619399874318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34302.526595919153</v>
      </c>
      <c r="N48" s="272">
        <f>K48*M48</f>
        <v>44593.284574694902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57.028112279746885</v>
      </c>
      <c r="N49" s="272">
        <f>K49*M49</f>
        <v>1710.8433683924065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46304.127943087311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60654.534660937439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12130.906932187489</v>
      </c>
      <c r="M84" s="858"/>
      <c r="N84" s="51"/>
    </row>
    <row r="85" spans="1:14">
      <c r="B85" s="89" t="s">
        <v>973</v>
      </c>
      <c r="C85" s="90"/>
      <c r="D85" s="90"/>
      <c r="E85" s="90"/>
      <c r="F85" s="90"/>
      <c r="G85" s="90"/>
      <c r="H85" s="90"/>
      <c r="I85" s="87"/>
      <c r="J85" s="88"/>
      <c r="K85" s="304">
        <v>0.05</v>
      </c>
      <c r="L85" s="857">
        <f>N79*K85</f>
        <v>3032.7267330468721</v>
      </c>
      <c r="M85" s="858"/>
      <c r="N85" s="51"/>
    </row>
    <row r="86" spans="1:14" ht="15.75" thickBot="1">
      <c r="B86" s="91" t="s">
        <v>974</v>
      </c>
      <c r="C86" s="92"/>
      <c r="D86" s="92"/>
      <c r="E86" s="92"/>
      <c r="F86" s="92"/>
      <c r="G86" s="92"/>
      <c r="H86" s="92"/>
      <c r="I86" s="93"/>
      <c r="J86" s="94"/>
      <c r="K86" s="305">
        <v>0.05</v>
      </c>
      <c r="L86" s="859">
        <f>N79*K86</f>
        <v>3032.7267330468721</v>
      </c>
      <c r="M86" s="860"/>
      <c r="N86" s="51"/>
    </row>
    <row r="87" spans="1:14" ht="15.75" thickBot="1">
      <c r="B87" s="822" t="s">
        <v>953</v>
      </c>
      <c r="C87" s="823"/>
      <c r="D87" s="823"/>
      <c r="E87" s="823"/>
      <c r="F87" s="823"/>
      <c r="G87" s="823"/>
      <c r="H87" s="823"/>
      <c r="I87" s="823"/>
      <c r="J87" s="823"/>
      <c r="K87" s="823"/>
      <c r="L87" s="823"/>
      <c r="M87" s="824"/>
      <c r="N87" s="52">
        <f>L84+L85+L86</f>
        <v>18196.360398281231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78850.895059218674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11508.698599968578</v>
      </c>
      <c r="L36" s="270"/>
      <c r="M36" s="336">
        <v>2.5</v>
      </c>
      <c r="N36" s="272">
        <f>K36/M36</f>
        <v>4603.4794399874318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5009.4619399874318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38313.431662208081</v>
      </c>
      <c r="N48" s="272">
        <f>K48*M48</f>
        <v>49807.461160870509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57.028112279746885</v>
      </c>
      <c r="N49" s="272">
        <f>K49*M49</f>
        <v>1710.8433683924065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51518.304529262918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65868.711247113039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13173.742249422608</v>
      </c>
      <c r="M84" s="858"/>
      <c r="N84" s="51"/>
    </row>
    <row r="85" spans="1:14">
      <c r="B85" s="89" t="s">
        <v>973</v>
      </c>
      <c r="C85" s="90"/>
      <c r="D85" s="90"/>
      <c r="E85" s="90"/>
      <c r="F85" s="90"/>
      <c r="G85" s="90"/>
      <c r="H85" s="90"/>
      <c r="I85" s="87"/>
      <c r="J85" s="88"/>
      <c r="K85" s="304">
        <v>0.05</v>
      </c>
      <c r="L85" s="857">
        <f>N79*K85</f>
        <v>3293.4355623556521</v>
      </c>
      <c r="M85" s="858"/>
      <c r="N85" s="51"/>
    </row>
    <row r="86" spans="1:14" ht="15.75" thickBot="1">
      <c r="B86" s="91" t="s">
        <v>974</v>
      </c>
      <c r="C86" s="92"/>
      <c r="D86" s="92"/>
      <c r="E86" s="92"/>
      <c r="F86" s="92"/>
      <c r="G86" s="92"/>
      <c r="H86" s="92"/>
      <c r="I86" s="93"/>
      <c r="J86" s="94"/>
      <c r="K86" s="305">
        <v>0.05</v>
      </c>
      <c r="L86" s="859">
        <f>N79*K86</f>
        <v>3293.4355623556521</v>
      </c>
      <c r="M86" s="860"/>
      <c r="N86" s="51"/>
    </row>
    <row r="87" spans="1:14" ht="15.75" thickBot="1">
      <c r="B87" s="822" t="s">
        <v>953</v>
      </c>
      <c r="C87" s="823"/>
      <c r="D87" s="823"/>
      <c r="E87" s="823"/>
      <c r="F87" s="823"/>
      <c r="G87" s="823"/>
      <c r="H87" s="823"/>
      <c r="I87" s="823"/>
      <c r="J87" s="823"/>
      <c r="K87" s="823"/>
      <c r="L87" s="823"/>
      <c r="M87" s="824"/>
      <c r="N87" s="52">
        <f>L84+L85+L86</f>
        <v>19760.613374133911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85629.324621246953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39137.329572041082</v>
      </c>
      <c r="N48" s="272">
        <f>K48*M48</f>
        <v>50878.528443653406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50878.528443653406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60625.455721516097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12125.09114430322</v>
      </c>
      <c r="M84" s="858"/>
      <c r="N84" s="51"/>
    </row>
    <row r="85" spans="1:14">
      <c r="B85" s="89" t="s">
        <v>973</v>
      </c>
      <c r="C85" s="90"/>
      <c r="D85" s="90"/>
      <c r="E85" s="90"/>
      <c r="F85" s="90"/>
      <c r="G85" s="90"/>
      <c r="H85" s="90"/>
      <c r="I85" s="87"/>
      <c r="J85" s="88"/>
      <c r="K85" s="304">
        <v>0.05</v>
      </c>
      <c r="L85" s="857">
        <f>N79*K85</f>
        <v>3031.272786075805</v>
      </c>
      <c r="M85" s="858"/>
      <c r="N85" s="51"/>
    </row>
    <row r="86" spans="1:14" ht="15.75" thickBot="1">
      <c r="B86" s="91" t="s">
        <v>974</v>
      </c>
      <c r="C86" s="92"/>
      <c r="D86" s="92"/>
      <c r="E86" s="92"/>
      <c r="F86" s="92"/>
      <c r="G86" s="92"/>
      <c r="H86" s="92"/>
      <c r="I86" s="93"/>
      <c r="J86" s="94"/>
      <c r="K86" s="305">
        <v>0.05</v>
      </c>
      <c r="L86" s="859">
        <f>N79*K86</f>
        <v>3031.272786075805</v>
      </c>
      <c r="M86" s="860"/>
      <c r="N86" s="51"/>
    </row>
    <row r="87" spans="1:14" ht="15.75" thickBot="1">
      <c r="B87" s="822" t="s">
        <v>953</v>
      </c>
      <c r="C87" s="823"/>
      <c r="D87" s="823"/>
      <c r="E87" s="823"/>
      <c r="F87" s="823"/>
      <c r="G87" s="823"/>
      <c r="H87" s="823"/>
      <c r="I87" s="823"/>
      <c r="J87" s="823"/>
      <c r="K87" s="823"/>
      <c r="L87" s="823"/>
      <c r="M87" s="824"/>
      <c r="N87" s="52">
        <f>L84+L85+L86</f>
        <v>18187.636716454832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78813.092437970932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45202.998194255808</v>
      </c>
      <c r="N48" s="272">
        <f>K48*M48</f>
        <v>58763.897652532549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58763.897652532549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68510.824930395233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13702.164986079048</v>
      </c>
      <c r="M84" s="858"/>
      <c r="N84" s="51"/>
    </row>
    <row r="85" spans="1:14">
      <c r="B85" s="89" t="s">
        <v>973</v>
      </c>
      <c r="C85" s="90"/>
      <c r="D85" s="90"/>
      <c r="E85" s="90"/>
      <c r="F85" s="90"/>
      <c r="G85" s="90"/>
      <c r="H85" s="90"/>
      <c r="I85" s="87"/>
      <c r="J85" s="88"/>
      <c r="K85" s="304">
        <v>0.05</v>
      </c>
      <c r="L85" s="857">
        <f>N79*K85</f>
        <v>3425.5412465197619</v>
      </c>
      <c r="M85" s="858"/>
      <c r="N85" s="51"/>
    </row>
    <row r="86" spans="1:14" ht="15.75" thickBot="1">
      <c r="B86" s="91" t="s">
        <v>974</v>
      </c>
      <c r="C86" s="92"/>
      <c r="D86" s="92"/>
      <c r="E86" s="92"/>
      <c r="F86" s="92"/>
      <c r="G86" s="92"/>
      <c r="H86" s="92"/>
      <c r="I86" s="93"/>
      <c r="J86" s="94"/>
      <c r="K86" s="305">
        <v>0.05</v>
      </c>
      <c r="L86" s="859">
        <f>N79*K86</f>
        <v>3425.5412465197619</v>
      </c>
      <c r="M86" s="860"/>
      <c r="N86" s="51"/>
    </row>
    <row r="87" spans="1:14" ht="15.75" thickBot="1">
      <c r="B87" s="822" t="s">
        <v>953</v>
      </c>
      <c r="C87" s="823"/>
      <c r="D87" s="823"/>
      <c r="E87" s="823"/>
      <c r="F87" s="823"/>
      <c r="G87" s="823"/>
      <c r="H87" s="823"/>
      <c r="I87" s="823"/>
      <c r="J87" s="823"/>
      <c r="K87" s="823"/>
      <c r="L87" s="823"/>
      <c r="M87" s="824"/>
      <c r="N87" s="52">
        <f>L84+L85+L86</f>
        <v>20553.24747911857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89064.072409513799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270.65500000000003</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45660.707039458153</v>
      </c>
      <c r="N48" s="272">
        <f>K48*M48</f>
        <v>59358.919151295602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59358.919151295602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939.45752143283755</v>
      </c>
      <c r="M60" s="910"/>
      <c r="N60" s="287">
        <f>K60*L60</f>
        <v>1221.2947778626888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1221.2947778626888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66263.968929158291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13252.793785831658</v>
      </c>
      <c r="M84" s="858"/>
      <c r="N84" s="51"/>
    </row>
    <row r="85" spans="1:14">
      <c r="B85" s="89" t="s">
        <v>973</v>
      </c>
      <c r="C85" s="90"/>
      <c r="D85" s="90"/>
      <c r="E85" s="90"/>
      <c r="F85" s="90"/>
      <c r="G85" s="90"/>
      <c r="H85" s="90"/>
      <c r="I85" s="87"/>
      <c r="J85" s="88"/>
      <c r="K85" s="304">
        <v>0.05</v>
      </c>
      <c r="L85" s="857">
        <f>N79*K85</f>
        <v>3313.1984464579145</v>
      </c>
      <c r="M85" s="858"/>
      <c r="N85" s="51"/>
    </row>
    <row r="86" spans="1:14" ht="15.75" thickBot="1">
      <c r="B86" s="91" t="s">
        <v>974</v>
      </c>
      <c r="C86" s="92"/>
      <c r="D86" s="92"/>
      <c r="E86" s="92"/>
      <c r="F86" s="92"/>
      <c r="G86" s="92"/>
      <c r="H86" s="92"/>
      <c r="I86" s="93"/>
      <c r="J86" s="94"/>
      <c r="K86" s="305">
        <v>0.05</v>
      </c>
      <c r="L86" s="859">
        <f>N79*K86</f>
        <v>3313.1984464579145</v>
      </c>
      <c r="M86" s="860"/>
      <c r="N86" s="51"/>
    </row>
    <row r="87" spans="1:14" ht="15.75" thickBot="1">
      <c r="B87" s="822" t="s">
        <v>953</v>
      </c>
      <c r="C87" s="823"/>
      <c r="D87" s="823"/>
      <c r="E87" s="823"/>
      <c r="F87" s="823"/>
      <c r="G87" s="823"/>
      <c r="H87" s="823"/>
      <c r="I87" s="823"/>
      <c r="J87" s="823"/>
      <c r="K87" s="823"/>
      <c r="L87" s="823"/>
      <c r="M87" s="824"/>
      <c r="N87" s="52">
        <f>L84+L85+L86</f>
        <v>19879.190678747487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86143.159607905778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4306.9610603040319</v>
      </c>
      <c r="L36" s="270"/>
      <c r="M36" s="271">
        <v>2</v>
      </c>
      <c r="N36" s="272">
        <f>K36/M36</f>
        <v>2153.4805301520159</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587626.41427050112</v>
      </c>
      <c r="L37" s="335"/>
      <c r="M37" s="336">
        <v>4</v>
      </c>
      <c r="N37" s="272">
        <f>K37/M37</f>
        <v>146906.60356762528</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8331.5824959496567</v>
      </c>
      <c r="L38" s="423"/>
      <c r="M38" s="424">
        <v>2</v>
      </c>
      <c r="N38" s="272">
        <f>K38/M38</f>
        <v>4165.7912479748284</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154465.96412430139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3130.2985817848839</v>
      </c>
      <c r="N47" s="272">
        <f>K47*M47</f>
        <v>37172.985046134614</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5719.6918167882995</v>
      </c>
      <c r="N48" s="272">
        <f>K48*M48</f>
        <v>2859.8459083941498</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4567.7946934390147</v>
      </c>
      <c r="N49" s="272">
        <f>K49*M49</f>
        <v>2283.8973467195074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380318.2499131228</v>
      </c>
      <c r="N50" s="272">
        <f>K50*M50</f>
        <v>50181.810838034129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92498.539139282395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82868.875540001129</v>
      </c>
      <c r="M59" s="910"/>
      <c r="N59" s="287">
        <f>K59*L59</f>
        <v>4143.4437770000568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4143.4437770000568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263508.83482607669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52701.766965215342</v>
      </c>
      <c r="M83" s="858"/>
      <c r="N83" s="51"/>
    </row>
    <row r="84" spans="1:14">
      <c r="B84" s="89" t="s">
        <v>973</v>
      </c>
      <c r="C84" s="90"/>
      <c r="D84" s="90"/>
      <c r="E84" s="90"/>
      <c r="F84" s="90"/>
      <c r="G84" s="90"/>
      <c r="H84" s="90"/>
      <c r="I84" s="87"/>
      <c r="J84" s="88"/>
      <c r="K84" s="304">
        <v>0.05</v>
      </c>
      <c r="L84" s="857">
        <f>N78*K84</f>
        <v>13175.441741303835</v>
      </c>
      <c r="M84" s="858"/>
      <c r="N84" s="51"/>
    </row>
    <row r="85" spans="1:14" ht="15.75" thickBot="1">
      <c r="B85" s="91" t="s">
        <v>974</v>
      </c>
      <c r="C85" s="92"/>
      <c r="D85" s="92"/>
      <c r="E85" s="92"/>
      <c r="F85" s="92"/>
      <c r="G85" s="92"/>
      <c r="H85" s="92"/>
      <c r="I85" s="93"/>
      <c r="J85" s="94"/>
      <c r="K85" s="305">
        <v>0.05</v>
      </c>
      <c r="L85" s="859">
        <f>N78*K85</f>
        <v>13175.441741303835</v>
      </c>
      <c r="M85" s="860"/>
      <c r="N85" s="51"/>
    </row>
    <row r="86" spans="1:14" ht="15.75" thickBot="1">
      <c r="B86" s="822" t="s">
        <v>953</v>
      </c>
      <c r="C86" s="823"/>
      <c r="D86" s="823"/>
      <c r="E86" s="823"/>
      <c r="F86" s="823"/>
      <c r="G86" s="823"/>
      <c r="H86" s="823"/>
      <c r="I86" s="823"/>
      <c r="J86" s="823"/>
      <c r="K86" s="823"/>
      <c r="L86" s="823"/>
      <c r="M86" s="824"/>
      <c r="N86" s="52">
        <f>L83+L84+L85</f>
        <v>79052.650447823005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342561.48527389969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4306.9610603040319</v>
      </c>
      <c r="L36" s="270"/>
      <c r="M36" s="271">
        <v>2</v>
      </c>
      <c r="N36" s="272">
        <f>K36/M36</f>
        <v>2153.4805301520159</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587626.41427050112</v>
      </c>
      <c r="L37" s="335"/>
      <c r="M37" s="336">
        <v>4</v>
      </c>
      <c r="N37" s="272">
        <f>K37/M37</f>
        <v>146906.60356762528</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8331.5824959496567</v>
      </c>
      <c r="L38" s="423"/>
      <c r="M38" s="424">
        <v>2</v>
      </c>
      <c r="N38" s="272">
        <f>K38/M38</f>
        <v>4165.7912479748284</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154465.96412430139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3130.2985817848839</v>
      </c>
      <c r="N47" s="272">
        <f>K47*M47</f>
        <v>37172.985046134614</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5719.6918167882995</v>
      </c>
      <c r="N48" s="272">
        <f>K48*M48</f>
        <v>2859.8459083941498</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4567.7946934390147</v>
      </c>
      <c r="N49" s="272">
        <f>K49*M49</f>
        <v>2283.8973467195074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380318.2499131228</v>
      </c>
      <c r="N50" s="272">
        <f>K50*M50</f>
        <v>50181.810838034129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92498.539139282395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82868.875540001129</v>
      </c>
      <c r="M59" s="910"/>
      <c r="N59" s="287">
        <f>K59*L59</f>
        <v>4143.4437770000568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4143.4437770000568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263508.83482607669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52701.766965215342</v>
      </c>
      <c r="M83" s="858"/>
      <c r="N83" s="51"/>
    </row>
    <row r="84" spans="1:14">
      <c r="B84" s="89" t="s">
        <v>973</v>
      </c>
      <c r="C84" s="90"/>
      <c r="D84" s="90"/>
      <c r="E84" s="90"/>
      <c r="F84" s="90"/>
      <c r="G84" s="90"/>
      <c r="H84" s="90"/>
      <c r="I84" s="87"/>
      <c r="J84" s="88"/>
      <c r="K84" s="304">
        <v>0.05</v>
      </c>
      <c r="L84" s="857">
        <f>N78*K84</f>
        <v>13175.441741303835</v>
      </c>
      <c r="M84" s="858"/>
      <c r="N84" s="51"/>
    </row>
    <row r="85" spans="1:14" ht="15.75" thickBot="1">
      <c r="B85" s="91" t="s">
        <v>974</v>
      </c>
      <c r="C85" s="92"/>
      <c r="D85" s="92"/>
      <c r="E85" s="92"/>
      <c r="F85" s="92"/>
      <c r="G85" s="92"/>
      <c r="H85" s="92"/>
      <c r="I85" s="93"/>
      <c r="J85" s="94"/>
      <c r="K85" s="305">
        <v>0.05</v>
      </c>
      <c r="L85" s="859">
        <f>N78*K85</f>
        <v>13175.441741303835</v>
      </c>
      <c r="M85" s="860"/>
      <c r="N85" s="51"/>
    </row>
    <row r="86" spans="1:14" ht="15.75" thickBot="1">
      <c r="B86" s="822" t="s">
        <v>953</v>
      </c>
      <c r="C86" s="823"/>
      <c r="D86" s="823"/>
      <c r="E86" s="823"/>
      <c r="F86" s="823"/>
      <c r="G86" s="823"/>
      <c r="H86" s="823"/>
      <c r="I86" s="823"/>
      <c r="J86" s="823"/>
      <c r="K86" s="823"/>
      <c r="L86" s="823"/>
      <c r="M86" s="824"/>
      <c r="N86" s="52">
        <f>L83+L84+L85</f>
        <v>79052.650447823005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342561.48527389969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135339.68367074823</v>
      </c>
      <c r="L36" s="270"/>
      <c r="M36" s="271">
        <v>0.158</v>
      </c>
      <c r="N36" s="272">
        <f t="shared" ref="N36:N44" si="0">K36/M36</f>
        <v>856580.2763971407</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73323.295939947464</v>
      </c>
      <c r="L37" s="335"/>
      <c r="M37" s="336">
        <v>0.158</v>
      </c>
      <c r="N37" s="272">
        <f t="shared" si="0"/>
        <v>464071.49329080671</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47028.553631575203</v>
      </c>
      <c r="L38" s="335"/>
      <c r="M38" s="336">
        <v>0.158</v>
      </c>
      <c r="N38" s="272">
        <f t="shared" si="0"/>
        <v>297649.07361756457</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1169768.9898780605</v>
      </c>
      <c r="L39" s="335"/>
      <c r="M39" s="336">
        <v>0.158</v>
      </c>
      <c r="N39" s="272">
        <f t="shared" si="0"/>
        <v>7403601.2017598767</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122642.31286863268</v>
      </c>
      <c r="L40" s="335"/>
      <c r="M40" s="336">
        <v>0.158</v>
      </c>
      <c r="N40" s="272">
        <f t="shared" si="0"/>
        <v>776217.17005463724</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69683.169841377283</v>
      </c>
      <c r="L41" s="335"/>
      <c r="M41" s="336">
        <v>0.158</v>
      </c>
      <c r="N41" s="272">
        <f t="shared" si="0"/>
        <v>441032.72051504609</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156689.66692052846</v>
      </c>
      <c r="L42" s="423"/>
      <c r="M42" s="424">
        <v>0.158</v>
      </c>
      <c r="N42" s="272">
        <f t="shared" si="0"/>
        <v>991706.75266157254</v>
      </c>
    </row>
    <row r="43" spans="1:14">
      <c r="A43" t="s">
        <v>335</v>
      </c>
      <c r="B43" s="871" t="str">
        <f>VLOOKUP(A43,EQUIPOS!A13:D157,3,FALSE)</f>
        <v>Tara (Recebo, Agua, Etc.)</v>
      </c>
      <c r="C43" s="872"/>
      <c r="D43" s="872"/>
      <c r="E43" s="872"/>
      <c r="F43" s="872"/>
      <c r="G43" s="872"/>
      <c r="H43" s="873"/>
      <c r="I43" s="36"/>
      <c r="J43" s="37"/>
      <c r="K43" s="438">
        <f>VLOOKUP(A43,EQUIPOS!A13:D170,4,FALSE)</f>
        <v>233132.39453721402</v>
      </c>
      <c r="L43" s="276"/>
      <c r="M43" s="277">
        <v>2.8000000000000001E-2</v>
      </c>
      <c r="N43" s="272">
        <f t="shared" si="0"/>
        <v>8326156.9477576436</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15600.70126381861</v>
      </c>
      <c r="L44" s="276"/>
      <c r="M44" s="277">
        <v>0.158</v>
      </c>
      <c r="N44" s="273">
        <f t="shared" si="0"/>
        <v>98738.615593788665</v>
      </c>
    </row>
    <row r="45" spans="1:14">
      <c r="B45" s="879" t="s">
        <v>952</v>
      </c>
      <c r="C45" s="880"/>
      <c r="D45" s="880"/>
      <c r="E45" s="38"/>
      <c r="F45" s="39"/>
      <c r="G45" s="39"/>
      <c r="H45" s="40"/>
      <c r="I45" s="36"/>
      <c r="J45" s="37"/>
      <c r="K45" s="279"/>
      <c r="L45" s="276"/>
      <c r="M45" s="401">
        <v>0.02</v>
      </c>
      <c r="N45" s="344">
        <f>N79*M45</f>
        <v>7707.987993879492</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19663462.239641957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13630095.629435711</v>
      </c>
      <c r="N52" s="272">
        <f t="shared" ref="N52:N58" si="1">K52*M52</f>
        <v>13630095.629435711</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139970.18614528334</v>
      </c>
      <c r="N53" s="272">
        <f t="shared" si="1"/>
        <v>4199105.5843585003</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85805.633425932276</v>
      </c>
      <c r="N54" s="272">
        <f t="shared" si="1"/>
        <v>5148338.0055559361</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20099.066808844487</v>
      </c>
      <c r="N55" s="272">
        <f t="shared" si="1"/>
        <v>241188.80170613385</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1485434.9808335826</v>
      </c>
      <c r="N56" s="272">
        <f t="shared" si="1"/>
        <v>2970869.9616671652</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1164013.4851723062</v>
      </c>
      <c r="N57" s="272">
        <f t="shared" si="1"/>
        <v>5820067.4258615309</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25320.957860554659</v>
      </c>
      <c r="N58" s="272">
        <f t="shared" si="1"/>
        <v>1772467.0502388261</v>
      </c>
    </row>
    <row r="59" spans="1:14" ht="15.75" thickBot="1">
      <c r="B59" s="822" t="s">
        <v>953</v>
      </c>
      <c r="C59" s="823"/>
      <c r="D59" s="823"/>
      <c r="E59" s="823"/>
      <c r="F59" s="823"/>
      <c r="G59" s="823"/>
      <c r="H59" s="823"/>
      <c r="I59" s="823"/>
      <c r="J59" s="823"/>
      <c r="K59" s="823"/>
      <c r="L59" s="823"/>
      <c r="M59" s="824"/>
      <c r="N59" s="394">
        <f>SUM(N52:N58)</f>
        <v>33782132.4588238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1553.7914163750208</v>
      </c>
      <c r="M64" s="910"/>
      <c r="N64" s="287">
        <f>K64*L64</f>
        <v>77.689570818751051</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77.689570818751051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385399.39969397458</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53831071.787730552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10766214.357546112</v>
      </c>
      <c r="M86" s="858"/>
      <c r="N86" s="51"/>
    </row>
    <row r="87" spans="1:14">
      <c r="B87" s="89" t="s">
        <v>973</v>
      </c>
      <c r="C87" s="90"/>
      <c r="D87" s="90"/>
      <c r="E87" s="90"/>
      <c r="F87" s="90"/>
      <c r="G87" s="90"/>
      <c r="H87" s="90"/>
      <c r="I87" s="87"/>
      <c r="J87" s="88"/>
      <c r="K87" s="304">
        <v>0.05</v>
      </c>
      <c r="L87" s="857">
        <f>N81*K87</f>
        <v>2691553.5893865279</v>
      </c>
      <c r="M87" s="858"/>
      <c r="N87" s="51"/>
    </row>
    <row r="88" spans="1:14" ht="15.75" thickBot="1">
      <c r="B88" s="91" t="s">
        <v>974</v>
      </c>
      <c r="C88" s="92"/>
      <c r="D88" s="92"/>
      <c r="E88" s="92"/>
      <c r="F88" s="92"/>
      <c r="G88" s="92"/>
      <c r="H88" s="92"/>
      <c r="I88" s="93"/>
      <c r="J88" s="94"/>
      <c r="K88" s="305">
        <v>0.05</v>
      </c>
      <c r="L88" s="859">
        <f>N81*K88</f>
        <v>2691553.5893865279</v>
      </c>
      <c r="M88" s="860"/>
      <c r="N88" s="51"/>
    </row>
    <row r="89" spans="1:14" ht="15.75" thickBot="1">
      <c r="B89" s="822" t="s">
        <v>953</v>
      </c>
      <c r="C89" s="823"/>
      <c r="D89" s="823"/>
      <c r="E89" s="823"/>
      <c r="F89" s="823"/>
      <c r="G89" s="823"/>
      <c r="H89" s="823"/>
      <c r="I89" s="823"/>
      <c r="J89" s="823"/>
      <c r="K89" s="823"/>
      <c r="L89" s="823"/>
      <c r="M89" s="824"/>
      <c r="N89" s="52">
        <f>L86+L87+L88</f>
        <v>16149321.536319168</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69980393.324049726</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42393.628401441078</v>
      </c>
      <c r="L36" s="270"/>
      <c r="M36" s="271">
        <v>1</v>
      </c>
      <c r="N36" s="272">
        <f t="shared" ref="N36:N42" si="0">K36/M36</f>
        <v>42393.628401441078</v>
      </c>
    </row>
    <row r="37" spans="1:14">
      <c r="A37" s="113" t="s">
        <v>206</v>
      </c>
      <c r="B37" s="871" t="str">
        <f>VLOOKUP(A37,EQUIPOS!A7:D154,3,FALSE)</f>
        <v>Equipo de Soldadura</v>
      </c>
      <c r="C37" s="872"/>
      <c r="D37" s="872"/>
      <c r="E37" s="872"/>
      <c r="F37" s="872"/>
      <c r="G37" s="872"/>
      <c r="H37" s="873"/>
      <c r="I37" s="421"/>
      <c r="J37" s="422"/>
      <c r="K37" s="269">
        <f>VLOOKUP(A37,EQUIPOS!A7:D164,4,FALSE)</f>
        <v>7091.5657022718569</v>
      </c>
      <c r="L37" s="335"/>
      <c r="M37" s="336">
        <v>1</v>
      </c>
      <c r="N37" s="272">
        <f t="shared" si="0"/>
        <v>7091.5657022718569</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168346.34551310883</v>
      </c>
      <c r="L38" s="335"/>
      <c r="M38" s="336">
        <v>2.5</v>
      </c>
      <c r="N38" s="272">
        <f t="shared" si="0"/>
        <v>67338.538205243531</v>
      </c>
    </row>
    <row r="39" spans="1:14">
      <c r="A39" s="113" t="s">
        <v>267</v>
      </c>
      <c r="B39" s="871" t="str">
        <f>VLOOKUP(A39,EQUIPOS!A9:D154,3,FALSE)</f>
        <v>Motobomba de concreto</v>
      </c>
      <c r="C39" s="872"/>
      <c r="D39" s="872"/>
      <c r="E39" s="872"/>
      <c r="F39" s="872"/>
      <c r="G39" s="872"/>
      <c r="H39" s="873"/>
      <c r="I39" s="421"/>
      <c r="J39" s="422"/>
      <c r="K39" s="438">
        <f>VLOOKUP(A39,EQUIPOS!A9:D166,4,FALSE)</f>
        <v>59429.114493007255</v>
      </c>
      <c r="L39" s="335"/>
      <c r="M39" s="336">
        <v>2.5499800000000001</v>
      </c>
      <c r="N39" s="272">
        <f t="shared" si="0"/>
        <v>23305.71788524116</v>
      </c>
    </row>
    <row r="40" spans="1:14">
      <c r="A40" s="113" t="s">
        <v>277</v>
      </c>
      <c r="B40" s="871" t="str">
        <f>VLOOKUP(A40,EQUIPOS!A10:D154,3,FALSE)</f>
        <v>Pala auxiliar de piloteadora</v>
      </c>
      <c r="C40" s="872"/>
      <c r="D40" s="872"/>
      <c r="E40" s="872"/>
      <c r="F40" s="872"/>
      <c r="G40" s="872"/>
      <c r="H40" s="873"/>
      <c r="I40" s="421"/>
      <c r="J40" s="422"/>
      <c r="K40" s="438">
        <f>VLOOKUP(A40,EQUIPOS!A10:D167,4,FALSE)</f>
        <v>405618.23285928386</v>
      </c>
      <c r="L40" s="335"/>
      <c r="M40" s="336">
        <v>2.5</v>
      </c>
      <c r="N40" s="272">
        <f t="shared" si="0"/>
        <v>162247.29314371356</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587626.41427050112</v>
      </c>
      <c r="L41" s="335"/>
      <c r="M41" s="336">
        <v>1</v>
      </c>
      <c r="N41" s="272">
        <f t="shared" si="0"/>
        <v>587626.41427050112</v>
      </c>
    </row>
    <row r="42" spans="1:14">
      <c r="A42" s="113" t="s">
        <v>310</v>
      </c>
      <c r="B42" s="871" t="str">
        <f>VLOOKUP(A42,EQUIPOS!A12:D156,3,FALSE)</f>
        <v>Retroexcavadora A25C</v>
      </c>
      <c r="C42" s="872"/>
      <c r="D42" s="872"/>
      <c r="E42" s="872"/>
      <c r="F42" s="872"/>
      <c r="G42" s="872"/>
      <c r="H42" s="873"/>
      <c r="I42" s="328"/>
      <c r="J42" s="330"/>
      <c r="K42" s="438">
        <f>VLOOKUP(A42,EQUIPOS!A12:D169,4,FALSE)</f>
        <v>187208.41516582333</v>
      </c>
      <c r="L42" s="423"/>
      <c r="M42" s="424">
        <v>2.5</v>
      </c>
      <c r="N42" s="272">
        <f t="shared" si="0"/>
        <v>74883.366066329327</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8989.0050753001669</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973875.52875004173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27871.627322917993</v>
      </c>
      <c r="N52" s="272">
        <f>K52*M52</f>
        <v>65637.682345471869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3130.2985817848839</v>
      </c>
      <c r="N53" s="272">
        <f>K53*M53</f>
        <v>387218.59423056891</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380318.2499131228</v>
      </c>
      <c r="N54" s="272">
        <f>K54*M54</f>
        <v>313636.31773771328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766492.594313754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1009.8514822549703</v>
      </c>
      <c r="M64" s="910"/>
      <c r="N64" s="287">
        <f>K64*L64</f>
        <v>1312.8069269314615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82868.875540001129</v>
      </c>
      <c r="M65" s="910"/>
      <c r="N65" s="287">
        <f>K65*L65</f>
        <v>4143.4437770000568</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5456.2507039315187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89890.050753001662</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1835714.4245207289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367142.88490414579</v>
      </c>
      <c r="M90" s="858"/>
      <c r="N90" s="51"/>
    </row>
    <row r="91" spans="1:14">
      <c r="B91" s="89" t="s">
        <v>973</v>
      </c>
      <c r="C91" s="90"/>
      <c r="D91" s="90"/>
      <c r="E91" s="90"/>
      <c r="F91" s="90"/>
      <c r="G91" s="90"/>
      <c r="H91" s="90"/>
      <c r="I91" s="87"/>
      <c r="J91" s="88"/>
      <c r="K91" s="304">
        <v>0.05</v>
      </c>
      <c r="L91" s="857">
        <f>N85*K91</f>
        <v>91785.721226036447</v>
      </c>
      <c r="M91" s="858"/>
      <c r="N91" s="51"/>
    </row>
    <row r="92" spans="1:14" ht="15.75" thickBot="1">
      <c r="B92" s="91" t="s">
        <v>974</v>
      </c>
      <c r="C92" s="92"/>
      <c r="D92" s="92"/>
      <c r="E92" s="92"/>
      <c r="F92" s="92"/>
      <c r="G92" s="92"/>
      <c r="H92" s="92"/>
      <c r="I92" s="93"/>
      <c r="J92" s="94"/>
      <c r="K92" s="305">
        <v>0.05</v>
      </c>
      <c r="L92" s="859">
        <f>N85*K92</f>
        <v>91785.721226036447</v>
      </c>
      <c r="M92" s="860"/>
      <c r="N92" s="51"/>
    </row>
    <row r="93" spans="1:14" ht="15.75" thickBot="1">
      <c r="B93" s="822" t="s">
        <v>953</v>
      </c>
      <c r="C93" s="823"/>
      <c r="D93" s="823"/>
      <c r="E93" s="823"/>
      <c r="F93" s="823"/>
      <c r="G93" s="823"/>
      <c r="H93" s="823"/>
      <c r="I93" s="823"/>
      <c r="J93" s="823"/>
      <c r="K93" s="823"/>
      <c r="L93" s="823"/>
      <c r="M93" s="824"/>
      <c r="N93" s="52">
        <f>L90+L91+L92</f>
        <v>550714.32735621871</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2386428.7518769475</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111389.00702366488</v>
      </c>
      <c r="L36" s="270"/>
      <c r="M36" s="271">
        <v>0.125</v>
      </c>
      <c r="N36" s="272">
        <f>K36/M36</f>
        <v>891112.056189319</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168346.34551310883</v>
      </c>
      <c r="L37" s="335"/>
      <c r="M37" s="336">
        <v>2.5</v>
      </c>
      <c r="N37" s="272">
        <f>K37/M37</f>
        <v>67338.538205243531</v>
      </c>
    </row>
    <row r="38" spans="1:14">
      <c r="A38" s="113" t="s">
        <v>267</v>
      </c>
      <c r="B38" s="871" t="str">
        <f>VLOOKUP(A38,EQUIPOS!A8:D154,3,FALSE)</f>
        <v>Motobomba de concreto</v>
      </c>
      <c r="C38" s="872"/>
      <c r="D38" s="872"/>
      <c r="E38" s="872"/>
      <c r="F38" s="872"/>
      <c r="G38" s="872"/>
      <c r="H38" s="873"/>
      <c r="I38" s="421"/>
      <c r="J38" s="422"/>
      <c r="K38" s="438">
        <f>VLOOKUP(A38,EQUIPOS!A8:D165,4,FALSE)</f>
        <v>59429.114493007255</v>
      </c>
      <c r="L38" s="335"/>
      <c r="M38" s="336">
        <v>0.65</v>
      </c>
      <c r="N38" s="272">
        <f>K38/M38</f>
        <v>91429.406912318853</v>
      </c>
    </row>
    <row r="39" spans="1:14">
      <c r="A39" s="113" t="s">
        <v>310</v>
      </c>
      <c r="B39" s="871" t="str">
        <f>VLOOKUP(A39,EQUIPOS!A9:D154,3,FALSE)</f>
        <v>Retroexcavadora A25C</v>
      </c>
      <c r="C39" s="872"/>
      <c r="D39" s="872"/>
      <c r="E39" s="872"/>
      <c r="F39" s="872"/>
      <c r="G39" s="872"/>
      <c r="H39" s="873"/>
      <c r="I39" s="421"/>
      <c r="J39" s="422"/>
      <c r="K39" s="438">
        <f>VLOOKUP(A39,EQUIPOS!A9:D166,4,FALSE)</f>
        <v>187208.41516582333</v>
      </c>
      <c r="L39" s="335"/>
      <c r="M39" s="336">
        <v>0.65</v>
      </c>
      <c r="N39" s="272">
        <f>K39/M39</f>
        <v>288012.94640895899</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46742.82639156087</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1384635.7741074013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3130.2985817848839</v>
      </c>
      <c r="N52" s="272">
        <f>K52*M52</f>
        <v>557594.77569201915</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380318.2499131228</v>
      </c>
      <c r="N53" s="272">
        <f t="shared" ref="N53:N59" si="0">K53*M53</f>
        <v>451636.29754230718</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5156.4479692884715</v>
      </c>
      <c r="N54" s="272">
        <f t="shared" si="0"/>
        <v>1546.9343907865414</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93602.848236186022</v>
      </c>
      <c r="N55" s="272">
        <f t="shared" si="0"/>
        <v>280808.54470855807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10104.453568021541</v>
      </c>
      <c r="N56" s="272">
        <f t="shared" si="0"/>
        <v>2526.1133920053853</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1194.4962008636367</v>
      </c>
      <c r="N57" s="272">
        <f t="shared" si="0"/>
        <v>1194.4962008636367</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1430.7346742681052</v>
      </c>
      <c r="N58" s="272">
        <f t="shared" si="0"/>
        <v>1430.7346742681052</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3967.1671348137802</v>
      </c>
      <c r="N59" s="272">
        <f t="shared" si="0"/>
        <v>1816.9625477447114</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1298554.8591485529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1009.8514822549703</v>
      </c>
      <c r="M68" s="910"/>
      <c r="N68" s="287">
        <f>K68*L68</f>
        <v>1312.8069269314615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82868.875540001129</v>
      </c>
      <c r="M69" s="910"/>
      <c r="N69" s="287">
        <f>K69*L69</f>
        <v>4143.4437770000568</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5456.2507039315187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467428.26391560864</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3156075.1478754939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631215.02957509877</v>
      </c>
      <c r="M94" s="858"/>
      <c r="N94" s="51"/>
    </row>
    <row r="95" spans="1:14">
      <c r="B95" s="89" t="s">
        <v>973</v>
      </c>
      <c r="C95" s="90"/>
      <c r="D95" s="90"/>
      <c r="E95" s="90"/>
      <c r="F95" s="90"/>
      <c r="G95" s="90"/>
      <c r="H95" s="90"/>
      <c r="I95" s="87"/>
      <c r="J95" s="88"/>
      <c r="K95" s="304">
        <v>0.05</v>
      </c>
      <c r="L95" s="857">
        <f>N89*K95</f>
        <v>157803.75739377469</v>
      </c>
      <c r="M95" s="858"/>
      <c r="N95" s="51"/>
    </row>
    <row r="96" spans="1:14" ht="15.75" thickBot="1">
      <c r="B96" s="91" t="s">
        <v>974</v>
      </c>
      <c r="C96" s="92"/>
      <c r="D96" s="92"/>
      <c r="E96" s="92"/>
      <c r="F96" s="92"/>
      <c r="G96" s="92"/>
      <c r="H96" s="92"/>
      <c r="I96" s="93"/>
      <c r="J96" s="94"/>
      <c r="K96" s="305">
        <v>0.05</v>
      </c>
      <c r="L96" s="859">
        <f>N89*K96</f>
        <v>157803.75739377469</v>
      </c>
      <c r="M96" s="860"/>
      <c r="N96" s="51"/>
    </row>
    <row r="97" spans="1:14" ht="15.75" thickBot="1">
      <c r="B97" s="822" t="s">
        <v>953</v>
      </c>
      <c r="C97" s="823"/>
      <c r="D97" s="823"/>
      <c r="E97" s="823"/>
      <c r="F97" s="823"/>
      <c r="G97" s="823"/>
      <c r="H97" s="823"/>
      <c r="I97" s="823"/>
      <c r="J97" s="823"/>
      <c r="K97" s="823"/>
      <c r="L97" s="823"/>
      <c r="M97" s="824"/>
      <c r="N97" s="52">
        <f>L94+L95+L96</f>
        <v>946822.54436264816</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4102897.6922381418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65909.37739707256</v>
      </c>
      <c r="L36" s="270"/>
      <c r="M36" s="271">
        <v>0.16</v>
      </c>
      <c r="N36" s="272">
        <f>K36/M36</f>
        <v>411933.60873170348</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7649.5272636473164</v>
      </c>
      <c r="L37" s="335"/>
      <c r="M37" s="336">
        <v>0.16</v>
      </c>
      <c r="N37" s="272">
        <f>K37/M37</f>
        <v>47809.54539779573</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12625.400141187813</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472368.55427068705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10104.453568021541</v>
      </c>
      <c r="N50" s="272">
        <f>K50*M50</f>
        <v>2020.8907136043083</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1194.4962008636367</v>
      </c>
      <c r="N51" s="272">
        <f>K51*M51</f>
        <v>1194.4962008636367</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1430.7346742681052</v>
      </c>
      <c r="N52" s="272">
        <f>K52*M52</f>
        <v>715.3673371340526</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3087.5571635825459</v>
      </c>
      <c r="N53" s="272">
        <f>K53*M53</f>
        <v>463133.57453738188</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402367.01059014094</v>
      </c>
      <c r="N54" s="272">
        <f>K54*M54</f>
        <v>402367.01059014094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869431.33937912481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1009.8514822549703</v>
      </c>
      <c r="M63" s="910"/>
      <c r="N63" s="287">
        <f>K63*L63</f>
        <v>1009.8514822549703</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1009.8514822549703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252508.00282375625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1595317.7479558231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319063.54959116463</v>
      </c>
      <c r="M84" s="858"/>
      <c r="N84" s="51"/>
    </row>
    <row r="85" spans="1:14">
      <c r="B85" s="89" t="s">
        <v>973</v>
      </c>
      <c r="C85" s="90"/>
      <c r="D85" s="90"/>
      <c r="E85" s="90"/>
      <c r="F85" s="90"/>
      <c r="G85" s="90"/>
      <c r="H85" s="90"/>
      <c r="I85" s="87"/>
      <c r="J85" s="88"/>
      <c r="K85" s="304">
        <v>0.05</v>
      </c>
      <c r="L85" s="857">
        <f>N79*K85</f>
        <v>79765.887397791157</v>
      </c>
      <c r="M85" s="858"/>
      <c r="N85" s="51"/>
    </row>
    <row r="86" spans="1:14" ht="15.75" thickBot="1">
      <c r="B86" s="91" t="s">
        <v>974</v>
      </c>
      <c r="C86" s="92"/>
      <c r="D86" s="92"/>
      <c r="E86" s="92"/>
      <c r="F86" s="92"/>
      <c r="G86" s="92"/>
      <c r="H86" s="92"/>
      <c r="I86" s="93"/>
      <c r="J86" s="94"/>
      <c r="K86" s="305">
        <v>0.05</v>
      </c>
      <c r="L86" s="859">
        <f>N79*K86</f>
        <v>79765.887397791157</v>
      </c>
      <c r="M86" s="860"/>
      <c r="N86" s="51"/>
    </row>
    <row r="87" spans="1:14" ht="15.75" thickBot="1">
      <c r="B87" s="822" t="s">
        <v>953</v>
      </c>
      <c r="C87" s="823"/>
      <c r="D87" s="823"/>
      <c r="E87" s="823"/>
      <c r="F87" s="823"/>
      <c r="G87" s="823"/>
      <c r="H87" s="823"/>
      <c r="I87" s="823"/>
      <c r="J87" s="823"/>
      <c r="K87" s="823"/>
      <c r="L87" s="823"/>
      <c r="M87" s="824"/>
      <c r="N87" s="52">
        <f>L84+L85+L86</f>
        <v>478595.32438674691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2073913.0723425699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9"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73323.295939947464</v>
      </c>
      <c r="L36" s="270"/>
      <c r="M36" s="271">
        <v>0.01</v>
      </c>
      <c r="N36" s="272">
        <f t="shared" ref="N36:N41" si="0">K36/M36</f>
        <v>7332329.593994746</v>
      </c>
    </row>
    <row r="37" spans="1:14">
      <c r="A37" s="113" t="s">
        <v>192</v>
      </c>
      <c r="B37" s="871" t="str">
        <f>VLOOKUP(A37,EQUIPOS!A7:D154,3,FALSE)</f>
        <v>Equipo de acarreo interno</v>
      </c>
      <c r="C37" s="872"/>
      <c r="D37" s="872"/>
      <c r="E37" s="872"/>
      <c r="F37" s="872"/>
      <c r="G37" s="872"/>
      <c r="H37" s="873"/>
      <c r="I37" s="421"/>
      <c r="J37" s="422"/>
      <c r="K37" s="269">
        <f>VLOOKUP(A37,EQUIPOS!A7:D164,4,FALSE)</f>
        <v>51312.292248906218</v>
      </c>
      <c r="L37" s="335"/>
      <c r="M37" s="336">
        <v>0.05</v>
      </c>
      <c r="N37" s="272">
        <f t="shared" si="0"/>
        <v>1026245.8449781244</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47028.553631575203</v>
      </c>
      <c r="L38" s="335"/>
      <c r="M38" s="336">
        <v>0.01</v>
      </c>
      <c r="N38" s="272">
        <f t="shared" si="0"/>
        <v>4702855.3631575201</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168346.34551310883</v>
      </c>
      <c r="L39" s="335"/>
      <c r="M39" s="336">
        <v>0.04</v>
      </c>
      <c r="N39" s="272">
        <f t="shared" si="0"/>
        <v>4208658.6378277205</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1169768.9898780605</v>
      </c>
      <c r="L40" s="423"/>
      <c r="M40" s="424">
        <v>1</v>
      </c>
      <c r="N40" s="272">
        <f t="shared" si="0"/>
        <v>1169768.9898780605</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113480.35178619555</v>
      </c>
      <c r="L41" s="276"/>
      <c r="M41" s="277">
        <v>0.2</v>
      </c>
      <c r="N41" s="272">
        <f t="shared" si="0"/>
        <v>567401.75893097767</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6913.9567913614801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19014174.14555851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13630095.629435711</v>
      </c>
      <c r="N50" s="272">
        <f t="shared" ref="N50:N55" si="1">K50*M50</f>
        <v>13630095.629435711</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139970.18614528334</v>
      </c>
      <c r="N51" s="272">
        <f t="shared" si="1"/>
        <v>4199105.5843585003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1485434.9808335826</v>
      </c>
      <c r="N52" s="272">
        <f t="shared" si="1"/>
        <v>2970869.9616671652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1164013.4851723062</v>
      </c>
      <c r="N53" s="272">
        <f t="shared" si="1"/>
        <v>5820067.4258615309</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85805.633425932276</v>
      </c>
      <c r="N54" s="272">
        <f t="shared" si="1"/>
        <v>5148338.0055559361</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20099.066808844487</v>
      </c>
      <c r="N55" s="272">
        <f t="shared" si="1"/>
        <v>241188.80170613385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32009665.408584975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287437.59743514215</v>
      </c>
      <c r="M63" s="910"/>
      <c r="N63" s="287">
        <f>K63*L63</f>
        <v>287437.59743514215</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33700.440837475791</v>
      </c>
      <c r="M64" s="910"/>
      <c r="N64" s="287">
        <f>K64*L64</f>
        <v>269603.52669980633</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319210.89390651166</v>
      </c>
      <c r="M65" s="910"/>
      <c r="N65" s="287">
        <f>K65*L65</f>
        <v>957632.68171953503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1514673.8058544835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53229909.039134122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10645981.807826824</v>
      </c>
      <c r="M88" s="858"/>
      <c r="N88" s="51"/>
    </row>
    <row r="89" spans="1:14">
      <c r="B89" s="89" t="s">
        <v>973</v>
      </c>
      <c r="C89" s="90"/>
      <c r="D89" s="90"/>
      <c r="E89" s="90"/>
      <c r="F89" s="90"/>
      <c r="G89" s="90"/>
      <c r="H89" s="90"/>
      <c r="I89" s="87"/>
      <c r="J89" s="88"/>
      <c r="K89" s="304">
        <v>0.05</v>
      </c>
      <c r="L89" s="857">
        <f>N83*K89</f>
        <v>2661495.4519567061</v>
      </c>
      <c r="M89" s="858"/>
      <c r="N89" s="51"/>
    </row>
    <row r="90" spans="1:14" ht="15.75" thickBot="1">
      <c r="B90" s="91" t="s">
        <v>974</v>
      </c>
      <c r="C90" s="92"/>
      <c r="D90" s="92"/>
      <c r="E90" s="92"/>
      <c r="F90" s="92"/>
      <c r="G90" s="92"/>
      <c r="H90" s="92"/>
      <c r="I90" s="93"/>
      <c r="J90" s="94"/>
      <c r="K90" s="305">
        <v>0.05</v>
      </c>
      <c r="L90" s="859">
        <f>N83*K90</f>
        <v>2661495.4519567061</v>
      </c>
      <c r="M90" s="860"/>
      <c r="N90" s="51"/>
    </row>
    <row r="91" spans="1:14" ht="15.75" thickBot="1">
      <c r="B91" s="822" t="s">
        <v>953</v>
      </c>
      <c r="C91" s="823"/>
      <c r="D91" s="823"/>
      <c r="E91" s="823"/>
      <c r="F91" s="823"/>
      <c r="G91" s="823"/>
      <c r="H91" s="823"/>
      <c r="I91" s="823"/>
      <c r="J91" s="823"/>
      <c r="K91" s="823"/>
      <c r="L91" s="823"/>
      <c r="M91" s="824"/>
      <c r="N91" s="52">
        <f>L88+L89+L90</f>
        <v>15968972.711740237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69198881.750874355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8"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73323.295939947464</v>
      </c>
      <c r="L36" s="270"/>
      <c r="M36" s="271">
        <v>0.01</v>
      </c>
      <c r="N36" s="272">
        <f>K36/M36</f>
        <v>7332329.593994746</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47028.553631575203</v>
      </c>
      <c r="L37" s="335"/>
      <c r="M37" s="336">
        <v>0.01</v>
      </c>
      <c r="N37" s="272">
        <f>K37/M37</f>
        <v>4702855.3631575201</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1169768.9898780605</v>
      </c>
      <c r="L38" s="335"/>
      <c r="M38" s="336">
        <v>1</v>
      </c>
      <c r="N38" s="272">
        <f>K38/M38</f>
        <v>1169768.9898780605</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6913.9567913614801</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13211867.903821688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13630095.629435711</v>
      </c>
      <c r="N50" s="272">
        <f t="shared" ref="N50:N55" si="0">K50*M50</f>
        <v>13630095.629435711</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139970.18614528334</v>
      </c>
      <c r="N51" s="272">
        <f t="shared" si="0"/>
        <v>4199105.5843585003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1485434.9808335826</v>
      </c>
      <c r="N52" s="272">
        <f t="shared" si="0"/>
        <v>2970869.9616671652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1164013.4851723062</v>
      </c>
      <c r="N53" s="272">
        <f t="shared" si="0"/>
        <v>5820067.4258615309</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85805.633425932276</v>
      </c>
      <c r="N54" s="272">
        <f t="shared" si="0"/>
        <v>5148338.0055559361</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20099.066808844487</v>
      </c>
      <c r="N55" s="272">
        <f t="shared" si="0"/>
        <v>241188.80170613385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32009665.408584975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319210.89390651166</v>
      </c>
      <c r="M63" s="910"/>
      <c r="N63" s="287">
        <f>K63*L63</f>
        <v>957632.68171953503</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287437.59743514215</v>
      </c>
      <c r="M64" s="910"/>
      <c r="N64" s="287">
        <f>K64*L64</f>
        <v>287437.59743514215</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33700.440837475791</v>
      </c>
      <c r="M65" s="910"/>
      <c r="N65" s="287">
        <f>K65*L65</f>
        <v>269603.52669980633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1514673.8058544835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47427602.797397293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9485520.5594794583</v>
      </c>
      <c r="M88" s="858"/>
      <c r="N88" s="51"/>
    </row>
    <row r="89" spans="1:14">
      <c r="B89" s="89" t="s">
        <v>973</v>
      </c>
      <c r="C89" s="90"/>
      <c r="D89" s="90"/>
      <c r="E89" s="90"/>
      <c r="F89" s="90"/>
      <c r="G89" s="90"/>
      <c r="H89" s="90"/>
      <c r="I89" s="87"/>
      <c r="J89" s="88"/>
      <c r="K89" s="304">
        <v>0.05</v>
      </c>
      <c r="L89" s="857">
        <f>N83*K89</f>
        <v>2371380.1398698646</v>
      </c>
      <c r="M89" s="858"/>
      <c r="N89" s="51"/>
    </row>
    <row r="90" spans="1:14" ht="15.75" thickBot="1">
      <c r="B90" s="91" t="s">
        <v>974</v>
      </c>
      <c r="C90" s="92"/>
      <c r="D90" s="92"/>
      <c r="E90" s="92"/>
      <c r="F90" s="92"/>
      <c r="G90" s="92"/>
      <c r="H90" s="92"/>
      <c r="I90" s="93"/>
      <c r="J90" s="94"/>
      <c r="K90" s="305">
        <v>0.05</v>
      </c>
      <c r="L90" s="859">
        <f>N83*K90</f>
        <v>2371380.1398698646</v>
      </c>
      <c r="M90" s="860"/>
      <c r="N90" s="51"/>
    </row>
    <row r="91" spans="1:14" ht="15.75" thickBot="1">
      <c r="B91" s="822" t="s">
        <v>953</v>
      </c>
      <c r="C91" s="823"/>
      <c r="D91" s="823"/>
      <c r="E91" s="823"/>
      <c r="F91" s="823"/>
      <c r="G91" s="823"/>
      <c r="H91" s="823"/>
      <c r="I91" s="823"/>
      <c r="J91" s="823"/>
      <c r="K91" s="823"/>
      <c r="L91" s="823"/>
      <c r="M91" s="824"/>
      <c r="N91" s="52">
        <f>L88+L89+L90</f>
        <v>14228280.839219188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61655883.636616483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68643.08556080189</v>
      </c>
      <c r="L36" s="270"/>
      <c r="M36" s="336">
        <v>1.5</v>
      </c>
      <c r="N36" s="272">
        <f>K36/M36</f>
        <v>45762.057040534593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48455.475737321329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9100.7084070780656</v>
      </c>
      <c r="N48" s="272">
        <f>K48*M48</f>
        <v>2850351.6982183191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2850351.6982183191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53868.373935734664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2952675.5478913751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590535.10957827501</v>
      </c>
      <c r="M84" s="858"/>
      <c r="N84" s="51"/>
    </row>
    <row r="85" spans="1:14">
      <c r="B85" s="89" t="s">
        <v>973</v>
      </c>
      <c r="C85" s="90"/>
      <c r="D85" s="90"/>
      <c r="E85" s="90"/>
      <c r="F85" s="90"/>
      <c r="G85" s="90"/>
      <c r="H85" s="90"/>
      <c r="I85" s="87"/>
      <c r="J85" s="88"/>
      <c r="K85" s="304">
        <v>0.05</v>
      </c>
      <c r="L85" s="857">
        <f>N79*K85</f>
        <v>147633.77739456875</v>
      </c>
      <c r="M85" s="858"/>
      <c r="N85" s="51"/>
    </row>
    <row r="86" spans="1:14" ht="15.75" thickBot="1">
      <c r="B86" s="91" t="s">
        <v>974</v>
      </c>
      <c r="C86" s="92"/>
      <c r="D86" s="92"/>
      <c r="E86" s="92"/>
      <c r="F86" s="92"/>
      <c r="G86" s="92"/>
      <c r="H86" s="92"/>
      <c r="I86" s="93"/>
      <c r="J86" s="94"/>
      <c r="K86" s="305">
        <v>0.05</v>
      </c>
      <c r="L86" s="859">
        <f>N79*K86</f>
        <v>147633.77739456875</v>
      </c>
      <c r="M86" s="860"/>
      <c r="N86" s="51"/>
    </row>
    <row r="87" spans="1:14" ht="15.75" thickBot="1">
      <c r="B87" s="822" t="s">
        <v>953</v>
      </c>
      <c r="C87" s="823"/>
      <c r="D87" s="823"/>
      <c r="E87" s="823"/>
      <c r="F87" s="823"/>
      <c r="G87" s="823"/>
      <c r="H87" s="823"/>
      <c r="I87" s="823"/>
      <c r="J87" s="823"/>
      <c r="K87" s="823"/>
      <c r="L87" s="823"/>
      <c r="M87" s="824"/>
      <c r="N87" s="52">
        <f>L84+L85+L86</f>
        <v>885802.66436741257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3838478.2122587878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59429.114493007255</v>
      </c>
      <c r="L36" s="270"/>
      <c r="M36" s="336">
        <v>2.5</v>
      </c>
      <c r="N36" s="272">
        <f>K36/M36</f>
        <v>23771.645797202902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23771.645797202902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3130.2985817848839</v>
      </c>
      <c r="N48" s="272">
        <f>K48*M48</f>
        <v>146368.62861915503</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362448.64511093515</v>
      </c>
      <c r="N49" s="272">
        <f>K49*M49</f>
        <v>242108.85841671668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388477.48703587172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1009.8514822549703</v>
      </c>
      <c r="M60" s="910"/>
      <c r="N60" s="287">
        <f>K60*L60</f>
        <v>876.93026498595896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876.93026498595896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413126.06309806055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82625.21261961211</v>
      </c>
      <c r="M84" s="858"/>
      <c r="N84" s="51"/>
    </row>
    <row r="85" spans="1:14">
      <c r="B85" s="89" t="s">
        <v>973</v>
      </c>
      <c r="C85" s="90"/>
      <c r="D85" s="90"/>
      <c r="E85" s="90"/>
      <c r="F85" s="90"/>
      <c r="G85" s="90"/>
      <c r="H85" s="90"/>
      <c r="I85" s="87"/>
      <c r="J85" s="88"/>
      <c r="K85" s="304">
        <v>0.05</v>
      </c>
      <c r="L85" s="857">
        <f>N79*K85</f>
        <v>20656.303154903027</v>
      </c>
      <c r="M85" s="858"/>
      <c r="N85" s="51"/>
    </row>
    <row r="86" spans="1:14" ht="15.75" thickBot="1">
      <c r="B86" s="91" t="s">
        <v>974</v>
      </c>
      <c r="C86" s="92"/>
      <c r="D86" s="92"/>
      <c r="E86" s="92"/>
      <c r="F86" s="92"/>
      <c r="G86" s="92"/>
      <c r="H86" s="92"/>
      <c r="I86" s="93"/>
      <c r="J86" s="94"/>
      <c r="K86" s="305">
        <v>0.05</v>
      </c>
      <c r="L86" s="859">
        <f>N79*K86</f>
        <v>20656.303154903027</v>
      </c>
      <c r="M86" s="860"/>
      <c r="N86" s="51"/>
    </row>
    <row r="87" spans="1:14" ht="15.75" thickBot="1">
      <c r="B87" s="822" t="s">
        <v>953</v>
      </c>
      <c r="C87" s="823"/>
      <c r="D87" s="823"/>
      <c r="E87" s="823"/>
      <c r="F87" s="823"/>
      <c r="G87" s="823"/>
      <c r="H87" s="823"/>
      <c r="I87" s="823"/>
      <c r="J87" s="823"/>
      <c r="K87" s="823"/>
      <c r="L87" s="823"/>
      <c r="M87" s="824"/>
      <c r="N87" s="52">
        <f>L84+L85+L86</f>
        <v>123937.81892941816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537063.88202747866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3"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73323.295939947464</v>
      </c>
      <c r="L36" s="270"/>
      <c r="M36" s="271">
        <v>0.01</v>
      </c>
      <c r="N36" s="272">
        <f t="shared" ref="N36:N41" si="0">K36/M36</f>
        <v>7332329.593994746</v>
      </c>
    </row>
    <row r="37" spans="1:14">
      <c r="A37" s="113" t="s">
        <v>192</v>
      </c>
      <c r="B37" s="871" t="str">
        <f>VLOOKUP(A37,EQUIPOS!A7:D154,3,FALSE)</f>
        <v>Equipo de acarreo interno</v>
      </c>
      <c r="C37" s="872"/>
      <c r="D37" s="872"/>
      <c r="E37" s="872"/>
      <c r="F37" s="872"/>
      <c r="G37" s="872"/>
      <c r="H37" s="873"/>
      <c r="I37" s="421"/>
      <c r="J37" s="422"/>
      <c r="K37" s="269">
        <f>VLOOKUP(A37,EQUIPOS!A7:D164,4,FALSE)</f>
        <v>51312.292248906218</v>
      </c>
      <c r="L37" s="335"/>
      <c r="M37" s="336">
        <v>0.05</v>
      </c>
      <c r="N37" s="272">
        <f t="shared" si="0"/>
        <v>1026245.8449781244</v>
      </c>
    </row>
    <row r="38" spans="1:14">
      <c r="A38" s="113" t="s">
        <v>214</v>
      </c>
      <c r="B38" s="871" t="str">
        <f>VLOOKUP(A38,EQUIPOS!A8:D154,3,FALSE)</f>
        <v>Equipo de oxigeno y soldadura</v>
      </c>
      <c r="C38" s="872"/>
      <c r="D38" s="872"/>
      <c r="E38" s="872"/>
      <c r="F38" s="872"/>
      <c r="G38" s="872"/>
      <c r="H38" s="873"/>
      <c r="I38" s="421"/>
      <c r="J38" s="422"/>
      <c r="K38" s="438">
        <f>VLOOKUP(A38,EQUIPOS!A8:D165,4,FALSE)</f>
        <v>14560.65451289737</v>
      </c>
      <c r="L38" s="335"/>
      <c r="M38" s="336">
        <v>0.01</v>
      </c>
      <c r="N38" s="272">
        <f t="shared" si="0"/>
        <v>1456065.4512897369</v>
      </c>
    </row>
    <row r="39" spans="1:14">
      <c r="A39" s="113" t="s">
        <v>248</v>
      </c>
      <c r="B39" s="871" t="str">
        <f>VLOOKUP(A39,EQUIPOS!A9:D154,3,FALSE)</f>
        <v>Grúa telescópica de 50 Ton.</v>
      </c>
      <c r="C39" s="872"/>
      <c r="D39" s="872"/>
      <c r="E39" s="872"/>
      <c r="F39" s="872"/>
      <c r="G39" s="872"/>
      <c r="H39" s="873"/>
      <c r="I39" s="421"/>
      <c r="J39" s="422"/>
      <c r="K39" s="438">
        <f>VLOOKUP(A39,EQUIPOS!A9:D166,4,FALSE)</f>
        <v>239210.75271188535</v>
      </c>
      <c r="L39" s="335"/>
      <c r="M39" s="336">
        <v>0.04</v>
      </c>
      <c r="N39" s="272">
        <f t="shared" si="0"/>
        <v>5980268.8177971337</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1169768.9898780605</v>
      </c>
      <c r="L40" s="335"/>
      <c r="M40" s="336">
        <v>1</v>
      </c>
      <c r="N40" s="272">
        <f t="shared" si="0"/>
        <v>1169768.9898780605</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124805.61011054888</v>
      </c>
      <c r="L41" s="335"/>
      <c r="M41" s="336">
        <v>0.2</v>
      </c>
      <c r="N41" s="272">
        <f t="shared" si="0"/>
        <v>624028.0505527443</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69139.567913614796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17657846.31640416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13630095.629435711</v>
      </c>
      <c r="N52" s="272">
        <f t="shared" ref="N52:N57" si="1">K52*M52</f>
        <v>13630095.629435711</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139970.18614528334</v>
      </c>
      <c r="N53" s="272">
        <f t="shared" si="1"/>
        <v>4199105.5843585003</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1485434.9808335826</v>
      </c>
      <c r="N54" s="272">
        <f t="shared" si="1"/>
        <v>2970869.9616671652</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1164013.4851723062</v>
      </c>
      <c r="N55" s="272">
        <f t="shared" si="1"/>
        <v>5820067.4258615309</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109613.05738748907</v>
      </c>
      <c r="N56" s="272">
        <f t="shared" si="1"/>
        <v>6576783.4432493439</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20099.066808844487</v>
      </c>
      <c r="N57" s="272">
        <f t="shared" si="1"/>
        <v>241188.80170613385</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33438110.846278384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287437.59743514215</v>
      </c>
      <c r="M68" s="910"/>
      <c r="N68" s="287">
        <f>K68*L68</f>
        <v>287437.59743514215</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319210.89390651166</v>
      </c>
      <c r="M69" s="910"/>
      <c r="N69" s="287">
        <f>K69*L69</f>
        <v>957632.68171953503</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1245070.2791546772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691395.67913614796</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53032423.120973364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10606484.624194674</v>
      </c>
      <c r="M93" s="858"/>
      <c r="N93" s="51"/>
    </row>
    <row r="94" spans="1:14">
      <c r="B94" s="89" t="s">
        <v>973</v>
      </c>
      <c r="C94" s="90"/>
      <c r="D94" s="90"/>
      <c r="E94" s="90"/>
      <c r="F94" s="90"/>
      <c r="G94" s="90"/>
      <c r="H94" s="90"/>
      <c r="I94" s="87"/>
      <c r="J94" s="88"/>
      <c r="K94" s="304">
        <v>0.05</v>
      </c>
      <c r="L94" s="857">
        <f>N88*K94</f>
        <v>2651621.1560486685</v>
      </c>
      <c r="M94" s="858"/>
      <c r="N94" s="51"/>
    </row>
    <row r="95" spans="1:14" ht="15.75" thickBot="1">
      <c r="B95" s="91" t="s">
        <v>974</v>
      </c>
      <c r="C95" s="92"/>
      <c r="D95" s="92"/>
      <c r="E95" s="92"/>
      <c r="F95" s="92"/>
      <c r="G95" s="92"/>
      <c r="H95" s="92"/>
      <c r="I95" s="93"/>
      <c r="J95" s="94"/>
      <c r="K95" s="305">
        <v>0.05</v>
      </c>
      <c r="L95" s="859">
        <f>N88*K95</f>
        <v>2651621.1560486685</v>
      </c>
      <c r="M95" s="860"/>
      <c r="N95" s="51"/>
    </row>
    <row r="96" spans="1:14" ht="15.75" thickBot="1">
      <c r="B96" s="822" t="s">
        <v>953</v>
      </c>
      <c r="C96" s="823"/>
      <c r="D96" s="823"/>
      <c r="E96" s="823"/>
      <c r="F96" s="823"/>
      <c r="G96" s="823"/>
      <c r="H96" s="823"/>
      <c r="I96" s="823"/>
      <c r="J96" s="823"/>
      <c r="K96" s="823"/>
      <c r="L96" s="823"/>
      <c r="M96" s="824"/>
      <c r="N96" s="52">
        <f>L93+L94+L95</f>
        <v>15909726.936292011</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68942150.057265371</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81238.888371399953</v>
      </c>
      <c r="L36" s="270"/>
      <c r="M36" s="336">
        <v>1</v>
      </c>
      <c r="N36" s="272">
        <f>K36/M36</f>
        <v>81238.888371399953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81238.888371399953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481312.30592616409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96262.461185232823</v>
      </c>
      <c r="M84" s="858"/>
      <c r="N84" s="51"/>
    </row>
    <row r="85" spans="1:14">
      <c r="B85" s="89" t="s">
        <v>973</v>
      </c>
      <c r="C85" s="90"/>
      <c r="D85" s="90"/>
      <c r="E85" s="90"/>
      <c r="F85" s="90"/>
      <c r="G85" s="90"/>
      <c r="H85" s="90"/>
      <c r="I85" s="87"/>
      <c r="J85" s="88"/>
      <c r="K85" s="304">
        <v>0.05</v>
      </c>
      <c r="L85" s="857">
        <f>N79*K85</f>
        <v>24065.615296308206</v>
      </c>
      <c r="M85" s="858"/>
      <c r="N85" s="51"/>
    </row>
    <row r="86" spans="1:14" ht="15.75" thickBot="1">
      <c r="B86" s="91" t="s">
        <v>974</v>
      </c>
      <c r="C86" s="92"/>
      <c r="D86" s="92"/>
      <c r="E86" s="92"/>
      <c r="F86" s="92"/>
      <c r="G86" s="92"/>
      <c r="H86" s="92"/>
      <c r="I86" s="93"/>
      <c r="J86" s="94"/>
      <c r="K86" s="305">
        <v>0.05</v>
      </c>
      <c r="L86" s="859">
        <f>N79*K86</f>
        <v>24065.615296308206</v>
      </c>
      <c r="M86" s="860"/>
      <c r="N86" s="51"/>
    </row>
    <row r="87" spans="1:14" ht="15.75" thickBot="1">
      <c r="B87" s="822" t="s">
        <v>953</v>
      </c>
      <c r="C87" s="823"/>
      <c r="D87" s="823"/>
      <c r="E87" s="823"/>
      <c r="F87" s="823"/>
      <c r="G87" s="823"/>
      <c r="H87" s="823"/>
      <c r="I87" s="823"/>
      <c r="J87" s="823"/>
      <c r="K87" s="823"/>
      <c r="L87" s="823"/>
      <c r="M87" s="824"/>
      <c r="N87" s="52">
        <f>L84+L85+L86</f>
        <v>144393.69177784925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625705.99770401337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113480.35178619555</v>
      </c>
      <c r="L36" s="270"/>
      <c r="M36" s="336">
        <v>10</v>
      </c>
      <c r="N36" s="272">
        <f>K36/M36</f>
        <v>11348.035178619555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336.34905451801001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11684.384233137565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36874.490796965831</v>
      </c>
      <c r="N48" s="272">
        <f>K48*M48</f>
        <v>18027.528834072185</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35993.718951360897</v>
      </c>
      <c r="N49" s="272">
        <f>K49*M49</f>
        <v>47991.625268481192</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4367.7711126068043</v>
      </c>
      <c r="N50" s="272">
        <f>K50*M50</f>
        <v>6551.6566689102065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72570.810771463584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3363.4905451800996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87618.68554978125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17523.737109956252</v>
      </c>
      <c r="M84" s="858"/>
      <c r="N84" s="51"/>
    </row>
    <row r="85" spans="1:14">
      <c r="B85" s="89" t="s">
        <v>973</v>
      </c>
      <c r="C85" s="90"/>
      <c r="D85" s="90"/>
      <c r="E85" s="90"/>
      <c r="F85" s="90"/>
      <c r="G85" s="90"/>
      <c r="H85" s="90"/>
      <c r="I85" s="87"/>
      <c r="J85" s="88"/>
      <c r="K85" s="304">
        <v>0.05</v>
      </c>
      <c r="L85" s="857">
        <f>N79*K85</f>
        <v>4380.9342774890629</v>
      </c>
      <c r="M85" s="858"/>
      <c r="N85" s="51"/>
    </row>
    <row r="86" spans="1:14" ht="15.75" thickBot="1">
      <c r="B86" s="91" t="s">
        <v>974</v>
      </c>
      <c r="C86" s="92"/>
      <c r="D86" s="92"/>
      <c r="E86" s="92"/>
      <c r="F86" s="92"/>
      <c r="G86" s="92"/>
      <c r="H86" s="92"/>
      <c r="I86" s="93"/>
      <c r="J86" s="94"/>
      <c r="K86" s="305">
        <v>0.05</v>
      </c>
      <c r="L86" s="859">
        <f>N79*K86</f>
        <v>4380.9342774890629</v>
      </c>
      <c r="M86" s="860"/>
      <c r="N86" s="51"/>
    </row>
    <row r="87" spans="1:14" ht="15.75" thickBot="1">
      <c r="B87" s="822" t="s">
        <v>953</v>
      </c>
      <c r="C87" s="823"/>
      <c r="D87" s="823"/>
      <c r="E87" s="823"/>
      <c r="F87" s="823"/>
      <c r="G87" s="823"/>
      <c r="H87" s="823"/>
      <c r="I87" s="823"/>
      <c r="J87" s="823"/>
      <c r="K87" s="823"/>
      <c r="L87" s="823"/>
      <c r="M87" s="824"/>
      <c r="N87" s="52">
        <f>L84+L85+L86</f>
        <v>26285.605664934374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113904.29121471563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43"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18656.656565020068</v>
      </c>
      <c r="L36" s="270"/>
      <c r="M36" s="336">
        <v>10</v>
      </c>
      <c r="N36" s="272">
        <f>K36/M36</f>
        <v>1865.6656565020069</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113480.35178619555</v>
      </c>
      <c r="L37" s="335"/>
      <c r="M37" s="336">
        <v>10</v>
      </c>
      <c r="N37" s="272">
        <f>K37/M37</f>
        <v>11348.035178619555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13615.743944157583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6902.7303445787538</v>
      </c>
      <c r="N48" s="272">
        <f>K48*M48</f>
        <v>227.7901013710989</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98831.326151934321</v>
      </c>
      <c r="N49" s="272">
        <f>K49*M49</f>
        <v>296493.97845580295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665.20228499455573</v>
      </c>
      <c r="N50" s="272">
        <f>K50*M50</f>
        <v>6652.022849945557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303373.79140711966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4020.4310903601995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321009.96644163743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64201.993288327489</v>
      </c>
      <c r="M84" s="858"/>
      <c r="N84" s="51"/>
    </row>
    <row r="85" spans="1:14">
      <c r="B85" s="89" t="s">
        <v>973</v>
      </c>
      <c r="C85" s="90"/>
      <c r="D85" s="90"/>
      <c r="E85" s="90"/>
      <c r="F85" s="90"/>
      <c r="G85" s="90"/>
      <c r="H85" s="90"/>
      <c r="I85" s="87"/>
      <c r="J85" s="88"/>
      <c r="K85" s="304">
        <v>0.05</v>
      </c>
      <c r="L85" s="857">
        <f>N79*K85</f>
        <v>16050.498322081872</v>
      </c>
      <c r="M85" s="858"/>
      <c r="N85" s="51"/>
    </row>
    <row r="86" spans="1:14" ht="15.75" thickBot="1">
      <c r="B86" s="91" t="s">
        <v>974</v>
      </c>
      <c r="C86" s="92"/>
      <c r="D86" s="92"/>
      <c r="E86" s="92"/>
      <c r="F86" s="92"/>
      <c r="G86" s="92"/>
      <c r="H86" s="92"/>
      <c r="I86" s="93"/>
      <c r="J86" s="94"/>
      <c r="K86" s="305">
        <v>0.05</v>
      </c>
      <c r="L86" s="859">
        <f>N79*K86</f>
        <v>16050.498322081872</v>
      </c>
      <c r="M86" s="860"/>
      <c r="N86" s="51"/>
    </row>
    <row r="87" spans="1:14" ht="15.75" thickBot="1">
      <c r="B87" s="822" t="s">
        <v>953</v>
      </c>
      <c r="C87" s="823"/>
      <c r="D87" s="823"/>
      <c r="E87" s="823"/>
      <c r="F87" s="823"/>
      <c r="G87" s="823"/>
      <c r="H87" s="823"/>
      <c r="I87" s="823"/>
      <c r="J87" s="823"/>
      <c r="K87" s="823"/>
      <c r="L87" s="823"/>
      <c r="M87" s="824"/>
      <c r="N87" s="52">
        <f>L84+L85+L86</f>
        <v>96302.989932491226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417312.95637412864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587626.41427050112</v>
      </c>
      <c r="L36" s="270"/>
      <c r="M36" s="336">
        <v>2</v>
      </c>
      <c r="N36" s="272">
        <f>K36/M36</f>
        <v>293813.20713525056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298529.97268043068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3130.2985817848839</v>
      </c>
      <c r="N48" s="272">
        <f>K48*M48</f>
        <v>87648.360289976757</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380318.2499131228</v>
      </c>
      <c r="N49" s="272">
        <f>K49*M49</f>
        <v>133111.38746959297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22522.387631139001</v>
      </c>
      <c r="N50" s="272">
        <f>K50*M50</f>
        <v>67567.162893417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288326.91065298673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1172.3559185052486</v>
      </c>
      <c r="M60" s="910"/>
      <c r="N60" s="287">
        <f>K60*L60</f>
        <v>410.32457147683698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410.32457147683698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634434.86335669516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126886.97267133904</v>
      </c>
      <c r="M84" s="858"/>
      <c r="N84" s="51"/>
    </row>
    <row r="85" spans="1:14">
      <c r="B85" s="89" t="s">
        <v>973</v>
      </c>
      <c r="C85" s="90"/>
      <c r="D85" s="90"/>
      <c r="E85" s="90"/>
      <c r="F85" s="90"/>
      <c r="G85" s="90"/>
      <c r="H85" s="90"/>
      <c r="I85" s="87"/>
      <c r="J85" s="88"/>
      <c r="K85" s="304">
        <v>0.05</v>
      </c>
      <c r="L85" s="857">
        <f>N79*K85</f>
        <v>31721.74316783476</v>
      </c>
      <c r="M85" s="858"/>
      <c r="N85" s="51"/>
    </row>
    <row r="86" spans="1:14" ht="15.75" thickBot="1">
      <c r="B86" s="91" t="s">
        <v>974</v>
      </c>
      <c r="C86" s="92"/>
      <c r="D86" s="92"/>
      <c r="E86" s="92"/>
      <c r="F86" s="92"/>
      <c r="G86" s="92"/>
      <c r="H86" s="92"/>
      <c r="I86" s="93"/>
      <c r="J86" s="94"/>
      <c r="K86" s="305">
        <v>0.05</v>
      </c>
      <c r="L86" s="859">
        <f>N79*K86</f>
        <v>31721.74316783476</v>
      </c>
      <c r="M86" s="860"/>
      <c r="N86" s="51"/>
    </row>
    <row r="87" spans="1:14" ht="15.75" thickBot="1">
      <c r="B87" s="822" t="s">
        <v>953</v>
      </c>
      <c r="C87" s="823"/>
      <c r="D87" s="823"/>
      <c r="E87" s="823"/>
      <c r="F87" s="823"/>
      <c r="G87" s="823"/>
      <c r="H87" s="823"/>
      <c r="I87" s="823"/>
      <c r="J87" s="823"/>
      <c r="K87" s="823"/>
      <c r="L87" s="823"/>
      <c r="M87" s="824"/>
      <c r="N87" s="52">
        <f>L84+L85+L86</f>
        <v>190330.45900700855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824765.32236370374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587626.41427050112</v>
      </c>
      <c r="L36" s="270"/>
      <c r="M36" s="336">
        <v>2</v>
      </c>
      <c r="N36" s="272">
        <f>K36/M36</f>
        <v>293813.20713525056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298529.97268043068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3130.2985817848839</v>
      </c>
      <c r="N48" s="272">
        <f>K48*M48</f>
        <v>87648.360289976757</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420490.46115632163</v>
      </c>
      <c r="N49" s="272">
        <f>K49*M49</f>
        <v>147171.66140471256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22522.387631139001</v>
      </c>
      <c r="N50" s="272">
        <f>K50*M50</f>
        <v>45044.775262278003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279864.79695696733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1172.3559185052486</v>
      </c>
      <c r="M60" s="910"/>
      <c r="N60" s="287">
        <f>K60*L60</f>
        <v>410.32457147683698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410.32457147683698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625972.74966067576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125194.54993213515</v>
      </c>
      <c r="M84" s="858"/>
      <c r="N84" s="51"/>
    </row>
    <row r="85" spans="1:14">
      <c r="B85" s="89" t="s">
        <v>973</v>
      </c>
      <c r="C85" s="90"/>
      <c r="D85" s="90"/>
      <c r="E85" s="90"/>
      <c r="F85" s="90"/>
      <c r="G85" s="90"/>
      <c r="H85" s="90"/>
      <c r="I85" s="87"/>
      <c r="J85" s="88"/>
      <c r="K85" s="304">
        <v>0.05</v>
      </c>
      <c r="L85" s="857">
        <f>N79*K85</f>
        <v>31298.637483033788</v>
      </c>
      <c r="M85" s="858"/>
      <c r="N85" s="51"/>
    </row>
    <row r="86" spans="1:14" ht="15.75" thickBot="1">
      <c r="B86" s="91" t="s">
        <v>974</v>
      </c>
      <c r="C86" s="92"/>
      <c r="D86" s="92"/>
      <c r="E86" s="92"/>
      <c r="F86" s="92"/>
      <c r="G86" s="92"/>
      <c r="H86" s="92"/>
      <c r="I86" s="93"/>
      <c r="J86" s="94"/>
      <c r="K86" s="305">
        <v>0.05</v>
      </c>
      <c r="L86" s="859">
        <f>N79*K86</f>
        <v>31298.637483033788</v>
      </c>
      <c r="M86" s="860"/>
      <c r="N86" s="51"/>
    </row>
    <row r="87" spans="1:14" ht="15.75" thickBot="1">
      <c r="B87" s="822" t="s">
        <v>953</v>
      </c>
      <c r="C87" s="823"/>
      <c r="D87" s="823"/>
      <c r="E87" s="823"/>
      <c r="F87" s="823"/>
      <c r="G87" s="823"/>
      <c r="H87" s="823"/>
      <c r="I87" s="823"/>
      <c r="J87" s="823"/>
      <c r="K87" s="823"/>
      <c r="L87" s="823"/>
      <c r="M87" s="824"/>
      <c r="N87" s="52">
        <f>L84+L85+L86</f>
        <v>187791.82489820273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813764.57455887855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14834.082990426472</v>
      </c>
      <c r="L36" s="270"/>
      <c r="M36" s="336">
        <v>1.1299999999999999</v>
      </c>
      <c r="N36" s="272">
        <f>K36/M36</f>
        <v>13127.50707117387</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8414.7374465318862</v>
      </c>
      <c r="L37" s="335"/>
      <c r="M37" s="336">
        <v>0.53</v>
      </c>
      <c r="N37" s="272">
        <f>K37/M37</f>
        <v>15876.863106663935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2680.2873935734665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31684.657571411273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62086.564878140256</v>
      </c>
      <c r="N48" s="272">
        <f>K48*M48</f>
        <v>1241.7312975628051</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5671.2971911896348</v>
      </c>
      <c r="N49" s="272">
        <f>K49*M49</f>
        <v>2835.6485955948174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91335.600044776613</v>
      </c>
      <c r="N50" s="272">
        <f>K50*M50</f>
        <v>7306.8480035821294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11384.227896739752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26802.873935734664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69871.759403885691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13974.35188077714</v>
      </c>
      <c r="M84" s="858"/>
      <c r="N84" s="51"/>
    </row>
    <row r="85" spans="1:14">
      <c r="B85" s="89" t="s">
        <v>973</v>
      </c>
      <c r="C85" s="90"/>
      <c r="D85" s="90"/>
      <c r="E85" s="90"/>
      <c r="F85" s="90"/>
      <c r="G85" s="90"/>
      <c r="H85" s="90"/>
      <c r="I85" s="87"/>
      <c r="J85" s="88"/>
      <c r="K85" s="304">
        <v>0.05</v>
      </c>
      <c r="L85" s="857">
        <f>N79*K85</f>
        <v>3493.5879701942849</v>
      </c>
      <c r="M85" s="858"/>
      <c r="N85" s="51"/>
    </row>
    <row r="86" spans="1:14" ht="15.75" thickBot="1">
      <c r="B86" s="91" t="s">
        <v>974</v>
      </c>
      <c r="C86" s="92"/>
      <c r="D86" s="92"/>
      <c r="E86" s="92"/>
      <c r="F86" s="92"/>
      <c r="G86" s="92"/>
      <c r="H86" s="92"/>
      <c r="I86" s="93"/>
      <c r="J86" s="94"/>
      <c r="K86" s="305">
        <v>0.05</v>
      </c>
      <c r="L86" s="859">
        <f>N79*K86</f>
        <v>3493.5879701942849</v>
      </c>
      <c r="M86" s="860"/>
      <c r="N86" s="51"/>
    </row>
    <row r="87" spans="1:14" ht="15.75" thickBot="1">
      <c r="B87" s="822" t="s">
        <v>953</v>
      </c>
      <c r="C87" s="823"/>
      <c r="D87" s="823"/>
      <c r="E87" s="823"/>
      <c r="F87" s="823"/>
      <c r="G87" s="823"/>
      <c r="H87" s="823"/>
      <c r="I87" s="823"/>
      <c r="J87" s="823"/>
      <c r="K87" s="823"/>
      <c r="L87" s="823"/>
      <c r="M87" s="824"/>
      <c r="N87" s="52">
        <f>L84+L85+L86</f>
        <v>20961.527821165706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90833.287225051405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18928.850866766585</v>
      </c>
      <c r="L36" s="270"/>
      <c r="M36" s="336">
        <v>12</v>
      </c>
      <c r="N36" s="272">
        <f t="shared" ref="N36:N42" si="0">K36/M36</f>
        <v>1577.4042388972155</v>
      </c>
    </row>
    <row r="37" spans="1:14">
      <c r="A37" s="113" t="s">
        <v>288</v>
      </c>
      <c r="B37" s="871" t="str">
        <f>VLOOKUP(A37,EQUIPOS!A7:D154,3,FALSE)</f>
        <v xml:space="preserve">Planta eléctrica </v>
      </c>
      <c r="C37" s="872"/>
      <c r="D37" s="872"/>
      <c r="E37" s="872"/>
      <c r="F37" s="872"/>
      <c r="G37" s="872"/>
      <c r="H37" s="873"/>
      <c r="I37" s="267"/>
      <c r="J37" s="268"/>
      <c r="K37" s="269">
        <f>VLOOKUP(A37,EQUIPOS!A7:D164,4,FALSE)</f>
        <v>30412.323284818285</v>
      </c>
      <c r="L37" s="270"/>
      <c r="M37" s="336">
        <v>1.3</v>
      </c>
      <c r="N37" s="272">
        <f t="shared" si="0"/>
        <v>23394.094834475603</v>
      </c>
    </row>
    <row r="38" spans="1:14">
      <c r="A38" s="113" t="s">
        <v>125</v>
      </c>
      <c r="B38" s="871" t="str">
        <f>VLOOKUP(A38,EQUIPOS!A8:D154,3,FALSE)</f>
        <v>Bomba para gato de tensionamiento</v>
      </c>
      <c r="C38" s="872"/>
      <c r="D38" s="872"/>
      <c r="E38" s="872"/>
      <c r="F38" s="872"/>
      <c r="G38" s="872"/>
      <c r="H38" s="873"/>
      <c r="I38" s="267"/>
      <c r="J38" s="268"/>
      <c r="K38" s="269">
        <f>VLOOKUP(A38,EQUIPOS!A8:D165,4,FALSE)</f>
        <v>55361.104149960127</v>
      </c>
      <c r="L38" s="270"/>
      <c r="M38" s="336">
        <v>12</v>
      </c>
      <c r="N38" s="272">
        <f t="shared" si="0"/>
        <v>4613.4253458300109</v>
      </c>
    </row>
    <row r="39" spans="1:14">
      <c r="A39" s="113" t="s">
        <v>180</v>
      </c>
      <c r="B39" s="871" t="str">
        <f>VLOOKUP(A39,EQUIPOS!A9:D154,3,FALSE)</f>
        <v>Compresor 120 HP, con martillo.</v>
      </c>
      <c r="C39" s="872"/>
      <c r="D39" s="872"/>
      <c r="E39" s="872"/>
      <c r="F39" s="872"/>
      <c r="G39" s="872"/>
      <c r="H39" s="873"/>
      <c r="I39" s="267"/>
      <c r="J39" s="268"/>
      <c r="K39" s="269">
        <f>VLOOKUP(A39,EQUIPOS!A9:D166,4,FALSE)</f>
        <v>65909.37739707256</v>
      </c>
      <c r="L39" s="270"/>
      <c r="M39" s="336">
        <v>1.3</v>
      </c>
      <c r="N39" s="272">
        <f t="shared" si="0"/>
        <v>50699.521074671196</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145606.54512897372</v>
      </c>
      <c r="L40" s="270"/>
      <c r="M40" s="336">
        <v>1.3</v>
      </c>
      <c r="N40" s="272">
        <f t="shared" si="0"/>
        <v>112005.03471459517</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14834.082990426472</v>
      </c>
      <c r="L41" s="270"/>
      <c r="M41" s="336">
        <v>15</v>
      </c>
      <c r="N41" s="272">
        <f t="shared" si="0"/>
        <v>988.93886602843145</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166407.48014739851</v>
      </c>
      <c r="L42" s="270"/>
      <c r="M42" s="336">
        <v>12</v>
      </c>
      <c r="N42" s="272">
        <f t="shared" si="0"/>
        <v>13867.290012283209</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211279.32915628873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4567.7946934390147</v>
      </c>
      <c r="N54" s="272">
        <f>K54*M54</f>
        <v>913.55893868780299</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2494.5085687295841</v>
      </c>
      <c r="N55" s="272">
        <f t="shared" ref="N55:N67" si="1">K55*M55</f>
        <v>13794.632385074601</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36045.975852207208</v>
      </c>
      <c r="N56" s="272">
        <f t="shared" si="1"/>
        <v>288.36780681765765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45525.688959134415</v>
      </c>
      <c r="N57" s="272">
        <f t="shared" si="1"/>
        <v>1001.5651571009571</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1282.2599559585949</v>
      </c>
      <c r="N58" s="272">
        <f t="shared" si="1"/>
        <v>384.67798678757845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1155.7363212918979</v>
      </c>
      <c r="N59" s="272">
        <f t="shared" si="1"/>
        <v>115.57363212918979</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14950.42135525264</v>
      </c>
      <c r="N60" s="272">
        <f t="shared" si="1"/>
        <v>7475.2106776263199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78900.675482813065</v>
      </c>
      <c r="N61" s="272">
        <f t="shared" si="1"/>
        <v>7890.0675482813067</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1387.3720125713864</v>
      </c>
      <c r="N62" s="272">
        <f t="shared" si="1"/>
        <v>13873.720125713864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19218.746175729077</v>
      </c>
      <c r="N63" s="272">
        <f t="shared" si="1"/>
        <v>19218.746175729077</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14178.539780638246</v>
      </c>
      <c r="N64" s="272">
        <f t="shared" si="1"/>
        <v>7089.2698903191231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13374.094062342432</v>
      </c>
      <c r="N65" s="272">
        <f t="shared" si="1"/>
        <v>7355.7517342883384</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4367.7711126068043</v>
      </c>
      <c r="N66" s="272">
        <f t="shared" si="1"/>
        <v>218.38855563034022</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5450.6254940481858</v>
      </c>
      <c r="N67" s="272">
        <f t="shared" si="1"/>
        <v>5450.6254940481858</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85070.15610823434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41336.200695078456</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337685.68595960154</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67537.137191920308</v>
      </c>
      <c r="M98" s="858"/>
      <c r="N98" s="51"/>
    </row>
    <row r="99" spans="1:14">
      <c r="B99" s="89" t="s">
        <v>973</v>
      </c>
      <c r="C99" s="90"/>
      <c r="D99" s="90"/>
      <c r="E99" s="90"/>
      <c r="F99" s="90"/>
      <c r="G99" s="90"/>
      <c r="H99" s="90"/>
      <c r="I99" s="87"/>
      <c r="J99" s="88"/>
      <c r="K99" s="304">
        <v>0.05</v>
      </c>
      <c r="L99" s="857">
        <f>N93*K99</f>
        <v>16884.284297980077</v>
      </c>
      <c r="M99" s="858"/>
      <c r="N99" s="51"/>
    </row>
    <row r="100" spans="1:14" ht="15.75" thickBot="1">
      <c r="B100" s="91" t="s">
        <v>974</v>
      </c>
      <c r="C100" s="92"/>
      <c r="D100" s="92"/>
      <c r="E100" s="92"/>
      <c r="F100" s="92"/>
      <c r="G100" s="92"/>
      <c r="H100" s="92"/>
      <c r="I100" s="93"/>
      <c r="J100" s="94"/>
      <c r="K100" s="305">
        <v>0.05</v>
      </c>
      <c r="L100" s="859">
        <f>N93*K100</f>
        <v>16884.284297980077</v>
      </c>
      <c r="M100" s="860"/>
      <c r="N100" s="51"/>
    </row>
    <row r="101" spans="1:14" ht="15.75" thickBot="1">
      <c r="B101" s="822" t="s">
        <v>953</v>
      </c>
      <c r="C101" s="823"/>
      <c r="D101" s="823"/>
      <c r="E101" s="823"/>
      <c r="F101" s="823"/>
      <c r="G101" s="823"/>
      <c r="H101" s="823"/>
      <c r="I101" s="823"/>
      <c r="J101" s="823"/>
      <c r="K101" s="823"/>
      <c r="L101" s="823"/>
      <c r="M101" s="824"/>
      <c r="N101" s="52">
        <f>L98+L99+L100</f>
        <v>101305.70578788046</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438991.391747482</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156689.66692052846</v>
      </c>
      <c r="L36" s="270"/>
      <c r="M36" s="336">
        <v>3.3333333330000001</v>
      </c>
      <c r="N36" s="272">
        <f>K36/M36</f>
        <v>47006.900080859225</v>
      </c>
    </row>
    <row r="37" spans="1:14">
      <c r="A37" s="113" t="s">
        <v>125</v>
      </c>
      <c r="B37" s="871" t="str">
        <f>VLOOKUP(A37,EQUIPOS!A7:D154,3,FALSE)</f>
        <v>Bomba para gato de tensionamiento</v>
      </c>
      <c r="C37" s="872"/>
      <c r="D37" s="872"/>
      <c r="E37" s="872"/>
      <c r="F37" s="872"/>
      <c r="G37" s="872"/>
      <c r="H37" s="873"/>
      <c r="I37" s="421"/>
      <c r="J37" s="422"/>
      <c r="K37" s="269">
        <f>VLOOKUP(A37,EQUIPOS!A7:D164,4,FALSE)</f>
        <v>55361.104149960127</v>
      </c>
      <c r="L37" s="335"/>
      <c r="M37" s="336">
        <v>0.1</v>
      </c>
      <c r="N37" s="272">
        <f>K37/M37</f>
        <v>553611.04149960121</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166407.48014739851</v>
      </c>
      <c r="L38" s="423"/>
      <c r="M38" s="424">
        <v>0.1</v>
      </c>
      <c r="N38" s="272">
        <f>K38/M38</f>
        <v>1664074.801473985</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2264692.7430544454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1549.7480983325254</v>
      </c>
      <c r="M60" s="910"/>
      <c r="N60" s="287">
        <f>K60*L60</f>
        <v>23246.22147498788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23246.22147498788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2294039.9841655986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458807.99683311977</v>
      </c>
      <c r="M84" s="858"/>
      <c r="N84" s="51"/>
    </row>
    <row r="85" spans="1:14">
      <c r="B85" s="89" t="s">
        <v>973</v>
      </c>
      <c r="C85" s="90"/>
      <c r="D85" s="90"/>
      <c r="E85" s="90"/>
      <c r="F85" s="90"/>
      <c r="G85" s="90"/>
      <c r="H85" s="90"/>
      <c r="I85" s="87"/>
      <c r="J85" s="88"/>
      <c r="K85" s="304">
        <v>0.05</v>
      </c>
      <c r="L85" s="857">
        <f>N79*K85</f>
        <v>114701.99920827994</v>
      </c>
      <c r="M85" s="858"/>
      <c r="N85" s="51"/>
    </row>
    <row r="86" spans="1:14" ht="15.75" thickBot="1">
      <c r="B86" s="91" t="s">
        <v>974</v>
      </c>
      <c r="C86" s="92"/>
      <c r="D86" s="92"/>
      <c r="E86" s="92"/>
      <c r="F86" s="92"/>
      <c r="G86" s="92"/>
      <c r="H86" s="92"/>
      <c r="I86" s="93"/>
      <c r="J86" s="94"/>
      <c r="K86" s="305">
        <v>0.05</v>
      </c>
      <c r="L86" s="859">
        <f>N79*K86</f>
        <v>114701.99920827994</v>
      </c>
      <c r="M86" s="860"/>
      <c r="N86" s="51"/>
    </row>
    <row r="87" spans="1:14" ht="15.75" thickBot="1">
      <c r="B87" s="822" t="s">
        <v>953</v>
      </c>
      <c r="C87" s="823"/>
      <c r="D87" s="823"/>
      <c r="E87" s="823"/>
      <c r="F87" s="823"/>
      <c r="G87" s="823"/>
      <c r="H87" s="823"/>
      <c r="I87" s="823"/>
      <c r="J87" s="823"/>
      <c r="K87" s="823"/>
      <c r="L87" s="823"/>
      <c r="M87" s="824"/>
      <c r="N87" s="52">
        <f>L84+L85+L86</f>
        <v>688211.99524967954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2982251.979415278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336">
        <v>2</v>
      </c>
      <c r="N36" s="272">
        <f>K36/M36</f>
        <v>1493.4376650847403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8331.5824959496567</v>
      </c>
      <c r="L37" s="335"/>
      <c r="M37" s="336">
        <v>2</v>
      </c>
      <c r="N37" s="272">
        <f>K37/M37</f>
        <v>4165.7912479748284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1681.7452725900498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7340.9741856496184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19840.323620109524</v>
      </c>
      <c r="N48" s="272">
        <f>K48*M48</f>
        <v>91265.488652503802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420490.46115632163</v>
      </c>
      <c r="N50" s="272">
        <f>K50*M50</f>
        <v>420490.46115632163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16891.790723354254</v>
      </c>
      <c r="N51" s="272">
        <f>K51*M51</f>
        <v>77702.237327429568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595708.4725537065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1172.3559185052486</v>
      </c>
      <c r="M60" s="910"/>
      <c r="N60" s="287">
        <f>K60*L60</f>
        <v>1172.3559185052486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1172.3559185052486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637856.7081096624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127571.34162193249</v>
      </c>
      <c r="M84" s="858"/>
      <c r="N84" s="51"/>
    </row>
    <row r="85" spans="1:14">
      <c r="B85" s="89" t="s">
        <v>973</v>
      </c>
      <c r="C85" s="90"/>
      <c r="D85" s="90"/>
      <c r="E85" s="90"/>
      <c r="F85" s="90"/>
      <c r="G85" s="90"/>
      <c r="H85" s="90"/>
      <c r="I85" s="87"/>
      <c r="J85" s="88"/>
      <c r="K85" s="304">
        <v>0.05</v>
      </c>
      <c r="L85" s="857">
        <f>N79*K85</f>
        <v>31892.835405483122</v>
      </c>
      <c r="M85" s="858"/>
      <c r="N85" s="51"/>
    </row>
    <row r="86" spans="1:14" ht="15.75" thickBot="1">
      <c r="B86" s="91" t="s">
        <v>974</v>
      </c>
      <c r="C86" s="92"/>
      <c r="D86" s="92"/>
      <c r="E86" s="92"/>
      <c r="F86" s="92"/>
      <c r="G86" s="92"/>
      <c r="H86" s="92"/>
      <c r="I86" s="93"/>
      <c r="J86" s="94"/>
      <c r="K86" s="305">
        <v>0.05</v>
      </c>
      <c r="L86" s="859">
        <f>N79*K86</f>
        <v>31892.835405483122</v>
      </c>
      <c r="M86" s="860"/>
      <c r="N86" s="51"/>
    </row>
    <row r="87" spans="1:14" ht="15.75" thickBot="1">
      <c r="B87" s="822" t="s">
        <v>953</v>
      </c>
      <c r="C87" s="823"/>
      <c r="D87" s="823"/>
      <c r="E87" s="823"/>
      <c r="F87" s="823"/>
      <c r="G87" s="823"/>
      <c r="H87" s="823"/>
      <c r="I87" s="823"/>
      <c r="J87" s="823"/>
      <c r="K87" s="823"/>
      <c r="L87" s="823"/>
      <c r="M87" s="824"/>
      <c r="N87" s="52">
        <f>L84+L85+L86</f>
        <v>191357.01243289871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829213.72054256115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336">
        <v>2</v>
      </c>
      <c r="N36" s="272">
        <f>K36/M36</f>
        <v>1493.4376650847403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8331.5824959496567</v>
      </c>
      <c r="L37" s="335"/>
      <c r="M37" s="336">
        <v>2</v>
      </c>
      <c r="N37" s="272">
        <f>K37/M37</f>
        <v>4165.7912479748284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7007.5796743545943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19840.323620109524</v>
      </c>
      <c r="N48" s="272">
        <f>K48*M48</f>
        <v>91265.488652503802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402367.01059014094</v>
      </c>
      <c r="N50" s="272">
        <f>K50*M50</f>
        <v>402367.01059014094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16891.790723354254</v>
      </c>
      <c r="N51" s="272">
        <f>K51*M51</f>
        <v>77702.237327429568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577585.02198752575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1172.3559185052486</v>
      </c>
      <c r="M60" s="910"/>
      <c r="N60" s="287">
        <f>K60*L60</f>
        <v>1172.3559185052486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1172.3559185052486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612731.97280628607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122546.39456125721</v>
      </c>
      <c r="M84" s="858"/>
      <c r="N84" s="51"/>
    </row>
    <row r="85" spans="1:14">
      <c r="B85" s="89" t="s">
        <v>973</v>
      </c>
      <c r="C85" s="90"/>
      <c r="D85" s="90"/>
      <c r="E85" s="90"/>
      <c r="F85" s="90"/>
      <c r="G85" s="90"/>
      <c r="H85" s="90"/>
      <c r="I85" s="87"/>
      <c r="J85" s="88"/>
      <c r="K85" s="304">
        <v>0.05</v>
      </c>
      <c r="L85" s="857">
        <f>N79*K85</f>
        <v>30636.598640314303</v>
      </c>
      <c r="M85" s="858"/>
      <c r="N85" s="51"/>
    </row>
    <row r="86" spans="1:14" ht="15.75" thickBot="1">
      <c r="B86" s="91" t="s">
        <v>974</v>
      </c>
      <c r="C86" s="92"/>
      <c r="D86" s="92"/>
      <c r="E86" s="92"/>
      <c r="F86" s="92"/>
      <c r="G86" s="92"/>
      <c r="H86" s="92"/>
      <c r="I86" s="93"/>
      <c r="J86" s="94"/>
      <c r="K86" s="305">
        <v>0.05</v>
      </c>
      <c r="L86" s="859">
        <f>N79*K86</f>
        <v>30636.598640314303</v>
      </c>
      <c r="M86" s="860"/>
      <c r="N86" s="51"/>
    </row>
    <row r="87" spans="1:14" ht="15.75" thickBot="1">
      <c r="B87" s="822" t="s">
        <v>953</v>
      </c>
      <c r="C87" s="823"/>
      <c r="D87" s="823"/>
      <c r="E87" s="823"/>
      <c r="F87" s="823"/>
      <c r="G87" s="823"/>
      <c r="H87" s="823"/>
      <c r="I87" s="823"/>
      <c r="J87" s="823"/>
      <c r="K87" s="823"/>
      <c r="L87" s="823"/>
      <c r="M87" s="824"/>
      <c r="N87" s="52">
        <f>L84+L85+L86</f>
        <v>183819.59184188582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796551.56464817189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336">
        <v>2</v>
      </c>
      <c r="N36" s="272">
        <f>K36/M36</f>
        <v>1493.4376650847403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8331.5824959496567</v>
      </c>
      <c r="L37" s="335"/>
      <c r="M37" s="336">
        <v>2</v>
      </c>
      <c r="N37" s="272">
        <f>K37/M37</f>
        <v>4165.7912479748284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7007.5796743545943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380318.2499131228</v>
      </c>
      <c r="N48" s="272">
        <f>K48*M48</f>
        <v>380318.2499131228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16891.790723354254</v>
      </c>
      <c r="N50" s="272">
        <f>K50*M50</f>
        <v>77702.237327429568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464270.7726580039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1172.3559185052486</v>
      </c>
      <c r="M60" s="910"/>
      <c r="N60" s="287">
        <f>K60*L60</f>
        <v>1172.3559185052486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1172.3559185052486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499417.72347676422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99883.544695352844</v>
      </c>
      <c r="M84" s="858"/>
      <c r="N84" s="51"/>
    </row>
    <row r="85" spans="1:14">
      <c r="B85" s="89" t="s">
        <v>973</v>
      </c>
      <c r="C85" s="90"/>
      <c r="D85" s="90"/>
      <c r="E85" s="90"/>
      <c r="F85" s="90"/>
      <c r="G85" s="90"/>
      <c r="H85" s="90"/>
      <c r="I85" s="87"/>
      <c r="J85" s="88"/>
      <c r="K85" s="304">
        <v>0.05</v>
      </c>
      <c r="L85" s="857">
        <f>N79*K85</f>
        <v>24970.886173838211</v>
      </c>
      <c r="M85" s="858"/>
      <c r="N85" s="51"/>
    </row>
    <row r="86" spans="1:14" ht="15.75" thickBot="1">
      <c r="B86" s="91" t="s">
        <v>974</v>
      </c>
      <c r="C86" s="92"/>
      <c r="D86" s="92"/>
      <c r="E86" s="92"/>
      <c r="F86" s="92"/>
      <c r="G86" s="92"/>
      <c r="H86" s="92"/>
      <c r="I86" s="93"/>
      <c r="J86" s="94"/>
      <c r="K86" s="305">
        <v>0.05</v>
      </c>
      <c r="L86" s="859">
        <f>N79*K86</f>
        <v>24970.886173838211</v>
      </c>
      <c r="M86" s="860"/>
      <c r="N86" s="51"/>
    </row>
    <row r="87" spans="1:14" ht="15.75" thickBot="1">
      <c r="B87" s="822" t="s">
        <v>953</v>
      </c>
      <c r="C87" s="823"/>
      <c r="D87" s="823"/>
      <c r="E87" s="823"/>
      <c r="F87" s="823"/>
      <c r="G87" s="823"/>
      <c r="H87" s="823"/>
      <c r="I87" s="823"/>
      <c r="J87" s="823"/>
      <c r="K87" s="823"/>
      <c r="L87" s="823"/>
      <c r="M87" s="824"/>
      <c r="N87" s="52">
        <f>L84+L85+L86</f>
        <v>149825.31704302927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649243.04051979352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2986.8753301694805</v>
      </c>
      <c r="L36" s="270"/>
      <c r="M36" s="336">
        <v>2</v>
      </c>
      <c r="N36" s="272">
        <f>K36/M36</f>
        <v>1493.4376650847403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8331.5824959496567</v>
      </c>
      <c r="L37" s="335"/>
      <c r="M37" s="336">
        <v>2</v>
      </c>
      <c r="N37" s="272">
        <f>K37/M37</f>
        <v>4165.7912479748284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7007.5796743545943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362448.64511093515</v>
      </c>
      <c r="N48" s="272">
        <f>K48*M48</f>
        <v>362448.64511093515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7882.8356708986503</v>
      </c>
      <c r="N50" s="272">
        <f>K50*M50</f>
        <v>36261.044086133792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404959.97461452044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1172.3559185052486</v>
      </c>
      <c r="M60" s="910"/>
      <c r="N60" s="287">
        <f>K60*L60</f>
        <v>1172.3559185052486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1172.3559185052486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440106.92543328076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88021.385086656155</v>
      </c>
      <c r="M84" s="858"/>
      <c r="N84" s="51"/>
    </row>
    <row r="85" spans="1:14">
      <c r="B85" s="89" t="s">
        <v>973</v>
      </c>
      <c r="C85" s="90"/>
      <c r="D85" s="90"/>
      <c r="E85" s="90"/>
      <c r="F85" s="90"/>
      <c r="G85" s="90"/>
      <c r="H85" s="90"/>
      <c r="I85" s="87"/>
      <c r="J85" s="88"/>
      <c r="K85" s="304">
        <v>0.05</v>
      </c>
      <c r="L85" s="857">
        <f>N79*K85</f>
        <v>22005.346271664039</v>
      </c>
      <c r="M85" s="858"/>
      <c r="N85" s="51"/>
    </row>
    <row r="86" spans="1:14" ht="15.75" thickBot="1">
      <c r="B86" s="91" t="s">
        <v>974</v>
      </c>
      <c r="C86" s="92"/>
      <c r="D86" s="92"/>
      <c r="E86" s="92"/>
      <c r="F86" s="92"/>
      <c r="G86" s="92"/>
      <c r="H86" s="92"/>
      <c r="I86" s="93"/>
      <c r="J86" s="94"/>
      <c r="K86" s="305">
        <v>0.05</v>
      </c>
      <c r="L86" s="859">
        <f>N79*K86</f>
        <v>22005.346271664039</v>
      </c>
      <c r="M86" s="860"/>
      <c r="N86" s="51"/>
    </row>
    <row r="87" spans="1:14" ht="15.75" thickBot="1">
      <c r="B87" s="822" t="s">
        <v>953</v>
      </c>
      <c r="C87" s="823"/>
      <c r="D87" s="823"/>
      <c r="E87" s="823"/>
      <c r="F87" s="823"/>
      <c r="G87" s="823"/>
      <c r="H87" s="823"/>
      <c r="I87" s="823"/>
      <c r="J87" s="823"/>
      <c r="K87" s="823"/>
      <c r="L87" s="823"/>
      <c r="M87" s="824"/>
      <c r="N87" s="52">
        <f>L84+L85+L86</f>
        <v>132032.07762998424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572139.003063265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6110.5899789491432</v>
      </c>
      <c r="L36" s="270"/>
      <c r="M36" s="336">
        <v>1</v>
      </c>
      <c r="N36" s="272">
        <f>K36/M36</f>
        <v>6110.5899789491432</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8331.5824959496567</v>
      </c>
      <c r="L37" s="335"/>
      <c r="M37" s="336">
        <v>1</v>
      </c>
      <c r="N37" s="272">
        <f>K37/M37</f>
        <v>8331.5824959496567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17815.511497488849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39311.047671945424</v>
      </c>
      <c r="N48" s="272">
        <f>K48*M48</f>
        <v>37345.495288348153</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57.028112279746885</v>
      </c>
      <c r="N49" s="272">
        <f>K49*M49</f>
        <v>9694.7790875569699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45660.707039458153</v>
      </c>
      <c r="N50" s="272">
        <f>K50*M50</f>
        <v>25113.388871701987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502.87774510409827</v>
      </c>
      <c r="N51" s="272">
        <f>K51*M51</f>
        <v>150863.32353122949</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7882.8356708986503</v>
      </c>
      <c r="N52" s="272">
        <f>K52*M52</f>
        <v>24436.790579785815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247453.77735862241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939.45752143283755</v>
      </c>
      <c r="M64" s="910"/>
      <c r="N64" s="287">
        <f>K64*L64</f>
        <v>516.70163678806068</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939.45752143283755</v>
      </c>
      <c r="M65" s="910"/>
      <c r="N65" s="287">
        <f>K65*L65</f>
        <v>892.48464536119559</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1409.1862821492564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334145.25559006154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66829.051118012314</v>
      </c>
      <c r="M88" s="858"/>
      <c r="N88" s="51"/>
    </row>
    <row r="89" spans="1:14">
      <c r="B89" s="89" t="s">
        <v>973</v>
      </c>
      <c r="C89" s="90"/>
      <c r="D89" s="90"/>
      <c r="E89" s="90"/>
      <c r="F89" s="90"/>
      <c r="G89" s="90"/>
      <c r="H89" s="90"/>
      <c r="I89" s="87"/>
      <c r="J89" s="88"/>
      <c r="K89" s="304">
        <v>0.05</v>
      </c>
      <c r="L89" s="857">
        <f>N83*K89</f>
        <v>16707.262779503078</v>
      </c>
      <c r="M89" s="858"/>
      <c r="N89" s="51"/>
    </row>
    <row r="90" spans="1:14" ht="15.75" thickBot="1">
      <c r="B90" s="91" t="s">
        <v>974</v>
      </c>
      <c r="C90" s="92"/>
      <c r="D90" s="92"/>
      <c r="E90" s="92"/>
      <c r="F90" s="92"/>
      <c r="G90" s="92"/>
      <c r="H90" s="92"/>
      <c r="I90" s="93"/>
      <c r="J90" s="94"/>
      <c r="K90" s="305">
        <v>0.05</v>
      </c>
      <c r="L90" s="859">
        <f>N83*K90</f>
        <v>16707.262779503078</v>
      </c>
      <c r="M90" s="860"/>
      <c r="N90" s="51"/>
    </row>
    <row r="91" spans="1:14" ht="15.75" thickBot="1">
      <c r="B91" s="822" t="s">
        <v>953</v>
      </c>
      <c r="C91" s="823"/>
      <c r="D91" s="823"/>
      <c r="E91" s="823"/>
      <c r="F91" s="823"/>
      <c r="G91" s="823"/>
      <c r="H91" s="823"/>
      <c r="I91" s="823"/>
      <c r="J91" s="823"/>
      <c r="K91" s="823"/>
      <c r="L91" s="823"/>
      <c r="M91" s="824"/>
      <c r="N91" s="52">
        <f>L88+L89+L90</f>
        <v>100243.57667701846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434388.83226707997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6110.5899789491432</v>
      </c>
      <c r="L36" s="270"/>
      <c r="M36" s="336">
        <v>1</v>
      </c>
      <c r="N36" s="272">
        <f>K36/M36</f>
        <v>6110.5899789491432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9483.9290015391925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39311.047671945424</v>
      </c>
      <c r="N48" s="272">
        <f>K48*M48</f>
        <v>33021.280044434156</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57.028112279746885</v>
      </c>
      <c r="N49" s="272">
        <f>K49*M49</f>
        <v>10550.200771753174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45660.707039458153</v>
      </c>
      <c r="N50" s="272">
        <f>K50*M50</f>
        <v>28766.245434858636</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502.87774510409827</v>
      </c>
      <c r="N51" s="272">
        <f>K51*M51</f>
        <v>130748.21372706555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203085.93997811154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939.45752143283755</v>
      </c>
      <c r="M64" s="910"/>
      <c r="N64" s="287">
        <f>K64*L64</f>
        <v>591.85823850268764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939.45752143283755</v>
      </c>
      <c r="M65" s="910"/>
      <c r="N65" s="287">
        <f>K65*L65</f>
        <v>789.14431800358352</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1381.002556506271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281417.651987958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56283.530397591603</v>
      </c>
      <c r="M88" s="858"/>
      <c r="N88" s="51"/>
    </row>
    <row r="89" spans="1:14">
      <c r="B89" s="89" t="s">
        <v>973</v>
      </c>
      <c r="C89" s="90"/>
      <c r="D89" s="90"/>
      <c r="E89" s="90"/>
      <c r="F89" s="90"/>
      <c r="G89" s="90"/>
      <c r="H89" s="90"/>
      <c r="I89" s="87"/>
      <c r="J89" s="88"/>
      <c r="K89" s="304">
        <v>0.05</v>
      </c>
      <c r="L89" s="857">
        <f>N83*K89</f>
        <v>14070.882599397901</v>
      </c>
      <c r="M89" s="858"/>
      <c r="N89" s="51"/>
    </row>
    <row r="90" spans="1:14" ht="15.75" thickBot="1">
      <c r="B90" s="91" t="s">
        <v>974</v>
      </c>
      <c r="C90" s="92"/>
      <c r="D90" s="92"/>
      <c r="E90" s="92"/>
      <c r="F90" s="92"/>
      <c r="G90" s="92"/>
      <c r="H90" s="92"/>
      <c r="I90" s="93"/>
      <c r="J90" s="94"/>
      <c r="K90" s="305">
        <v>0.05</v>
      </c>
      <c r="L90" s="859">
        <f>N83*K90</f>
        <v>14070.882599397901</v>
      </c>
      <c r="M90" s="860"/>
      <c r="N90" s="51"/>
    </row>
    <row r="91" spans="1:14" ht="15.75" thickBot="1">
      <c r="B91" s="822" t="s">
        <v>953</v>
      </c>
      <c r="C91" s="823"/>
      <c r="D91" s="823"/>
      <c r="E91" s="823"/>
      <c r="F91" s="823"/>
      <c r="G91" s="823"/>
      <c r="H91" s="823"/>
      <c r="I91" s="823"/>
      <c r="J91" s="823"/>
      <c r="K91" s="823"/>
      <c r="L91" s="823"/>
      <c r="M91" s="824"/>
      <c r="N91" s="52">
        <f>L88+L89+L90</f>
        <v>84425.295596387397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365842.94758434541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6110.5899789491432</v>
      </c>
      <c r="L36" s="270"/>
      <c r="M36" s="336">
        <v>1</v>
      </c>
      <c r="N36" s="272">
        <f>K36/M36</f>
        <v>6110.5899789491432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2698.6712180720406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8809.2611970211838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39311.047671945424</v>
      </c>
      <c r="N48" s="272">
        <f>K48*M48</f>
        <v>19812.768026660495</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57.028112279746885</v>
      </c>
      <c r="N49" s="272">
        <f>K49*M49</f>
        <v>6330.1204630519042</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41624.67070368267</v>
      </c>
      <c r="N50" s="272">
        <f>K50*M50</f>
        <v>16649.868281473067</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45660.707039458153</v>
      </c>
      <c r="N51" s="272">
        <f>K51*M51</f>
        <v>17259.747260915181</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502.87774510409827</v>
      </c>
      <c r="N52" s="272">
        <f>K52*M52</f>
        <v>78448.928236239328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138501.43226833997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939.45752143283755</v>
      </c>
      <c r="M64" s="910"/>
      <c r="N64" s="287">
        <f>K64*L64</f>
        <v>355.1149431016126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939.45752143283755</v>
      </c>
      <c r="M65" s="910"/>
      <c r="N65" s="287">
        <f>K65*L65</f>
        <v>473.48659080215015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1016.2509332388005</v>
      </c>
      <c r="M66" s="910"/>
      <c r="N66" s="287">
        <f>K66*L66</f>
        <v>406.50037329552021</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1235.101907199283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53973.424361440804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202519.21973400121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40503.843946800247</v>
      </c>
      <c r="M88" s="858"/>
      <c r="N88" s="51"/>
    </row>
    <row r="89" spans="1:14">
      <c r="B89" s="89" t="s">
        <v>973</v>
      </c>
      <c r="C89" s="90"/>
      <c r="D89" s="90"/>
      <c r="E89" s="90"/>
      <c r="F89" s="90"/>
      <c r="G89" s="90"/>
      <c r="H89" s="90"/>
      <c r="I89" s="87"/>
      <c r="J89" s="88"/>
      <c r="K89" s="304">
        <v>0.05</v>
      </c>
      <c r="L89" s="857">
        <f>N83*K89</f>
        <v>10125.960986700062</v>
      </c>
      <c r="M89" s="858"/>
      <c r="N89" s="51"/>
    </row>
    <row r="90" spans="1:14" ht="15.75" thickBot="1">
      <c r="B90" s="91" t="s">
        <v>974</v>
      </c>
      <c r="C90" s="92"/>
      <c r="D90" s="92"/>
      <c r="E90" s="92"/>
      <c r="F90" s="92"/>
      <c r="G90" s="92"/>
      <c r="H90" s="92"/>
      <c r="I90" s="93"/>
      <c r="J90" s="94"/>
      <c r="K90" s="305">
        <v>0.05</v>
      </c>
      <c r="L90" s="859">
        <f>N83*K90</f>
        <v>10125.960986700062</v>
      </c>
      <c r="M90" s="860"/>
      <c r="N90" s="51"/>
    </row>
    <row r="91" spans="1:14" ht="15.75" thickBot="1">
      <c r="B91" s="822" t="s">
        <v>953</v>
      </c>
      <c r="C91" s="823"/>
      <c r="D91" s="823"/>
      <c r="E91" s="823"/>
      <c r="F91" s="823"/>
      <c r="G91" s="823"/>
      <c r="H91" s="823"/>
      <c r="I91" s="823"/>
      <c r="J91" s="823"/>
      <c r="K91" s="823"/>
      <c r="L91" s="823"/>
      <c r="M91" s="824"/>
      <c r="N91" s="52">
        <f>L88+L89+L90</f>
        <v>60755.765920200371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263274.98565420159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8331.5824959496567</v>
      </c>
      <c r="L36" s="270"/>
      <c r="M36" s="336">
        <v>1</v>
      </c>
      <c r="N36" s="272">
        <f>K36/M36</f>
        <v>8331.5824959496567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9914.40157603441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3130.2985817848839</v>
      </c>
      <c r="N48" s="272">
        <f>K48*M48</f>
        <v>106780.74522184597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38662.147319906224</v>
      </c>
      <c r="N49" s="272">
        <f>K49*M49</f>
        <v>5799.3220979859334</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362448.64511093515</v>
      </c>
      <c r="N50" s="272">
        <f>K50*M50</f>
        <v>45668.529283977827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22522.387631139001</v>
      </c>
      <c r="N51" s="272">
        <f>K51*M51</f>
        <v>22522.387631139001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180770.98423494873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1172.3559185052486</v>
      </c>
      <c r="M61" s="910"/>
      <c r="N61" s="287">
        <f>K61*L61</f>
        <v>147.71684573166132</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147.71684573166132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269974.05666095245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53994.811332190497</v>
      </c>
      <c r="M85" s="858"/>
      <c r="N85" s="51"/>
    </row>
    <row r="86" spans="1:14">
      <c r="B86" s="89" t="s">
        <v>973</v>
      </c>
      <c r="C86" s="90"/>
      <c r="D86" s="90"/>
      <c r="E86" s="90"/>
      <c r="F86" s="90"/>
      <c r="G86" s="90"/>
      <c r="H86" s="90"/>
      <c r="I86" s="87"/>
      <c r="J86" s="88"/>
      <c r="K86" s="304">
        <v>0.05</v>
      </c>
      <c r="L86" s="857">
        <f>N80*K86</f>
        <v>13498.702833047624</v>
      </c>
      <c r="M86" s="858"/>
      <c r="N86" s="51"/>
    </row>
    <row r="87" spans="1:14" ht="15.75" thickBot="1">
      <c r="B87" s="91" t="s">
        <v>974</v>
      </c>
      <c r="C87" s="92"/>
      <c r="D87" s="92"/>
      <c r="E87" s="92"/>
      <c r="F87" s="92"/>
      <c r="G87" s="92"/>
      <c r="H87" s="92"/>
      <c r="I87" s="93"/>
      <c r="J87" s="94"/>
      <c r="K87" s="305">
        <v>0.05</v>
      </c>
      <c r="L87" s="859">
        <f>N80*K87</f>
        <v>13498.702833047624</v>
      </c>
      <c r="M87" s="860"/>
      <c r="N87" s="51"/>
    </row>
    <row r="88" spans="1:14" ht="15.75" thickBot="1">
      <c r="B88" s="822" t="s">
        <v>953</v>
      </c>
      <c r="C88" s="823"/>
      <c r="D88" s="823"/>
      <c r="E88" s="823"/>
      <c r="F88" s="823"/>
      <c r="G88" s="823"/>
      <c r="H88" s="823"/>
      <c r="I88" s="823"/>
      <c r="J88" s="823"/>
      <c r="K88" s="823"/>
      <c r="L88" s="823"/>
      <c r="M88" s="824"/>
      <c r="N88" s="52">
        <f>L85+L86+L87</f>
        <v>80992.216998285759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350966.27365923824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8331.5824959496567</v>
      </c>
      <c r="L36" s="270"/>
      <c r="M36" s="336">
        <v>1</v>
      </c>
      <c r="N36" s="272">
        <f>K36/M36</f>
        <v>8331.5824959496567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9914.40157603441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3130.2985817848839</v>
      </c>
      <c r="N48" s="272">
        <f>K48*M48</f>
        <v>106780.74522184597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38662.147319906224</v>
      </c>
      <c r="N49" s="272">
        <f>K49*M49</f>
        <v>5799.3220979859334</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380017.54961527191</v>
      </c>
      <c r="N50" s="272">
        <f>K50*M50</f>
        <v>47882.211251524262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22522.387631139001</v>
      </c>
      <c r="N51" s="272">
        <f>K51*M51</f>
        <v>22522.387631139001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182984.66620249514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1172.3559185052486</v>
      </c>
      <c r="M61" s="910"/>
      <c r="N61" s="287">
        <f>K61*L61</f>
        <v>147.71684573166132</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147.71684573166132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272187.73862849886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54437.547725699776</v>
      </c>
      <c r="M85" s="858"/>
      <c r="N85" s="51"/>
    </row>
    <row r="86" spans="1:14">
      <c r="B86" s="89" t="s">
        <v>973</v>
      </c>
      <c r="C86" s="90"/>
      <c r="D86" s="90"/>
      <c r="E86" s="90"/>
      <c r="F86" s="90"/>
      <c r="G86" s="90"/>
      <c r="H86" s="90"/>
      <c r="I86" s="87"/>
      <c r="J86" s="88"/>
      <c r="K86" s="304">
        <v>0.05</v>
      </c>
      <c r="L86" s="857">
        <f>N80*K86</f>
        <v>13609.386931424944</v>
      </c>
      <c r="M86" s="858"/>
      <c r="N86" s="51"/>
    </row>
    <row r="87" spans="1:14" ht="15.75" thickBot="1">
      <c r="B87" s="91" t="s">
        <v>974</v>
      </c>
      <c r="C87" s="92"/>
      <c r="D87" s="92"/>
      <c r="E87" s="92"/>
      <c r="F87" s="92"/>
      <c r="G87" s="92"/>
      <c r="H87" s="92"/>
      <c r="I87" s="93"/>
      <c r="J87" s="94"/>
      <c r="K87" s="305">
        <v>0.05</v>
      </c>
      <c r="L87" s="859">
        <f>N80*K87</f>
        <v>13609.386931424944</v>
      </c>
      <c r="M87" s="860"/>
      <c r="N87" s="51"/>
    </row>
    <row r="88" spans="1:14" ht="15.75" thickBot="1">
      <c r="B88" s="822" t="s">
        <v>953</v>
      </c>
      <c r="C88" s="823"/>
      <c r="D88" s="823"/>
      <c r="E88" s="823"/>
      <c r="F88" s="823"/>
      <c r="G88" s="823"/>
      <c r="H88" s="823"/>
      <c r="I88" s="823"/>
      <c r="J88" s="823"/>
      <c r="K88" s="823"/>
      <c r="L88" s="823"/>
      <c r="M88" s="824"/>
      <c r="N88" s="52">
        <f>L85+L86+L87</f>
        <v>81656.321588549661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353844.06021704851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2529.0785817358133</v>
      </c>
      <c r="L36" s="270"/>
      <c r="M36" s="336">
        <v>37.5</v>
      </c>
      <c r="N36" s="272">
        <f>K36/M36</f>
        <v>67.442095512955021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83.523819874395826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3130.2985817848839</v>
      </c>
      <c r="N48" s="272">
        <f>K48*M48</f>
        <v>3286.8135108741285</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4367.7711126068043</v>
      </c>
      <c r="N49" s="272">
        <f>K49*M49</f>
        <v>131.03313337820413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3417.8466442523327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129.54859643534408</v>
      </c>
      <c r="M61" s="910"/>
      <c r="N61" s="287">
        <f>K61*L61</f>
        <v>136.02602625711128</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136.02602625711128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4441.4827084558801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888.29654169117612</v>
      </c>
      <c r="M85" s="858"/>
      <c r="N85" s="51"/>
    </row>
    <row r="86" spans="1:14">
      <c r="B86" s="89" t="s">
        <v>973</v>
      </c>
      <c r="C86" s="90"/>
      <c r="D86" s="90"/>
      <c r="E86" s="90"/>
      <c r="F86" s="90"/>
      <c r="G86" s="90"/>
      <c r="H86" s="90"/>
      <c r="I86" s="87"/>
      <c r="J86" s="88"/>
      <c r="K86" s="304">
        <v>0.05</v>
      </c>
      <c r="L86" s="857">
        <f>N80*K86</f>
        <v>222.07413542279403</v>
      </c>
      <c r="M86" s="858"/>
      <c r="N86" s="51"/>
    </row>
    <row r="87" spans="1:14" ht="15.75" thickBot="1">
      <c r="B87" s="91" t="s">
        <v>974</v>
      </c>
      <c r="C87" s="92"/>
      <c r="D87" s="92"/>
      <c r="E87" s="92"/>
      <c r="F87" s="92"/>
      <c r="G87" s="92"/>
      <c r="H87" s="92"/>
      <c r="I87" s="93"/>
      <c r="J87" s="94"/>
      <c r="K87" s="305">
        <v>0.05</v>
      </c>
      <c r="L87" s="859">
        <f>N80*K87</f>
        <v>222.07413542279403</v>
      </c>
      <c r="M87" s="860"/>
      <c r="N87" s="51"/>
    </row>
    <row r="88" spans="1:14" ht="15.75" thickBot="1">
      <c r="B88" s="822" t="s">
        <v>953</v>
      </c>
      <c r="C88" s="823"/>
      <c r="D88" s="823"/>
      <c r="E88" s="823"/>
      <c r="F88" s="823"/>
      <c r="G88" s="823"/>
      <c r="H88" s="823"/>
      <c r="I88" s="823"/>
      <c r="J88" s="823"/>
      <c r="K88" s="823"/>
      <c r="L88" s="823"/>
      <c r="M88" s="824"/>
      <c r="N88" s="52">
        <f>L85+L86+L87</f>
        <v>1332.4448125367639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5773.9275209926436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2529.0785817358133</v>
      </c>
      <c r="L36" s="270"/>
      <c r="M36" s="336">
        <v>37.5</v>
      </c>
      <c r="N36" s="272">
        <f>K36/M36</f>
        <v>67.442095512955021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83.523819874395826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3104.3298223259812</v>
      </c>
      <c r="N48" s="272">
        <f>K48*M48</f>
        <v>3259.5463134422803</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4367.7711126068043</v>
      </c>
      <c r="N49" s="272">
        <f>K49*M49</f>
        <v>131.03313337820413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3390.5794468204845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129.54859643534408</v>
      </c>
      <c r="M61" s="910"/>
      <c r="N61" s="287">
        <f>K61*L61</f>
        <v>136.02602625711128</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136.02602625711128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4414.2155110240319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882.84310220480643</v>
      </c>
      <c r="M85" s="858"/>
      <c r="N85" s="51"/>
    </row>
    <row r="86" spans="1:14">
      <c r="B86" s="89" t="s">
        <v>973</v>
      </c>
      <c r="C86" s="90"/>
      <c r="D86" s="90"/>
      <c r="E86" s="90"/>
      <c r="F86" s="90"/>
      <c r="G86" s="90"/>
      <c r="H86" s="90"/>
      <c r="I86" s="87"/>
      <c r="J86" s="88"/>
      <c r="K86" s="304">
        <v>0.05</v>
      </c>
      <c r="L86" s="857">
        <f>N80*K86</f>
        <v>220.71077555120161</v>
      </c>
      <c r="M86" s="858"/>
      <c r="N86" s="51"/>
    </row>
    <row r="87" spans="1:14" ht="15.75" thickBot="1">
      <c r="B87" s="91" t="s">
        <v>974</v>
      </c>
      <c r="C87" s="92"/>
      <c r="D87" s="92"/>
      <c r="E87" s="92"/>
      <c r="F87" s="92"/>
      <c r="G87" s="92"/>
      <c r="H87" s="92"/>
      <c r="I87" s="93"/>
      <c r="J87" s="94"/>
      <c r="K87" s="305">
        <v>0.05</v>
      </c>
      <c r="L87" s="859">
        <f>N80*K87</f>
        <v>220.71077555120161</v>
      </c>
      <c r="M87" s="860"/>
      <c r="N87" s="51"/>
    </row>
    <row r="88" spans="1:14" ht="15.75" thickBot="1">
      <c r="B88" s="822" t="s">
        <v>953</v>
      </c>
      <c r="C88" s="823"/>
      <c r="D88" s="823"/>
      <c r="E88" s="823"/>
      <c r="F88" s="823"/>
      <c r="G88" s="823"/>
      <c r="H88" s="823"/>
      <c r="I88" s="823"/>
      <c r="J88" s="823"/>
      <c r="K88" s="823"/>
      <c r="L88" s="823"/>
      <c r="M88" s="824"/>
      <c r="N88" s="52">
        <f>L85+L86+L87</f>
        <v>1324.2646533072095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5738.4801643312412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18928.850866766585</v>
      </c>
      <c r="L36" s="270"/>
      <c r="M36" s="336">
        <v>670</v>
      </c>
      <c r="N36" s="272">
        <f>K36/M36</f>
        <v>28.252016219054603</v>
      </c>
    </row>
    <row r="37" spans="1:14">
      <c r="A37" s="113" t="s">
        <v>125</v>
      </c>
      <c r="B37" s="871" t="str">
        <f>VLOOKUP(A37,EQUIPOS!A7:D154,3,FALSE)</f>
        <v>Bomba para gato de tensionamiento</v>
      </c>
      <c r="C37" s="872"/>
      <c r="D37" s="872"/>
      <c r="E37" s="872"/>
      <c r="F37" s="872"/>
      <c r="G37" s="872"/>
      <c r="H37" s="873"/>
      <c r="I37" s="421"/>
      <c r="J37" s="422"/>
      <c r="K37" s="269">
        <f>VLOOKUP(A37,EQUIPOS!A7:D164,4,FALSE)</f>
        <v>55361.104149960127</v>
      </c>
      <c r="L37" s="335"/>
      <c r="M37" s="336">
        <v>670</v>
      </c>
      <c r="N37" s="272">
        <f>K37/M37</f>
        <v>82.628513656656907</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166407.48014739851</v>
      </c>
      <c r="L38" s="423"/>
      <c r="M38" s="424">
        <v>670</v>
      </c>
      <c r="N38" s="272">
        <f>K38/M38</f>
        <v>248.36937335432614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365.66626871106479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14950.42135525264</v>
      </c>
      <c r="N48" s="272">
        <f t="shared" ref="N48:N53" si="0">K48*M48</f>
        <v>59.801685421010561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19218.746175729077</v>
      </c>
      <c r="N49" s="272">
        <f t="shared" si="0"/>
        <v>76.874984702916308</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1202.673360308868</v>
      </c>
      <c r="N50" s="272">
        <f t="shared" si="0"/>
        <v>24.053467206177363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2494.5085687295841</v>
      </c>
      <c r="N51" s="272">
        <f t="shared" si="0"/>
        <v>212.03322834201467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78900.675482813065</v>
      </c>
      <c r="N52" s="272">
        <f t="shared" si="0"/>
        <v>78.900675482813071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4367.7711126068043</v>
      </c>
      <c r="N53" s="272">
        <f t="shared" si="0"/>
        <v>87.355422252136094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539.01946340706809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1225.5040061694881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245.10080123389764</v>
      </c>
      <c r="M85" s="858"/>
      <c r="N85" s="51"/>
    </row>
    <row r="86" spans="1:14">
      <c r="B86" s="89" t="s">
        <v>973</v>
      </c>
      <c r="C86" s="90"/>
      <c r="D86" s="90"/>
      <c r="E86" s="90"/>
      <c r="F86" s="90"/>
      <c r="G86" s="90"/>
      <c r="H86" s="90"/>
      <c r="I86" s="87"/>
      <c r="J86" s="88"/>
      <c r="K86" s="304">
        <v>0.05</v>
      </c>
      <c r="L86" s="857">
        <f>N80*K86</f>
        <v>61.27520030847441</v>
      </c>
      <c r="M86" s="858"/>
      <c r="N86" s="51"/>
    </row>
    <row r="87" spans="1:14" ht="15.75" thickBot="1">
      <c r="B87" s="91" t="s">
        <v>974</v>
      </c>
      <c r="C87" s="92"/>
      <c r="D87" s="92"/>
      <c r="E87" s="92"/>
      <c r="F87" s="92"/>
      <c r="G87" s="92"/>
      <c r="H87" s="92"/>
      <c r="I87" s="93"/>
      <c r="J87" s="94"/>
      <c r="K87" s="305">
        <v>0.05</v>
      </c>
      <c r="L87" s="859">
        <f>N80*K87</f>
        <v>61.27520030847441</v>
      </c>
      <c r="M87" s="860"/>
      <c r="N87" s="51"/>
    </row>
    <row r="88" spans="1:14" ht="15.75" thickBot="1">
      <c r="B88" s="822" t="s">
        <v>953</v>
      </c>
      <c r="C88" s="823"/>
      <c r="D88" s="823"/>
      <c r="E88" s="823"/>
      <c r="F88" s="823"/>
      <c r="G88" s="823"/>
      <c r="H88" s="823"/>
      <c r="I88" s="823"/>
      <c r="J88" s="823"/>
      <c r="K88" s="823"/>
      <c r="L88" s="823"/>
      <c r="M88" s="824"/>
      <c r="N88" s="52">
        <f>L85+L86+L87</f>
        <v>367.65120185084641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1593.1552080203346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18928.850866766585</v>
      </c>
      <c r="L36" s="270"/>
      <c r="M36" s="336">
        <v>670</v>
      </c>
      <c r="N36" s="272">
        <f>K36/M36</f>
        <v>28.252016219054603</v>
      </c>
    </row>
    <row r="37" spans="1:14">
      <c r="A37" s="113" t="s">
        <v>125</v>
      </c>
      <c r="B37" s="871" t="str">
        <f>VLOOKUP(A37,EQUIPOS!A7:D154,3,FALSE)</f>
        <v>Bomba para gato de tensionamiento</v>
      </c>
      <c r="C37" s="872"/>
      <c r="D37" s="872"/>
      <c r="E37" s="872"/>
      <c r="F37" s="872"/>
      <c r="G37" s="872"/>
      <c r="H37" s="873"/>
      <c r="I37" s="421"/>
      <c r="J37" s="422"/>
      <c r="K37" s="269">
        <f>VLOOKUP(A37,EQUIPOS!A7:D164,4,FALSE)</f>
        <v>55361.104149960127</v>
      </c>
      <c r="L37" s="335"/>
      <c r="M37" s="336">
        <v>670</v>
      </c>
      <c r="N37" s="272">
        <f>K37/M37</f>
        <v>82.628513656656907</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166407.48014739851</v>
      </c>
      <c r="L38" s="423"/>
      <c r="M38" s="424">
        <v>670</v>
      </c>
      <c r="N38" s="272">
        <f>K38/M38</f>
        <v>248.36937335432614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365.66626871106479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14950.42135525264</v>
      </c>
      <c r="N48" s="272">
        <f t="shared" ref="N48:N53" si="0">K48*M48</f>
        <v>59.801685421010561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19218.746175729077</v>
      </c>
      <c r="N49" s="272">
        <f t="shared" si="0"/>
        <v>76.874984702916308</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1202.673360308868</v>
      </c>
      <c r="N50" s="272">
        <f t="shared" si="0"/>
        <v>24.053467206177363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2494.5085687295841</v>
      </c>
      <c r="N51" s="272">
        <f t="shared" si="0"/>
        <v>13794.632385074601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78900.675482813065</v>
      </c>
      <c r="N52" s="272">
        <f t="shared" si="0"/>
        <v>78.900675482813071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4367.7711126068043</v>
      </c>
      <c r="N53" s="272">
        <f t="shared" si="0"/>
        <v>87.355422252136094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14121.618620139654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14808.103162902074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2961.6206325804151</v>
      </c>
      <c r="M85" s="858"/>
      <c r="N85" s="51"/>
    </row>
    <row r="86" spans="1:14">
      <c r="B86" s="89" t="s">
        <v>973</v>
      </c>
      <c r="C86" s="90"/>
      <c r="D86" s="90"/>
      <c r="E86" s="90"/>
      <c r="F86" s="90"/>
      <c r="G86" s="90"/>
      <c r="H86" s="90"/>
      <c r="I86" s="87"/>
      <c r="J86" s="88"/>
      <c r="K86" s="304">
        <v>0.05</v>
      </c>
      <c r="L86" s="857">
        <f>N80*K86</f>
        <v>740.40515814510377</v>
      </c>
      <c r="M86" s="858"/>
      <c r="N86" s="51"/>
    </row>
    <row r="87" spans="1:14" ht="15.75" thickBot="1">
      <c r="B87" s="91" t="s">
        <v>974</v>
      </c>
      <c r="C87" s="92"/>
      <c r="D87" s="92"/>
      <c r="E87" s="92"/>
      <c r="F87" s="92"/>
      <c r="G87" s="92"/>
      <c r="H87" s="92"/>
      <c r="I87" s="93"/>
      <c r="J87" s="94"/>
      <c r="K87" s="305">
        <v>0.05</v>
      </c>
      <c r="L87" s="859">
        <f>N80*K87</f>
        <v>740.40515814510377</v>
      </c>
      <c r="M87" s="860"/>
      <c r="N87" s="51"/>
    </row>
    <row r="88" spans="1:14" ht="15.75" thickBot="1">
      <c r="B88" s="822" t="s">
        <v>953</v>
      </c>
      <c r="C88" s="823"/>
      <c r="D88" s="823"/>
      <c r="E88" s="823"/>
      <c r="F88" s="823"/>
      <c r="G88" s="823"/>
      <c r="H88" s="823"/>
      <c r="I88" s="823"/>
      <c r="J88" s="823"/>
      <c r="K88" s="823"/>
      <c r="L88" s="823"/>
      <c r="M88" s="824"/>
      <c r="N88" s="52">
        <f>L85+L86+L87</f>
        <v>4442.4309488706231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19250.534111772697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390648.12346740975</v>
      </c>
      <c r="N48" s="272">
        <f>K48*M48</f>
        <v>390648.12346740975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390648.12346740975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1691.59375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392356.63315490977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78471.326630981959</v>
      </c>
      <c r="M85" s="858"/>
      <c r="N85" s="51"/>
    </row>
    <row r="86" spans="1:14">
      <c r="B86" s="89" t="s">
        <v>973</v>
      </c>
      <c r="C86" s="90"/>
      <c r="D86" s="90"/>
      <c r="E86" s="90"/>
      <c r="F86" s="90"/>
      <c r="G86" s="90"/>
      <c r="H86" s="90"/>
      <c r="I86" s="87"/>
      <c r="J86" s="88"/>
      <c r="K86" s="304">
        <v>0.05</v>
      </c>
      <c r="L86" s="857">
        <f>N80*K86</f>
        <v>19617.83165774549</v>
      </c>
      <c r="M86" s="858"/>
      <c r="N86" s="51"/>
    </row>
    <row r="87" spans="1:14" ht="15.75" thickBot="1">
      <c r="B87" s="91" t="s">
        <v>974</v>
      </c>
      <c r="C87" s="92"/>
      <c r="D87" s="92"/>
      <c r="E87" s="92"/>
      <c r="F87" s="92"/>
      <c r="G87" s="92"/>
      <c r="H87" s="92"/>
      <c r="I87" s="93"/>
      <c r="J87" s="94"/>
      <c r="K87" s="305">
        <v>0.05</v>
      </c>
      <c r="L87" s="859">
        <f>N80*K87</f>
        <v>19617.83165774549</v>
      </c>
      <c r="M87" s="860"/>
      <c r="N87" s="51"/>
    </row>
    <row r="88" spans="1:14" ht="15.75" thickBot="1">
      <c r="B88" s="822" t="s">
        <v>953</v>
      </c>
      <c r="C88" s="823"/>
      <c r="D88" s="823"/>
      <c r="E88" s="823"/>
      <c r="F88" s="823"/>
      <c r="G88" s="823"/>
      <c r="H88" s="823"/>
      <c r="I88" s="823"/>
      <c r="J88" s="823"/>
      <c r="K88" s="823"/>
      <c r="L88" s="823"/>
      <c r="M88" s="824"/>
      <c r="N88" s="52">
        <f>L85+L86+L87</f>
        <v>117706.98994647295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510063.62310138275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54.131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32142.595214332385</v>
      </c>
      <c r="N48" s="272">
        <f>K48*M48</f>
        <v>33749.724975049008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33749.724975049008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1082.6199999999999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34886.475975049012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6977.2951950098031</v>
      </c>
      <c r="M85" s="858"/>
      <c r="N85" s="51"/>
    </row>
    <row r="86" spans="1:14">
      <c r="B86" s="89" t="s">
        <v>973</v>
      </c>
      <c r="C86" s="90"/>
      <c r="D86" s="90"/>
      <c r="E86" s="90"/>
      <c r="F86" s="90"/>
      <c r="G86" s="90"/>
      <c r="H86" s="90"/>
      <c r="I86" s="87"/>
      <c r="J86" s="88"/>
      <c r="K86" s="304">
        <v>0.05</v>
      </c>
      <c r="L86" s="857">
        <f>N80*K86</f>
        <v>1744.3237987524508</v>
      </c>
      <c r="M86" s="858"/>
      <c r="N86" s="51"/>
    </row>
    <row r="87" spans="1:14" ht="15.75" thickBot="1">
      <c r="B87" s="91" t="s">
        <v>974</v>
      </c>
      <c r="C87" s="92"/>
      <c r="D87" s="92"/>
      <c r="E87" s="92"/>
      <c r="F87" s="92"/>
      <c r="G87" s="92"/>
      <c r="H87" s="92"/>
      <c r="I87" s="93"/>
      <c r="J87" s="94"/>
      <c r="K87" s="305">
        <v>0.05</v>
      </c>
      <c r="L87" s="859">
        <f>N80*K87</f>
        <v>1744.3237987524508</v>
      </c>
      <c r="M87" s="860"/>
      <c r="N87" s="51"/>
    </row>
    <row r="88" spans="1:14" ht="15.75" thickBot="1">
      <c r="B88" s="822" t="s">
        <v>953</v>
      </c>
      <c r="C88" s="823"/>
      <c r="D88" s="823"/>
      <c r="E88" s="823"/>
      <c r="F88" s="823"/>
      <c r="G88" s="823"/>
      <c r="H88" s="823"/>
      <c r="I88" s="823"/>
      <c r="J88" s="823"/>
      <c r="K88" s="823"/>
      <c r="L88" s="823"/>
      <c r="M88" s="824"/>
      <c r="N88" s="52">
        <f>L85+L86+L87</f>
        <v>10465.942792514707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45352.418767563722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6111.4959805946228</v>
      </c>
      <c r="L36" s="270"/>
      <c r="M36" s="336">
        <v>40</v>
      </c>
      <c r="N36" s="272">
        <f>K36/M36</f>
        <v>152.78739951486557</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14834.082990426472</v>
      </c>
      <c r="L37" s="335"/>
      <c r="M37" s="336">
        <v>40</v>
      </c>
      <c r="N37" s="272">
        <f t="shared" ref="N37:N43" si="0">K37/M37</f>
        <v>370.85207476066182</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18656.656565020068</v>
      </c>
      <c r="L38" s="335"/>
      <c r="M38" s="336">
        <v>40</v>
      </c>
      <c r="N38" s="272">
        <f t="shared" si="0"/>
        <v>466.41641412550172</v>
      </c>
    </row>
    <row r="39" spans="1:14">
      <c r="A39" s="113" t="s">
        <v>208</v>
      </c>
      <c r="B39" s="871" t="str">
        <f>VLOOKUP(A39,EQUIPOS!A9:D154,3,FALSE)</f>
        <v>Equipo de soldadura 400</v>
      </c>
      <c r="C39" s="872"/>
      <c r="D39" s="872"/>
      <c r="E39" s="872"/>
      <c r="F39" s="872"/>
      <c r="G39" s="872"/>
      <c r="H39" s="873"/>
      <c r="I39" s="421"/>
      <c r="J39" s="422"/>
      <c r="K39" s="269">
        <f>VLOOKUP(A39,EQUIPOS!A9:D166,4,FALSE)</f>
        <v>20538.995167167996</v>
      </c>
      <c r="L39" s="335"/>
      <c r="M39" s="336">
        <v>40</v>
      </c>
      <c r="N39" s="272">
        <f t="shared" si="0"/>
        <v>513.47487917919989</v>
      </c>
    </row>
    <row r="40" spans="1:14">
      <c r="A40" s="113" t="s">
        <v>210</v>
      </c>
      <c r="B40" s="871" t="str">
        <f>VLOOKUP(A40,EQUIPOS!A10:D154,3,FALSE)</f>
        <v>Equipo de soldadura 600</v>
      </c>
      <c r="C40" s="872"/>
      <c r="D40" s="872"/>
      <c r="E40" s="872"/>
      <c r="F40" s="872"/>
      <c r="G40" s="872"/>
      <c r="H40" s="873"/>
      <c r="I40" s="421"/>
      <c r="J40" s="422"/>
      <c r="K40" s="269">
        <f>VLOOKUP(A40,EQUIPOS!A10:D167,4,FALSE)</f>
        <v>21911.966610678293</v>
      </c>
      <c r="L40" s="335"/>
      <c r="M40" s="336">
        <v>40</v>
      </c>
      <c r="N40" s="272">
        <f t="shared" si="0"/>
        <v>547.79916526695729</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133160.1203759959</v>
      </c>
      <c r="L41" s="335"/>
      <c r="M41" s="336">
        <v>4000</v>
      </c>
      <c r="N41" s="272">
        <f t="shared" si="0"/>
        <v>33.290030093998979</v>
      </c>
    </row>
    <row r="42" spans="1:14">
      <c r="A42" s="113" t="s">
        <v>294</v>
      </c>
      <c r="B42" s="871" t="str">
        <f>VLOOKUP(A42,EQUIPOS!A12:D156,3,FALSE)</f>
        <v>Puente grúa</v>
      </c>
      <c r="C42" s="872"/>
      <c r="D42" s="872"/>
      <c r="E42" s="872"/>
      <c r="F42" s="872"/>
      <c r="G42" s="872"/>
      <c r="H42" s="873"/>
      <c r="I42" s="421"/>
      <c r="J42" s="422"/>
      <c r="K42" s="269">
        <f>VLOOKUP(A42,EQUIPOS!A12:D169,4,FALSE)</f>
        <v>7638.1727944268096</v>
      </c>
      <c r="L42" s="335"/>
      <c r="M42" s="336">
        <v>40000</v>
      </c>
      <c r="N42" s="272">
        <f t="shared" si="0"/>
        <v>0.19095431986067024</v>
      </c>
    </row>
    <row r="43" spans="1:14">
      <c r="A43" s="113" t="s">
        <v>334</v>
      </c>
      <c r="B43" s="871" t="str">
        <f>VLOOKUP(A43,EQUIPOS!A13:D157,3,FALSE)</f>
        <v>Taladro industrial</v>
      </c>
      <c r="C43" s="872"/>
      <c r="D43" s="872"/>
      <c r="E43" s="872"/>
      <c r="F43" s="872"/>
      <c r="G43" s="872"/>
      <c r="H43" s="873"/>
      <c r="I43" s="421"/>
      <c r="J43" s="422"/>
      <c r="K43" s="269">
        <f>VLOOKUP(A43,EQUIPOS!A13:D170,4,FALSE)</f>
        <v>9198.5501021654327</v>
      </c>
      <c r="L43" s="335"/>
      <c r="M43" s="336">
        <v>40</v>
      </c>
      <c r="N43" s="272">
        <f t="shared" si="0"/>
        <v>229.96375255413582</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201.60799618480041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2516.3826659999822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30546.647190330361</v>
      </c>
      <c r="N53" s="272">
        <f t="shared" ref="N53:N58" si="1">K53*M53</f>
        <v>152.73323595165181</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2178.53748335717</v>
      </c>
      <c r="N54" s="272">
        <f t="shared" si="1"/>
        <v>10.892687416785851</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14178.539780638246</v>
      </c>
      <c r="N55" s="272">
        <f t="shared" si="1"/>
        <v>70.892698903191231</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6902.7303445787538</v>
      </c>
      <c r="N56" s="272">
        <f t="shared" si="1"/>
        <v>69.027303445787538</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18970.637066817995</v>
      </c>
      <c r="N57" s="272">
        <f t="shared" si="1"/>
        <v>189.70637066817994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3756.6668003550335</v>
      </c>
      <c r="N58" s="272">
        <f t="shared" si="1"/>
        <v>3756.6668003550335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4249.9190967406303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2016.0799618480041</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8782.3817245886166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1756.4763449177235</v>
      </c>
      <c r="M90" s="858"/>
      <c r="N90" s="51"/>
    </row>
    <row r="91" spans="1:14">
      <c r="B91" s="89" t="s">
        <v>973</v>
      </c>
      <c r="C91" s="90"/>
      <c r="D91" s="90"/>
      <c r="E91" s="90"/>
      <c r="F91" s="90"/>
      <c r="G91" s="90"/>
      <c r="H91" s="90"/>
      <c r="I91" s="87"/>
      <c r="J91" s="88"/>
      <c r="K91" s="304">
        <v>0.05</v>
      </c>
      <c r="L91" s="857">
        <f>N85*K91</f>
        <v>439.11908622943088</v>
      </c>
      <c r="M91" s="858"/>
      <c r="N91" s="51"/>
    </row>
    <row r="92" spans="1:14" ht="15.75" thickBot="1">
      <c r="B92" s="91" t="s">
        <v>974</v>
      </c>
      <c r="C92" s="92"/>
      <c r="D92" s="92"/>
      <c r="E92" s="92"/>
      <c r="F92" s="92"/>
      <c r="G92" s="92"/>
      <c r="H92" s="92"/>
      <c r="I92" s="93"/>
      <c r="J92" s="94"/>
      <c r="K92" s="305">
        <v>0.05</v>
      </c>
      <c r="L92" s="859">
        <f>N85*K92</f>
        <v>439.11908622943088</v>
      </c>
      <c r="M92" s="860"/>
      <c r="N92" s="51"/>
    </row>
    <row r="93" spans="1:14" ht="15.75" thickBot="1">
      <c r="B93" s="822" t="s">
        <v>953</v>
      </c>
      <c r="C93" s="823"/>
      <c r="D93" s="823"/>
      <c r="E93" s="823"/>
      <c r="F93" s="823"/>
      <c r="G93" s="823"/>
      <c r="H93" s="823"/>
      <c r="I93" s="823"/>
      <c r="J93" s="823"/>
      <c r="K93" s="823"/>
      <c r="L93" s="823"/>
      <c r="M93" s="824"/>
      <c r="N93" s="52">
        <f>L90+L91+L92</f>
        <v>2634.7145173765848</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11417.096241965202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6111.4959805946228</v>
      </c>
      <c r="L36" s="270"/>
      <c r="M36" s="336">
        <v>40</v>
      </c>
      <c r="N36" s="272">
        <f t="shared" ref="N36:N41" si="0">K36/M36</f>
        <v>152.78739951486557</v>
      </c>
    </row>
    <row r="37" spans="1:14">
      <c r="A37" s="113" t="s">
        <v>334</v>
      </c>
      <c r="B37" s="871" t="str">
        <f>VLOOKUP(A37,EQUIPOS!A7:D154,3,FALSE)</f>
        <v>Taladro industrial</v>
      </c>
      <c r="C37" s="872"/>
      <c r="D37" s="872"/>
      <c r="E37" s="872"/>
      <c r="F37" s="872"/>
      <c r="G37" s="872"/>
      <c r="H37" s="873"/>
      <c r="I37" s="421"/>
      <c r="J37" s="422"/>
      <c r="K37" s="269">
        <f>VLOOKUP(A37,EQUIPOS!A7:D164,4,FALSE)</f>
        <v>9198.5501021654327</v>
      </c>
      <c r="L37" s="335"/>
      <c r="M37" s="336">
        <v>40</v>
      </c>
      <c r="N37" s="272">
        <f t="shared" si="0"/>
        <v>229.96375255413582</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14834.082990426472</v>
      </c>
      <c r="L38" s="335"/>
      <c r="M38" s="336">
        <v>40</v>
      </c>
      <c r="N38" s="272">
        <f t="shared" si="0"/>
        <v>370.85207476066182</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18656.656565020068</v>
      </c>
      <c r="L39" s="335"/>
      <c r="M39" s="336">
        <v>40</v>
      </c>
      <c r="N39" s="272">
        <f t="shared" si="0"/>
        <v>466.41641412550172</v>
      </c>
    </row>
    <row r="40" spans="1:14">
      <c r="A40" s="113" t="s">
        <v>208</v>
      </c>
      <c r="B40" s="871" t="str">
        <f>VLOOKUP(A40,EQUIPOS!A10:D154,3,FALSE)</f>
        <v>Equipo de soldadura 400</v>
      </c>
      <c r="C40" s="872"/>
      <c r="D40" s="872"/>
      <c r="E40" s="872"/>
      <c r="F40" s="872"/>
      <c r="G40" s="872"/>
      <c r="H40" s="873"/>
      <c r="I40" s="421"/>
      <c r="J40" s="422"/>
      <c r="K40" s="269">
        <f>VLOOKUP(A40,EQUIPOS!A10:D167,4,FALSE)</f>
        <v>20538.995167167996</v>
      </c>
      <c r="L40" s="335"/>
      <c r="M40" s="336">
        <v>40</v>
      </c>
      <c r="N40" s="272">
        <f t="shared" si="0"/>
        <v>513.47487917919989</v>
      </c>
    </row>
    <row r="41" spans="1:14">
      <c r="A41" s="113" t="s">
        <v>210</v>
      </c>
      <c r="B41" s="871" t="str">
        <f>VLOOKUP(A41,EQUIPOS!A11:D155,3,FALSE)</f>
        <v>Equipo de soldadura 600</v>
      </c>
      <c r="C41" s="872"/>
      <c r="D41" s="872"/>
      <c r="E41" s="872"/>
      <c r="F41" s="872"/>
      <c r="G41" s="872"/>
      <c r="H41" s="873"/>
      <c r="I41" s="421"/>
      <c r="J41" s="422"/>
      <c r="K41" s="269">
        <f>VLOOKUP(A41,EQUIPOS!A11:D168,4,FALSE)</f>
        <v>21911.966610678293</v>
      </c>
      <c r="L41" s="335"/>
      <c r="M41" s="336">
        <v>40</v>
      </c>
      <c r="N41" s="272">
        <f t="shared" si="0"/>
        <v>547.79916526695729</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2382.0976834937228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30546.647190330361</v>
      </c>
      <c r="N51" s="272">
        <f t="shared" ref="N51:N56" si="1">K51*M51</f>
        <v>152.73323595165181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2178.53748335717</v>
      </c>
      <c r="N52" s="272">
        <f t="shared" si="1"/>
        <v>10.892687416785851</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14178.539780638246</v>
      </c>
      <c r="N53" s="272">
        <f t="shared" si="1"/>
        <v>70.892698903191231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6902.7303445787538</v>
      </c>
      <c r="N54" s="272">
        <f t="shared" si="1"/>
        <v>69.027303445787538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18970.637066817995</v>
      </c>
      <c r="N55" s="272">
        <f t="shared" si="1"/>
        <v>189.70637066817994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3756.6668003550335</v>
      </c>
      <c r="N56" s="272">
        <f t="shared" si="1"/>
        <v>3756.6668003550335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4249.9190967406303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8648.0967420823581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1729.6193484164717</v>
      </c>
      <c r="M88" s="858"/>
      <c r="N88" s="51"/>
    </row>
    <row r="89" spans="1:14">
      <c r="B89" s="89" t="s">
        <v>973</v>
      </c>
      <c r="C89" s="90"/>
      <c r="D89" s="90"/>
      <c r="E89" s="90"/>
      <c r="F89" s="90"/>
      <c r="G89" s="90"/>
      <c r="H89" s="90"/>
      <c r="I89" s="87"/>
      <c r="J89" s="88"/>
      <c r="K89" s="304">
        <v>0.05</v>
      </c>
      <c r="L89" s="857">
        <f>N83*K89</f>
        <v>432.40483710411792</v>
      </c>
      <c r="M89" s="858"/>
      <c r="N89" s="51"/>
    </row>
    <row r="90" spans="1:14" ht="15.75" thickBot="1">
      <c r="B90" s="91" t="s">
        <v>974</v>
      </c>
      <c r="C90" s="92"/>
      <c r="D90" s="92"/>
      <c r="E90" s="92"/>
      <c r="F90" s="92"/>
      <c r="G90" s="92"/>
      <c r="H90" s="92"/>
      <c r="I90" s="93"/>
      <c r="J90" s="94"/>
      <c r="K90" s="305">
        <v>0.05</v>
      </c>
      <c r="L90" s="859">
        <f>N83*K90</f>
        <v>432.40483710411792</v>
      </c>
      <c r="M90" s="860"/>
      <c r="N90" s="51"/>
    </row>
    <row r="91" spans="1:14" ht="15.75" thickBot="1">
      <c r="B91" s="822" t="s">
        <v>953</v>
      </c>
      <c r="C91" s="823"/>
      <c r="D91" s="823"/>
      <c r="E91" s="823"/>
      <c r="F91" s="823"/>
      <c r="G91" s="823"/>
      <c r="H91" s="823"/>
      <c r="I91" s="823"/>
      <c r="J91" s="823"/>
      <c r="K91" s="823"/>
      <c r="L91" s="823"/>
      <c r="M91" s="824"/>
      <c r="N91" s="52">
        <f>L88+L89+L90</f>
        <v>2594.4290226247076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11242.525764707065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1553.7914163750208</v>
      </c>
      <c r="M61" s="910"/>
      <c r="N61" s="287">
        <f>K61*L61</f>
        <v>1553.7914163750208</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1553.7914163750208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1553.7914163750208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310.7582832750042</v>
      </c>
      <c r="M85" s="858"/>
      <c r="N85" s="51"/>
    </row>
    <row r="86" spans="1:14">
      <c r="B86" s="89" t="s">
        <v>973</v>
      </c>
      <c r="C86" s="90"/>
      <c r="D86" s="90"/>
      <c r="E86" s="90"/>
      <c r="F86" s="90"/>
      <c r="G86" s="90"/>
      <c r="H86" s="90"/>
      <c r="I86" s="87"/>
      <c r="J86" s="88"/>
      <c r="K86" s="304">
        <v>0.05</v>
      </c>
      <c r="L86" s="857">
        <f>N80*K86</f>
        <v>77.689570818751051</v>
      </c>
      <c r="M86" s="858"/>
      <c r="N86" s="51"/>
    </row>
    <row r="87" spans="1:14" ht="15.75" thickBot="1">
      <c r="B87" s="91" t="s">
        <v>974</v>
      </c>
      <c r="C87" s="92"/>
      <c r="D87" s="92"/>
      <c r="E87" s="92"/>
      <c r="F87" s="92"/>
      <c r="G87" s="92"/>
      <c r="H87" s="92"/>
      <c r="I87" s="93"/>
      <c r="J87" s="94"/>
      <c r="K87" s="305">
        <v>0.05</v>
      </c>
      <c r="L87" s="859">
        <f>N80*K87</f>
        <v>77.689570818751051</v>
      </c>
      <c r="M87" s="860"/>
      <c r="N87" s="51"/>
    </row>
    <row r="88" spans="1:14" ht="15.75" thickBot="1">
      <c r="B88" s="822" t="s">
        <v>953</v>
      </c>
      <c r="C88" s="823"/>
      <c r="D88" s="823"/>
      <c r="E88" s="823"/>
      <c r="F88" s="823"/>
      <c r="G88" s="823"/>
      <c r="H88" s="823"/>
      <c r="I88" s="823"/>
      <c r="J88" s="823"/>
      <c r="K88" s="823"/>
      <c r="L88" s="823"/>
      <c r="M88" s="824"/>
      <c r="N88" s="52">
        <f>L85+L86+L87</f>
        <v>466.13742491250633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2019.9288412875271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6111.4959805946228</v>
      </c>
      <c r="L36" s="270"/>
      <c r="M36" s="336">
        <v>40</v>
      </c>
      <c r="N36" s="272">
        <f t="shared" ref="N36:N41" si="0">K36/M36</f>
        <v>152.78739951486557</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14834.082990426472</v>
      </c>
      <c r="L37" s="335"/>
      <c r="M37" s="336">
        <v>400</v>
      </c>
      <c r="N37" s="272">
        <f t="shared" si="0"/>
        <v>37.085207476066181</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18656.656565020068</v>
      </c>
      <c r="L38" s="335"/>
      <c r="M38" s="336">
        <v>400</v>
      </c>
      <c r="N38" s="272">
        <f t="shared" si="0"/>
        <v>46.641641412550172</v>
      </c>
    </row>
    <row r="39" spans="1:14">
      <c r="A39" s="113" t="s">
        <v>208</v>
      </c>
      <c r="B39" s="871" t="str">
        <f>VLOOKUP(A39,EQUIPOS!A9:D154,3,FALSE)</f>
        <v>Equipo de soldadura 400</v>
      </c>
      <c r="C39" s="872"/>
      <c r="D39" s="872"/>
      <c r="E39" s="872"/>
      <c r="F39" s="872"/>
      <c r="G39" s="872"/>
      <c r="H39" s="873"/>
      <c r="I39" s="421"/>
      <c r="J39" s="422"/>
      <c r="K39" s="269">
        <f>VLOOKUP(A39,EQUIPOS!A9:D166,4,FALSE)</f>
        <v>20538.995167167996</v>
      </c>
      <c r="L39" s="335"/>
      <c r="M39" s="336">
        <v>400</v>
      </c>
      <c r="N39" s="272">
        <f t="shared" si="0"/>
        <v>51.347487917919992</v>
      </c>
    </row>
    <row r="40" spans="1:14">
      <c r="A40" s="113" t="s">
        <v>210</v>
      </c>
      <c r="B40" s="871" t="str">
        <f>VLOOKUP(A40,EQUIPOS!A10:D154,3,FALSE)</f>
        <v>Equipo de soldadura 600</v>
      </c>
      <c r="C40" s="872"/>
      <c r="D40" s="872"/>
      <c r="E40" s="872"/>
      <c r="F40" s="872"/>
      <c r="G40" s="872"/>
      <c r="H40" s="873"/>
      <c r="I40" s="421"/>
      <c r="J40" s="422"/>
      <c r="K40" s="269">
        <f>VLOOKUP(A40,EQUIPOS!A10:D167,4,FALSE)</f>
        <v>21911.966610678293</v>
      </c>
      <c r="L40" s="335"/>
      <c r="M40" s="336">
        <v>400</v>
      </c>
      <c r="N40" s="272">
        <f t="shared" si="0"/>
        <v>54.779916526695736</v>
      </c>
    </row>
    <row r="41" spans="1:14">
      <c r="A41" s="113" t="s">
        <v>243</v>
      </c>
      <c r="B41" s="871" t="str">
        <f>VLOOKUP(A41,EQUIPOS!A11:D155,3,FALSE)</f>
        <v>Grúa 10 ton</v>
      </c>
      <c r="C41" s="872"/>
      <c r="D41" s="872"/>
      <c r="E41" s="872"/>
      <c r="F41" s="872"/>
      <c r="G41" s="872"/>
      <c r="H41" s="873"/>
      <c r="I41" s="421"/>
      <c r="J41" s="422"/>
      <c r="K41" s="269">
        <f>VLOOKUP(A41,EQUIPOS!A11:D168,4,FALSE)</f>
        <v>135339.68367074823</v>
      </c>
      <c r="L41" s="335"/>
      <c r="M41" s="336">
        <v>400</v>
      </c>
      <c r="N41" s="272">
        <f t="shared" si="0"/>
        <v>338.34920917687054</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781.79486011736844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30546.647190330361</v>
      </c>
      <c r="N51" s="272">
        <f>K51*M51</f>
        <v>152.73323595165181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2178.53748335717</v>
      </c>
      <c r="N52" s="272">
        <f t="shared" ref="N52:N58" si="1">K52*M52</f>
        <v>10.892687416785851</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14178.539780638246</v>
      </c>
      <c r="N53" s="272">
        <f t="shared" si="1"/>
        <v>70.892698903191231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6902.7303445787538</v>
      </c>
      <c r="N54" s="272">
        <f t="shared" si="1"/>
        <v>69.027303445787538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18970.637066817995</v>
      </c>
      <c r="N55" s="272">
        <f t="shared" si="1"/>
        <v>189.70637066817994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38662.147319906224</v>
      </c>
      <c r="N56" s="272">
        <f t="shared" si="1"/>
        <v>19.331073659953113</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50659.111525601198</v>
      </c>
      <c r="N57" s="272">
        <f t="shared" si="1"/>
        <v>50.659111525601197</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19530.486999476805</v>
      </c>
      <c r="N58" s="272">
        <f t="shared" si="1"/>
        <v>19.530486999476807</v>
      </c>
    </row>
    <row r="59" spans="1:14" ht="15.75" thickBot="1">
      <c r="B59" s="822" t="s">
        <v>953</v>
      </c>
      <c r="C59" s="823"/>
      <c r="D59" s="823"/>
      <c r="E59" s="823"/>
      <c r="F59" s="823"/>
      <c r="G59" s="823"/>
      <c r="H59" s="823"/>
      <c r="I59" s="823"/>
      <c r="J59" s="823"/>
      <c r="K59" s="823"/>
      <c r="L59" s="823"/>
      <c r="M59" s="824"/>
      <c r="N59" s="394">
        <f>SUM(N51:N58)</f>
        <v>582.77296857062754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3380.6477905360002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676.12955810720007</v>
      </c>
      <c r="M88" s="858"/>
      <c r="N88" s="51"/>
    </row>
    <row r="89" spans="1:14">
      <c r="B89" s="89" t="s">
        <v>973</v>
      </c>
      <c r="C89" s="90"/>
      <c r="D89" s="90"/>
      <c r="E89" s="90"/>
      <c r="F89" s="90"/>
      <c r="G89" s="90"/>
      <c r="H89" s="90"/>
      <c r="I89" s="87"/>
      <c r="J89" s="88"/>
      <c r="K89" s="304">
        <v>0.05</v>
      </c>
      <c r="L89" s="857">
        <f>N83*K89</f>
        <v>169.03238952680002</v>
      </c>
      <c r="M89" s="858"/>
      <c r="N89" s="51"/>
    </row>
    <row r="90" spans="1:14" ht="15.75" thickBot="1">
      <c r="B90" s="91" t="s">
        <v>974</v>
      </c>
      <c r="C90" s="92"/>
      <c r="D90" s="92"/>
      <c r="E90" s="92"/>
      <c r="F90" s="92"/>
      <c r="G90" s="92"/>
      <c r="H90" s="92"/>
      <c r="I90" s="93"/>
      <c r="J90" s="94"/>
      <c r="K90" s="305">
        <v>0.05</v>
      </c>
      <c r="L90" s="859">
        <f>N83*K90</f>
        <v>169.03238952680002</v>
      </c>
      <c r="M90" s="860"/>
      <c r="N90" s="51"/>
    </row>
    <row r="91" spans="1:14" ht="15.75" thickBot="1">
      <c r="B91" s="822" t="s">
        <v>953</v>
      </c>
      <c r="C91" s="823"/>
      <c r="D91" s="823"/>
      <c r="E91" s="823"/>
      <c r="F91" s="823"/>
      <c r="G91" s="823"/>
      <c r="H91" s="823"/>
      <c r="I91" s="823"/>
      <c r="J91" s="823"/>
      <c r="K91" s="823"/>
      <c r="L91" s="823"/>
      <c r="M91" s="824"/>
      <c r="N91" s="52">
        <f>L88+L89+L90</f>
        <v>1014.1943371608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4394.8421276968002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4663.1423623130786</v>
      </c>
      <c r="L36" s="270"/>
      <c r="M36" s="336">
        <v>4</v>
      </c>
      <c r="N36" s="272">
        <f>K36/M36</f>
        <v>1165.7855905782696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2175.8176018732947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464447.73775940272</v>
      </c>
      <c r="N48" s="272">
        <f>K48*M48</f>
        <v>4644.4773775940275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133313.22890860116</v>
      </c>
      <c r="N49" s="272">
        <f>K49*M49</f>
        <v>133313.22890860116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343285.47695953539</v>
      </c>
      <c r="N50" s="272">
        <f>K50*M50</f>
        <v>125299.19909023041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263256.9053764256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1035.860944250014</v>
      </c>
      <c r="M58" s="910"/>
      <c r="N58" s="287">
        <f>K58*L58</f>
        <v>290.04106439000395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290.04106439000395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275823.08415563911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55164.616831127823</v>
      </c>
      <c r="M82" s="858"/>
      <c r="N82" s="51"/>
    </row>
    <row r="83" spans="1:14">
      <c r="B83" s="89" t="s">
        <v>973</v>
      </c>
      <c r="C83" s="90"/>
      <c r="D83" s="90"/>
      <c r="E83" s="90"/>
      <c r="F83" s="90"/>
      <c r="G83" s="90"/>
      <c r="H83" s="90"/>
      <c r="I83" s="87"/>
      <c r="J83" s="88"/>
      <c r="K83" s="304">
        <v>0.05</v>
      </c>
      <c r="L83" s="857">
        <f>N77*K83</f>
        <v>13791.154207781956</v>
      </c>
      <c r="M83" s="858"/>
      <c r="N83" s="51"/>
    </row>
    <row r="84" spans="1:14" ht="15.75" thickBot="1">
      <c r="B84" s="91" t="s">
        <v>974</v>
      </c>
      <c r="C84" s="92"/>
      <c r="D84" s="92"/>
      <c r="E84" s="92"/>
      <c r="F84" s="92"/>
      <c r="G84" s="92"/>
      <c r="H84" s="92"/>
      <c r="I84" s="93"/>
      <c r="J84" s="94"/>
      <c r="K84" s="305">
        <v>0.05</v>
      </c>
      <c r="L84" s="859">
        <f>N77*K84</f>
        <v>13791.154207781956</v>
      </c>
      <c r="M84" s="860"/>
      <c r="N84" s="51"/>
    </row>
    <row r="85" spans="1:14" ht="15.75" thickBot="1">
      <c r="B85" s="822" t="s">
        <v>953</v>
      </c>
      <c r="C85" s="823"/>
      <c r="D85" s="823"/>
      <c r="E85" s="823"/>
      <c r="F85" s="823"/>
      <c r="G85" s="823"/>
      <c r="H85" s="823"/>
      <c r="I85" s="823"/>
      <c r="J85" s="823"/>
      <c r="K85" s="823"/>
      <c r="L85" s="823"/>
      <c r="M85" s="824"/>
      <c r="N85" s="52">
        <f>L82+L83+L84</f>
        <v>82746.925246691739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358570.00940233085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4663.1423623130786</v>
      </c>
      <c r="L36" s="270"/>
      <c r="M36" s="441">
        <v>4</v>
      </c>
      <c r="N36" s="272">
        <f>K36/M36</f>
        <v>1165.7855905782696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2175.8176018732947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464447.73775940272</v>
      </c>
      <c r="N48" s="272">
        <f>K48*M48</f>
        <v>9288.9547551880551</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133313.22890860116</v>
      </c>
      <c r="N49" s="272">
        <f>K49*M49</f>
        <v>133313.22890860116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343285.47695953539</v>
      </c>
      <c r="N50" s="272">
        <f>K50*M50</f>
        <v>157911.31940138628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300513.50306517549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1035.860944250014</v>
      </c>
      <c r="M58" s="910"/>
      <c r="N58" s="287">
        <f>K58*L58</f>
        <v>290.04106439000395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290.04106439000395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313079.68184438901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62615.936368877803</v>
      </c>
      <c r="M82" s="858"/>
      <c r="N82" s="51"/>
    </row>
    <row r="83" spans="1:14">
      <c r="B83" s="89" t="s">
        <v>973</v>
      </c>
      <c r="C83" s="90"/>
      <c r="D83" s="90"/>
      <c r="E83" s="90"/>
      <c r="F83" s="90"/>
      <c r="G83" s="90"/>
      <c r="H83" s="90"/>
      <c r="I83" s="87"/>
      <c r="J83" s="88"/>
      <c r="K83" s="304">
        <v>0.05</v>
      </c>
      <c r="L83" s="857">
        <f>N77*K83</f>
        <v>15653.984092219451</v>
      </c>
      <c r="M83" s="858"/>
      <c r="N83" s="51"/>
    </row>
    <row r="84" spans="1:14" ht="15.75" thickBot="1">
      <c r="B84" s="91" t="s">
        <v>974</v>
      </c>
      <c r="C84" s="92"/>
      <c r="D84" s="92"/>
      <c r="E84" s="92"/>
      <c r="F84" s="92"/>
      <c r="G84" s="92"/>
      <c r="H84" s="92"/>
      <c r="I84" s="93"/>
      <c r="J84" s="94"/>
      <c r="K84" s="305">
        <v>0.05</v>
      </c>
      <c r="L84" s="859">
        <f>N77*K84</f>
        <v>15653.984092219451</v>
      </c>
      <c r="M84" s="860"/>
      <c r="N84" s="51"/>
    </row>
    <row r="85" spans="1:14" ht="15.75" thickBot="1">
      <c r="B85" s="822" t="s">
        <v>953</v>
      </c>
      <c r="C85" s="823"/>
      <c r="D85" s="823"/>
      <c r="E85" s="823"/>
      <c r="F85" s="823"/>
      <c r="G85" s="823"/>
      <c r="H85" s="823"/>
      <c r="I85" s="823"/>
      <c r="J85" s="823"/>
      <c r="K85" s="823"/>
      <c r="L85" s="823"/>
      <c r="M85" s="824"/>
      <c r="N85" s="52">
        <f>L82+L83+L84</f>
        <v>93923.904553316708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407003.58639770572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187208.41516582333</v>
      </c>
      <c r="L36" s="270"/>
      <c r="M36" s="336">
        <v>3</v>
      </c>
      <c r="N36" s="272">
        <f>K36/M36</f>
        <v>62402.805055274446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1346.7093483933668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63749.51440366781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464447.73775940272</v>
      </c>
      <c r="N48" s="272">
        <f>K48*M48</f>
        <v>9288.9547551880551</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35272.924641308302</v>
      </c>
      <c r="N49" s="272">
        <f>K49*M49</f>
        <v>16225.54533500182</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413995.11277527711</v>
      </c>
      <c r="N50" s="272">
        <f>K50*M50</f>
        <v>413995.11277527711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439509.61286546697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1035.860944250014</v>
      </c>
      <c r="M58" s="910"/>
      <c r="N58" s="287">
        <f>K58*L58</f>
        <v>290.04106439000395</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1009.8514822549703</v>
      </c>
      <c r="M59" s="910"/>
      <c r="N59" s="287">
        <f>K59*L59</f>
        <v>464.53168183728633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754.57274622729028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13467.093483933666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517480.79349929572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103496.15869985915</v>
      </c>
      <c r="M82" s="858"/>
      <c r="N82" s="51"/>
    </row>
    <row r="83" spans="1:14">
      <c r="B83" s="89" t="s">
        <v>973</v>
      </c>
      <c r="C83" s="90"/>
      <c r="D83" s="90"/>
      <c r="E83" s="90"/>
      <c r="F83" s="90"/>
      <c r="G83" s="90"/>
      <c r="H83" s="90"/>
      <c r="I83" s="87"/>
      <c r="J83" s="88"/>
      <c r="K83" s="304">
        <v>0.05</v>
      </c>
      <c r="L83" s="857">
        <f>N77*K83</f>
        <v>25874.039674964788</v>
      </c>
      <c r="M83" s="858"/>
      <c r="N83" s="51"/>
    </row>
    <row r="84" spans="1:14" ht="15.75" thickBot="1">
      <c r="B84" s="91" t="s">
        <v>974</v>
      </c>
      <c r="C84" s="92"/>
      <c r="D84" s="92"/>
      <c r="E84" s="92"/>
      <c r="F84" s="92"/>
      <c r="G84" s="92"/>
      <c r="H84" s="92"/>
      <c r="I84" s="93"/>
      <c r="J84" s="94"/>
      <c r="K84" s="305">
        <v>0.05</v>
      </c>
      <c r="L84" s="859">
        <f>N77*K84</f>
        <v>25874.039674964788</v>
      </c>
      <c r="M84" s="860"/>
      <c r="N84" s="51"/>
    </row>
    <row r="85" spans="1:14" ht="15.75" thickBot="1">
      <c r="B85" s="822" t="s">
        <v>953</v>
      </c>
      <c r="C85" s="823"/>
      <c r="D85" s="823"/>
      <c r="E85" s="823"/>
      <c r="F85" s="823"/>
      <c r="G85" s="823"/>
      <c r="H85" s="823"/>
      <c r="I85" s="823"/>
      <c r="J85" s="823"/>
      <c r="K85" s="823"/>
      <c r="L85" s="823"/>
      <c r="M85" s="824"/>
      <c r="N85" s="52">
        <f>L82+L83+L84</f>
        <v>155244.23804978872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672725.03154908447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336">
        <v>0.5</v>
      </c>
      <c r="N36" s="272">
        <f>K36/M36</f>
        <v>14129.48517993514</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113480.35178619555</v>
      </c>
      <c r="L37" s="335"/>
      <c r="M37" s="336">
        <v>1.5</v>
      </c>
      <c r="N37" s="272">
        <f>K37/M37</f>
        <v>75653.567857463699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92476.471734185572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35272.924641308302</v>
      </c>
      <c r="N48" s="272">
        <f>K48*M48</f>
        <v>20458.296291958814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195028.89437609696</v>
      </c>
      <c r="N49" s="272">
        <f>K49*M49</f>
        <v>195028.89437609696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215487.19066805576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1035.860944250014</v>
      </c>
      <c r="M58" s="910"/>
      <c r="N58" s="287">
        <f>K58*L58</f>
        <v>1035.860944250014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1009.8514822549703</v>
      </c>
      <c r="M59" s="910"/>
      <c r="N59" s="287">
        <f>K59*L59</f>
        <v>585.71385970788276</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1621.5748039578966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336519.42417406652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67303.884834813303</v>
      </c>
      <c r="M82" s="858"/>
      <c r="N82" s="51"/>
    </row>
    <row r="83" spans="1:14">
      <c r="B83" s="89" t="s">
        <v>973</v>
      </c>
      <c r="C83" s="90"/>
      <c r="D83" s="90"/>
      <c r="E83" s="90"/>
      <c r="F83" s="90"/>
      <c r="G83" s="90"/>
      <c r="H83" s="90"/>
      <c r="I83" s="87"/>
      <c r="J83" s="88"/>
      <c r="K83" s="304">
        <v>0.05</v>
      </c>
      <c r="L83" s="857">
        <f>N77*K83</f>
        <v>16825.971208703326</v>
      </c>
      <c r="M83" s="858"/>
      <c r="N83" s="51"/>
    </row>
    <row r="84" spans="1:14" ht="15.75" thickBot="1">
      <c r="B84" s="91" t="s">
        <v>974</v>
      </c>
      <c r="C84" s="92"/>
      <c r="D84" s="92"/>
      <c r="E84" s="92"/>
      <c r="F84" s="92"/>
      <c r="G84" s="92"/>
      <c r="H84" s="92"/>
      <c r="I84" s="93"/>
      <c r="J84" s="94"/>
      <c r="K84" s="305">
        <v>0.05</v>
      </c>
      <c r="L84" s="859">
        <f>N77*K84</f>
        <v>16825.971208703326</v>
      </c>
      <c r="M84" s="860"/>
      <c r="N84" s="51"/>
    </row>
    <row r="85" spans="1:14" ht="15.75" thickBot="1">
      <c r="B85" s="822" t="s">
        <v>953</v>
      </c>
      <c r="C85" s="823"/>
      <c r="D85" s="823"/>
      <c r="E85" s="823"/>
      <c r="F85" s="823"/>
      <c r="G85" s="823"/>
      <c r="H85" s="823"/>
      <c r="I85" s="823"/>
      <c r="J85" s="823"/>
      <c r="K85" s="823"/>
      <c r="L85" s="823"/>
      <c r="M85" s="824"/>
      <c r="N85" s="52">
        <f>L82+L83+L84</f>
        <v>100955.82725221995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437475.25142628647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336">
        <v>0.5</v>
      </c>
      <c r="N36" s="272">
        <f>K36/M36</f>
        <v>14129.48517993514</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117577.28519164625</v>
      </c>
      <c r="L37" s="335"/>
      <c r="M37" s="336">
        <v>1.5</v>
      </c>
      <c r="N37" s="272">
        <f>K37/M37</f>
        <v>78384.856794430831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95207.760671152704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35272.924641308302</v>
      </c>
      <c r="N48" s="272">
        <f>K48*M48</f>
        <v>20458.296291958814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195028.89437609696</v>
      </c>
      <c r="N49" s="272">
        <f>K49*M49</f>
        <v>195028.89437609696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215487.19066805576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1035.860944250014</v>
      </c>
      <c r="M58" s="910"/>
      <c r="N58" s="287">
        <f>K58*L58</f>
        <v>1035.860944250014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1009.8514822549703</v>
      </c>
      <c r="M59" s="910"/>
      <c r="N59" s="287">
        <f>K59*L59</f>
        <v>585.71385970788276</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1621.5748039578966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339250.71311103366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67850.142622206738</v>
      </c>
      <c r="M82" s="858"/>
      <c r="N82" s="51"/>
    </row>
    <row r="83" spans="1:14">
      <c r="B83" s="89" t="s">
        <v>973</v>
      </c>
      <c r="C83" s="90"/>
      <c r="D83" s="90"/>
      <c r="E83" s="90"/>
      <c r="F83" s="90"/>
      <c r="G83" s="90"/>
      <c r="H83" s="90"/>
      <c r="I83" s="87"/>
      <c r="J83" s="88"/>
      <c r="K83" s="304">
        <v>0.05</v>
      </c>
      <c r="L83" s="857">
        <f>N77*K83</f>
        <v>16962.535655551685</v>
      </c>
      <c r="M83" s="858"/>
      <c r="N83" s="51"/>
    </row>
    <row r="84" spans="1:14" ht="15.75" thickBot="1">
      <c r="B84" s="91" t="s">
        <v>974</v>
      </c>
      <c r="C84" s="92"/>
      <c r="D84" s="92"/>
      <c r="E84" s="92"/>
      <c r="F84" s="92"/>
      <c r="G84" s="92"/>
      <c r="H84" s="92"/>
      <c r="I84" s="93"/>
      <c r="J84" s="94"/>
      <c r="K84" s="305">
        <v>0.05</v>
      </c>
      <c r="L84" s="859">
        <f>N77*K84</f>
        <v>16962.535655551685</v>
      </c>
      <c r="M84" s="860"/>
      <c r="N84" s="51"/>
    </row>
    <row r="85" spans="1:14" ht="15.75" thickBot="1">
      <c r="B85" s="822" t="s">
        <v>953</v>
      </c>
      <c r="C85" s="823"/>
      <c r="D85" s="823"/>
      <c r="E85" s="823"/>
      <c r="F85" s="823"/>
      <c r="G85" s="823"/>
      <c r="H85" s="823"/>
      <c r="I85" s="823"/>
      <c r="J85" s="823"/>
      <c r="K85" s="823"/>
      <c r="L85" s="823"/>
      <c r="M85" s="824"/>
      <c r="N85" s="52">
        <f>L82+L83+L84</f>
        <v>101775.21393331009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441025.92704434379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20208.239581485948</v>
      </c>
      <c r="N48" s="272">
        <f>K48*M48</f>
        <v>20208.239581485948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20208.239581485948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23033.571639437236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4606.7143278874473</v>
      </c>
      <c r="M82" s="858"/>
      <c r="N82" s="51"/>
    </row>
    <row r="83" spans="1:14">
      <c r="B83" s="89" t="s">
        <v>973</v>
      </c>
      <c r="C83" s="90"/>
      <c r="D83" s="90"/>
      <c r="E83" s="90"/>
      <c r="F83" s="90"/>
      <c r="G83" s="90"/>
      <c r="H83" s="90"/>
      <c r="I83" s="87"/>
      <c r="J83" s="88"/>
      <c r="K83" s="304">
        <v>0.05</v>
      </c>
      <c r="L83" s="857">
        <f>N77*K83</f>
        <v>1151.6785819718618</v>
      </c>
      <c r="M83" s="858"/>
      <c r="N83" s="51"/>
    </row>
    <row r="84" spans="1:14" ht="15.75" thickBot="1">
      <c r="B84" s="91" t="s">
        <v>974</v>
      </c>
      <c r="C84" s="92"/>
      <c r="D84" s="92"/>
      <c r="E84" s="92"/>
      <c r="F84" s="92"/>
      <c r="G84" s="92"/>
      <c r="H84" s="92"/>
      <c r="I84" s="93"/>
      <c r="J84" s="94"/>
      <c r="K84" s="305">
        <v>0.05</v>
      </c>
      <c r="L84" s="859">
        <f>N77*K84</f>
        <v>1151.6785819718618</v>
      </c>
      <c r="M84" s="860"/>
      <c r="N84" s="51"/>
    </row>
    <row r="85" spans="1:14" ht="15.75" thickBot="1">
      <c r="B85" s="822" t="s">
        <v>953</v>
      </c>
      <c r="C85" s="823"/>
      <c r="D85" s="823"/>
      <c r="E85" s="823"/>
      <c r="F85" s="823"/>
      <c r="G85" s="823"/>
      <c r="H85" s="823"/>
      <c r="I85" s="823"/>
      <c r="J85" s="823"/>
      <c r="K85" s="823"/>
      <c r="L85" s="823"/>
      <c r="M85" s="824"/>
      <c r="N85" s="52">
        <f>L82+L83+L84</f>
        <v>6910.0714918311705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29943.643131268407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478408.18072018918</v>
      </c>
      <c r="N50" s="272">
        <f>K50*M50</f>
        <v>57408.981686422696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7882.8356708986503</v>
      </c>
      <c r="N51" s="272">
        <f>K51*M51</f>
        <v>15765.671341797301</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150310.82102681184</v>
      </c>
      <c r="N52" s="272">
        <f>K52*M52</f>
        <v>75155.410513405921</v>
      </c>
    </row>
    <row r="53" spans="1:14" ht="15.75" thickBot="1">
      <c r="B53" s="822" t="s">
        <v>953</v>
      </c>
      <c r="C53" s="823"/>
      <c r="D53" s="823"/>
      <c r="E53" s="823"/>
      <c r="F53" s="823"/>
      <c r="G53" s="823"/>
      <c r="H53" s="823"/>
      <c r="I53" s="823"/>
      <c r="J53" s="823"/>
      <c r="K53" s="823"/>
      <c r="L53" s="823"/>
      <c r="M53" s="824"/>
      <c r="N53" s="394">
        <f>SUM(N48:N52)</f>
        <v>202004.03265099323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1016.2509332388005</v>
      </c>
      <c r="M58" s="910"/>
      <c r="N58" s="287">
        <f>K58*L58</f>
        <v>1117.8760265626806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1117.8760265626806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245543.25315194696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49108.650630389398</v>
      </c>
      <c r="M82" s="858"/>
      <c r="N82" s="51"/>
    </row>
    <row r="83" spans="1:14">
      <c r="B83" s="89" t="s">
        <v>973</v>
      </c>
      <c r="C83" s="90"/>
      <c r="D83" s="90"/>
      <c r="E83" s="90"/>
      <c r="F83" s="90"/>
      <c r="G83" s="90"/>
      <c r="H83" s="90"/>
      <c r="I83" s="87"/>
      <c r="J83" s="88"/>
      <c r="K83" s="304">
        <v>0.05</v>
      </c>
      <c r="L83" s="857">
        <f>N77*K83</f>
        <v>12277.16265759735</v>
      </c>
      <c r="M83" s="858"/>
      <c r="N83" s="51"/>
    </row>
    <row r="84" spans="1:14" ht="15.75" thickBot="1">
      <c r="B84" s="91" t="s">
        <v>974</v>
      </c>
      <c r="C84" s="92"/>
      <c r="D84" s="92"/>
      <c r="E84" s="92"/>
      <c r="F84" s="92"/>
      <c r="G84" s="92"/>
      <c r="H84" s="92"/>
      <c r="I84" s="93"/>
      <c r="J84" s="94"/>
      <c r="K84" s="305">
        <v>0.05</v>
      </c>
      <c r="L84" s="859">
        <f>N77*K84</f>
        <v>12277.16265759735</v>
      </c>
      <c r="M84" s="860"/>
      <c r="N84" s="51"/>
    </row>
    <row r="85" spans="1:14" ht="15.75" thickBot="1">
      <c r="B85" s="822" t="s">
        <v>953</v>
      </c>
      <c r="C85" s="823"/>
      <c r="D85" s="823"/>
      <c r="E85" s="823"/>
      <c r="F85" s="823"/>
      <c r="G85" s="823"/>
      <c r="H85" s="823"/>
      <c r="I85" s="823"/>
      <c r="J85" s="823"/>
      <c r="K85" s="823"/>
      <c r="L85" s="823"/>
      <c r="M85" s="824"/>
      <c r="N85" s="52">
        <f>L82+L83+L84</f>
        <v>73662.975945584098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319206.22909753106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478408.18072018918</v>
      </c>
      <c r="N50" s="272">
        <f>K50*M50</f>
        <v>57408.981686422696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7882.8356708986503</v>
      </c>
      <c r="N51" s="272">
        <f>K51*M51</f>
        <v>15765.671341797301</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181318.04939249728</v>
      </c>
      <c r="N52" s="272">
        <f>K52*M52</f>
        <v>90659.024696248642</v>
      </c>
    </row>
    <row r="53" spans="1:14" ht="15.75" thickBot="1">
      <c r="B53" s="822" t="s">
        <v>953</v>
      </c>
      <c r="C53" s="823"/>
      <c r="D53" s="823"/>
      <c r="E53" s="823"/>
      <c r="F53" s="823"/>
      <c r="G53" s="823"/>
      <c r="H53" s="823"/>
      <c r="I53" s="823"/>
      <c r="J53" s="823"/>
      <c r="K53" s="823"/>
      <c r="L53" s="823"/>
      <c r="M53" s="824"/>
      <c r="N53" s="394">
        <f>SUM(N48:N52)</f>
        <v>217507.64683383596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1016.2509332388005</v>
      </c>
      <c r="M58" s="910"/>
      <c r="N58" s="287">
        <f>K58*L58</f>
        <v>1117.8760265626806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1117.8760265626806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261046.86733478968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52209.373466957943</v>
      </c>
      <c r="M82" s="858"/>
      <c r="N82" s="51"/>
    </row>
    <row r="83" spans="1:14">
      <c r="B83" s="89" t="s">
        <v>973</v>
      </c>
      <c r="C83" s="90"/>
      <c r="D83" s="90"/>
      <c r="E83" s="90"/>
      <c r="F83" s="90"/>
      <c r="G83" s="90"/>
      <c r="H83" s="90"/>
      <c r="I83" s="87"/>
      <c r="J83" s="88"/>
      <c r="K83" s="304">
        <v>0.05</v>
      </c>
      <c r="L83" s="857">
        <f>N77*K83</f>
        <v>13052.343366739486</v>
      </c>
      <c r="M83" s="858"/>
      <c r="N83" s="51"/>
    </row>
    <row r="84" spans="1:14" ht="15.75" thickBot="1">
      <c r="B84" s="91" t="s">
        <v>974</v>
      </c>
      <c r="C84" s="92"/>
      <c r="D84" s="92"/>
      <c r="E84" s="92"/>
      <c r="F84" s="92"/>
      <c r="G84" s="92"/>
      <c r="H84" s="92"/>
      <c r="I84" s="93"/>
      <c r="J84" s="94"/>
      <c r="K84" s="305">
        <v>0.05</v>
      </c>
      <c r="L84" s="859">
        <f>N77*K84</f>
        <v>13052.343366739486</v>
      </c>
      <c r="M84" s="860"/>
      <c r="N84" s="51"/>
    </row>
    <row r="85" spans="1:14" ht="15.75" thickBot="1">
      <c r="B85" s="822" t="s">
        <v>953</v>
      </c>
      <c r="C85" s="823"/>
      <c r="D85" s="823"/>
      <c r="E85" s="823"/>
      <c r="F85" s="823"/>
      <c r="G85" s="823"/>
      <c r="H85" s="823"/>
      <c r="I85" s="823"/>
      <c r="J85" s="823"/>
      <c r="K85" s="823"/>
      <c r="L85" s="823"/>
      <c r="M85" s="824"/>
      <c r="N85" s="52">
        <f>L82+L83+L84</f>
        <v>78314.060200436914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339360.92753522657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478408.18072018918</v>
      </c>
      <c r="N50" s="272">
        <f>K50*M50</f>
        <v>57408.981686422696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7882.8356708986503</v>
      </c>
      <c r="N51" s="272">
        <f>K51*M51</f>
        <v>15765.671341797301</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193454.71076770153</v>
      </c>
      <c r="N52" s="272">
        <f>K52*M52</f>
        <v>96727.355383850765</v>
      </c>
    </row>
    <row r="53" spans="1:14" ht="15.75" thickBot="1">
      <c r="B53" s="822" t="s">
        <v>953</v>
      </c>
      <c r="C53" s="823"/>
      <c r="D53" s="823"/>
      <c r="E53" s="823"/>
      <c r="F53" s="823"/>
      <c r="G53" s="823"/>
      <c r="H53" s="823"/>
      <c r="I53" s="823"/>
      <c r="J53" s="823"/>
      <c r="K53" s="823"/>
      <c r="L53" s="823"/>
      <c r="M53" s="824"/>
      <c r="N53" s="394">
        <f>SUM(N48:N52)</f>
        <v>223575.97752143809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1016.2509332388005</v>
      </c>
      <c r="M58" s="910"/>
      <c r="N58" s="287">
        <f>K58*L58</f>
        <v>1117.8760265626806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1117.8760265626806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267115.19802239182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53423.03960447837</v>
      </c>
      <c r="M82" s="858"/>
      <c r="N82" s="51"/>
    </row>
    <row r="83" spans="1:14">
      <c r="B83" s="89" t="s">
        <v>973</v>
      </c>
      <c r="C83" s="90"/>
      <c r="D83" s="90"/>
      <c r="E83" s="90"/>
      <c r="F83" s="90"/>
      <c r="G83" s="90"/>
      <c r="H83" s="90"/>
      <c r="I83" s="87"/>
      <c r="J83" s="88"/>
      <c r="K83" s="304">
        <v>0.05</v>
      </c>
      <c r="L83" s="857">
        <f>N77*K83</f>
        <v>13355.759901119593</v>
      </c>
      <c r="M83" s="858"/>
      <c r="N83" s="51"/>
    </row>
    <row r="84" spans="1:14" ht="15.75" thickBot="1">
      <c r="B84" s="91" t="s">
        <v>974</v>
      </c>
      <c r="C84" s="92"/>
      <c r="D84" s="92"/>
      <c r="E84" s="92"/>
      <c r="F84" s="92"/>
      <c r="G84" s="92"/>
      <c r="H84" s="92"/>
      <c r="I84" s="93"/>
      <c r="J84" s="94"/>
      <c r="K84" s="305">
        <v>0.05</v>
      </c>
      <c r="L84" s="859">
        <f>N77*K84</f>
        <v>13355.759901119593</v>
      </c>
      <c r="M84" s="860"/>
      <c r="N84" s="51"/>
    </row>
    <row r="85" spans="1:14" ht="15.75" thickBot="1">
      <c r="B85" s="822" t="s">
        <v>953</v>
      </c>
      <c r="C85" s="823"/>
      <c r="D85" s="823"/>
      <c r="E85" s="823"/>
      <c r="F85" s="823"/>
      <c r="G85" s="823"/>
      <c r="H85" s="823"/>
      <c r="I85" s="823"/>
      <c r="J85" s="823"/>
      <c r="K85" s="823"/>
      <c r="L85" s="823"/>
      <c r="M85" s="824"/>
      <c r="N85" s="52">
        <f>L82+L83+L84</f>
        <v>80134.55940671757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347249.75742910942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478408.18072018918</v>
      </c>
      <c r="N50" s="272">
        <f>K50*M50</f>
        <v>57408.981686422696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7882.8356708986503</v>
      </c>
      <c r="N51" s="272">
        <f>K51*M51</f>
        <v>15765.671341797301</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190613.873937631</v>
      </c>
      <c r="N52" s="272">
        <f>K52*M52</f>
        <v>95306.936968815498</v>
      </c>
    </row>
    <row r="53" spans="1:14" ht="15.75" thickBot="1">
      <c r="B53" s="822" t="s">
        <v>953</v>
      </c>
      <c r="C53" s="823"/>
      <c r="D53" s="823"/>
      <c r="E53" s="823"/>
      <c r="F53" s="823"/>
      <c r="G53" s="823"/>
      <c r="H53" s="823"/>
      <c r="I53" s="823"/>
      <c r="J53" s="823"/>
      <c r="K53" s="823"/>
      <c r="L53" s="823"/>
      <c r="M53" s="824"/>
      <c r="N53" s="394">
        <f>SUM(N48:N52)</f>
        <v>222155.5591064028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1016.2509332388005</v>
      </c>
      <c r="M58" s="910"/>
      <c r="N58" s="287">
        <f>K58*L58</f>
        <v>1117.8760265626806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1117.8760265626806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265694.77960735653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53138.955921471308</v>
      </c>
      <c r="M82" s="858"/>
      <c r="N82" s="51"/>
    </row>
    <row r="83" spans="1:14">
      <c r="B83" s="89" t="s">
        <v>973</v>
      </c>
      <c r="C83" s="90"/>
      <c r="D83" s="90"/>
      <c r="E83" s="90"/>
      <c r="F83" s="90"/>
      <c r="G83" s="90"/>
      <c r="H83" s="90"/>
      <c r="I83" s="87"/>
      <c r="J83" s="88"/>
      <c r="K83" s="304">
        <v>0.05</v>
      </c>
      <c r="L83" s="857">
        <f>N77*K83</f>
        <v>13284.738980367827</v>
      </c>
      <c r="M83" s="858"/>
      <c r="N83" s="51"/>
    </row>
    <row r="84" spans="1:14" ht="15.75" thickBot="1">
      <c r="B84" s="91" t="s">
        <v>974</v>
      </c>
      <c r="C84" s="92"/>
      <c r="D84" s="92"/>
      <c r="E84" s="92"/>
      <c r="F84" s="92"/>
      <c r="G84" s="92"/>
      <c r="H84" s="92"/>
      <c r="I84" s="93"/>
      <c r="J84" s="94"/>
      <c r="K84" s="305">
        <v>0.05</v>
      </c>
      <c r="L84" s="859">
        <f>N77*K84</f>
        <v>13284.738980367827</v>
      </c>
      <c r="M84" s="860"/>
      <c r="N84" s="51"/>
    </row>
    <row r="85" spans="1:14" ht="15.75" thickBot="1">
      <c r="B85" s="822" t="s">
        <v>953</v>
      </c>
      <c r="C85" s="823"/>
      <c r="D85" s="823"/>
      <c r="E85" s="823"/>
      <c r="F85" s="823"/>
      <c r="G85" s="823"/>
      <c r="H85" s="823"/>
      <c r="I85" s="823"/>
      <c r="J85" s="823"/>
      <c r="K85" s="823"/>
      <c r="L85" s="823"/>
      <c r="M85" s="824"/>
      <c r="N85" s="52">
        <f>L82+L83+L84</f>
        <v>79708.433882206955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345403.2134895635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6110.5899789491432</v>
      </c>
      <c r="L36" s="270"/>
      <c r="M36" s="336">
        <v>1</v>
      </c>
      <c r="N36" s="272">
        <f>K36*M36</f>
        <v>6110.5899789491432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9483.9290015391925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39311.047671945424</v>
      </c>
      <c r="N48" s="272">
        <f t="shared" ref="N48:N53" si="0">K48*M48</f>
        <v>19812.768026660495</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7882.8356708986503</v>
      </c>
      <c r="N49" s="272">
        <f t="shared" si="0"/>
        <v>15765.671341797301</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57.028112279746885</v>
      </c>
      <c r="N50" s="272">
        <f t="shared" si="0"/>
        <v>6330.1204630519042</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41624.67070368267</v>
      </c>
      <c r="N51" s="272">
        <f t="shared" si="0"/>
        <v>16649.868281473067</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45660.707039458153</v>
      </c>
      <c r="N52" s="273">
        <f t="shared" si="0"/>
        <v>17259.747260915181</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502.87774510409827</v>
      </c>
      <c r="N53" s="273">
        <f t="shared" si="0"/>
        <v>78448.928236239328</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154267.10361013727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1016.2509332388005</v>
      </c>
      <c r="M60" s="910"/>
      <c r="N60" s="287">
        <f>K60*L60</f>
        <v>406.50037329552021</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939.45752143283755</v>
      </c>
      <c r="M61" s="910"/>
      <c r="N61" s="287">
        <f t="shared" ref="N61:N62" si="1">K61*L61</f>
        <v>355.1149431016126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939.45752143283755</v>
      </c>
      <c r="M62" s="910"/>
      <c r="N62" s="287">
        <f t="shared" si="1"/>
        <v>473.48659080215015</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1235.101907199283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67466.780451800994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232452.91497067673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46490.582994135351</v>
      </c>
      <c r="M84" s="858"/>
      <c r="N84" s="51"/>
    </row>
    <row r="85" spans="1:14">
      <c r="B85" s="89" t="s">
        <v>973</v>
      </c>
      <c r="C85" s="90"/>
      <c r="D85" s="90"/>
      <c r="E85" s="90"/>
      <c r="F85" s="90"/>
      <c r="G85" s="90"/>
      <c r="H85" s="90"/>
      <c r="I85" s="87"/>
      <c r="J85" s="88"/>
      <c r="K85" s="304">
        <v>0.05</v>
      </c>
      <c r="L85" s="857">
        <f>N79*K85</f>
        <v>11622.645748533838</v>
      </c>
      <c r="M85" s="858"/>
      <c r="N85" s="51"/>
    </row>
    <row r="86" spans="1:14" ht="15.75" thickBot="1">
      <c r="B86" s="91" t="s">
        <v>974</v>
      </c>
      <c r="C86" s="92"/>
      <c r="D86" s="92"/>
      <c r="E86" s="92"/>
      <c r="F86" s="92"/>
      <c r="G86" s="92"/>
      <c r="H86" s="92"/>
      <c r="I86" s="93"/>
      <c r="J86" s="94"/>
      <c r="K86" s="305">
        <v>0.05</v>
      </c>
      <c r="L86" s="859">
        <f>N79*K86</f>
        <v>11622.645748533838</v>
      </c>
      <c r="M86" s="860"/>
      <c r="N86" s="51"/>
    </row>
    <row r="87" spans="1:14" ht="15.75" thickBot="1">
      <c r="B87" s="822" t="s">
        <v>953</v>
      </c>
      <c r="C87" s="823"/>
      <c r="D87" s="823"/>
      <c r="E87" s="823"/>
      <c r="F87" s="823"/>
      <c r="G87" s="823"/>
      <c r="H87" s="823"/>
      <c r="I87" s="823"/>
      <c r="J87" s="823"/>
      <c r="K87" s="823"/>
      <c r="L87" s="823"/>
      <c r="M87" s="824"/>
      <c r="N87" s="52">
        <f>L84+L85+L86</f>
        <v>69735.874491203023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302188.78946187976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1345.39621807204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1725.2270642614017</v>
      </c>
      <c r="N48" s="272">
        <f>K48*M48</f>
        <v>862.61353213070083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343285.47695953539</v>
      </c>
      <c r="N49" s="272">
        <f>K49*M49</f>
        <v>346718.33172913076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7882.8356708986503</v>
      </c>
      <c r="N50" s="272">
        <f>K50*M50</f>
        <v>2364.850701269595</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349945.79596253106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1172.3559185052486</v>
      </c>
      <c r="M60" s="910"/>
      <c r="N60" s="287">
        <f>K60*L60</f>
        <v>1184.079477690301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1184.079477690301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379383.1960197342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75876.639203946848</v>
      </c>
      <c r="M84" s="858"/>
      <c r="N84" s="51"/>
    </row>
    <row r="85" spans="1:14">
      <c r="B85" s="89" t="s">
        <v>973</v>
      </c>
      <c r="C85" s="90"/>
      <c r="D85" s="90"/>
      <c r="E85" s="90"/>
      <c r="F85" s="90"/>
      <c r="G85" s="90"/>
      <c r="H85" s="90"/>
      <c r="I85" s="87"/>
      <c r="J85" s="88"/>
      <c r="K85" s="304">
        <v>0.05</v>
      </c>
      <c r="L85" s="857">
        <f>N79*K85</f>
        <v>18969.159800986712</v>
      </c>
      <c r="M85" s="858"/>
      <c r="N85" s="51"/>
    </row>
    <row r="86" spans="1:14" ht="15.75" thickBot="1">
      <c r="B86" s="91" t="s">
        <v>974</v>
      </c>
      <c r="C86" s="92"/>
      <c r="D86" s="92"/>
      <c r="E86" s="92"/>
      <c r="F86" s="92"/>
      <c r="G86" s="92"/>
      <c r="H86" s="92"/>
      <c r="I86" s="93"/>
      <c r="J86" s="94"/>
      <c r="K86" s="305">
        <v>0.05</v>
      </c>
      <c r="L86" s="859">
        <f>N79*K86</f>
        <v>18969.159800986712</v>
      </c>
      <c r="M86" s="860"/>
      <c r="N86" s="51"/>
    </row>
    <row r="87" spans="1:14" ht="15.75" thickBot="1">
      <c r="B87" s="822" t="s">
        <v>953</v>
      </c>
      <c r="C87" s="823"/>
      <c r="D87" s="823"/>
      <c r="E87" s="823"/>
      <c r="F87" s="823"/>
      <c r="G87" s="823"/>
      <c r="H87" s="823"/>
      <c r="I87" s="823"/>
      <c r="J87" s="823"/>
      <c r="K87" s="823"/>
      <c r="L87" s="823"/>
      <c r="M87" s="824"/>
      <c r="N87" s="52">
        <f>L84+L85+L86</f>
        <v>113814.95880592028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493198.15482565446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1725.2270642614017</v>
      </c>
      <c r="N48" s="272">
        <f>K48*M48</f>
        <v>86.261353213070095</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44816.704386232181</v>
      </c>
      <c r="N49" s="272">
        <f>K49*M49</f>
        <v>44816.704386232181</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44902.965739445252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1432.9882907627198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46407.603444746106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9281.5206889492219</v>
      </c>
      <c r="M84" s="858"/>
      <c r="N84" s="51"/>
    </row>
    <row r="85" spans="1:14">
      <c r="B85" s="89" t="s">
        <v>973</v>
      </c>
      <c r="C85" s="90"/>
      <c r="D85" s="90"/>
      <c r="E85" s="90"/>
      <c r="F85" s="90"/>
      <c r="G85" s="90"/>
      <c r="H85" s="90"/>
      <c r="I85" s="87"/>
      <c r="J85" s="88"/>
      <c r="K85" s="304">
        <v>0.05</v>
      </c>
      <c r="L85" s="857">
        <f>N79*K85</f>
        <v>2320.3801722373055</v>
      </c>
      <c r="M85" s="858"/>
      <c r="N85" s="51"/>
    </row>
    <row r="86" spans="1:14" ht="15.75" thickBot="1">
      <c r="B86" s="91" t="s">
        <v>974</v>
      </c>
      <c r="C86" s="92"/>
      <c r="D86" s="92"/>
      <c r="E86" s="92"/>
      <c r="F86" s="92"/>
      <c r="G86" s="92"/>
      <c r="H86" s="92"/>
      <c r="I86" s="93"/>
      <c r="J86" s="94"/>
      <c r="K86" s="305">
        <v>0.05</v>
      </c>
      <c r="L86" s="859">
        <f>N79*K86</f>
        <v>2320.3801722373055</v>
      </c>
      <c r="M86" s="860"/>
      <c r="N86" s="51"/>
    </row>
    <row r="87" spans="1:14" ht="15.75" thickBot="1">
      <c r="B87" s="822" t="s">
        <v>953</v>
      </c>
      <c r="C87" s="823"/>
      <c r="D87" s="823"/>
      <c r="E87" s="823"/>
      <c r="F87" s="823"/>
      <c r="G87" s="823"/>
      <c r="H87" s="823"/>
      <c r="I87" s="823"/>
      <c r="J87" s="823"/>
      <c r="K87" s="823"/>
      <c r="L87" s="823"/>
      <c r="M87" s="824"/>
      <c r="N87" s="52">
        <f>L84+L85+L86</f>
        <v>13922.281033423835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60329.884478169944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336">
        <v>1.25</v>
      </c>
      <c r="N36" s="272">
        <f>K36/M36</f>
        <v>5651.7940719740564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1886.7062180720402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7538.5002900460968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25320.957860554659</v>
      </c>
      <c r="N48" s="272">
        <f>K48*M48</f>
        <v>12660.47893027733</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1725.2270642614017</v>
      </c>
      <c r="N49" s="272">
        <f>K49*M49</f>
        <v>862.61353213070083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343285.47695953539</v>
      </c>
      <c r="N50" s="272">
        <f>K50*M50</f>
        <v>346718.33172913076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7882.8356708986503</v>
      </c>
      <c r="N51" s="272">
        <f>K51*M51</f>
        <v>2364.850701269595</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362606.27489280835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1172.3559185052486</v>
      </c>
      <c r="M58" s="910"/>
      <c r="N58" s="287">
        <f>K58*L58</f>
        <v>1184.079477690301</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939.45752143283755</v>
      </c>
      <c r="M59" s="910"/>
      <c r="N59" s="287">
        <f>K59*L59</f>
        <v>469.72876071641878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1653.8082384067197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37734.124361440801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409532.70778270194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81906.541556540396</v>
      </c>
      <c r="M82" s="858"/>
      <c r="N82" s="51"/>
    </row>
    <row r="83" spans="1:14">
      <c r="B83" s="89" t="s">
        <v>973</v>
      </c>
      <c r="C83" s="90"/>
      <c r="D83" s="90"/>
      <c r="E83" s="90"/>
      <c r="F83" s="90"/>
      <c r="G83" s="90"/>
      <c r="H83" s="90"/>
      <c r="I83" s="87"/>
      <c r="J83" s="88"/>
      <c r="K83" s="304">
        <v>0.05</v>
      </c>
      <c r="L83" s="857">
        <f>N77*K83</f>
        <v>20476.635389135099</v>
      </c>
      <c r="M83" s="858"/>
      <c r="N83" s="51"/>
    </row>
    <row r="84" spans="1:14" ht="15.75" thickBot="1">
      <c r="B84" s="91" t="s">
        <v>974</v>
      </c>
      <c r="C84" s="92"/>
      <c r="D84" s="92"/>
      <c r="E84" s="92"/>
      <c r="F84" s="92"/>
      <c r="G84" s="92"/>
      <c r="H84" s="92"/>
      <c r="I84" s="93"/>
      <c r="J84" s="94"/>
      <c r="K84" s="305">
        <v>0.05</v>
      </c>
      <c r="L84" s="859">
        <f>N77*K84</f>
        <v>20476.635389135099</v>
      </c>
      <c r="M84" s="860"/>
      <c r="N84" s="51"/>
    </row>
    <row r="85" spans="1:14" ht="15.75" thickBot="1">
      <c r="B85" s="822" t="s">
        <v>953</v>
      </c>
      <c r="C85" s="823"/>
      <c r="D85" s="823"/>
      <c r="E85" s="823"/>
      <c r="F85" s="823"/>
      <c r="G85" s="823"/>
      <c r="H85" s="823"/>
      <c r="I85" s="823"/>
      <c r="J85" s="823"/>
      <c r="K85" s="823"/>
      <c r="L85" s="823"/>
      <c r="M85" s="824"/>
      <c r="N85" s="52">
        <f>L82+L83+L84</f>
        <v>122859.8123348106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532392.52011751255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336">
        <v>18.75</v>
      </c>
      <c r="N36" s="272">
        <f>K36/M36</f>
        <v>376.78627146493704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107.73674787146933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484.52301933640638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25320.957860554659</v>
      </c>
      <c r="N48" s="272">
        <f>K48*M48</f>
        <v>1266.0478930277332</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1725.2270642614017</v>
      </c>
      <c r="N49" s="272">
        <f>K49*M49</f>
        <v>86.261353213070095</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44816.704386232181</v>
      </c>
      <c r="N50" s="272">
        <f>K50*M50</f>
        <v>44816.704386232181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46169.013632472983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939.45752143283755</v>
      </c>
      <c r="M58" s="910"/>
      <c r="N58" s="287">
        <f>K58*L58</f>
        <v>46.972876071641878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46.972876071641878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2154.7349574293867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48855.24448531041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9771.0488970620827</v>
      </c>
      <c r="M82" s="858"/>
      <c r="N82" s="51"/>
    </row>
    <row r="83" spans="1:14">
      <c r="B83" s="89" t="s">
        <v>973</v>
      </c>
      <c r="C83" s="90"/>
      <c r="D83" s="90"/>
      <c r="E83" s="90"/>
      <c r="F83" s="90"/>
      <c r="G83" s="90"/>
      <c r="H83" s="90"/>
      <c r="I83" s="87"/>
      <c r="J83" s="88"/>
      <c r="K83" s="304">
        <v>0.05</v>
      </c>
      <c r="L83" s="857">
        <f>N77*K83</f>
        <v>2442.7622242655207</v>
      </c>
      <c r="M83" s="858"/>
      <c r="N83" s="51"/>
    </row>
    <row r="84" spans="1:14" ht="15.75" thickBot="1">
      <c r="B84" s="91" t="s">
        <v>974</v>
      </c>
      <c r="C84" s="92"/>
      <c r="D84" s="92"/>
      <c r="E84" s="92"/>
      <c r="F84" s="92"/>
      <c r="G84" s="92"/>
      <c r="H84" s="92"/>
      <c r="I84" s="93"/>
      <c r="J84" s="94"/>
      <c r="K84" s="305">
        <v>0.05</v>
      </c>
      <c r="L84" s="859">
        <f>N77*K84</f>
        <v>2442.7622242655207</v>
      </c>
      <c r="M84" s="860"/>
      <c r="N84" s="51"/>
    </row>
    <row r="85" spans="1:14" ht="15.75" thickBot="1">
      <c r="B85" s="822" t="s">
        <v>953</v>
      </c>
      <c r="C85" s="823"/>
      <c r="D85" s="823"/>
      <c r="E85" s="823"/>
      <c r="F85" s="823"/>
      <c r="G85" s="823"/>
      <c r="H85" s="823"/>
      <c r="I85" s="823"/>
      <c r="J85" s="823"/>
      <c r="K85" s="823"/>
      <c r="L85" s="823"/>
      <c r="M85" s="824"/>
      <c r="N85" s="52">
        <f>L82+L83+L84</f>
        <v>14656.573345593122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63511.817830903528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343285.47695953539</v>
      </c>
      <c r="N48" s="272">
        <f>K48*M48</f>
        <v>24029.983387167478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7882.8356708986503</v>
      </c>
      <c r="N49" s="272">
        <f>K49*M49</f>
        <v>2364.850701269595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26394.834088437074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1172.3559185052486</v>
      </c>
      <c r="M58" s="910"/>
      <c r="N58" s="287">
        <f>K58*L58</f>
        <v>82.064914295367416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82.064914295367416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29302.231060683727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5860.446212136746</v>
      </c>
      <c r="M82" s="858"/>
      <c r="N82" s="51"/>
    </row>
    <row r="83" spans="1:14">
      <c r="B83" s="89" t="s">
        <v>973</v>
      </c>
      <c r="C83" s="90"/>
      <c r="D83" s="90"/>
      <c r="E83" s="90"/>
      <c r="F83" s="90"/>
      <c r="G83" s="90"/>
      <c r="H83" s="90"/>
      <c r="I83" s="87"/>
      <c r="J83" s="88"/>
      <c r="K83" s="304">
        <v>0.05</v>
      </c>
      <c r="L83" s="857">
        <f>N77*K83</f>
        <v>1465.1115530341865</v>
      </c>
      <c r="M83" s="858"/>
      <c r="N83" s="51"/>
    </row>
    <row r="84" spans="1:14" ht="15.75" thickBot="1">
      <c r="B84" s="91" t="s">
        <v>974</v>
      </c>
      <c r="C84" s="92"/>
      <c r="D84" s="92"/>
      <c r="E84" s="92"/>
      <c r="F84" s="92"/>
      <c r="G84" s="92"/>
      <c r="H84" s="92"/>
      <c r="I84" s="93"/>
      <c r="J84" s="94"/>
      <c r="K84" s="305">
        <v>0.05</v>
      </c>
      <c r="L84" s="859">
        <f>N77*K84</f>
        <v>1465.1115530341865</v>
      </c>
      <c r="M84" s="860"/>
      <c r="N84" s="51"/>
    </row>
    <row r="85" spans="1:14" ht="15.75" thickBot="1">
      <c r="B85" s="822" t="s">
        <v>953</v>
      </c>
      <c r="C85" s="823"/>
      <c r="D85" s="823"/>
      <c r="E85" s="823"/>
      <c r="F85" s="823"/>
      <c r="G85" s="823"/>
      <c r="H85" s="823"/>
      <c r="I85" s="823"/>
      <c r="J85" s="823"/>
      <c r="K85" s="823"/>
      <c r="L85" s="823"/>
      <c r="M85" s="824"/>
      <c r="N85" s="52">
        <f>L82+L83+L84</f>
        <v>8790.6693182051185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38092.900378888844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49362.759016486365</v>
      </c>
      <c r="N48" s="272">
        <f>K48*M48</f>
        <v>61703.448770607953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61703.448770607953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1432.9882907627198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63208.086475908807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12641.617295181763</v>
      </c>
      <c r="M82" s="858"/>
      <c r="N82" s="51"/>
    </row>
    <row r="83" spans="1:14">
      <c r="B83" s="89" t="s">
        <v>973</v>
      </c>
      <c r="C83" s="90"/>
      <c r="D83" s="90"/>
      <c r="E83" s="90"/>
      <c r="F83" s="90"/>
      <c r="G83" s="90"/>
      <c r="H83" s="90"/>
      <c r="I83" s="87"/>
      <c r="J83" s="88"/>
      <c r="K83" s="304">
        <v>0.05</v>
      </c>
      <c r="L83" s="857">
        <f>N77*K83</f>
        <v>3160.4043237954406</v>
      </c>
      <c r="M83" s="858"/>
      <c r="N83" s="51"/>
    </row>
    <row r="84" spans="1:14" ht="15.75" thickBot="1">
      <c r="B84" s="91" t="s">
        <v>974</v>
      </c>
      <c r="C84" s="92"/>
      <c r="D84" s="92"/>
      <c r="E84" s="92"/>
      <c r="F84" s="92"/>
      <c r="G84" s="92"/>
      <c r="H84" s="92"/>
      <c r="I84" s="93"/>
      <c r="J84" s="94"/>
      <c r="K84" s="305">
        <v>0.05</v>
      </c>
      <c r="L84" s="859">
        <f>N77*K84</f>
        <v>3160.4043237954406</v>
      </c>
      <c r="M84" s="860"/>
      <c r="N84" s="51"/>
    </row>
    <row r="85" spans="1:14" ht="15.75" thickBot="1">
      <c r="B85" s="822" t="s">
        <v>953</v>
      </c>
      <c r="C85" s="823"/>
      <c r="D85" s="823"/>
      <c r="E85" s="823"/>
      <c r="F85" s="823"/>
      <c r="G85" s="823"/>
      <c r="H85" s="823"/>
      <c r="I85" s="823"/>
      <c r="J85" s="823"/>
      <c r="K85" s="823"/>
      <c r="L85" s="823"/>
      <c r="M85" s="824"/>
      <c r="N85" s="52">
        <f>L82+L83+L84</f>
        <v>18962.425942772643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82170.51241868145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161.605121807204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464447.73775940272</v>
      </c>
      <c r="N48" s="272">
        <f>K48*M48</f>
        <v>928.89547551880548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343285.47695953539</v>
      </c>
      <c r="N49" s="272">
        <f>K49*M49</f>
        <v>24029.983387167478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7882.8356708986503</v>
      </c>
      <c r="N50" s="272">
        <f>K50*M50</f>
        <v>2364.850701269595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27323.72956395588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1172.3559185052486</v>
      </c>
      <c r="M58" s="910"/>
      <c r="N58" s="287">
        <f>K58*L58</f>
        <v>84.409626132377909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84.409626132377909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3232.1024361440795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30801.846748039541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6160.3693496079086</v>
      </c>
      <c r="M82" s="858"/>
      <c r="N82" s="51"/>
    </row>
    <row r="83" spans="1:14">
      <c r="B83" s="89" t="s">
        <v>973</v>
      </c>
      <c r="C83" s="90"/>
      <c r="D83" s="90"/>
      <c r="E83" s="90"/>
      <c r="F83" s="90"/>
      <c r="G83" s="90"/>
      <c r="H83" s="90"/>
      <c r="I83" s="87"/>
      <c r="J83" s="88"/>
      <c r="K83" s="304">
        <v>0.05</v>
      </c>
      <c r="L83" s="857">
        <f>N77*K83</f>
        <v>1540.0923374019771</v>
      </c>
      <c r="M83" s="858"/>
      <c r="N83" s="51"/>
    </row>
    <row r="84" spans="1:14" ht="15.75" thickBot="1">
      <c r="B84" s="91" t="s">
        <v>974</v>
      </c>
      <c r="C84" s="92"/>
      <c r="D84" s="92"/>
      <c r="E84" s="92"/>
      <c r="F84" s="92"/>
      <c r="G84" s="92"/>
      <c r="H84" s="92"/>
      <c r="I84" s="93"/>
      <c r="J84" s="94"/>
      <c r="K84" s="305">
        <v>0.05</v>
      </c>
      <c r="L84" s="859">
        <f>N77*K84</f>
        <v>1540.0923374019771</v>
      </c>
      <c r="M84" s="860"/>
      <c r="N84" s="51"/>
    </row>
    <row r="85" spans="1:14" ht="15.75" thickBot="1">
      <c r="B85" s="822" t="s">
        <v>953</v>
      </c>
      <c r="C85" s="823"/>
      <c r="D85" s="823"/>
      <c r="E85" s="823"/>
      <c r="F85" s="823"/>
      <c r="G85" s="823"/>
      <c r="H85" s="823"/>
      <c r="I85" s="823"/>
      <c r="J85" s="823"/>
      <c r="K85" s="823"/>
      <c r="L85" s="823"/>
      <c r="M85" s="824"/>
      <c r="N85" s="52">
        <f>L82+L83+L84</f>
        <v>9240.554024411862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40042.400772451401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89.693081204802667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464447.73775940272</v>
      </c>
      <c r="N48" s="272">
        <f>K48*M48</f>
        <v>928.89547551880548</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49362.759016486365</v>
      </c>
      <c r="N49" s="272">
        <f>K49*M49</f>
        <v>61703.448770607953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62632.344246126755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1172.3559185052486</v>
      </c>
      <c r="M58" s="910"/>
      <c r="N58" s="287">
        <f>K58*L58</f>
        <v>2.3447118370104971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2.3447118370104971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1793.8616240960532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64518.24366326462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12903.648732652924</v>
      </c>
      <c r="M82" s="858"/>
      <c r="N82" s="51"/>
    </row>
    <row r="83" spans="1:14">
      <c r="B83" s="89" t="s">
        <v>973</v>
      </c>
      <c r="C83" s="90"/>
      <c r="D83" s="90"/>
      <c r="E83" s="90"/>
      <c r="F83" s="90"/>
      <c r="G83" s="90"/>
      <c r="H83" s="90"/>
      <c r="I83" s="87"/>
      <c r="J83" s="88"/>
      <c r="K83" s="304">
        <v>0.05</v>
      </c>
      <c r="L83" s="857">
        <f>N77*K83</f>
        <v>3225.912183163231</v>
      </c>
      <c r="M83" s="858"/>
      <c r="N83" s="51"/>
    </row>
    <row r="84" spans="1:14" ht="15.75" thickBot="1">
      <c r="B84" s="91" t="s">
        <v>974</v>
      </c>
      <c r="C84" s="92"/>
      <c r="D84" s="92"/>
      <c r="E84" s="92"/>
      <c r="F84" s="92"/>
      <c r="G84" s="92"/>
      <c r="H84" s="92"/>
      <c r="I84" s="93"/>
      <c r="J84" s="94"/>
      <c r="K84" s="305">
        <v>0.05</v>
      </c>
      <c r="L84" s="859">
        <f>N77*K84</f>
        <v>3225.912183163231</v>
      </c>
      <c r="M84" s="860"/>
      <c r="N84" s="51"/>
    </row>
    <row r="85" spans="1:14" ht="15.75" thickBot="1">
      <c r="B85" s="822" t="s">
        <v>953</v>
      </c>
      <c r="C85" s="823"/>
      <c r="D85" s="823"/>
      <c r="E85" s="823"/>
      <c r="F85" s="823"/>
      <c r="G85" s="823"/>
      <c r="H85" s="823"/>
      <c r="I85" s="823"/>
      <c r="J85" s="823"/>
      <c r="K85" s="823"/>
      <c r="L85" s="823"/>
      <c r="M85" s="824"/>
      <c r="N85" s="52">
        <f>L82+L83+L84</f>
        <v>19355.473098979386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83873.716762244003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5737.9550548397838</v>
      </c>
      <c r="N48" s="272">
        <f>K48*M48</f>
        <v>6311.7505603237623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6311.7505603237623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6785.3968103237621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1357.0793620647526</v>
      </c>
      <c r="M82" s="858"/>
      <c r="N82" s="51"/>
    </row>
    <row r="83" spans="1:14">
      <c r="B83" s="89" t="s">
        <v>973</v>
      </c>
      <c r="C83" s="90"/>
      <c r="D83" s="90"/>
      <c r="E83" s="90"/>
      <c r="F83" s="90"/>
      <c r="G83" s="90"/>
      <c r="H83" s="90"/>
      <c r="I83" s="87"/>
      <c r="J83" s="88"/>
      <c r="K83" s="304">
        <v>0.05</v>
      </c>
      <c r="L83" s="857">
        <f>N77*K83</f>
        <v>339.26984051618814</v>
      </c>
      <c r="M83" s="858"/>
      <c r="N83" s="51"/>
    </row>
    <row r="84" spans="1:14" ht="15.75" thickBot="1">
      <c r="B84" s="91" t="s">
        <v>974</v>
      </c>
      <c r="C84" s="92"/>
      <c r="D84" s="92"/>
      <c r="E84" s="92"/>
      <c r="F84" s="92"/>
      <c r="G84" s="92"/>
      <c r="H84" s="92"/>
      <c r="I84" s="93"/>
      <c r="J84" s="94"/>
      <c r="K84" s="305">
        <v>0.05</v>
      </c>
      <c r="L84" s="859">
        <f>N77*K84</f>
        <v>339.26984051618814</v>
      </c>
      <c r="M84" s="860"/>
      <c r="N84" s="51"/>
    </row>
    <row r="85" spans="1:14" ht="15.75" thickBot="1">
      <c r="B85" s="822" t="s">
        <v>953</v>
      </c>
      <c r="C85" s="823"/>
      <c r="D85" s="823"/>
      <c r="E85" s="823"/>
      <c r="F85" s="823"/>
      <c r="G85" s="823"/>
      <c r="H85" s="823"/>
      <c r="I85" s="823"/>
      <c r="J85" s="823"/>
      <c r="K85" s="823"/>
      <c r="L85" s="823"/>
      <c r="M85" s="824"/>
      <c r="N85" s="52">
        <f>L82+L83+L84</f>
        <v>2035.619043097129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8821.0158534208913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7608.635658067803</v>
      </c>
      <c r="N48" s="272">
        <f>K48*M48</f>
        <v>8369.4992238745835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8369.4992238745835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8843.1454738745833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1768.6290947749167</v>
      </c>
      <c r="M82" s="858"/>
      <c r="N82" s="51"/>
    </row>
    <row r="83" spans="1:14">
      <c r="B83" s="89" t="s">
        <v>973</v>
      </c>
      <c r="C83" s="90"/>
      <c r="D83" s="90"/>
      <c r="E83" s="90"/>
      <c r="F83" s="90"/>
      <c r="G83" s="90"/>
      <c r="H83" s="90"/>
      <c r="I83" s="87"/>
      <c r="J83" s="88"/>
      <c r="K83" s="304">
        <v>0.05</v>
      </c>
      <c r="L83" s="857">
        <f>N77*K83</f>
        <v>442.15727369372917</v>
      </c>
      <c r="M83" s="858"/>
      <c r="N83" s="51"/>
    </row>
    <row r="84" spans="1:14" ht="15.75" thickBot="1">
      <c r="B84" s="91" t="s">
        <v>974</v>
      </c>
      <c r="C84" s="92"/>
      <c r="D84" s="92"/>
      <c r="E84" s="92"/>
      <c r="F84" s="92"/>
      <c r="G84" s="92"/>
      <c r="H84" s="92"/>
      <c r="I84" s="93"/>
      <c r="J84" s="94"/>
      <c r="K84" s="305">
        <v>0.05</v>
      </c>
      <c r="L84" s="859">
        <f>N77*K84</f>
        <v>442.15727369372917</v>
      </c>
      <c r="M84" s="860"/>
      <c r="N84" s="51"/>
    </row>
    <row r="85" spans="1:14" ht="15.75" thickBot="1">
      <c r="B85" s="822" t="s">
        <v>953</v>
      </c>
      <c r="C85" s="823"/>
      <c r="D85" s="823"/>
      <c r="E85" s="823"/>
      <c r="F85" s="823"/>
      <c r="G85" s="823"/>
      <c r="H85" s="823"/>
      <c r="I85" s="823"/>
      <c r="J85" s="823"/>
      <c r="K85" s="823"/>
      <c r="L85" s="823"/>
      <c r="M85" s="824"/>
      <c r="N85" s="52">
        <f>L82+L83+L84</f>
        <v>2652.943642162375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11496.089116036957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324.78600000000006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39137.329572041082</v>
      </c>
      <c r="N48" s="272">
        <f>K48*M48</f>
        <v>43051.062529245195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43051.062529245195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939.45752143283755</v>
      </c>
      <c r="M58" s="910"/>
      <c r="N58" s="287">
        <f>K58*L58</f>
        <v>1033.4032735761214</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1033.4032735761214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6495.72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50904.971802821317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10180.994360564264</v>
      </c>
      <c r="M82" s="858"/>
      <c r="N82" s="51"/>
    </row>
    <row r="83" spans="1:14">
      <c r="B83" s="89" t="s">
        <v>973</v>
      </c>
      <c r="C83" s="90"/>
      <c r="D83" s="90"/>
      <c r="E83" s="90"/>
      <c r="F83" s="90"/>
      <c r="G83" s="90"/>
      <c r="H83" s="90"/>
      <c r="I83" s="87"/>
      <c r="J83" s="88"/>
      <c r="K83" s="304">
        <v>0.05</v>
      </c>
      <c r="L83" s="857">
        <f>N77*K83</f>
        <v>2545.248590141066</v>
      </c>
      <c r="M83" s="858"/>
      <c r="N83" s="51"/>
    </row>
    <row r="84" spans="1:14" ht="15.75" thickBot="1">
      <c r="B84" s="91" t="s">
        <v>974</v>
      </c>
      <c r="C84" s="92"/>
      <c r="D84" s="92"/>
      <c r="E84" s="92"/>
      <c r="F84" s="92"/>
      <c r="G84" s="92"/>
      <c r="H84" s="92"/>
      <c r="I84" s="93"/>
      <c r="J84" s="94"/>
      <c r="K84" s="305">
        <v>0.05</v>
      </c>
      <c r="L84" s="859">
        <f>N77*K84</f>
        <v>2545.248590141066</v>
      </c>
      <c r="M84" s="860"/>
      <c r="N84" s="51"/>
    </row>
    <row r="85" spans="1:14" ht="15.75" thickBot="1">
      <c r="B85" s="822" t="s">
        <v>953</v>
      </c>
      <c r="C85" s="823"/>
      <c r="D85" s="823"/>
      <c r="E85" s="823"/>
      <c r="F85" s="823"/>
      <c r="G85" s="823"/>
      <c r="H85" s="823"/>
      <c r="I85" s="823"/>
      <c r="J85" s="823"/>
      <c r="K85" s="823"/>
      <c r="L85" s="823"/>
      <c r="M85" s="824"/>
      <c r="N85" s="52">
        <f>L82+L83+L84</f>
        <v>15271.491540846395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66176.46334366771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7064.74258996757</v>
      </c>
      <c r="L36" s="270"/>
      <c r="M36" s="336">
        <v>3</v>
      </c>
      <c r="N36" s="272">
        <f>K36/M36</f>
        <v>2354.9141966558568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451.0916666666667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2806.0058633225235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32305.439031644368</v>
      </c>
      <c r="N48" s="272">
        <f>K48*M48</f>
        <v>40381.798789555462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40381.798789555462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1009.8514822549703</v>
      </c>
      <c r="M60" s="910"/>
      <c r="N60" s="287">
        <f>K60*L60</f>
        <v>1262.3143528187129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1262.3143528187129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48961.035672363359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9792.2071344726719</v>
      </c>
      <c r="M84" s="858"/>
      <c r="N84" s="51"/>
    </row>
    <row r="85" spans="1:14">
      <c r="B85" s="89" t="s">
        <v>973</v>
      </c>
      <c r="C85" s="90"/>
      <c r="D85" s="90"/>
      <c r="E85" s="90"/>
      <c r="F85" s="90"/>
      <c r="G85" s="90"/>
      <c r="H85" s="90"/>
      <c r="I85" s="87"/>
      <c r="J85" s="88"/>
      <c r="K85" s="304">
        <v>0.05</v>
      </c>
      <c r="L85" s="857">
        <f>N79*K85</f>
        <v>2448.051783618168</v>
      </c>
      <c r="M85" s="858"/>
      <c r="N85" s="51"/>
    </row>
    <row r="86" spans="1:14" ht="15.75" thickBot="1">
      <c r="B86" s="91" t="s">
        <v>974</v>
      </c>
      <c r="C86" s="92"/>
      <c r="D86" s="92"/>
      <c r="E86" s="92"/>
      <c r="F86" s="92"/>
      <c r="G86" s="92"/>
      <c r="H86" s="92"/>
      <c r="I86" s="93"/>
      <c r="J86" s="94"/>
      <c r="K86" s="305">
        <v>0.05</v>
      </c>
      <c r="L86" s="859">
        <f>N79*K86</f>
        <v>2448.051783618168</v>
      </c>
      <c r="M86" s="860"/>
      <c r="N86" s="51"/>
    </row>
    <row r="87" spans="1:14" ht="15.75" thickBot="1">
      <c r="B87" s="822" t="s">
        <v>953</v>
      </c>
      <c r="C87" s="823"/>
      <c r="D87" s="823"/>
      <c r="E87" s="823"/>
      <c r="F87" s="823"/>
      <c r="G87" s="823"/>
      <c r="H87" s="823"/>
      <c r="I87" s="823"/>
      <c r="J87" s="823"/>
      <c r="K87" s="823"/>
      <c r="L87" s="823"/>
      <c r="M87" s="824"/>
      <c r="N87" s="52">
        <f>L84+L85+L86</f>
        <v>14688.310701709008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63649.346374072367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145606.54512897372</v>
      </c>
      <c r="L36" s="270"/>
      <c r="M36" s="336">
        <v>2.5</v>
      </c>
      <c r="N36" s="272">
        <f>K36/M36</f>
        <v>58242.618051589488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58644.66116062551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20829.056566614599</v>
      </c>
      <c r="N48" s="272">
        <f>K48*M48</f>
        <v>21037.347132280745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21037.347132280745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8040.862180720399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87722.870473626652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17544.574094725333</v>
      </c>
      <c r="M84" s="858"/>
      <c r="N84" s="51"/>
    </row>
    <row r="85" spans="1:14">
      <c r="B85" s="89" t="s">
        <v>973</v>
      </c>
      <c r="C85" s="90"/>
      <c r="D85" s="90"/>
      <c r="E85" s="90"/>
      <c r="F85" s="90"/>
      <c r="G85" s="90"/>
      <c r="H85" s="90"/>
      <c r="I85" s="87"/>
      <c r="J85" s="88"/>
      <c r="K85" s="304">
        <v>0.05</v>
      </c>
      <c r="L85" s="857">
        <f>N79*K85</f>
        <v>4386.1435236813331</v>
      </c>
      <c r="M85" s="858"/>
      <c r="N85" s="51"/>
    </row>
    <row r="86" spans="1:14" ht="15.75" thickBot="1">
      <c r="B86" s="91" t="s">
        <v>974</v>
      </c>
      <c r="C86" s="92"/>
      <c r="D86" s="92"/>
      <c r="E86" s="92"/>
      <c r="F86" s="92"/>
      <c r="G86" s="92"/>
      <c r="H86" s="92"/>
      <c r="I86" s="93"/>
      <c r="J86" s="94"/>
      <c r="K86" s="305">
        <v>0.05</v>
      </c>
      <c r="L86" s="859">
        <f>N79*K86</f>
        <v>4386.1435236813331</v>
      </c>
      <c r="M86" s="860"/>
      <c r="N86" s="51"/>
    </row>
    <row r="87" spans="1:14" ht="15.75" thickBot="1">
      <c r="B87" s="822" t="s">
        <v>953</v>
      </c>
      <c r="C87" s="823"/>
      <c r="D87" s="823"/>
      <c r="E87" s="823"/>
      <c r="F87" s="823"/>
      <c r="G87" s="823"/>
      <c r="H87" s="823"/>
      <c r="I87" s="823"/>
      <c r="J87" s="823"/>
      <c r="K87" s="823"/>
      <c r="L87" s="823"/>
      <c r="M87" s="824"/>
      <c r="N87" s="52">
        <f>L84+L85+L86</f>
        <v>26316.861142088001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114039.73161571466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145606.54512897372</v>
      </c>
      <c r="L36" s="270"/>
      <c r="M36" s="336">
        <v>1.25</v>
      </c>
      <c r="N36" s="272">
        <f>K36/M36</f>
        <v>116485.23610317898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117559.97732125102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20829.056566614599</v>
      </c>
      <c r="N48" s="272">
        <f>K48*M48</f>
        <v>21037.347132280745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21037.347132280745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21494.824361440798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160092.14881497255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32018.42976299451</v>
      </c>
      <c r="M84" s="858"/>
      <c r="N84" s="51"/>
    </row>
    <row r="85" spans="1:14">
      <c r="B85" s="89" t="s">
        <v>973</v>
      </c>
      <c r="C85" s="90"/>
      <c r="D85" s="90"/>
      <c r="E85" s="90"/>
      <c r="F85" s="90"/>
      <c r="G85" s="90"/>
      <c r="H85" s="90"/>
      <c r="I85" s="87"/>
      <c r="J85" s="88"/>
      <c r="K85" s="304">
        <v>0.05</v>
      </c>
      <c r="L85" s="857">
        <f>N79*K85</f>
        <v>8004.6074407486276</v>
      </c>
      <c r="M85" s="858"/>
      <c r="N85" s="51"/>
    </row>
    <row r="86" spans="1:14" ht="15.75" thickBot="1">
      <c r="B86" s="91" t="s">
        <v>974</v>
      </c>
      <c r="C86" s="92"/>
      <c r="D86" s="92"/>
      <c r="E86" s="92"/>
      <c r="F86" s="92"/>
      <c r="G86" s="92"/>
      <c r="H86" s="92"/>
      <c r="I86" s="93"/>
      <c r="J86" s="94"/>
      <c r="K86" s="305">
        <v>0.05</v>
      </c>
      <c r="L86" s="859">
        <f>N79*K86</f>
        <v>8004.6074407486276</v>
      </c>
      <c r="M86" s="860"/>
      <c r="N86" s="51"/>
    </row>
    <row r="87" spans="1:14" ht="15.75" thickBot="1">
      <c r="B87" s="822" t="s">
        <v>953</v>
      </c>
      <c r="C87" s="823"/>
      <c r="D87" s="823"/>
      <c r="E87" s="823"/>
      <c r="F87" s="823"/>
      <c r="G87" s="823"/>
      <c r="H87" s="823"/>
      <c r="I87" s="823"/>
      <c r="J87" s="823"/>
      <c r="K87" s="823"/>
      <c r="L87" s="823"/>
      <c r="M87" s="824"/>
      <c r="N87" s="52">
        <f>L84+L85+L86</f>
        <v>48027.644644491767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208119.79345946433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156007.0126381861</v>
      </c>
      <c r="L36" s="270"/>
      <c r="M36" s="336">
        <v>23</v>
      </c>
      <c r="N36" s="272">
        <f>K36/M36</f>
        <v>6782.9135929646136</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17.131134422862374</v>
      </c>
      <c r="L37" s="335"/>
      <c r="M37" s="336">
        <v>1</v>
      </c>
      <c r="N37" s="272">
        <f>K37/M37</f>
        <v>17.131134422862374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7874.7859454595164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5450.6254940481858</v>
      </c>
      <c r="N48" s="272">
        <f>K48*M48</f>
        <v>1907.7189229168648</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9008.9550524556016</v>
      </c>
      <c r="N49" s="272">
        <f>K49*M49</f>
        <v>9008.9550524556016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3130.2985817848839</v>
      </c>
      <c r="N50" s="272">
        <f>K50*M50</f>
        <v>11895.134610782558</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362448.64511093515</v>
      </c>
      <c r="N51" s="272">
        <f>K51*M51</f>
        <v>65240.756119968326</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88052.564706123347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1172.3559185052486</v>
      </c>
      <c r="M58" s="910"/>
      <c r="N58" s="287">
        <f>K58*L58</f>
        <v>211.02406533094475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211.02406533094475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21494.824361440798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117633.19907835461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23526.639815670922</v>
      </c>
      <c r="M82" s="858"/>
      <c r="N82" s="51"/>
    </row>
    <row r="83" spans="1:14">
      <c r="B83" s="89" t="s">
        <v>973</v>
      </c>
      <c r="C83" s="90"/>
      <c r="D83" s="90"/>
      <c r="E83" s="90"/>
      <c r="F83" s="90"/>
      <c r="G83" s="90"/>
      <c r="H83" s="90"/>
      <c r="I83" s="87"/>
      <c r="J83" s="88"/>
      <c r="K83" s="304">
        <v>0.05</v>
      </c>
      <c r="L83" s="857">
        <f>N77*K83</f>
        <v>5881.6599539177305</v>
      </c>
      <c r="M83" s="858"/>
      <c r="N83" s="51"/>
    </row>
    <row r="84" spans="1:14" ht="15.75" thickBot="1">
      <c r="B84" s="91" t="s">
        <v>974</v>
      </c>
      <c r="C84" s="92"/>
      <c r="D84" s="92"/>
      <c r="E84" s="92"/>
      <c r="F84" s="92"/>
      <c r="G84" s="92"/>
      <c r="H84" s="92"/>
      <c r="I84" s="93"/>
      <c r="J84" s="94"/>
      <c r="K84" s="305">
        <v>0.05</v>
      </c>
      <c r="L84" s="859">
        <f>N77*K84</f>
        <v>5881.6599539177305</v>
      </c>
      <c r="M84" s="860"/>
      <c r="N84" s="51"/>
    </row>
    <row r="85" spans="1:14" ht="15.75" thickBot="1">
      <c r="B85" s="822" t="s">
        <v>953</v>
      </c>
      <c r="C85" s="823"/>
      <c r="D85" s="823"/>
      <c r="E85" s="823"/>
      <c r="F85" s="823"/>
      <c r="G85" s="823"/>
      <c r="H85" s="823"/>
      <c r="I85" s="823"/>
      <c r="J85" s="823"/>
      <c r="K85" s="823"/>
      <c r="L85" s="823"/>
      <c r="M85" s="824"/>
      <c r="N85" s="52">
        <f>L82+L83+L84</f>
        <v>35289.959723506385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152923.15880186099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53.737060903601993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5399.2252132058093</v>
      </c>
      <c r="N48" s="272">
        <f>K48*M48</f>
        <v>5399.2252132058093</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665.20228499455573</v>
      </c>
      <c r="N49" s="272">
        <f>K49*M49</f>
        <v>2660.8091399782229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8060.0343531840317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537.37060903601991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8651.1420231236534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1730.2284046247307</v>
      </c>
      <c r="M82" s="858"/>
      <c r="N82" s="51"/>
    </row>
    <row r="83" spans="1:14">
      <c r="B83" s="89" t="s">
        <v>973</v>
      </c>
      <c r="C83" s="90"/>
      <c r="D83" s="90"/>
      <c r="E83" s="90"/>
      <c r="F83" s="90"/>
      <c r="G83" s="90"/>
      <c r="H83" s="90"/>
      <c r="I83" s="87"/>
      <c r="J83" s="88"/>
      <c r="K83" s="304">
        <v>0.05</v>
      </c>
      <c r="L83" s="857">
        <f>N77*K83</f>
        <v>432.55710115618268</v>
      </c>
      <c r="M83" s="858"/>
      <c r="N83" s="51"/>
    </row>
    <row r="84" spans="1:14" ht="15.75" thickBot="1">
      <c r="B84" s="91" t="s">
        <v>974</v>
      </c>
      <c r="C84" s="92"/>
      <c r="D84" s="92"/>
      <c r="E84" s="92"/>
      <c r="F84" s="92"/>
      <c r="G84" s="92"/>
      <c r="H84" s="92"/>
      <c r="I84" s="93"/>
      <c r="J84" s="94"/>
      <c r="K84" s="305">
        <v>0.05</v>
      </c>
      <c r="L84" s="859">
        <f>N77*K84</f>
        <v>432.55710115618268</v>
      </c>
      <c r="M84" s="860"/>
      <c r="N84" s="51"/>
    </row>
    <row r="85" spans="1:14" ht="15.75" thickBot="1">
      <c r="B85" s="822" t="s">
        <v>953</v>
      </c>
      <c r="C85" s="823"/>
      <c r="D85" s="823"/>
      <c r="E85" s="823"/>
      <c r="F85" s="823"/>
      <c r="G85" s="823"/>
      <c r="H85" s="823"/>
      <c r="I85" s="823"/>
      <c r="J85" s="823"/>
      <c r="K85" s="823"/>
      <c r="L85" s="823"/>
      <c r="M85" s="824"/>
      <c r="N85" s="52">
        <f>L82+L83+L84</f>
        <v>2595.3426069370962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11246.48463006075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165342.56180031871</v>
      </c>
      <c r="L36" s="270"/>
      <c r="M36" s="336">
        <v>15</v>
      </c>
      <c r="N36" s="272">
        <f>K36/M36</f>
        <v>11022.837453354581</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150767.09150387693</v>
      </c>
      <c r="L37" s="335"/>
      <c r="M37" s="336">
        <v>15</v>
      </c>
      <c r="N37" s="272">
        <f>K37/M37</f>
        <v>10051.139433591796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112.11635150600333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21186.09323845238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25320.957860554659</v>
      </c>
      <c r="N48" s="272">
        <f>K48*M48</f>
        <v>26587.005753582394</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57.028112279746885</v>
      </c>
      <c r="N49" s="272">
        <f>K49*M49</f>
        <v>1710.8433683924065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28297.849121974799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939.45752143283755</v>
      </c>
      <c r="M60" s="910"/>
      <c r="N60" s="287">
        <f>K60*L60</f>
        <v>986.43039750447952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986.43039750447952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2242.3270301200664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52712.69978805173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10542.539957610346</v>
      </c>
      <c r="M84" s="858"/>
      <c r="N84" s="51"/>
    </row>
    <row r="85" spans="1:14">
      <c r="B85" s="89" t="s">
        <v>973</v>
      </c>
      <c r="C85" s="90"/>
      <c r="D85" s="90"/>
      <c r="E85" s="90"/>
      <c r="F85" s="90"/>
      <c r="G85" s="90"/>
      <c r="H85" s="90"/>
      <c r="I85" s="87"/>
      <c r="J85" s="88"/>
      <c r="K85" s="304">
        <v>0.05</v>
      </c>
      <c r="L85" s="857">
        <f>N79*K85</f>
        <v>2635.6349894025866</v>
      </c>
      <c r="M85" s="858"/>
      <c r="N85" s="51"/>
    </row>
    <row r="86" spans="1:14" ht="15.75" thickBot="1">
      <c r="B86" s="91" t="s">
        <v>974</v>
      </c>
      <c r="C86" s="92"/>
      <c r="D86" s="92"/>
      <c r="E86" s="92"/>
      <c r="F86" s="92"/>
      <c r="G86" s="92"/>
      <c r="H86" s="92"/>
      <c r="I86" s="93"/>
      <c r="J86" s="94"/>
      <c r="K86" s="305">
        <v>0.05</v>
      </c>
      <c r="L86" s="859">
        <f>N79*K86</f>
        <v>2635.6349894025866</v>
      </c>
      <c r="M86" s="860"/>
      <c r="N86" s="51"/>
    </row>
    <row r="87" spans="1:14" ht="15.75" thickBot="1">
      <c r="B87" s="822" t="s">
        <v>953</v>
      </c>
      <c r="C87" s="823"/>
      <c r="D87" s="823"/>
      <c r="E87" s="823"/>
      <c r="F87" s="823"/>
      <c r="G87" s="823"/>
      <c r="H87" s="823"/>
      <c r="I87" s="823"/>
      <c r="J87" s="823"/>
      <c r="K87" s="823"/>
      <c r="L87" s="823"/>
      <c r="M87" s="824"/>
      <c r="N87" s="52">
        <f>L84+L85+L86</f>
        <v>15813.809936415519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68526.509724467251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7882.8356708986503</v>
      </c>
      <c r="N50" s="272">
        <f>K50*M50</f>
        <v>15765.671341797301</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150310.82102681184</v>
      </c>
      <c r="N51" s="272">
        <f>K51*M51</f>
        <v>75155.410513405921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144595.05096457055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162681.46478088966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32536.292956177931</v>
      </c>
      <c r="M84" s="858"/>
      <c r="N84" s="51"/>
    </row>
    <row r="85" spans="1:14">
      <c r="B85" s="89" t="s">
        <v>973</v>
      </c>
      <c r="C85" s="90"/>
      <c r="D85" s="90"/>
      <c r="E85" s="90"/>
      <c r="F85" s="90"/>
      <c r="G85" s="90"/>
      <c r="H85" s="90"/>
      <c r="I85" s="87"/>
      <c r="J85" s="88"/>
      <c r="K85" s="304">
        <v>0.05</v>
      </c>
      <c r="L85" s="857">
        <f>N79*K85</f>
        <v>8134.0732390444828</v>
      </c>
      <c r="M85" s="858"/>
      <c r="N85" s="51"/>
    </row>
    <row r="86" spans="1:14" ht="15.75" thickBot="1">
      <c r="B86" s="91" t="s">
        <v>974</v>
      </c>
      <c r="C86" s="92"/>
      <c r="D86" s="92"/>
      <c r="E86" s="92"/>
      <c r="F86" s="92"/>
      <c r="G86" s="92"/>
      <c r="H86" s="92"/>
      <c r="I86" s="93"/>
      <c r="J86" s="94"/>
      <c r="K86" s="305">
        <v>0.05</v>
      </c>
      <c r="L86" s="859">
        <f>N79*K86</f>
        <v>8134.0732390444828</v>
      </c>
      <c r="M86" s="860"/>
      <c r="N86" s="51"/>
    </row>
    <row r="87" spans="1:14" ht="15.75" thickBot="1">
      <c r="B87" s="822" t="s">
        <v>953</v>
      </c>
      <c r="C87" s="823"/>
      <c r="D87" s="823"/>
      <c r="E87" s="823"/>
      <c r="F87" s="823"/>
      <c r="G87" s="823"/>
      <c r="H87" s="823"/>
      <c r="I87" s="823"/>
      <c r="J87" s="823"/>
      <c r="K87" s="823"/>
      <c r="L87" s="823"/>
      <c r="M87" s="824"/>
      <c r="N87" s="52">
        <f>L84+L85+L86</f>
        <v>48804.439434266897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211485.90421515657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7882.8356708986503</v>
      </c>
      <c r="N50" s="272">
        <f>K50*M50</f>
        <v>15765.671341797301</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181318.04939249728</v>
      </c>
      <c r="N51" s="272">
        <f>K51*M51</f>
        <v>90659.024696248642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160098.66514741327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178185.07896373238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35637.015792746475</v>
      </c>
      <c r="M84" s="858"/>
      <c r="N84" s="51"/>
    </row>
    <row r="85" spans="1:14">
      <c r="B85" s="89" t="s">
        <v>973</v>
      </c>
      <c r="C85" s="90"/>
      <c r="D85" s="90"/>
      <c r="E85" s="90"/>
      <c r="F85" s="90"/>
      <c r="G85" s="90"/>
      <c r="H85" s="90"/>
      <c r="I85" s="87"/>
      <c r="J85" s="88"/>
      <c r="K85" s="304">
        <v>0.05</v>
      </c>
      <c r="L85" s="857">
        <f>N79*K85</f>
        <v>8909.2539481866188</v>
      </c>
      <c r="M85" s="858"/>
      <c r="N85" s="51"/>
    </row>
    <row r="86" spans="1:14" ht="15.75" thickBot="1">
      <c r="B86" s="91" t="s">
        <v>974</v>
      </c>
      <c r="C86" s="92"/>
      <c r="D86" s="92"/>
      <c r="E86" s="92"/>
      <c r="F86" s="92"/>
      <c r="G86" s="92"/>
      <c r="H86" s="92"/>
      <c r="I86" s="93"/>
      <c r="J86" s="94"/>
      <c r="K86" s="305">
        <v>0.05</v>
      </c>
      <c r="L86" s="859">
        <f>N79*K86</f>
        <v>8909.2539481866188</v>
      </c>
      <c r="M86" s="860"/>
      <c r="N86" s="51"/>
    </row>
    <row r="87" spans="1:14" ht="15.75" thickBot="1">
      <c r="B87" s="822" t="s">
        <v>953</v>
      </c>
      <c r="C87" s="823"/>
      <c r="D87" s="823"/>
      <c r="E87" s="823"/>
      <c r="F87" s="823"/>
      <c r="G87" s="823"/>
      <c r="H87" s="823"/>
      <c r="I87" s="823"/>
      <c r="J87" s="823"/>
      <c r="K87" s="823"/>
      <c r="L87" s="823"/>
      <c r="M87" s="824"/>
      <c r="N87" s="52">
        <f>L84+L85+L86</f>
        <v>53455.523689119713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231640.60265285207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7882.8356708986503</v>
      </c>
      <c r="N50" s="272">
        <f>K50*M50</f>
        <v>15765.671341797301</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193454.71076770153</v>
      </c>
      <c r="N51" s="272">
        <f>K51*M51</f>
        <v>96727.355383850765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166166.99583501538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184253.40965133448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36850.681930266896</v>
      </c>
      <c r="M84" s="858"/>
      <c r="N84" s="51"/>
    </row>
    <row r="85" spans="1:14">
      <c r="B85" s="89" t="s">
        <v>973</v>
      </c>
      <c r="C85" s="90"/>
      <c r="D85" s="90"/>
      <c r="E85" s="90"/>
      <c r="F85" s="90"/>
      <c r="G85" s="90"/>
      <c r="H85" s="90"/>
      <c r="I85" s="87"/>
      <c r="J85" s="88"/>
      <c r="K85" s="304">
        <v>0.05</v>
      </c>
      <c r="L85" s="857">
        <f>N79*K85</f>
        <v>9212.6704825667239</v>
      </c>
      <c r="M85" s="858"/>
      <c r="N85" s="51"/>
    </row>
    <row r="86" spans="1:14" ht="15.75" thickBot="1">
      <c r="B86" s="91" t="s">
        <v>974</v>
      </c>
      <c r="C86" s="92"/>
      <c r="D86" s="92"/>
      <c r="E86" s="92"/>
      <c r="F86" s="92"/>
      <c r="G86" s="92"/>
      <c r="H86" s="92"/>
      <c r="I86" s="93"/>
      <c r="J86" s="94"/>
      <c r="K86" s="305">
        <v>0.05</v>
      </c>
      <c r="L86" s="859">
        <f>N79*K86</f>
        <v>9212.6704825667239</v>
      </c>
      <c r="M86" s="860"/>
      <c r="N86" s="51"/>
    </row>
    <row r="87" spans="1:14" ht="15.75" thickBot="1">
      <c r="B87" s="822" t="s">
        <v>953</v>
      </c>
      <c r="C87" s="823"/>
      <c r="D87" s="823"/>
      <c r="E87" s="823"/>
      <c r="F87" s="823"/>
      <c r="G87" s="823"/>
      <c r="H87" s="823"/>
      <c r="I87" s="823"/>
      <c r="J87" s="823"/>
      <c r="K87" s="823"/>
      <c r="L87" s="823"/>
      <c r="M87" s="824"/>
      <c r="N87" s="52">
        <f>L84+L85+L86</f>
        <v>55276.022895400347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239529.43254673484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6724.7876646242084</v>
      </c>
      <c r="N49" s="272">
        <f>K49*M49</f>
        <v>7733.5058143178394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7882.8356708986503</v>
      </c>
      <c r="N50" s="272">
        <f>K50*M50</f>
        <v>15765.671341797301</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190613.873937631</v>
      </c>
      <c r="N51" s="272">
        <f>K51*M51</f>
        <v>95306.936968815498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164746.57741998014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182832.99123629925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36566.598247259848</v>
      </c>
      <c r="M84" s="858"/>
      <c r="N84" s="51"/>
    </row>
    <row r="85" spans="1:14">
      <c r="B85" s="89" t="s">
        <v>973</v>
      </c>
      <c r="C85" s="90"/>
      <c r="D85" s="90"/>
      <c r="E85" s="90"/>
      <c r="F85" s="90"/>
      <c r="G85" s="90"/>
      <c r="H85" s="90"/>
      <c r="I85" s="87"/>
      <c r="J85" s="88"/>
      <c r="K85" s="304">
        <v>0.05</v>
      </c>
      <c r="L85" s="857">
        <f>N79*K85</f>
        <v>9141.649561814962</v>
      </c>
      <c r="M85" s="858"/>
      <c r="N85" s="51"/>
    </row>
    <row r="86" spans="1:14" ht="15.75" thickBot="1">
      <c r="B86" s="91" t="s">
        <v>974</v>
      </c>
      <c r="C86" s="92"/>
      <c r="D86" s="92"/>
      <c r="E86" s="92"/>
      <c r="F86" s="92"/>
      <c r="G86" s="92"/>
      <c r="H86" s="92"/>
      <c r="I86" s="93"/>
      <c r="J86" s="94"/>
      <c r="K86" s="305">
        <v>0.05</v>
      </c>
      <c r="L86" s="859">
        <f>N79*K86</f>
        <v>9141.649561814962</v>
      </c>
      <c r="M86" s="860"/>
      <c r="N86" s="51"/>
    </row>
    <row r="87" spans="1:14" ht="15.75" thickBot="1">
      <c r="B87" s="822" t="s">
        <v>953</v>
      </c>
      <c r="C87" s="823"/>
      <c r="D87" s="823"/>
      <c r="E87" s="823"/>
      <c r="F87" s="823"/>
      <c r="G87" s="823"/>
      <c r="H87" s="823"/>
      <c r="I87" s="823"/>
      <c r="J87" s="823"/>
      <c r="K87" s="823"/>
      <c r="L87" s="823"/>
      <c r="M87" s="824"/>
      <c r="N87" s="52">
        <f>L84+L85+L86</f>
        <v>54849.897370889776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237682.88860718903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6724.7876646242084</v>
      </c>
      <c r="N49" s="272">
        <f>K49*M49</f>
        <v>3362.3938323121042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7882.8356708986503</v>
      </c>
      <c r="N50" s="272">
        <f>K50*M50</f>
        <v>7882.8356708986503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146691.03528738525</v>
      </c>
      <c r="N51" s="272">
        <f>K51*M51</f>
        <v>146691.03528738525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203876.72808564547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221963.14190196458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44392.628380392918</v>
      </c>
      <c r="M84" s="858"/>
      <c r="N84" s="51"/>
    </row>
    <row r="85" spans="1:14">
      <c r="B85" s="89" t="s">
        <v>973</v>
      </c>
      <c r="C85" s="90"/>
      <c r="D85" s="90"/>
      <c r="E85" s="90"/>
      <c r="F85" s="90"/>
      <c r="G85" s="90"/>
      <c r="H85" s="90"/>
      <c r="I85" s="87"/>
      <c r="J85" s="88"/>
      <c r="K85" s="304">
        <v>0.05</v>
      </c>
      <c r="L85" s="857">
        <f>N79*K85</f>
        <v>11098.15709509823</v>
      </c>
      <c r="M85" s="858"/>
      <c r="N85" s="51"/>
    </row>
    <row r="86" spans="1:14" ht="15.75" thickBot="1">
      <c r="B86" s="91" t="s">
        <v>974</v>
      </c>
      <c r="C86" s="92"/>
      <c r="D86" s="92"/>
      <c r="E86" s="92"/>
      <c r="F86" s="92"/>
      <c r="G86" s="92"/>
      <c r="H86" s="92"/>
      <c r="I86" s="93"/>
      <c r="J86" s="94"/>
      <c r="K86" s="305">
        <v>0.05</v>
      </c>
      <c r="L86" s="859">
        <f>N79*K86</f>
        <v>11098.15709509823</v>
      </c>
      <c r="M86" s="860"/>
      <c r="N86" s="51"/>
    </row>
    <row r="87" spans="1:14" ht="15.75" thickBot="1">
      <c r="B87" s="822" t="s">
        <v>953</v>
      </c>
      <c r="C87" s="823"/>
      <c r="D87" s="823"/>
      <c r="E87" s="823"/>
      <c r="F87" s="823"/>
      <c r="G87" s="823"/>
      <c r="H87" s="823"/>
      <c r="I87" s="823"/>
      <c r="J87" s="823"/>
      <c r="K87" s="823"/>
      <c r="L87" s="823"/>
      <c r="M87" s="824"/>
      <c r="N87" s="52">
        <f>L84+L85+L86</f>
        <v>66588.942570589381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288552.08447255398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6724.7876646242084</v>
      </c>
      <c r="N49" s="272">
        <f>K49*M49</f>
        <v>3362.3938323121042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7882.8356708986503</v>
      </c>
      <c r="N50" s="272">
        <f>K50*M50</f>
        <v>7882.8356708986503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146691.03528738525</v>
      </c>
      <c r="N51" s="272">
        <f>K51*M51</f>
        <v>146691.03528738525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203876.72808564547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221963.14190196458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44392.628380392918</v>
      </c>
      <c r="M84" s="858"/>
      <c r="N84" s="51"/>
    </row>
    <row r="85" spans="1:14">
      <c r="B85" s="89" t="s">
        <v>973</v>
      </c>
      <c r="C85" s="90"/>
      <c r="D85" s="90"/>
      <c r="E85" s="90"/>
      <c r="F85" s="90"/>
      <c r="G85" s="90"/>
      <c r="H85" s="90"/>
      <c r="I85" s="87"/>
      <c r="J85" s="88"/>
      <c r="K85" s="304">
        <v>0.05</v>
      </c>
      <c r="L85" s="857">
        <f>N79*K85</f>
        <v>11098.15709509823</v>
      </c>
      <c r="M85" s="858"/>
      <c r="N85" s="51"/>
    </row>
    <row r="86" spans="1:14" ht="15.75" thickBot="1">
      <c r="B86" s="91" t="s">
        <v>974</v>
      </c>
      <c r="C86" s="92"/>
      <c r="D86" s="92"/>
      <c r="E86" s="92"/>
      <c r="F86" s="92"/>
      <c r="G86" s="92"/>
      <c r="H86" s="92"/>
      <c r="I86" s="93"/>
      <c r="J86" s="94"/>
      <c r="K86" s="305">
        <v>0.05</v>
      </c>
      <c r="L86" s="859">
        <f>N79*K86</f>
        <v>11098.15709509823</v>
      </c>
      <c r="M86" s="860"/>
      <c r="N86" s="51"/>
    </row>
    <row r="87" spans="1:14" ht="15.75" thickBot="1">
      <c r="B87" s="822" t="s">
        <v>953</v>
      </c>
      <c r="C87" s="823"/>
      <c r="D87" s="823"/>
      <c r="E87" s="823"/>
      <c r="F87" s="823"/>
      <c r="G87" s="823"/>
      <c r="H87" s="823"/>
      <c r="I87" s="823"/>
      <c r="J87" s="823"/>
      <c r="K87" s="823"/>
      <c r="L87" s="823"/>
      <c r="M87" s="824"/>
      <c r="N87" s="52">
        <f>L84+L85+L86</f>
        <v>66588.942570589381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288552.08447255398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6724.7876646242084</v>
      </c>
      <c r="N49" s="272">
        <f>K49*M49</f>
        <v>3362.3938323121042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7882.8356708986503</v>
      </c>
      <c r="N50" s="272">
        <f>K50*M50</f>
        <v>7882.8356708986503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146691.03528738525</v>
      </c>
      <c r="N51" s="272">
        <f>K51*M51</f>
        <v>146691.03528738525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203876.72808564547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221963.14190196458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44392.628380392918</v>
      </c>
      <c r="M84" s="858"/>
      <c r="N84" s="51"/>
    </row>
    <row r="85" spans="1:14">
      <c r="B85" s="89" t="s">
        <v>973</v>
      </c>
      <c r="C85" s="90"/>
      <c r="D85" s="90"/>
      <c r="E85" s="90"/>
      <c r="F85" s="90"/>
      <c r="G85" s="90"/>
      <c r="H85" s="90"/>
      <c r="I85" s="87"/>
      <c r="J85" s="88"/>
      <c r="K85" s="304">
        <v>0.05</v>
      </c>
      <c r="L85" s="857">
        <f>N79*K85</f>
        <v>11098.15709509823</v>
      </c>
      <c r="M85" s="858"/>
      <c r="N85" s="51"/>
    </row>
    <row r="86" spans="1:14" ht="15.75" thickBot="1">
      <c r="B86" s="91" t="s">
        <v>974</v>
      </c>
      <c r="C86" s="92"/>
      <c r="D86" s="92"/>
      <c r="E86" s="92"/>
      <c r="F86" s="92"/>
      <c r="G86" s="92"/>
      <c r="H86" s="92"/>
      <c r="I86" s="93"/>
      <c r="J86" s="94"/>
      <c r="K86" s="305">
        <v>0.05</v>
      </c>
      <c r="L86" s="859">
        <f>N79*K86</f>
        <v>11098.15709509823</v>
      </c>
      <c r="M86" s="860"/>
      <c r="N86" s="51"/>
    </row>
    <row r="87" spans="1:14" ht="15.75" thickBot="1">
      <c r="B87" s="822" t="s">
        <v>953</v>
      </c>
      <c r="C87" s="823"/>
      <c r="D87" s="823"/>
      <c r="E87" s="823"/>
      <c r="F87" s="823"/>
      <c r="G87" s="823"/>
      <c r="H87" s="823"/>
      <c r="I87" s="823"/>
      <c r="J87" s="823"/>
      <c r="K87" s="823"/>
      <c r="L87" s="823"/>
      <c r="M87" s="824"/>
      <c r="N87" s="52">
        <f>L84+L85+L86</f>
        <v>66588.942570589381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288552.08447255398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41764.057540954069</v>
      </c>
      <c r="N48" s="272">
        <f>K48*M48</f>
        <v>45940.463295049478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6724.7876646242084</v>
      </c>
      <c r="N49" s="272">
        <f>K49*M49</f>
        <v>3362.3938323121042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7882.8356708986503</v>
      </c>
      <c r="N50" s="272">
        <f>K50*M50</f>
        <v>7882.8356708986503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146691.03528738525</v>
      </c>
      <c r="N51" s="272">
        <f>K51*M51</f>
        <v>146691.03528738525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203876.72808564547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1016.2509332388005</v>
      </c>
      <c r="M60" s="910"/>
      <c r="N60" s="287">
        <f>K60*L60</f>
        <v>1117.8760265626806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1117.8760265626806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221963.14190196458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44392.628380392918</v>
      </c>
      <c r="M84" s="858"/>
      <c r="N84" s="51"/>
    </row>
    <row r="85" spans="1:14">
      <c r="B85" s="89" t="s">
        <v>973</v>
      </c>
      <c r="C85" s="90"/>
      <c r="D85" s="90"/>
      <c r="E85" s="90"/>
      <c r="F85" s="90"/>
      <c r="G85" s="90"/>
      <c r="H85" s="90"/>
      <c r="I85" s="87"/>
      <c r="J85" s="88"/>
      <c r="K85" s="304">
        <v>0.05</v>
      </c>
      <c r="L85" s="857">
        <f>N79*K85</f>
        <v>11098.15709509823</v>
      </c>
      <c r="M85" s="858"/>
      <c r="N85" s="51"/>
    </row>
    <row r="86" spans="1:14" ht="15.75" thickBot="1">
      <c r="B86" s="91" t="s">
        <v>974</v>
      </c>
      <c r="C86" s="92"/>
      <c r="D86" s="92"/>
      <c r="E86" s="92"/>
      <c r="F86" s="92"/>
      <c r="G86" s="92"/>
      <c r="H86" s="92"/>
      <c r="I86" s="93"/>
      <c r="J86" s="94"/>
      <c r="K86" s="305">
        <v>0.05</v>
      </c>
      <c r="L86" s="859">
        <f>N79*K86</f>
        <v>11098.15709509823</v>
      </c>
      <c r="M86" s="860"/>
      <c r="N86" s="51"/>
    </row>
    <row r="87" spans="1:14" ht="15.75" thickBot="1">
      <c r="B87" s="822" t="s">
        <v>953</v>
      </c>
      <c r="C87" s="823"/>
      <c r="D87" s="823"/>
      <c r="E87" s="823"/>
      <c r="F87" s="823"/>
      <c r="G87" s="823"/>
      <c r="H87" s="823"/>
      <c r="I87" s="823"/>
      <c r="J87" s="823"/>
      <c r="K87" s="823"/>
      <c r="L87" s="823"/>
      <c r="M87" s="824"/>
      <c r="N87" s="52">
        <f>L84+L85+L86</f>
        <v>66588.942570589381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288552.08447255398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7252.2403379604839</v>
      </c>
      <c r="N48" s="272">
        <f>K48*M48</f>
        <v>9427.9124393486291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9427.9124393486291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11043.963657420669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2208.792731484134</v>
      </c>
      <c r="M84" s="858"/>
      <c r="N84" s="51"/>
    </row>
    <row r="85" spans="1:14">
      <c r="B85" s="89" t="s">
        <v>973</v>
      </c>
      <c r="C85" s="90"/>
      <c r="D85" s="90"/>
      <c r="E85" s="90"/>
      <c r="F85" s="90"/>
      <c r="G85" s="90"/>
      <c r="H85" s="90"/>
      <c r="I85" s="87"/>
      <c r="J85" s="88"/>
      <c r="K85" s="304">
        <v>0.05</v>
      </c>
      <c r="L85" s="857">
        <f>N79*K85</f>
        <v>552.19818287103351</v>
      </c>
      <c r="M85" s="858"/>
      <c r="N85" s="51"/>
    </row>
    <row r="86" spans="1:14" ht="15.75" thickBot="1">
      <c r="B86" s="91" t="s">
        <v>974</v>
      </c>
      <c r="C86" s="92"/>
      <c r="D86" s="92"/>
      <c r="E86" s="92"/>
      <c r="F86" s="92"/>
      <c r="G86" s="92"/>
      <c r="H86" s="92"/>
      <c r="I86" s="93"/>
      <c r="J86" s="94"/>
      <c r="K86" s="305">
        <v>0.05</v>
      </c>
      <c r="L86" s="859">
        <f>N79*K86</f>
        <v>552.19818287103351</v>
      </c>
      <c r="M86" s="860"/>
      <c r="N86" s="51"/>
    </row>
    <row r="87" spans="1:14" ht="15.75" thickBot="1">
      <c r="B87" s="822" t="s">
        <v>953</v>
      </c>
      <c r="C87" s="823"/>
      <c r="D87" s="823"/>
      <c r="E87" s="823"/>
      <c r="F87" s="823"/>
      <c r="G87" s="823"/>
      <c r="H87" s="823"/>
      <c r="I87" s="823"/>
      <c r="J87" s="823"/>
      <c r="K87" s="823"/>
      <c r="L87" s="823"/>
      <c r="M87" s="824"/>
      <c r="N87" s="52">
        <f>L84+L85+L86</f>
        <v>3313.1890972262013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14357.15275464687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15186.737533521169</v>
      </c>
      <c r="N48" s="272">
        <f>K48*M48</f>
        <v>19742.758793577519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4271.7620023299123</v>
      </c>
      <c r="M84" s="858"/>
      <c r="N84" s="51"/>
    </row>
    <row r="85" spans="1:14">
      <c r="B85" s="89" t="s">
        <v>973</v>
      </c>
      <c r="C85" s="90"/>
      <c r="D85" s="90"/>
      <c r="E85" s="90"/>
      <c r="F85" s="90"/>
      <c r="G85" s="90"/>
      <c r="H85" s="90"/>
      <c r="I85" s="87"/>
      <c r="J85" s="88"/>
      <c r="K85" s="304">
        <v>0.05</v>
      </c>
      <c r="L85" s="857">
        <f>N79*K85</f>
        <v>1067.9405005824781</v>
      </c>
      <c r="M85" s="858"/>
      <c r="N85" s="51"/>
    </row>
    <row r="86" spans="1:14" ht="15.75" thickBot="1">
      <c r="B86" s="91" t="s">
        <v>974</v>
      </c>
      <c r="C86" s="92"/>
      <c r="D86" s="92"/>
      <c r="E86" s="92"/>
      <c r="F86" s="92"/>
      <c r="G86" s="92"/>
      <c r="H86" s="92"/>
      <c r="I86" s="93"/>
      <c r="J86" s="94"/>
      <c r="K86" s="305">
        <v>0.05</v>
      </c>
      <c r="L86" s="859">
        <f>N79*K86</f>
        <v>1067.9405005824781</v>
      </c>
      <c r="M86" s="860"/>
      <c r="N86" s="51"/>
    </row>
    <row r="87" spans="1:14" ht="15.75" thickBot="1">
      <c r="B87" s="822" t="s">
        <v>953</v>
      </c>
      <c r="C87" s="823"/>
      <c r="D87" s="823"/>
      <c r="E87" s="823"/>
      <c r="F87" s="823"/>
      <c r="G87" s="823"/>
      <c r="H87" s="823"/>
      <c r="I87" s="823"/>
      <c r="J87" s="823"/>
      <c r="K87" s="823"/>
      <c r="L87" s="823"/>
      <c r="M87" s="824"/>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27766.453015144427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7252.2403379604839</v>
      </c>
      <c r="N48" s="272">
        <f>K48*M48</f>
        <v>9427.9124393486291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9427.9124393486291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11043.963657420669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2208.792731484134</v>
      </c>
      <c r="M84" s="858"/>
      <c r="N84" s="51"/>
    </row>
    <row r="85" spans="1:14">
      <c r="B85" s="89" t="s">
        <v>973</v>
      </c>
      <c r="C85" s="90"/>
      <c r="D85" s="90"/>
      <c r="E85" s="90"/>
      <c r="F85" s="90"/>
      <c r="G85" s="90"/>
      <c r="H85" s="90"/>
      <c r="I85" s="87"/>
      <c r="J85" s="88"/>
      <c r="K85" s="304">
        <v>0.05</v>
      </c>
      <c r="L85" s="857">
        <f>N79*K85</f>
        <v>552.19818287103351</v>
      </c>
      <c r="M85" s="858"/>
      <c r="N85" s="51"/>
    </row>
    <row r="86" spans="1:14" ht="15.75" thickBot="1">
      <c r="B86" s="91" t="s">
        <v>974</v>
      </c>
      <c r="C86" s="92"/>
      <c r="D86" s="92"/>
      <c r="E86" s="92"/>
      <c r="F86" s="92"/>
      <c r="G86" s="92"/>
      <c r="H86" s="92"/>
      <c r="I86" s="93"/>
      <c r="J86" s="94"/>
      <c r="K86" s="305">
        <v>0.05</v>
      </c>
      <c r="L86" s="859">
        <f>N79*K86</f>
        <v>552.19818287103351</v>
      </c>
      <c r="M86" s="860"/>
      <c r="N86" s="51"/>
    </row>
    <row r="87" spans="1:14" ht="15.75" thickBot="1">
      <c r="B87" s="822" t="s">
        <v>953</v>
      </c>
      <c r="C87" s="823"/>
      <c r="D87" s="823"/>
      <c r="E87" s="823"/>
      <c r="F87" s="823"/>
      <c r="G87" s="823"/>
      <c r="H87" s="823"/>
      <c r="I87" s="823"/>
      <c r="J87" s="823"/>
      <c r="K87" s="823"/>
      <c r="L87" s="823"/>
      <c r="M87" s="824"/>
      <c r="N87" s="52">
        <f>L84+L85+L86</f>
        <v>3313.1890972262013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14357.15275464687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15186.737533521169</v>
      </c>
      <c r="N48" s="272">
        <f>K48*M48</f>
        <v>19742.758793577519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4271.7620023299123</v>
      </c>
      <c r="M84" s="858"/>
      <c r="N84" s="51"/>
    </row>
    <row r="85" spans="1:14">
      <c r="B85" s="89" t="s">
        <v>973</v>
      </c>
      <c r="C85" s="90"/>
      <c r="D85" s="90"/>
      <c r="E85" s="90"/>
      <c r="F85" s="90"/>
      <c r="G85" s="90"/>
      <c r="H85" s="90"/>
      <c r="I85" s="87"/>
      <c r="J85" s="88"/>
      <c r="K85" s="304">
        <v>0.05</v>
      </c>
      <c r="L85" s="857">
        <f>N79*K85</f>
        <v>1067.9405005824781</v>
      </c>
      <c r="M85" s="858"/>
      <c r="N85" s="51"/>
    </row>
    <row r="86" spans="1:14" ht="15.75" thickBot="1">
      <c r="B86" s="91" t="s">
        <v>974</v>
      </c>
      <c r="C86" s="92"/>
      <c r="D86" s="92"/>
      <c r="E86" s="92"/>
      <c r="F86" s="92"/>
      <c r="G86" s="92"/>
      <c r="H86" s="92"/>
      <c r="I86" s="93"/>
      <c r="J86" s="94"/>
      <c r="K86" s="305">
        <v>0.05</v>
      </c>
      <c r="L86" s="859">
        <f>N79*K86</f>
        <v>1067.9405005824781</v>
      </c>
      <c r="M86" s="860"/>
      <c r="N86" s="51"/>
    </row>
    <row r="87" spans="1:14" ht="15.75" thickBot="1">
      <c r="B87" s="822" t="s">
        <v>953</v>
      </c>
      <c r="C87" s="823"/>
      <c r="D87" s="823"/>
      <c r="E87" s="823"/>
      <c r="F87" s="823"/>
      <c r="G87" s="823"/>
      <c r="H87" s="823"/>
      <c r="I87" s="823"/>
      <c r="J87" s="823"/>
      <c r="K87" s="823"/>
      <c r="L87" s="823"/>
      <c r="M87" s="824"/>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27766.453015144427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62402.805055274439</v>
      </c>
      <c r="L36" s="270"/>
      <c r="M36" s="336">
        <v>15</v>
      </c>
      <c r="N36" s="272">
        <f>K36/M36</f>
        <v>4160.1870036849623</v>
      </c>
    </row>
    <row r="37" spans="1:14">
      <c r="A37" s="113" t="s">
        <v>174</v>
      </c>
      <c r="B37" s="871" t="str">
        <f>VLOOKUP(A37,EQUIPOS!A7:D154,3,FALSE)</f>
        <v>Compactador vibratorio tipo DD-20</v>
      </c>
      <c r="C37" s="872"/>
      <c r="D37" s="872"/>
      <c r="E37" s="872"/>
      <c r="F37" s="872"/>
      <c r="G37" s="872"/>
      <c r="H37" s="873"/>
      <c r="I37" s="421"/>
      <c r="J37" s="422"/>
      <c r="K37" s="269">
        <f>VLOOKUP(A37,EQUIPOS!A7:D164,4,FALSE)</f>
        <v>74259.338015776593</v>
      </c>
      <c r="L37" s="335"/>
      <c r="M37" s="336">
        <v>15</v>
      </c>
      <c r="N37" s="272">
        <f>K37/M37</f>
        <v>4950.6225343851065</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165342.56180031871</v>
      </c>
      <c r="L38" s="423"/>
      <c r="M38" s="424">
        <v>15</v>
      </c>
      <c r="N38" s="272">
        <f>K38/M38</f>
        <v>11022.837453354581</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44.846540602401326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20178.493532027049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25320.957860554659</v>
      </c>
      <c r="N48" s="272">
        <f>K48*M48</f>
        <v>32917.245218721058</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57.028112279746885</v>
      </c>
      <c r="N49" s="272">
        <f>K49*M49</f>
        <v>1710.8433683924065</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34628.088587113467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939.45752143283755</v>
      </c>
      <c r="M58" s="910"/>
      <c r="N58" s="287">
        <f>K58*L58</f>
        <v>1221.2947778626888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1221.2947778626888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2242.3270301200664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58270.203927123272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11654.040785424655</v>
      </c>
      <c r="M82" s="858"/>
      <c r="N82" s="51"/>
    </row>
    <row r="83" spans="1:14">
      <c r="B83" s="89" t="s">
        <v>973</v>
      </c>
      <c r="C83" s="90"/>
      <c r="D83" s="90"/>
      <c r="E83" s="90"/>
      <c r="F83" s="90"/>
      <c r="G83" s="90"/>
      <c r="H83" s="90"/>
      <c r="I83" s="87"/>
      <c r="J83" s="88"/>
      <c r="K83" s="304">
        <v>0.05</v>
      </c>
      <c r="L83" s="857">
        <f>N77*K83</f>
        <v>2913.5101963561638</v>
      </c>
      <c r="M83" s="858"/>
      <c r="N83" s="51"/>
    </row>
    <row r="84" spans="1:14" ht="15.75" thickBot="1">
      <c r="B84" s="91" t="s">
        <v>974</v>
      </c>
      <c r="C84" s="92"/>
      <c r="D84" s="92"/>
      <c r="E84" s="92"/>
      <c r="F84" s="92"/>
      <c r="G84" s="92"/>
      <c r="H84" s="92"/>
      <c r="I84" s="93"/>
      <c r="J84" s="94"/>
      <c r="K84" s="305">
        <v>0.05</v>
      </c>
      <c r="L84" s="859">
        <f>N77*K84</f>
        <v>2913.5101963561638</v>
      </c>
      <c r="M84" s="860"/>
      <c r="N84" s="51"/>
    </row>
    <row r="85" spans="1:14" ht="15.75" thickBot="1">
      <c r="B85" s="822" t="s">
        <v>953</v>
      </c>
      <c r="C85" s="823"/>
      <c r="D85" s="823"/>
      <c r="E85" s="823"/>
      <c r="F85" s="823"/>
      <c r="G85" s="823"/>
      <c r="H85" s="823"/>
      <c r="I85" s="823"/>
      <c r="J85" s="823"/>
      <c r="K85" s="823"/>
      <c r="L85" s="823"/>
      <c r="M85" s="824"/>
      <c r="N85" s="52">
        <f>L82+L83+L84</f>
        <v>17481.061178136984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75751.26510526026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11458.25251154535</v>
      </c>
      <c r="N48" s="272">
        <f>K48*M48</f>
        <v>8020.7767580817444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8020.7767580817444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10261.187873984312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2052.2375747968626</v>
      </c>
      <c r="M84" s="858"/>
      <c r="N84" s="51"/>
    </row>
    <row r="85" spans="1:14">
      <c r="B85" s="89" t="s">
        <v>973</v>
      </c>
      <c r="C85" s="90"/>
      <c r="D85" s="90"/>
      <c r="E85" s="90"/>
      <c r="F85" s="90"/>
      <c r="G85" s="90"/>
      <c r="H85" s="90"/>
      <c r="I85" s="87"/>
      <c r="J85" s="88"/>
      <c r="K85" s="304">
        <v>0.05</v>
      </c>
      <c r="L85" s="857">
        <f>N79*K85</f>
        <v>513.05939369921566</v>
      </c>
      <c r="M85" s="858"/>
      <c r="N85" s="51"/>
    </row>
    <row r="86" spans="1:14" ht="15.75" thickBot="1">
      <c r="B86" s="91" t="s">
        <v>974</v>
      </c>
      <c r="C86" s="92"/>
      <c r="D86" s="92"/>
      <c r="E86" s="92"/>
      <c r="F86" s="92"/>
      <c r="G86" s="92"/>
      <c r="H86" s="92"/>
      <c r="I86" s="93"/>
      <c r="J86" s="94"/>
      <c r="K86" s="305">
        <v>0.05</v>
      </c>
      <c r="L86" s="859">
        <f>N79*K86</f>
        <v>513.05939369921566</v>
      </c>
      <c r="M86" s="860"/>
      <c r="N86" s="51"/>
    </row>
    <row r="87" spans="1:14" ht="15.75" thickBot="1">
      <c r="B87" s="822" t="s">
        <v>953</v>
      </c>
      <c r="C87" s="823"/>
      <c r="D87" s="823"/>
      <c r="E87" s="823"/>
      <c r="F87" s="823"/>
      <c r="G87" s="823"/>
      <c r="H87" s="823"/>
      <c r="I87" s="823"/>
      <c r="J87" s="823"/>
      <c r="K87" s="823"/>
      <c r="L87" s="823"/>
      <c r="M87" s="824"/>
      <c r="N87" s="52">
        <f>L84+L85+L86</f>
        <v>3078.3563621952935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13339.544236179605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537.37060903602003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42848.734348904632</v>
      </c>
      <c r="N48" s="272">
        <f>K48*M48</f>
        <v>8569.7468697809272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2798.7388274416894</v>
      </c>
      <c r="N49" s="272">
        <f>K49*M49</f>
        <v>2938.6757688137741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11508.4226385947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10747.412180720399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22793.205428351117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4558.6410856702232</v>
      </c>
      <c r="M84" s="858"/>
      <c r="N84" s="51"/>
    </row>
    <row r="85" spans="1:14">
      <c r="B85" s="89" t="s">
        <v>973</v>
      </c>
      <c r="C85" s="90"/>
      <c r="D85" s="90"/>
      <c r="E85" s="90"/>
      <c r="F85" s="90"/>
      <c r="G85" s="90"/>
      <c r="H85" s="90"/>
      <c r="I85" s="87"/>
      <c r="J85" s="88"/>
      <c r="K85" s="304">
        <v>0.05</v>
      </c>
      <c r="L85" s="857">
        <f>N79*K85</f>
        <v>1139.6602714175558</v>
      </c>
      <c r="M85" s="858"/>
      <c r="N85" s="51"/>
    </row>
    <row r="86" spans="1:14" ht="15.75" thickBot="1">
      <c r="B86" s="91" t="s">
        <v>974</v>
      </c>
      <c r="C86" s="92"/>
      <c r="D86" s="92"/>
      <c r="E86" s="92"/>
      <c r="F86" s="92"/>
      <c r="G86" s="92"/>
      <c r="H86" s="92"/>
      <c r="I86" s="93"/>
      <c r="J86" s="94"/>
      <c r="K86" s="305">
        <v>0.05</v>
      </c>
      <c r="L86" s="859">
        <f>N79*K86</f>
        <v>1139.6602714175558</v>
      </c>
      <c r="M86" s="860"/>
      <c r="N86" s="51"/>
    </row>
    <row r="87" spans="1:14" ht="15.75" thickBot="1">
      <c r="B87" s="822" t="s">
        <v>953</v>
      </c>
      <c r="C87" s="823"/>
      <c r="D87" s="823"/>
      <c r="E87" s="823"/>
      <c r="F87" s="823"/>
      <c r="G87" s="823"/>
      <c r="H87" s="823"/>
      <c r="I87" s="823"/>
      <c r="J87" s="823"/>
      <c r="K87" s="823"/>
      <c r="L87" s="823"/>
      <c r="M87" s="824"/>
      <c r="N87" s="52">
        <f>L84+L85+L86</f>
        <v>6837.9616285053353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29631.167056856451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1500</v>
      </c>
      <c r="N36" s="272">
        <f>K36/M36</f>
        <v>24.267757521495621</v>
      </c>
    </row>
    <row r="37" spans="1:14">
      <c r="A37" s="113" t="s">
        <v>361</v>
      </c>
      <c r="B37" s="871" t="str">
        <f>VLOOKUP(A37,EQUIPOS!A7:D154,3,FALSE)</f>
        <v>Vehículo delineador</v>
      </c>
      <c r="C37" s="872"/>
      <c r="D37" s="872"/>
      <c r="E37" s="872"/>
      <c r="F37" s="872"/>
      <c r="G37" s="872"/>
      <c r="H37" s="873"/>
      <c r="I37" s="421"/>
      <c r="J37" s="422"/>
      <c r="K37" s="269">
        <f>VLOOKUP(A37,EQUIPOS!A7:D164,4,FALSE)</f>
        <v>124637.61729597354</v>
      </c>
      <c r="L37" s="335"/>
      <c r="M37" s="336">
        <v>1500</v>
      </c>
      <c r="N37" s="272">
        <f>K37/M37</f>
        <v>83.091744863982356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0.22423270301200668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107.58373508848999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4601.0575287949732</v>
      </c>
      <c r="N48" s="272">
        <f>K48*M48</f>
        <v>211.64864632456877</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77827.067827809748</v>
      </c>
      <c r="N49" s="272">
        <f>K49*M49</f>
        <v>1089.5789495893364</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29603.51440100879</v>
      </c>
      <c r="N50" s="272">
        <f>K50*M50</f>
        <v>12.72951119243378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1313.957107106339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22.423270301200667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1443.9641124960297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288.79282249920595</v>
      </c>
      <c r="M84" s="858"/>
      <c r="N84" s="51"/>
    </row>
    <row r="85" spans="1:14">
      <c r="B85" s="89" t="s">
        <v>973</v>
      </c>
      <c r="C85" s="90"/>
      <c r="D85" s="90"/>
      <c r="E85" s="90"/>
      <c r="F85" s="90"/>
      <c r="G85" s="90"/>
      <c r="H85" s="90"/>
      <c r="I85" s="87"/>
      <c r="J85" s="88"/>
      <c r="K85" s="304">
        <v>0.05</v>
      </c>
      <c r="L85" s="857">
        <f>N79*K85</f>
        <v>72.198205624801489</v>
      </c>
      <c r="M85" s="858"/>
      <c r="N85" s="51"/>
    </row>
    <row r="86" spans="1:14" ht="15.75" thickBot="1">
      <c r="B86" s="91" t="s">
        <v>974</v>
      </c>
      <c r="C86" s="92"/>
      <c r="D86" s="92"/>
      <c r="E86" s="92"/>
      <c r="F86" s="92"/>
      <c r="G86" s="92"/>
      <c r="H86" s="92"/>
      <c r="I86" s="93"/>
      <c r="J86" s="94"/>
      <c r="K86" s="305">
        <v>0.05</v>
      </c>
      <c r="L86" s="859">
        <f>N79*K86</f>
        <v>72.198205624801489</v>
      </c>
      <c r="M86" s="860"/>
      <c r="N86" s="51"/>
    </row>
    <row r="87" spans="1:14" ht="15.75" thickBot="1">
      <c r="B87" s="822" t="s">
        <v>953</v>
      </c>
      <c r="C87" s="823"/>
      <c r="D87" s="823"/>
      <c r="E87" s="823"/>
      <c r="F87" s="823"/>
      <c r="G87" s="823"/>
      <c r="H87" s="823"/>
      <c r="I87" s="823"/>
      <c r="J87" s="823"/>
      <c r="K87" s="823"/>
      <c r="L87" s="823"/>
      <c r="M87" s="824"/>
      <c r="N87" s="52">
        <f>L84+L85+L86</f>
        <v>433.18923374880899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1877.1533462448388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1200</v>
      </c>
      <c r="N36" s="272">
        <f>K36/M36</f>
        <v>30.334696901869528</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108840.60796486297</v>
      </c>
      <c r="L37" s="335"/>
      <c r="M37" s="336">
        <v>1200</v>
      </c>
      <c r="N37" s="272">
        <f>K37/M37</f>
        <v>90.7005066373858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0.39306379543167497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121.42826733468699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4601.0575287949732</v>
      </c>
      <c r="N48" s="272">
        <f>K48*M48</f>
        <v>496.91421310985709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6684.8857091456957</v>
      </c>
      <c r="N49" s="272">
        <f>K49*M49</f>
        <v>521.4210853133643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1018.3352984232214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39.306379543167495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1179.0699453010757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235.81398906021514</v>
      </c>
      <c r="M84" s="858"/>
      <c r="N84" s="51"/>
    </row>
    <row r="85" spans="1:14">
      <c r="B85" s="89" t="s">
        <v>973</v>
      </c>
      <c r="C85" s="90"/>
      <c r="D85" s="90"/>
      <c r="E85" s="90"/>
      <c r="F85" s="90"/>
      <c r="G85" s="90"/>
      <c r="H85" s="90"/>
      <c r="I85" s="87"/>
      <c r="J85" s="88"/>
      <c r="K85" s="304">
        <v>0.05</v>
      </c>
      <c r="L85" s="857">
        <f>N79*K85</f>
        <v>58.953497265053784</v>
      </c>
      <c r="M85" s="858"/>
      <c r="N85" s="51"/>
    </row>
    <row r="86" spans="1:14" ht="15.75" thickBot="1">
      <c r="B86" s="91" t="s">
        <v>974</v>
      </c>
      <c r="C86" s="92"/>
      <c r="D86" s="92"/>
      <c r="E86" s="92"/>
      <c r="F86" s="92"/>
      <c r="G86" s="92"/>
      <c r="H86" s="92"/>
      <c r="I86" s="93"/>
      <c r="J86" s="94"/>
      <c r="K86" s="305">
        <v>0.05</v>
      </c>
      <c r="L86" s="859">
        <f>N79*K86</f>
        <v>58.953497265053784</v>
      </c>
      <c r="M86" s="860"/>
      <c r="N86" s="51"/>
    </row>
    <row r="87" spans="1:14" ht="15.75" thickBot="1">
      <c r="B87" s="822" t="s">
        <v>953</v>
      </c>
      <c r="C87" s="823"/>
      <c r="D87" s="823"/>
      <c r="E87" s="823"/>
      <c r="F87" s="823"/>
      <c r="G87" s="823"/>
      <c r="H87" s="823"/>
      <c r="I87" s="823"/>
      <c r="J87" s="823"/>
      <c r="K87" s="823"/>
      <c r="L87" s="823"/>
      <c r="M87" s="824"/>
      <c r="N87" s="52">
        <f>L84+L85+L86</f>
        <v>353.7209835903227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1532.7909288913984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18865.863066262908</v>
      </c>
      <c r="L36" s="270"/>
      <c r="M36" s="336">
        <v>6.1</v>
      </c>
      <c r="N36" s="272">
        <f>K36/M36</f>
        <v>3092.7644370922799</v>
      </c>
    </row>
    <row r="37" spans="1:14">
      <c r="A37" s="113" t="s">
        <v>138</v>
      </c>
      <c r="B37" s="871" t="str">
        <f>VLOOKUP(A37,EQUIPOS!A7:D154,3,FALSE)</f>
        <v>Camioneta D-300</v>
      </c>
      <c r="C37" s="872"/>
      <c r="D37" s="872"/>
      <c r="E37" s="872"/>
      <c r="F37" s="872"/>
      <c r="G37" s="872"/>
      <c r="H37" s="873"/>
      <c r="I37" s="421"/>
      <c r="J37" s="422"/>
      <c r="K37" s="269">
        <f>VLOOKUP(A37,EQUIPOS!A7:D164,4,FALSE)</f>
        <v>36401.636282243431</v>
      </c>
      <c r="L37" s="335"/>
      <c r="M37" s="336">
        <v>6.1</v>
      </c>
      <c r="N37" s="272">
        <f>K37/M37</f>
        <v>5967.4813577448249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77.324025330821314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9137.5698201679261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4601.0575287949732</v>
      </c>
      <c r="N48" s="272">
        <f>K48*M48</f>
        <v>1757.6039759996797</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29603.51440100879</v>
      </c>
      <c r="N49" s="272">
        <f>K49*M49</f>
        <v>1480.1757200504396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77827.067827809748</v>
      </c>
      <c r="N50" s="272">
        <f>K50*M50</f>
        <v>9339.2481393371691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12577.027835387289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7732.4025330821314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29447.000188637347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5889.4000377274697</v>
      </c>
      <c r="M84" s="858"/>
      <c r="N84" s="51"/>
    </row>
    <row r="85" spans="1:14">
      <c r="B85" s="89" t="s">
        <v>973</v>
      </c>
      <c r="C85" s="90"/>
      <c r="D85" s="90"/>
      <c r="E85" s="90"/>
      <c r="F85" s="90"/>
      <c r="G85" s="90"/>
      <c r="H85" s="90"/>
      <c r="I85" s="87"/>
      <c r="J85" s="88"/>
      <c r="K85" s="304">
        <v>0.05</v>
      </c>
      <c r="L85" s="857">
        <f>N79*K85</f>
        <v>1472.3500094318674</v>
      </c>
      <c r="M85" s="858"/>
      <c r="N85" s="51"/>
    </row>
    <row r="86" spans="1:14" ht="15.75" thickBot="1">
      <c r="B86" s="91" t="s">
        <v>974</v>
      </c>
      <c r="C86" s="92"/>
      <c r="D86" s="92"/>
      <c r="E86" s="92"/>
      <c r="F86" s="92"/>
      <c r="G86" s="92"/>
      <c r="H86" s="92"/>
      <c r="I86" s="93"/>
      <c r="J86" s="94"/>
      <c r="K86" s="305">
        <v>0.05</v>
      </c>
      <c r="L86" s="859">
        <f>N79*K86</f>
        <v>1472.3500094318674</v>
      </c>
      <c r="M86" s="860"/>
      <c r="N86" s="51"/>
    </row>
    <row r="87" spans="1:14" ht="15.75" thickBot="1">
      <c r="B87" s="822" t="s">
        <v>953</v>
      </c>
      <c r="C87" s="823"/>
      <c r="D87" s="823"/>
      <c r="E87" s="823"/>
      <c r="F87" s="823"/>
      <c r="G87" s="823"/>
      <c r="H87" s="823"/>
      <c r="I87" s="823"/>
      <c r="J87" s="823"/>
      <c r="K87" s="823"/>
      <c r="L87" s="823"/>
      <c r="M87" s="824"/>
      <c r="N87" s="52">
        <f>L84+L85+L86</f>
        <v>8834.1000565912054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38281.100245228554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6</v>
      </c>
      <c r="N36" s="272">
        <f>K36/M36</f>
        <v>6066.9393803739049</v>
      </c>
    </row>
    <row r="37" spans="1:14">
      <c r="A37" s="113" t="s">
        <v>1711</v>
      </c>
      <c r="B37" s="871" t="str">
        <f>VLOOKUP(A37,EQUIPOS!A7:D154,3,FALSE)</f>
        <v>Caldera para pintura termoplástica</v>
      </c>
      <c r="C37" s="872"/>
      <c r="D37" s="872"/>
      <c r="E37" s="872"/>
      <c r="F37" s="872"/>
      <c r="G37" s="872"/>
      <c r="H37" s="873"/>
      <c r="I37" s="421"/>
      <c r="J37" s="422"/>
      <c r="K37" s="269">
        <f>VLOOKUP(A37,EQUIPOS!A7:D164,4,FALSE)</f>
        <v>71555.216463381366</v>
      </c>
      <c r="L37" s="335"/>
      <c r="M37" s="336">
        <v>6</v>
      </c>
      <c r="N37" s="272">
        <f>K37/M37</f>
        <v>11925.86941056356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89.890050753001674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18082.698841690468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4601.0575287949732</v>
      </c>
      <c r="N48" s="272">
        <f>K48*M48</f>
        <v>4140.951775915476</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6684.8857091456957</v>
      </c>
      <c r="N49" s="272">
        <f>K49*M49</f>
        <v>4345.1757109447026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8486.1274868601795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8989.0050753001669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35557.831403850811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7111.5662807701628</v>
      </c>
      <c r="M84" s="858"/>
      <c r="N84" s="51"/>
    </row>
    <row r="85" spans="1:14">
      <c r="B85" s="89" t="s">
        <v>973</v>
      </c>
      <c r="C85" s="90"/>
      <c r="D85" s="90"/>
      <c r="E85" s="90"/>
      <c r="F85" s="90"/>
      <c r="G85" s="90"/>
      <c r="H85" s="90"/>
      <c r="I85" s="87"/>
      <c r="J85" s="88"/>
      <c r="K85" s="304">
        <v>0.05</v>
      </c>
      <c r="L85" s="857">
        <f>N79*K85</f>
        <v>1777.8915701925407</v>
      </c>
      <c r="M85" s="858"/>
      <c r="N85" s="51"/>
    </row>
    <row r="86" spans="1:14" ht="15.75" thickBot="1">
      <c r="B86" s="91" t="s">
        <v>974</v>
      </c>
      <c r="C86" s="92"/>
      <c r="D86" s="92"/>
      <c r="E86" s="92"/>
      <c r="F86" s="92"/>
      <c r="G86" s="92"/>
      <c r="H86" s="92"/>
      <c r="I86" s="93"/>
      <c r="J86" s="94"/>
      <c r="K86" s="305">
        <v>0.05</v>
      </c>
      <c r="L86" s="859">
        <f>N79*K86</f>
        <v>1777.8915701925407</v>
      </c>
      <c r="M86" s="860"/>
      <c r="N86" s="51"/>
    </row>
    <row r="87" spans="1:14" ht="15.75" thickBot="1">
      <c r="B87" s="822" t="s">
        <v>953</v>
      </c>
      <c r="C87" s="823"/>
      <c r="D87" s="823"/>
      <c r="E87" s="823"/>
      <c r="F87" s="823"/>
      <c r="G87" s="823"/>
      <c r="H87" s="823"/>
      <c r="I87" s="823"/>
      <c r="J87" s="823"/>
      <c r="K87" s="823"/>
      <c r="L87" s="823"/>
      <c r="M87" s="824"/>
      <c r="N87" s="52">
        <f>L84+L85+L86</f>
        <v>10667.349421155242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46225.180825006057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250</v>
      </c>
      <c r="N36" s="272">
        <f>K36/M36</f>
        <v>145.60654512897372</v>
      </c>
    </row>
    <row r="37" spans="1:14">
      <c r="A37" s="113" t="s">
        <v>251</v>
      </c>
      <c r="B37" s="871" t="str">
        <f>VLOOKUP(A37,EQUIPOS!A7:D154,3,FALSE)</f>
        <v>Maquina térmica pegatachas</v>
      </c>
      <c r="C37" s="872"/>
      <c r="D37" s="872"/>
      <c r="E37" s="872"/>
      <c r="F37" s="872"/>
      <c r="G37" s="872"/>
      <c r="H37" s="873"/>
      <c r="I37" s="421"/>
      <c r="J37" s="422"/>
      <c r="K37" s="269">
        <f>VLOOKUP(A37,EQUIPOS!A7:D164,4,FALSE)</f>
        <v>31201.402527637219</v>
      </c>
      <c r="L37" s="335"/>
      <c r="M37" s="336">
        <v>250</v>
      </c>
      <c r="N37" s="272">
        <f>K37/M37</f>
        <v>124.80561011054888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1.0747412180720399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271.48689645759464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6684.8857091456957</v>
      </c>
      <c r="N48" s="272">
        <f>K48*M48</f>
        <v>534.79085673165571</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6845.6660933919511</v>
      </c>
      <c r="N49" s="272">
        <f>K49*M49</f>
        <v>6845.6660933919511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7380.4569501236065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107.474121807204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7759.4179683884049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1551.8835936776811</v>
      </c>
      <c r="M84" s="858"/>
      <c r="N84" s="51"/>
    </row>
    <row r="85" spans="1:14">
      <c r="B85" s="89" t="s">
        <v>973</v>
      </c>
      <c r="C85" s="90"/>
      <c r="D85" s="90"/>
      <c r="E85" s="90"/>
      <c r="F85" s="90"/>
      <c r="G85" s="90"/>
      <c r="H85" s="90"/>
      <c r="I85" s="87"/>
      <c r="J85" s="88"/>
      <c r="K85" s="304">
        <v>0.05</v>
      </c>
      <c r="L85" s="857">
        <f>N79*K85</f>
        <v>387.97089841942028</v>
      </c>
      <c r="M85" s="858"/>
      <c r="N85" s="51"/>
    </row>
    <row r="86" spans="1:14" ht="15.75" thickBot="1">
      <c r="B86" s="91" t="s">
        <v>974</v>
      </c>
      <c r="C86" s="92"/>
      <c r="D86" s="92"/>
      <c r="E86" s="92"/>
      <c r="F86" s="92"/>
      <c r="G86" s="92"/>
      <c r="H86" s="92"/>
      <c r="I86" s="93"/>
      <c r="J86" s="94"/>
      <c r="K86" s="305">
        <v>0.05</v>
      </c>
      <c r="L86" s="859">
        <f>N79*K86</f>
        <v>387.97089841942028</v>
      </c>
      <c r="M86" s="860"/>
      <c r="N86" s="51"/>
    </row>
    <row r="87" spans="1:14" ht="15.75" thickBot="1">
      <c r="B87" s="822" t="s">
        <v>953</v>
      </c>
      <c r="C87" s="823"/>
      <c r="D87" s="823"/>
      <c r="E87" s="823"/>
      <c r="F87" s="823"/>
      <c r="G87" s="823"/>
      <c r="H87" s="823"/>
      <c r="I87" s="823"/>
      <c r="J87" s="823"/>
      <c r="K87" s="823"/>
      <c r="L87" s="823"/>
      <c r="M87" s="824"/>
      <c r="N87" s="52">
        <f>L84+L85+L86</f>
        <v>2327.8253905165216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10087.243358904927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3.75</v>
      </c>
      <c r="N36" s="272">
        <f>K36/M36</f>
        <v>9707.1030085982475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9796.7960898030506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123987.36179299789</v>
      </c>
      <c r="N48" s="272">
        <f>K48*M48</f>
        <v>123987.36179299789</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285213.91840930941</v>
      </c>
      <c r="N49" s="272">
        <f>K49*M49</f>
        <v>285213.91840930941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343285.47695953539</v>
      </c>
      <c r="N50" s="272">
        <f>K50*M50</f>
        <v>10298.564308786061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419499.84451109334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438265.94872137666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87653.18974427534</v>
      </c>
      <c r="M84" s="858"/>
      <c r="N84" s="51"/>
    </row>
    <row r="85" spans="1:14">
      <c r="B85" s="89" t="s">
        <v>973</v>
      </c>
      <c r="C85" s="90"/>
      <c r="D85" s="90"/>
      <c r="E85" s="90"/>
      <c r="F85" s="90"/>
      <c r="G85" s="90"/>
      <c r="H85" s="90"/>
      <c r="I85" s="87"/>
      <c r="J85" s="88"/>
      <c r="K85" s="304">
        <v>0.05</v>
      </c>
      <c r="L85" s="857">
        <f>N79*K85</f>
        <v>21913.297436068835</v>
      </c>
      <c r="M85" s="858"/>
      <c r="N85" s="51"/>
    </row>
    <row r="86" spans="1:14" ht="15.75" thickBot="1">
      <c r="B86" s="91" t="s">
        <v>974</v>
      </c>
      <c r="C86" s="92"/>
      <c r="D86" s="92"/>
      <c r="E86" s="92"/>
      <c r="F86" s="92"/>
      <c r="G86" s="92"/>
      <c r="H86" s="92"/>
      <c r="I86" s="93"/>
      <c r="J86" s="94"/>
      <c r="K86" s="305">
        <v>0.05</v>
      </c>
      <c r="L86" s="859">
        <f>N79*K86</f>
        <v>21913.297436068835</v>
      </c>
      <c r="M86" s="860"/>
      <c r="N86" s="51"/>
    </row>
    <row r="87" spans="1:14" ht="15.75" thickBot="1">
      <c r="B87" s="822" t="s">
        <v>953</v>
      </c>
      <c r="C87" s="823"/>
      <c r="D87" s="823"/>
      <c r="E87" s="823"/>
      <c r="F87" s="823"/>
      <c r="G87" s="823"/>
      <c r="H87" s="823"/>
      <c r="I87" s="823"/>
      <c r="J87" s="823"/>
      <c r="K87" s="823"/>
      <c r="L87" s="823"/>
      <c r="M87" s="824"/>
      <c r="N87" s="52">
        <f>L84+L85+L86</f>
        <v>131479.784616413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569745.73333778966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3.75</v>
      </c>
      <c r="N36" s="272">
        <f>K36/M36</f>
        <v>9707.1030085982475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9796.7960898030506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123987.36179299789</v>
      </c>
      <c r="N48" s="272">
        <f>K48*M48</f>
        <v>123987.36179299789</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283643.33448773739</v>
      </c>
      <c r="N49" s="272">
        <f>K49*M49</f>
        <v>283643.33448773739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343285.47695953539</v>
      </c>
      <c r="N50" s="272">
        <f>K50*M50</f>
        <v>10298.564308786061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417929.26058952138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436695.36479980469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87339.072959960948</v>
      </c>
      <c r="M84" s="858"/>
      <c r="N84" s="51"/>
    </row>
    <row r="85" spans="1:14">
      <c r="B85" s="89" t="s">
        <v>973</v>
      </c>
      <c r="C85" s="90"/>
      <c r="D85" s="90"/>
      <c r="E85" s="90"/>
      <c r="F85" s="90"/>
      <c r="G85" s="90"/>
      <c r="H85" s="90"/>
      <c r="I85" s="87"/>
      <c r="J85" s="88"/>
      <c r="K85" s="304">
        <v>0.05</v>
      </c>
      <c r="L85" s="857">
        <f>N79*K85</f>
        <v>21834.768239990237</v>
      </c>
      <c r="M85" s="858"/>
      <c r="N85" s="51"/>
    </row>
    <row r="86" spans="1:14" ht="15.75" thickBot="1">
      <c r="B86" s="91" t="s">
        <v>974</v>
      </c>
      <c r="C86" s="92"/>
      <c r="D86" s="92"/>
      <c r="E86" s="92"/>
      <c r="F86" s="92"/>
      <c r="G86" s="92"/>
      <c r="H86" s="92"/>
      <c r="I86" s="93"/>
      <c r="J86" s="94"/>
      <c r="K86" s="305">
        <v>0.05</v>
      </c>
      <c r="L86" s="859">
        <f>N79*K86</f>
        <v>21834.768239990237</v>
      </c>
      <c r="M86" s="860"/>
      <c r="N86" s="51"/>
    </row>
    <row r="87" spans="1:14" ht="15.75" thickBot="1">
      <c r="B87" s="822" t="s">
        <v>953</v>
      </c>
      <c r="C87" s="823"/>
      <c r="D87" s="823"/>
      <c r="E87" s="823"/>
      <c r="F87" s="823"/>
      <c r="G87" s="823"/>
      <c r="H87" s="823"/>
      <c r="I87" s="823"/>
      <c r="J87" s="823"/>
      <c r="K87" s="823"/>
      <c r="L87" s="823"/>
      <c r="M87" s="824"/>
      <c r="N87" s="52">
        <f>L84+L85+L86</f>
        <v>131008.60943994143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567703.97423974611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3</v>
      </c>
      <c r="N36" s="272">
        <f>K36/M36</f>
        <v>12133.87876074781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45.109166666666674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12178.987927414477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211564.40446428093</v>
      </c>
      <c r="N48" s="272">
        <f>K48*M48</f>
        <v>211564.40446428093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343285.47695953539</v>
      </c>
      <c r="N49" s="272">
        <f>K49*M49</f>
        <v>20597.128617572122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232161.53308185306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248851.4376759342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49770.287535186842</v>
      </c>
      <c r="M84" s="858"/>
      <c r="N84" s="51"/>
    </row>
    <row r="85" spans="1:14">
      <c r="B85" s="89" t="s">
        <v>973</v>
      </c>
      <c r="C85" s="90"/>
      <c r="D85" s="90"/>
      <c r="E85" s="90"/>
      <c r="F85" s="90"/>
      <c r="G85" s="90"/>
      <c r="H85" s="90"/>
      <c r="I85" s="87"/>
      <c r="J85" s="88"/>
      <c r="K85" s="304">
        <v>0.05</v>
      </c>
      <c r="L85" s="857">
        <f>N79*K85</f>
        <v>12442.571883796711</v>
      </c>
      <c r="M85" s="858"/>
      <c r="N85" s="51"/>
    </row>
    <row r="86" spans="1:14" ht="15.75" thickBot="1">
      <c r="B86" s="91" t="s">
        <v>974</v>
      </c>
      <c r="C86" s="92"/>
      <c r="D86" s="92"/>
      <c r="E86" s="92"/>
      <c r="F86" s="92"/>
      <c r="G86" s="92"/>
      <c r="H86" s="92"/>
      <c r="I86" s="93"/>
      <c r="J86" s="94"/>
      <c r="K86" s="305">
        <v>0.05</v>
      </c>
      <c r="L86" s="859">
        <f>N79*K86</f>
        <v>12442.571883796711</v>
      </c>
      <c r="M86" s="860"/>
      <c r="N86" s="51"/>
    </row>
    <row r="87" spans="1:14" ht="15.75" thickBot="1">
      <c r="B87" s="822" t="s">
        <v>953</v>
      </c>
      <c r="C87" s="823"/>
      <c r="D87" s="823"/>
      <c r="E87" s="823"/>
      <c r="F87" s="823"/>
      <c r="G87" s="823"/>
      <c r="H87" s="823"/>
      <c r="I87" s="823"/>
      <c r="J87" s="823"/>
      <c r="K87" s="823"/>
      <c r="L87" s="823"/>
      <c r="M87" s="824"/>
      <c r="N87" s="52">
        <f>L84+L85+L86</f>
        <v>74655.431302780271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323506.86897871445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41601.870036849628</v>
      </c>
      <c r="L36" s="270"/>
      <c r="M36" s="336">
        <v>6.25</v>
      </c>
      <c r="N36" s="272">
        <f>K36/M36</f>
        <v>6656.2992058959408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323.210243614408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6979.5094495103485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128409.5383428124</v>
      </c>
      <c r="N48" s="272">
        <f>K48*M48</f>
        <v>32102.384585703101</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126703.96740798574</v>
      </c>
      <c r="N49" s="272">
        <f>K49*M49</f>
        <v>30678.92673316846</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62781.311318871565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6464.2048722881591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76225.025640670079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15245.005128134017</v>
      </c>
      <c r="M84" s="858"/>
      <c r="N84" s="51"/>
    </row>
    <row r="85" spans="1:14">
      <c r="B85" s="89" t="s">
        <v>973</v>
      </c>
      <c r="C85" s="90"/>
      <c r="D85" s="90"/>
      <c r="E85" s="90"/>
      <c r="F85" s="90"/>
      <c r="G85" s="90"/>
      <c r="H85" s="90"/>
      <c r="I85" s="87"/>
      <c r="J85" s="88"/>
      <c r="K85" s="304">
        <v>0.05</v>
      </c>
      <c r="L85" s="857">
        <f>N79*K85</f>
        <v>3811.2512820335041</v>
      </c>
      <c r="M85" s="858"/>
      <c r="N85" s="51"/>
    </row>
    <row r="86" spans="1:14" ht="15.75" thickBot="1">
      <c r="B86" s="91" t="s">
        <v>974</v>
      </c>
      <c r="C86" s="92"/>
      <c r="D86" s="92"/>
      <c r="E86" s="92"/>
      <c r="F86" s="92"/>
      <c r="G86" s="92"/>
      <c r="H86" s="92"/>
      <c r="I86" s="93"/>
      <c r="J86" s="94"/>
      <c r="K86" s="305">
        <v>0.05</v>
      </c>
      <c r="L86" s="859">
        <f>N79*K86</f>
        <v>3811.2512820335041</v>
      </c>
      <c r="M86" s="860"/>
      <c r="N86" s="51"/>
    </row>
    <row r="87" spans="1:14" ht="15.75" thickBot="1">
      <c r="B87" s="822" t="s">
        <v>953</v>
      </c>
      <c r="C87" s="823"/>
      <c r="D87" s="823"/>
      <c r="E87" s="823"/>
      <c r="F87" s="823"/>
      <c r="G87" s="823"/>
      <c r="H87" s="823"/>
      <c r="I87" s="823"/>
      <c r="J87" s="823"/>
      <c r="K87" s="823"/>
      <c r="L87" s="823"/>
      <c r="M87" s="824"/>
      <c r="N87" s="52">
        <f>L84+L85+L86</f>
        <v>22867.507692201023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99092.533332871099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36.087333333333333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57208.534789410107</v>
      </c>
      <c r="N48" s="272">
        <f>K48*M48</f>
        <v>57208.534789410107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57208.534789410107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3608.7333333333331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60853.355456076773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12170.671091215356</v>
      </c>
      <c r="M84" s="858"/>
      <c r="N84" s="51"/>
    </row>
    <row r="85" spans="1:14">
      <c r="B85" s="89" t="s">
        <v>973</v>
      </c>
      <c r="C85" s="90"/>
      <c r="D85" s="90"/>
      <c r="E85" s="90"/>
      <c r="F85" s="90"/>
      <c r="G85" s="90"/>
      <c r="H85" s="90"/>
      <c r="I85" s="87"/>
      <c r="J85" s="88"/>
      <c r="K85" s="304">
        <v>0.05</v>
      </c>
      <c r="L85" s="857">
        <f>N79*K85</f>
        <v>3042.6677728038389</v>
      </c>
      <c r="M85" s="858"/>
      <c r="N85" s="51"/>
    </row>
    <row r="86" spans="1:14" ht="15.75" thickBot="1">
      <c r="B86" s="91" t="s">
        <v>974</v>
      </c>
      <c r="C86" s="92"/>
      <c r="D86" s="92"/>
      <c r="E86" s="92"/>
      <c r="F86" s="92"/>
      <c r="G86" s="92"/>
      <c r="H86" s="92"/>
      <c r="I86" s="93"/>
      <c r="J86" s="94"/>
      <c r="K86" s="305">
        <v>0.05</v>
      </c>
      <c r="L86" s="859">
        <f>N79*K86</f>
        <v>3042.6677728038389</v>
      </c>
      <c r="M86" s="860"/>
      <c r="N86" s="51"/>
    </row>
    <row r="87" spans="1:14" ht="15.75" thickBot="1">
      <c r="B87" s="822" t="s">
        <v>953</v>
      </c>
      <c r="C87" s="823"/>
      <c r="D87" s="823"/>
      <c r="E87" s="823"/>
      <c r="F87" s="823"/>
      <c r="G87" s="823"/>
      <c r="H87" s="823"/>
      <c r="I87" s="823"/>
      <c r="J87" s="823"/>
      <c r="K87" s="823"/>
      <c r="L87" s="823"/>
      <c r="M87" s="824"/>
      <c r="N87" s="52">
        <f>L84+L85+L86</f>
        <v>18256.006636823033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79109.362092899799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53013.506474801849</v>
      </c>
      <c r="N48" s="272">
        <f>K48*M48</f>
        <v>53013.506474801849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53013.506474801849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56784.010612732884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11356.802122546578</v>
      </c>
      <c r="M84" s="858"/>
      <c r="N84" s="51"/>
    </row>
    <row r="85" spans="1:14">
      <c r="B85" s="89" t="s">
        <v>973</v>
      </c>
      <c r="C85" s="90"/>
      <c r="D85" s="90"/>
      <c r="E85" s="90"/>
      <c r="F85" s="90"/>
      <c r="G85" s="90"/>
      <c r="H85" s="90"/>
      <c r="I85" s="87"/>
      <c r="J85" s="88"/>
      <c r="K85" s="304">
        <v>0.05</v>
      </c>
      <c r="L85" s="857">
        <f>N79*K85</f>
        <v>2839.2005306366445</v>
      </c>
      <c r="M85" s="858"/>
      <c r="N85" s="51"/>
    </row>
    <row r="86" spans="1:14" ht="15.75" thickBot="1">
      <c r="B86" s="91" t="s">
        <v>974</v>
      </c>
      <c r="C86" s="92"/>
      <c r="D86" s="92"/>
      <c r="E86" s="92"/>
      <c r="F86" s="92"/>
      <c r="G86" s="92"/>
      <c r="H86" s="92"/>
      <c r="I86" s="93"/>
      <c r="J86" s="94"/>
      <c r="K86" s="305">
        <v>0.05</v>
      </c>
      <c r="L86" s="859">
        <f>N79*K86</f>
        <v>2839.2005306366445</v>
      </c>
      <c r="M86" s="860"/>
      <c r="N86" s="51"/>
    </row>
    <row r="87" spans="1:14" ht="15.75" thickBot="1">
      <c r="B87" s="822" t="s">
        <v>953</v>
      </c>
      <c r="C87" s="823"/>
      <c r="D87" s="823"/>
      <c r="E87" s="823"/>
      <c r="F87" s="823"/>
      <c r="G87" s="823"/>
      <c r="H87" s="823"/>
      <c r="I87" s="823"/>
      <c r="J87" s="823"/>
      <c r="K87" s="823"/>
      <c r="L87" s="823"/>
      <c r="M87" s="824"/>
      <c r="N87" s="52">
        <f>L84+L85+L86</f>
        <v>17035.203183819867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73819.213796552751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29298.624776941153</v>
      </c>
      <c r="N48" s="272">
        <f>K48*M48</f>
        <v>29298.624776941153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29298.624776941153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33069.128914872184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6613.8257829744371</v>
      </c>
      <c r="M84" s="858"/>
      <c r="N84" s="51"/>
    </row>
    <row r="85" spans="1:14">
      <c r="B85" s="89" t="s">
        <v>973</v>
      </c>
      <c r="C85" s="90"/>
      <c r="D85" s="90"/>
      <c r="E85" s="90"/>
      <c r="F85" s="90"/>
      <c r="G85" s="90"/>
      <c r="H85" s="90"/>
      <c r="I85" s="87"/>
      <c r="J85" s="88"/>
      <c r="K85" s="304">
        <v>0.05</v>
      </c>
      <c r="L85" s="857">
        <f>N79*K85</f>
        <v>1653.4564457436093</v>
      </c>
      <c r="M85" s="858"/>
      <c r="N85" s="51"/>
    </row>
    <row r="86" spans="1:14" ht="15.75" thickBot="1">
      <c r="B86" s="91" t="s">
        <v>974</v>
      </c>
      <c r="C86" s="92"/>
      <c r="D86" s="92"/>
      <c r="E86" s="92"/>
      <c r="F86" s="92"/>
      <c r="G86" s="92"/>
      <c r="H86" s="92"/>
      <c r="I86" s="93"/>
      <c r="J86" s="94"/>
      <c r="K86" s="305">
        <v>0.05</v>
      </c>
      <c r="L86" s="859">
        <f>N79*K86</f>
        <v>1653.4564457436093</v>
      </c>
      <c r="M86" s="860"/>
      <c r="N86" s="51"/>
    </row>
    <row r="87" spans="1:14" ht="15.75" thickBot="1">
      <c r="B87" s="822" t="s">
        <v>953</v>
      </c>
      <c r="C87" s="823"/>
      <c r="D87" s="823"/>
      <c r="E87" s="823"/>
      <c r="F87" s="823"/>
      <c r="G87" s="823"/>
      <c r="H87" s="823"/>
      <c r="I87" s="823"/>
      <c r="J87" s="823"/>
      <c r="K87" s="823"/>
      <c r="L87" s="823"/>
      <c r="M87" s="824"/>
      <c r="N87" s="52">
        <f>L84+L85+L86</f>
        <v>9920.738674461656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42989.867589333837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8331.5824959496567</v>
      </c>
      <c r="L36" s="270"/>
      <c r="M36" s="336">
        <v>1.25</v>
      </c>
      <c r="N36" s="272">
        <f>K36/M36</f>
        <v>6665.2659967597256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538.15848722881594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7203.4244839885414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3130.2985817848839</v>
      </c>
      <c r="N48" s="272">
        <f>K48*M48</f>
        <v>30050.866385134883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362448.64511093515</v>
      </c>
      <c r="N49" s="272">
        <f>K49*M49</f>
        <v>43493.837413312212</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22522.387631139001</v>
      </c>
      <c r="N50" s="272">
        <f>K50*M50</f>
        <v>11261.193815569501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84805.897614016591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118917.24645944592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23783.449291889185</v>
      </c>
      <c r="M84" s="858"/>
      <c r="N84" s="51"/>
    </row>
    <row r="85" spans="1:14">
      <c r="B85" s="89" t="s">
        <v>973</v>
      </c>
      <c r="C85" s="90"/>
      <c r="D85" s="90"/>
      <c r="E85" s="90"/>
      <c r="F85" s="90"/>
      <c r="G85" s="90"/>
      <c r="H85" s="90"/>
      <c r="I85" s="87"/>
      <c r="J85" s="88"/>
      <c r="K85" s="304">
        <v>0.05</v>
      </c>
      <c r="L85" s="857">
        <f>N79*K85</f>
        <v>5945.8623229722962</v>
      </c>
      <c r="M85" s="858"/>
      <c r="N85" s="51"/>
    </row>
    <row r="86" spans="1:14" ht="15.75" thickBot="1">
      <c r="B86" s="91" t="s">
        <v>974</v>
      </c>
      <c r="C86" s="92"/>
      <c r="D86" s="92"/>
      <c r="E86" s="92"/>
      <c r="F86" s="92"/>
      <c r="G86" s="92"/>
      <c r="H86" s="92"/>
      <c r="I86" s="93"/>
      <c r="J86" s="94"/>
      <c r="K86" s="305">
        <v>0.05</v>
      </c>
      <c r="L86" s="859">
        <f>N79*K86</f>
        <v>5945.8623229722962</v>
      </c>
      <c r="M86" s="860"/>
      <c r="N86" s="51"/>
    </row>
    <row r="87" spans="1:14" ht="15.75" thickBot="1">
      <c r="B87" s="822" t="s">
        <v>953</v>
      </c>
      <c r="C87" s="823"/>
      <c r="D87" s="823"/>
      <c r="E87" s="823"/>
      <c r="F87" s="823"/>
      <c r="G87" s="823"/>
      <c r="H87" s="823"/>
      <c r="I87" s="823"/>
      <c r="J87" s="823"/>
      <c r="K87" s="823"/>
      <c r="L87" s="823"/>
      <c r="M87" s="824"/>
      <c r="N87" s="52">
        <f>L84+L85+L86</f>
        <v>35675.173937833773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154592.4203972797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7.7329999999999997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7925.7183514621729</v>
      </c>
      <c r="N48" s="272">
        <f>K48*M48</f>
        <v>7925.7183514621729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7925.7183514621729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8706.7513514621733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1741.3502702924347</v>
      </c>
      <c r="M84" s="858"/>
      <c r="N84" s="51"/>
    </row>
    <row r="85" spans="1:14">
      <c r="B85" s="89" t="s">
        <v>973</v>
      </c>
      <c r="C85" s="90"/>
      <c r="D85" s="90"/>
      <c r="E85" s="90"/>
      <c r="F85" s="90"/>
      <c r="G85" s="90"/>
      <c r="H85" s="90"/>
      <c r="I85" s="87"/>
      <c r="J85" s="88"/>
      <c r="K85" s="304">
        <v>0.05</v>
      </c>
      <c r="L85" s="857">
        <f>N79*K85</f>
        <v>435.33756757310869</v>
      </c>
      <c r="M85" s="858"/>
      <c r="N85" s="51"/>
    </row>
    <row r="86" spans="1:14" ht="15.75" thickBot="1">
      <c r="B86" s="91" t="s">
        <v>974</v>
      </c>
      <c r="C86" s="92"/>
      <c r="D86" s="92"/>
      <c r="E86" s="92"/>
      <c r="F86" s="92"/>
      <c r="G86" s="92"/>
      <c r="H86" s="92"/>
      <c r="I86" s="93"/>
      <c r="J86" s="94"/>
      <c r="K86" s="305">
        <v>0.05</v>
      </c>
      <c r="L86" s="859">
        <f>N79*K86</f>
        <v>435.33756757310869</v>
      </c>
      <c r="M86" s="860"/>
      <c r="N86" s="51"/>
    </row>
    <row r="87" spans="1:14" ht="15.75" thickBot="1">
      <c r="B87" s="822" t="s">
        <v>953</v>
      </c>
      <c r="C87" s="823"/>
      <c r="D87" s="823"/>
      <c r="E87" s="823"/>
      <c r="F87" s="823"/>
      <c r="G87" s="823"/>
      <c r="H87" s="823"/>
      <c r="I87" s="823"/>
      <c r="J87" s="823"/>
      <c r="K87" s="823"/>
      <c r="L87" s="823"/>
      <c r="M87" s="824"/>
      <c r="N87" s="52">
        <f>L84+L85+L86</f>
        <v>2612.0254054386519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11318.776756900825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160</v>
      </c>
      <c r="N36" s="272">
        <f>K36/M36</f>
        <v>227.51022676402144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20.102155451800996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247.61238221582244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46290.436494313151</v>
      </c>
      <c r="N48" s="272">
        <f>K48*M48</f>
        <v>46290.436494313151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343285.47695953539</v>
      </c>
      <c r="N49" s="272">
        <f>K49*M49</f>
        <v>10298.564308786061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56589.00080309921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2010.2155451800998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58846.82873049513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11769.365746099027</v>
      </c>
      <c r="M84" s="858"/>
      <c r="N84" s="51"/>
    </row>
    <row r="85" spans="1:14">
      <c r="B85" s="89" t="s">
        <v>973</v>
      </c>
      <c r="C85" s="90"/>
      <c r="D85" s="90"/>
      <c r="E85" s="90"/>
      <c r="F85" s="90"/>
      <c r="G85" s="90"/>
      <c r="H85" s="90"/>
      <c r="I85" s="87"/>
      <c r="J85" s="88"/>
      <c r="K85" s="304">
        <v>0.05</v>
      </c>
      <c r="L85" s="857">
        <f>N79*K85</f>
        <v>2942.3414365247568</v>
      </c>
      <c r="M85" s="858"/>
      <c r="N85" s="51"/>
    </row>
    <row r="86" spans="1:14" ht="15.75" thickBot="1">
      <c r="B86" s="91" t="s">
        <v>974</v>
      </c>
      <c r="C86" s="92"/>
      <c r="D86" s="92"/>
      <c r="E86" s="92"/>
      <c r="F86" s="92"/>
      <c r="G86" s="92"/>
      <c r="H86" s="92"/>
      <c r="I86" s="93"/>
      <c r="J86" s="94"/>
      <c r="K86" s="305">
        <v>0.05</v>
      </c>
      <c r="L86" s="859">
        <f>N79*K86</f>
        <v>2942.3414365247568</v>
      </c>
      <c r="M86" s="860"/>
      <c r="N86" s="51"/>
    </row>
    <row r="87" spans="1:14" ht="15.75" thickBot="1">
      <c r="B87" s="822" t="s">
        <v>953</v>
      </c>
      <c r="C87" s="823"/>
      <c r="D87" s="823"/>
      <c r="E87" s="823"/>
      <c r="F87" s="823"/>
      <c r="G87" s="823"/>
      <c r="H87" s="823"/>
      <c r="I87" s="823"/>
      <c r="J87" s="823"/>
      <c r="K87" s="823"/>
      <c r="L87" s="823"/>
      <c r="M87" s="824"/>
      <c r="N87" s="52">
        <f>L84+L85+L86</f>
        <v>17654.04861914854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76500.877349643677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6376.6335124925326</v>
      </c>
      <c r="N48" s="272">
        <f>K48*M48</f>
        <v>255.06534049970131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8315.0285624319458</v>
      </c>
      <c r="N49" s="272">
        <f>K49*M49</f>
        <v>3326.0114249727785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505.11819518160996</v>
      </c>
      <c r="N50" s="272">
        <f>K50*M50</f>
        <v>1515.3545855448299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5096.4313510173097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5890.3526843506434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1178.0705368701288</v>
      </c>
      <c r="M84" s="858"/>
      <c r="N84" s="51"/>
    </row>
    <row r="85" spans="1:14">
      <c r="B85" s="89" t="s">
        <v>973</v>
      </c>
      <c r="C85" s="90"/>
      <c r="D85" s="90"/>
      <c r="E85" s="90"/>
      <c r="F85" s="90"/>
      <c r="G85" s="90"/>
      <c r="H85" s="90"/>
      <c r="I85" s="87"/>
      <c r="J85" s="88"/>
      <c r="K85" s="304">
        <v>0.05</v>
      </c>
      <c r="L85" s="857">
        <f>N79*K85</f>
        <v>294.51763421753219</v>
      </c>
      <c r="M85" s="858"/>
      <c r="N85" s="51"/>
    </row>
    <row r="86" spans="1:14" ht="15.75" thickBot="1">
      <c r="B86" s="91" t="s">
        <v>974</v>
      </c>
      <c r="C86" s="92"/>
      <c r="D86" s="92"/>
      <c r="E86" s="92"/>
      <c r="F86" s="92"/>
      <c r="G86" s="92"/>
      <c r="H86" s="92"/>
      <c r="I86" s="93"/>
      <c r="J86" s="94"/>
      <c r="K86" s="305">
        <v>0.05</v>
      </c>
      <c r="L86" s="859">
        <f>N79*K86</f>
        <v>294.51763421753219</v>
      </c>
      <c r="M86" s="860"/>
      <c r="N86" s="51"/>
    </row>
    <row r="87" spans="1:14" ht="15.75" thickBot="1">
      <c r="B87" s="822" t="s">
        <v>953</v>
      </c>
      <c r="C87" s="823"/>
      <c r="D87" s="823"/>
      <c r="E87" s="823"/>
      <c r="F87" s="823"/>
      <c r="G87" s="823"/>
      <c r="H87" s="823"/>
      <c r="I87" s="823"/>
      <c r="J87" s="823"/>
      <c r="K87" s="823"/>
      <c r="L87" s="823"/>
      <c r="M87" s="824"/>
      <c r="N87" s="52">
        <f>L84+L85+L86</f>
        <v>1767.1058053051934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7657.4584896558372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33568.311408679168</v>
      </c>
      <c r="N48" s="272">
        <f>K48*M48</f>
        <v>13427.324563471668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505.11819518160996</v>
      </c>
      <c r="N49" s="272">
        <f>K49*M49</f>
        <v>1515.3545855448299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14942.679149016498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15736.60048234983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3147.3200964699663</v>
      </c>
      <c r="M84" s="858"/>
      <c r="N84" s="51"/>
    </row>
    <row r="85" spans="1:14">
      <c r="B85" s="89" t="s">
        <v>973</v>
      </c>
      <c r="C85" s="90"/>
      <c r="D85" s="90"/>
      <c r="E85" s="90"/>
      <c r="F85" s="90"/>
      <c r="G85" s="90"/>
      <c r="H85" s="90"/>
      <c r="I85" s="87"/>
      <c r="J85" s="88"/>
      <c r="K85" s="304">
        <v>0.05</v>
      </c>
      <c r="L85" s="857">
        <f>N79*K85</f>
        <v>786.83002411749158</v>
      </c>
      <c r="M85" s="858"/>
      <c r="N85" s="51"/>
    </row>
    <row r="86" spans="1:14" ht="15.75" thickBot="1">
      <c r="B86" s="91" t="s">
        <v>974</v>
      </c>
      <c r="C86" s="92"/>
      <c r="D86" s="92"/>
      <c r="E86" s="92"/>
      <c r="F86" s="92"/>
      <c r="G86" s="92"/>
      <c r="H86" s="92"/>
      <c r="I86" s="93"/>
      <c r="J86" s="94"/>
      <c r="K86" s="305">
        <v>0.05</v>
      </c>
      <c r="L86" s="859">
        <f>N79*K86</f>
        <v>786.83002411749158</v>
      </c>
      <c r="M86" s="860"/>
      <c r="N86" s="51"/>
    </row>
    <row r="87" spans="1:14" ht="15.75" thickBot="1">
      <c r="B87" s="822" t="s">
        <v>953</v>
      </c>
      <c r="C87" s="823"/>
      <c r="D87" s="823"/>
      <c r="E87" s="823"/>
      <c r="F87" s="823"/>
      <c r="G87" s="823"/>
      <c r="H87" s="823"/>
      <c r="I87" s="823"/>
      <c r="J87" s="823"/>
      <c r="K87" s="823"/>
      <c r="L87" s="823"/>
      <c r="M87" s="824"/>
      <c r="N87" s="52">
        <f>L84+L85+L86</f>
        <v>4720.9801447049495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20457.58062705478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6376.6335124925326</v>
      </c>
      <c r="N48" s="272">
        <f>K48*M48</f>
        <v>510.13068099940261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8315.0285624319458</v>
      </c>
      <c r="N49" s="272">
        <f>K49*M49</f>
        <v>3326.0114249727785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505.11819518160996</v>
      </c>
      <c r="N50" s="272">
        <f>K50*M50</f>
        <v>1515.3545855448299</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18803.577821323812</v>
      </c>
      <c r="N51" s="272">
        <f>K51*M51</f>
        <v>28205.36673198572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33556.863423502728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36709.43766318071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7341.8875326361422</v>
      </c>
      <c r="M84" s="858"/>
      <c r="N84" s="51"/>
    </row>
    <row r="85" spans="1:14">
      <c r="B85" s="89" t="s">
        <v>973</v>
      </c>
      <c r="C85" s="90"/>
      <c r="D85" s="90"/>
      <c r="E85" s="90"/>
      <c r="F85" s="90"/>
      <c r="G85" s="90"/>
      <c r="H85" s="90"/>
      <c r="I85" s="87"/>
      <c r="J85" s="88"/>
      <c r="K85" s="304">
        <v>0.05</v>
      </c>
      <c r="L85" s="857">
        <f>N79*K85</f>
        <v>1835.4718831590355</v>
      </c>
      <c r="M85" s="858"/>
      <c r="N85" s="51"/>
    </row>
    <row r="86" spans="1:14" ht="15.75" thickBot="1">
      <c r="B86" s="91" t="s">
        <v>974</v>
      </c>
      <c r="C86" s="92"/>
      <c r="D86" s="92"/>
      <c r="E86" s="92"/>
      <c r="F86" s="92"/>
      <c r="G86" s="92"/>
      <c r="H86" s="92"/>
      <c r="I86" s="93"/>
      <c r="J86" s="94"/>
      <c r="K86" s="305">
        <v>0.05</v>
      </c>
      <c r="L86" s="859">
        <f>N79*K86</f>
        <v>1835.4718831590355</v>
      </c>
      <c r="M86" s="860"/>
      <c r="N86" s="51"/>
    </row>
    <row r="87" spans="1:14" ht="15.75" thickBot="1">
      <c r="B87" s="822" t="s">
        <v>953</v>
      </c>
      <c r="C87" s="823"/>
      <c r="D87" s="823"/>
      <c r="E87" s="823"/>
      <c r="F87" s="823"/>
      <c r="G87" s="823"/>
      <c r="H87" s="823"/>
      <c r="I87" s="823"/>
      <c r="J87" s="823"/>
      <c r="K87" s="823"/>
      <c r="L87" s="823"/>
      <c r="M87" s="824"/>
      <c r="N87" s="52">
        <f>L84+L85+L86</f>
        <v>11012.831298954214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47722.268962134927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33568.311408679168</v>
      </c>
      <c r="N48" s="272">
        <f>K48*M48</f>
        <v>13427.324563471668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505.11819518160996</v>
      </c>
      <c r="N49" s="272">
        <f>K49*M49</f>
        <v>1515.3545855448299</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18803.577821323812</v>
      </c>
      <c r="N50" s="272">
        <f>K50*M50</f>
        <v>28205.36673198572</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43148.045881002217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46300.620120680207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9260.124024136041</v>
      </c>
      <c r="M84" s="858"/>
      <c r="N84" s="51"/>
    </row>
    <row r="85" spans="1:14">
      <c r="B85" s="89" t="s">
        <v>973</v>
      </c>
      <c r="C85" s="90"/>
      <c r="D85" s="90"/>
      <c r="E85" s="90"/>
      <c r="F85" s="90"/>
      <c r="G85" s="90"/>
      <c r="H85" s="90"/>
      <c r="I85" s="87"/>
      <c r="J85" s="88"/>
      <c r="K85" s="304">
        <v>0.05</v>
      </c>
      <c r="L85" s="857">
        <f>N79*K85</f>
        <v>2315.0310060340103</v>
      </c>
      <c r="M85" s="858"/>
      <c r="N85" s="51"/>
    </row>
    <row r="86" spans="1:14" ht="15.75" thickBot="1">
      <c r="B86" s="91" t="s">
        <v>974</v>
      </c>
      <c r="C86" s="92"/>
      <c r="D86" s="92"/>
      <c r="E86" s="92"/>
      <c r="F86" s="92"/>
      <c r="G86" s="92"/>
      <c r="H86" s="92"/>
      <c r="I86" s="93"/>
      <c r="J86" s="94"/>
      <c r="K86" s="305">
        <v>0.05</v>
      </c>
      <c r="L86" s="859">
        <f>N79*K86</f>
        <v>2315.0310060340103</v>
      </c>
      <c r="M86" s="860"/>
      <c r="N86" s="51"/>
    </row>
    <row r="87" spans="1:14" ht="15.75" thickBot="1">
      <c r="B87" s="822" t="s">
        <v>953</v>
      </c>
      <c r="C87" s="823"/>
      <c r="D87" s="823"/>
      <c r="E87" s="823"/>
      <c r="F87" s="823"/>
      <c r="G87" s="823"/>
      <c r="H87" s="823"/>
      <c r="I87" s="823"/>
      <c r="J87" s="823"/>
      <c r="K87" s="823"/>
      <c r="L87" s="823"/>
      <c r="M87" s="824"/>
      <c r="N87" s="52">
        <f>L84+L85+L86</f>
        <v>13890.186036204062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60190.806156884268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124672.00405956194</v>
      </c>
      <c r="L36" s="270"/>
      <c r="M36" s="336">
        <v>0.75</v>
      </c>
      <c r="N36" s="272">
        <f>K36/M36</f>
        <v>166229.33874608259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8969.3081204802675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175198.64686656286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18706.353442568023</v>
      </c>
      <c r="N48" s="272">
        <f>K48*M48</f>
        <v>18706.353442568023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18706.353442568023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44846.540602401335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238751.54091153221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47750.308182306442</v>
      </c>
      <c r="M84" s="858"/>
      <c r="N84" s="51"/>
    </row>
    <row r="85" spans="1:14">
      <c r="B85" s="89" t="s">
        <v>973</v>
      </c>
      <c r="C85" s="90"/>
      <c r="D85" s="90"/>
      <c r="E85" s="90"/>
      <c r="F85" s="90"/>
      <c r="G85" s="90"/>
      <c r="H85" s="90"/>
      <c r="I85" s="87"/>
      <c r="J85" s="88"/>
      <c r="K85" s="304">
        <v>0.05</v>
      </c>
      <c r="L85" s="857">
        <f>N79*K85</f>
        <v>11937.577045576611</v>
      </c>
      <c r="M85" s="858"/>
      <c r="N85" s="51"/>
    </row>
    <row r="86" spans="1:14" ht="15.75" thickBot="1">
      <c r="B86" s="91" t="s">
        <v>974</v>
      </c>
      <c r="C86" s="92"/>
      <c r="D86" s="92"/>
      <c r="E86" s="92"/>
      <c r="F86" s="92"/>
      <c r="G86" s="92"/>
      <c r="H86" s="92"/>
      <c r="I86" s="93"/>
      <c r="J86" s="94"/>
      <c r="K86" s="305">
        <v>0.05</v>
      </c>
      <c r="L86" s="859">
        <f>N79*K86</f>
        <v>11937.577045576611</v>
      </c>
      <c r="M86" s="860"/>
      <c r="N86" s="51"/>
    </row>
    <row r="87" spans="1:14" ht="15.75" thickBot="1">
      <c r="B87" s="822" t="s">
        <v>953</v>
      </c>
      <c r="C87" s="823"/>
      <c r="D87" s="823"/>
      <c r="E87" s="823"/>
      <c r="F87" s="823"/>
      <c r="G87" s="823"/>
      <c r="H87" s="823"/>
      <c r="I87" s="823"/>
      <c r="J87" s="823"/>
      <c r="K87" s="823"/>
      <c r="L87" s="823"/>
      <c r="M87" s="824"/>
      <c r="N87" s="52">
        <f>L84+L85+L86</f>
        <v>71625.462273459663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310377.00318499189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6726.9810903601992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18706.353442568023</v>
      </c>
      <c r="N48" s="272">
        <f>K48*M48</f>
        <v>18706.353442568023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18706.353442568023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59068.239984729218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11813.647996945845</v>
      </c>
      <c r="M84" s="858"/>
      <c r="N84" s="51"/>
    </row>
    <row r="85" spans="1:14">
      <c r="B85" s="89" t="s">
        <v>973</v>
      </c>
      <c r="C85" s="90"/>
      <c r="D85" s="90"/>
      <c r="E85" s="90"/>
      <c r="F85" s="90"/>
      <c r="G85" s="90"/>
      <c r="H85" s="90"/>
      <c r="I85" s="87"/>
      <c r="J85" s="88"/>
      <c r="K85" s="304">
        <v>0.05</v>
      </c>
      <c r="L85" s="857">
        <f>N79*K85</f>
        <v>2953.4119992364613</v>
      </c>
      <c r="M85" s="858"/>
      <c r="N85" s="51"/>
    </row>
    <row r="86" spans="1:14" ht="15.75" thickBot="1">
      <c r="B86" s="91" t="s">
        <v>974</v>
      </c>
      <c r="C86" s="92"/>
      <c r="D86" s="92"/>
      <c r="E86" s="92"/>
      <c r="F86" s="92"/>
      <c r="G86" s="92"/>
      <c r="H86" s="92"/>
      <c r="I86" s="93"/>
      <c r="J86" s="94"/>
      <c r="K86" s="305">
        <v>0.05</v>
      </c>
      <c r="L86" s="859">
        <f>N79*K86</f>
        <v>2953.4119992364613</v>
      </c>
      <c r="M86" s="860"/>
      <c r="N86" s="51"/>
    </row>
    <row r="87" spans="1:14" ht="15.75" thickBot="1">
      <c r="B87" s="822" t="s">
        <v>953</v>
      </c>
      <c r="C87" s="823"/>
      <c r="D87" s="823"/>
      <c r="E87" s="823"/>
      <c r="F87" s="823"/>
      <c r="G87" s="823"/>
      <c r="H87" s="823"/>
      <c r="I87" s="823"/>
      <c r="J87" s="823"/>
      <c r="K87" s="823"/>
      <c r="L87" s="823"/>
      <c r="M87" s="824"/>
      <c r="N87" s="52">
        <f>L84+L85+L86</f>
        <v>17720.471995418768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76788.711980147986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18706.353442568023</v>
      </c>
      <c r="N48" s="272">
        <f>K48*M48</f>
        <v>18706.353442568023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18706.353442568023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17912.353634534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39305.560122282128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7861.1120244564263</v>
      </c>
      <c r="M84" s="858"/>
      <c r="N84" s="51"/>
    </row>
    <row r="85" spans="1:14">
      <c r="B85" s="89" t="s">
        <v>973</v>
      </c>
      <c r="C85" s="90"/>
      <c r="D85" s="90"/>
      <c r="E85" s="90"/>
      <c r="F85" s="90"/>
      <c r="G85" s="90"/>
      <c r="H85" s="90"/>
      <c r="I85" s="87"/>
      <c r="J85" s="88"/>
      <c r="K85" s="304">
        <v>0.05</v>
      </c>
      <c r="L85" s="857">
        <f>N79*K85</f>
        <v>1965.2780061141066</v>
      </c>
      <c r="M85" s="858"/>
      <c r="N85" s="51"/>
    </row>
    <row r="86" spans="1:14" ht="15.75" thickBot="1">
      <c r="B86" s="91" t="s">
        <v>974</v>
      </c>
      <c r="C86" s="92"/>
      <c r="D86" s="92"/>
      <c r="E86" s="92"/>
      <c r="F86" s="92"/>
      <c r="G86" s="92"/>
      <c r="H86" s="92"/>
      <c r="I86" s="93"/>
      <c r="J86" s="94"/>
      <c r="K86" s="305">
        <v>0.05</v>
      </c>
      <c r="L86" s="859">
        <f>N79*K86</f>
        <v>1965.2780061141066</v>
      </c>
      <c r="M86" s="860"/>
      <c r="N86" s="51"/>
    </row>
    <row r="87" spans="1:14" ht="15.75" thickBot="1">
      <c r="B87" s="822" t="s">
        <v>953</v>
      </c>
      <c r="C87" s="823"/>
      <c r="D87" s="823"/>
      <c r="E87" s="823"/>
      <c r="F87" s="823"/>
      <c r="G87" s="823"/>
      <c r="H87" s="823"/>
      <c r="I87" s="823"/>
      <c r="J87" s="823"/>
      <c r="K87" s="823"/>
      <c r="L87" s="823"/>
      <c r="M87" s="824"/>
      <c r="N87" s="52">
        <f>L84+L85+L86</f>
        <v>11791.668036684638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51097.228158966769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2015.1397838850748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18706.353442568023</v>
      </c>
      <c r="N48" s="272">
        <f>K48*M48</f>
        <v>18706.353442568023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18706.353442568023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13434.265225900499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34155.758452353599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6831.1516904707205</v>
      </c>
      <c r="M84" s="858"/>
      <c r="N84" s="51"/>
    </row>
    <row r="85" spans="1:14">
      <c r="B85" s="89" t="s">
        <v>973</v>
      </c>
      <c r="C85" s="90"/>
      <c r="D85" s="90"/>
      <c r="E85" s="90"/>
      <c r="F85" s="90"/>
      <c r="G85" s="90"/>
      <c r="H85" s="90"/>
      <c r="I85" s="87"/>
      <c r="J85" s="88"/>
      <c r="K85" s="304">
        <v>0.05</v>
      </c>
      <c r="L85" s="857">
        <f>N79*K85</f>
        <v>1707.7879226176801</v>
      </c>
      <c r="M85" s="858"/>
      <c r="N85" s="51"/>
    </row>
    <row r="86" spans="1:14" ht="15.75" thickBot="1">
      <c r="B86" s="91" t="s">
        <v>974</v>
      </c>
      <c r="C86" s="92"/>
      <c r="D86" s="92"/>
      <c r="E86" s="92"/>
      <c r="F86" s="92"/>
      <c r="G86" s="92"/>
      <c r="H86" s="92"/>
      <c r="I86" s="93"/>
      <c r="J86" s="94"/>
      <c r="K86" s="305">
        <v>0.05</v>
      </c>
      <c r="L86" s="859">
        <f>N79*K86</f>
        <v>1707.7879226176801</v>
      </c>
      <c r="M86" s="860"/>
      <c r="N86" s="51"/>
    </row>
    <row r="87" spans="1:14" ht="15.75" thickBot="1">
      <c r="B87" s="822" t="s">
        <v>953</v>
      </c>
      <c r="C87" s="823"/>
      <c r="D87" s="823"/>
      <c r="E87" s="823"/>
      <c r="F87" s="823"/>
      <c r="G87" s="823"/>
      <c r="H87" s="823"/>
      <c r="I87" s="823"/>
      <c r="J87" s="823"/>
      <c r="K87" s="823"/>
      <c r="L87" s="823"/>
      <c r="M87" s="824"/>
      <c r="N87" s="52">
        <f>L84+L85+L86</f>
        <v>10246.727535706083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44402.485988059678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33502.051601319261</v>
      </c>
      <c r="N48" s="272">
        <f>K48*M48</f>
        <v>70354.308362770447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18706.353442568023</v>
      </c>
      <c r="N49" s="272">
        <f>K49*M49</f>
        <v>18706.353442568023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89060.661805338474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175738.84952426542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35147.769904853085</v>
      </c>
      <c r="M84" s="858"/>
      <c r="N84" s="51"/>
    </row>
    <row r="85" spans="1:14">
      <c r="B85" s="89" t="s">
        <v>973</v>
      </c>
      <c r="C85" s="90"/>
      <c r="D85" s="90"/>
      <c r="E85" s="90"/>
      <c r="F85" s="90"/>
      <c r="G85" s="90"/>
      <c r="H85" s="90"/>
      <c r="I85" s="87"/>
      <c r="J85" s="88"/>
      <c r="K85" s="304">
        <v>0.05</v>
      </c>
      <c r="L85" s="857">
        <f>N79*K85</f>
        <v>8786.9424762132712</v>
      </c>
      <c r="M85" s="858"/>
      <c r="N85" s="51"/>
    </row>
    <row r="86" spans="1:14" ht="15.75" thickBot="1">
      <c r="B86" s="91" t="s">
        <v>974</v>
      </c>
      <c r="C86" s="92"/>
      <c r="D86" s="92"/>
      <c r="E86" s="92"/>
      <c r="F86" s="92"/>
      <c r="G86" s="92"/>
      <c r="H86" s="92"/>
      <c r="I86" s="93"/>
      <c r="J86" s="94"/>
      <c r="K86" s="305">
        <v>0.05</v>
      </c>
      <c r="L86" s="859">
        <f>N79*K86</f>
        <v>8786.9424762132712</v>
      </c>
      <c r="M86" s="860"/>
      <c r="N86" s="51"/>
    </row>
    <row r="87" spans="1:14" ht="15.75" thickBot="1">
      <c r="B87" s="822" t="s">
        <v>953</v>
      </c>
      <c r="C87" s="823"/>
      <c r="D87" s="823"/>
      <c r="E87" s="823"/>
      <c r="F87" s="823"/>
      <c r="G87" s="823"/>
      <c r="H87" s="823"/>
      <c r="I87" s="823"/>
      <c r="J87" s="823"/>
      <c r="K87" s="823"/>
      <c r="L87" s="823"/>
      <c r="M87" s="824"/>
      <c r="N87" s="52">
        <f>L84+L85+L86</f>
        <v>52721.654857279624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228460.50438154503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52"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33502.051601319261</v>
      </c>
      <c r="N48" s="272">
        <f>K48*M48</f>
        <v>67004.103202638522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18706.353442568023</v>
      </c>
      <c r="N49" s="272">
        <f>K49*M49</f>
        <v>18706.353442568023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85710.456645206548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172388.64436413348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34477.728872826694</v>
      </c>
      <c r="M84" s="858"/>
      <c r="N84" s="51"/>
    </row>
    <row r="85" spans="1:14">
      <c r="B85" s="89" t="s">
        <v>973</v>
      </c>
      <c r="C85" s="90"/>
      <c r="D85" s="90"/>
      <c r="E85" s="90"/>
      <c r="F85" s="90"/>
      <c r="G85" s="90"/>
      <c r="H85" s="90"/>
      <c r="I85" s="87"/>
      <c r="J85" s="88"/>
      <c r="K85" s="304">
        <v>0.05</v>
      </c>
      <c r="L85" s="857">
        <f>N79*K85</f>
        <v>8619.4322182066735</v>
      </c>
      <c r="M85" s="858"/>
      <c r="N85" s="51"/>
    </row>
    <row r="86" spans="1:14" ht="15.75" thickBot="1">
      <c r="B86" s="91" t="s">
        <v>974</v>
      </c>
      <c r="C86" s="92"/>
      <c r="D86" s="92"/>
      <c r="E86" s="92"/>
      <c r="F86" s="92"/>
      <c r="G86" s="92"/>
      <c r="H86" s="92"/>
      <c r="I86" s="93"/>
      <c r="J86" s="94"/>
      <c r="K86" s="305">
        <v>0.05</v>
      </c>
      <c r="L86" s="859">
        <f>N79*K86</f>
        <v>8619.4322182066735</v>
      </c>
      <c r="M86" s="860"/>
      <c r="N86" s="51"/>
    </row>
    <row r="87" spans="1:14" ht="15.75" thickBot="1">
      <c r="B87" s="822" t="s">
        <v>953</v>
      </c>
      <c r="C87" s="823"/>
      <c r="D87" s="823"/>
      <c r="E87" s="823"/>
      <c r="F87" s="823"/>
      <c r="G87" s="823"/>
      <c r="H87" s="823"/>
      <c r="I87" s="823"/>
      <c r="J87" s="823"/>
      <c r="K87" s="823"/>
      <c r="L87" s="823"/>
      <c r="M87" s="824"/>
      <c r="N87" s="52">
        <f>L84+L85+L86</f>
        <v>51716.593309240045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224105.23767337351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4720.6884844632978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33502.051601319261</v>
      </c>
      <c r="N48" s="272">
        <f>K48*M48</f>
        <v>43887.687597728233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18706.353442568023</v>
      </c>
      <c r="N49" s="272">
        <f>K49*M49</f>
        <v>18706.353442568023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62594.041040296259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47206.884844632979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114521.61436939254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22904.322873878511</v>
      </c>
      <c r="M84" s="858"/>
      <c r="N84" s="51"/>
    </row>
    <row r="85" spans="1:14">
      <c r="B85" s="89" t="s">
        <v>973</v>
      </c>
      <c r="C85" s="90"/>
      <c r="D85" s="90"/>
      <c r="E85" s="90"/>
      <c r="F85" s="90"/>
      <c r="G85" s="90"/>
      <c r="H85" s="90"/>
      <c r="I85" s="87"/>
      <c r="J85" s="88"/>
      <c r="K85" s="304">
        <v>0.05</v>
      </c>
      <c r="L85" s="857">
        <f>N79*K85</f>
        <v>5726.0807184696278</v>
      </c>
      <c r="M85" s="858"/>
      <c r="N85" s="51"/>
    </row>
    <row r="86" spans="1:14" ht="15.75" thickBot="1">
      <c r="B86" s="91" t="s">
        <v>974</v>
      </c>
      <c r="C86" s="92"/>
      <c r="D86" s="92"/>
      <c r="E86" s="92"/>
      <c r="F86" s="92"/>
      <c r="G86" s="92"/>
      <c r="H86" s="92"/>
      <c r="I86" s="93"/>
      <c r="J86" s="94"/>
      <c r="K86" s="305">
        <v>0.05</v>
      </c>
      <c r="L86" s="859">
        <f>N79*K86</f>
        <v>5726.0807184696278</v>
      </c>
      <c r="M86" s="860"/>
      <c r="N86" s="51"/>
    </row>
    <row r="87" spans="1:14" ht="15.75" thickBot="1">
      <c r="B87" s="822" t="s">
        <v>953</v>
      </c>
      <c r="C87" s="823"/>
      <c r="D87" s="823"/>
      <c r="E87" s="823"/>
      <c r="F87" s="823"/>
      <c r="G87" s="823"/>
      <c r="H87" s="823"/>
      <c r="I87" s="823"/>
      <c r="J87" s="823"/>
      <c r="K87" s="823"/>
      <c r="L87" s="823"/>
      <c r="M87" s="824"/>
      <c r="N87" s="52">
        <f>L84+L85+L86</f>
        <v>34356.484310817767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148878.0986802103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3957.0477002118823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33502.051601319261</v>
      </c>
      <c r="N48" s="272">
        <f>K48*M48</f>
        <v>36852.256761451194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18706.353442568023</v>
      </c>
      <c r="N49" s="272">
        <f>K49*M49</f>
        <v>18706.353442568023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55558.61020401922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39570.477002118823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99086.134906349937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19817.226981269989</v>
      </c>
      <c r="M84" s="858"/>
      <c r="N84" s="51"/>
    </row>
    <row r="85" spans="1:14">
      <c r="B85" s="89" t="s">
        <v>973</v>
      </c>
      <c r="C85" s="90"/>
      <c r="D85" s="90"/>
      <c r="E85" s="90"/>
      <c r="F85" s="90"/>
      <c r="G85" s="90"/>
      <c r="H85" s="90"/>
      <c r="I85" s="87"/>
      <c r="J85" s="88"/>
      <c r="K85" s="304">
        <v>0.05</v>
      </c>
      <c r="L85" s="857">
        <f>N79*K85</f>
        <v>4954.3067453174972</v>
      </c>
      <c r="M85" s="858"/>
      <c r="N85" s="51"/>
    </row>
    <row r="86" spans="1:14" ht="15.75" thickBot="1">
      <c r="B86" s="91" t="s">
        <v>974</v>
      </c>
      <c r="C86" s="92"/>
      <c r="D86" s="92"/>
      <c r="E86" s="92"/>
      <c r="F86" s="92"/>
      <c r="G86" s="92"/>
      <c r="H86" s="92"/>
      <c r="I86" s="93"/>
      <c r="J86" s="94"/>
      <c r="K86" s="305">
        <v>0.05</v>
      </c>
      <c r="L86" s="859">
        <f>N79*K86</f>
        <v>4954.3067453174972</v>
      </c>
      <c r="M86" s="860"/>
      <c r="N86" s="51"/>
    </row>
    <row r="87" spans="1:14" ht="15.75" thickBot="1">
      <c r="B87" s="822" t="s">
        <v>953</v>
      </c>
      <c r="C87" s="823"/>
      <c r="D87" s="823"/>
      <c r="E87" s="823"/>
      <c r="F87" s="823"/>
      <c r="G87" s="823"/>
      <c r="H87" s="823"/>
      <c r="I87" s="823"/>
      <c r="J87" s="823"/>
      <c r="K87" s="823"/>
      <c r="L87" s="823"/>
      <c r="M87" s="824"/>
      <c r="N87" s="52">
        <f>L84+L85+L86</f>
        <v>29725.840471904979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128811.97537825492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269.07924361440803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33502.051601319261</v>
      </c>
      <c r="N48" s="272">
        <f>K48*M48</f>
        <v>1675.1025800659631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57.028112279746885</v>
      </c>
      <c r="N49" s="272">
        <f>K49*M49</f>
        <v>285.14056139873441</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9086.1292553152234</v>
      </c>
      <c r="N50" s="272">
        <f>K50*M50</f>
        <v>9086.1292553152234</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11046.372396779921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14006.244076538409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2801.248815307682</v>
      </c>
      <c r="M84" s="858"/>
      <c r="N84" s="51"/>
    </row>
    <row r="85" spans="1:14">
      <c r="B85" s="89" t="s">
        <v>973</v>
      </c>
      <c r="C85" s="90"/>
      <c r="D85" s="90"/>
      <c r="E85" s="90"/>
      <c r="F85" s="90"/>
      <c r="G85" s="90"/>
      <c r="H85" s="90"/>
      <c r="I85" s="87"/>
      <c r="J85" s="88"/>
      <c r="K85" s="304">
        <v>0.05</v>
      </c>
      <c r="L85" s="857">
        <f>N79*K85</f>
        <v>700.31220382692049</v>
      </c>
      <c r="M85" s="858"/>
      <c r="N85" s="51"/>
    </row>
    <row r="86" spans="1:14" ht="15.75" thickBot="1">
      <c r="B86" s="91" t="s">
        <v>974</v>
      </c>
      <c r="C86" s="92"/>
      <c r="D86" s="92"/>
      <c r="E86" s="92"/>
      <c r="F86" s="92"/>
      <c r="G86" s="92"/>
      <c r="H86" s="92"/>
      <c r="I86" s="93"/>
      <c r="J86" s="94"/>
      <c r="K86" s="305">
        <v>0.05</v>
      </c>
      <c r="L86" s="859">
        <f>N79*K86</f>
        <v>700.31220382692049</v>
      </c>
      <c r="M86" s="860"/>
      <c r="N86" s="51"/>
    </row>
    <row r="87" spans="1:14" ht="15.75" thickBot="1">
      <c r="B87" s="822" t="s">
        <v>953</v>
      </c>
      <c r="C87" s="823"/>
      <c r="D87" s="823"/>
      <c r="E87" s="823"/>
      <c r="F87" s="823"/>
      <c r="G87" s="823"/>
      <c r="H87" s="823"/>
      <c r="I87" s="823"/>
      <c r="J87" s="823"/>
      <c r="K87" s="823"/>
      <c r="L87" s="823"/>
      <c r="M87" s="824"/>
      <c r="N87" s="52">
        <f>L84+L85+L86</f>
        <v>4201.8732229615225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18208.117299499932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108.262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1046.5753329160084</v>
      </c>
      <c r="N48" s="272">
        <f>K48*M48</f>
        <v>1046.5753329160084</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36010.732201242608</v>
      </c>
      <c r="N49" s="272">
        <f>K49*M49</f>
        <v>1800.5366100621304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33502.051601319261</v>
      </c>
      <c r="N50" s="272">
        <f>K50*M50</f>
        <v>2512.6538700989445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57.028112279746885</v>
      </c>
      <c r="N51" s="272">
        <f>K51*M51</f>
        <v>285.14056139873441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5644.9063744758178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1082.6199999999999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6835.7883744758174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1367.1576748951636</v>
      </c>
      <c r="M84" s="858"/>
      <c r="N84" s="51"/>
    </row>
    <row r="85" spans="1:14">
      <c r="B85" s="89" t="s">
        <v>973</v>
      </c>
      <c r="C85" s="90"/>
      <c r="D85" s="90"/>
      <c r="E85" s="90"/>
      <c r="F85" s="90"/>
      <c r="G85" s="90"/>
      <c r="H85" s="90"/>
      <c r="I85" s="87"/>
      <c r="J85" s="88"/>
      <c r="K85" s="304">
        <v>0.05</v>
      </c>
      <c r="L85" s="857">
        <f>N79*K85</f>
        <v>341.7894187237909</v>
      </c>
      <c r="M85" s="858"/>
      <c r="N85" s="51"/>
    </row>
    <row r="86" spans="1:14" ht="15.75" thickBot="1">
      <c r="B86" s="91" t="s">
        <v>974</v>
      </c>
      <c r="C86" s="92"/>
      <c r="D86" s="92"/>
      <c r="E86" s="92"/>
      <c r="F86" s="92"/>
      <c r="G86" s="92"/>
      <c r="H86" s="92"/>
      <c r="I86" s="93"/>
      <c r="J86" s="94"/>
      <c r="K86" s="305">
        <v>0.05</v>
      </c>
      <c r="L86" s="859">
        <f>N79*K86</f>
        <v>341.7894187237909</v>
      </c>
      <c r="M86" s="860"/>
      <c r="N86" s="51"/>
    </row>
    <row r="87" spans="1:14" ht="15.75" thickBot="1">
      <c r="B87" s="822" t="s">
        <v>953</v>
      </c>
      <c r="C87" s="823"/>
      <c r="D87" s="823"/>
      <c r="E87" s="823"/>
      <c r="F87" s="823"/>
      <c r="G87" s="823"/>
      <c r="H87" s="823"/>
      <c r="I87" s="823"/>
      <c r="J87" s="823"/>
      <c r="K87" s="823"/>
      <c r="L87" s="823"/>
      <c r="M87" s="824"/>
      <c r="N87" s="52">
        <f>L84+L85+L86</f>
        <v>2050.7365123427453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8886.5248868185627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52" zoomScale="75" zoomScaleNormal="75" workbookViewId="0">
      <selection activeCell="M49" sqref="M49"/>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31201.402527637219</v>
      </c>
      <c r="L36" s="270"/>
      <c r="M36" s="336">
        <v>350</v>
      </c>
      <c r="N36" s="272">
        <f>K36/M36</f>
        <v>89.146864364677768</v>
      </c>
    </row>
    <row r="37" spans="1:14">
      <c r="A37" s="113" t="s">
        <v>138</v>
      </c>
      <c r="B37" s="871" t="str">
        <f>VLOOKUP(A37,EQUIPOS!A7:D154,3,FALSE)</f>
        <v>Camioneta D-300</v>
      </c>
      <c r="C37" s="872"/>
      <c r="D37" s="872"/>
      <c r="E37" s="872"/>
      <c r="F37" s="872"/>
      <c r="G37" s="872"/>
      <c r="H37" s="873"/>
      <c r="I37" s="421"/>
      <c r="J37" s="422"/>
      <c r="K37" s="269">
        <f>VLOOKUP(A37,EQUIPOS!A7:D164,4,FALSE)</f>
        <v>36401.636282243431</v>
      </c>
      <c r="L37" s="335"/>
      <c r="M37" s="336">
        <v>350</v>
      </c>
      <c r="N37" s="272">
        <f>K37/M37</f>
        <v>104.00467509212409</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4.8049864931144288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197.95652594991628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1046.5753329160084</v>
      </c>
      <c r="N48" s="272">
        <f>K48*M48</f>
        <v>1046.5753329160084</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3834.3860078685229</v>
      </c>
      <c r="N49" s="272">
        <f>K49*M49</f>
        <v>1533.7544031474092</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57.028112279746885</v>
      </c>
      <c r="N50" s="272">
        <f>K50*M50</f>
        <v>285.14056139873441</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36010.732201242608</v>
      </c>
      <c r="N51" s="272">
        <f>K51*M51</f>
        <v>1800.5366100621304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4666.0069075242827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96.099729862288569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4960.0631633364874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992.01263266729757</v>
      </c>
      <c r="M84" s="858"/>
      <c r="N84" s="51"/>
    </row>
    <row r="85" spans="1:14">
      <c r="B85" s="89" t="s">
        <v>973</v>
      </c>
      <c r="C85" s="90"/>
      <c r="D85" s="90"/>
      <c r="E85" s="90"/>
      <c r="F85" s="90"/>
      <c r="G85" s="90"/>
      <c r="H85" s="90"/>
      <c r="I85" s="87"/>
      <c r="J85" s="88"/>
      <c r="K85" s="304">
        <v>0.05</v>
      </c>
      <c r="L85" s="857">
        <f>N79*K85</f>
        <v>248.00315816682439</v>
      </c>
      <c r="M85" s="858"/>
      <c r="N85" s="51"/>
    </row>
    <row r="86" spans="1:14" ht="15.75" thickBot="1">
      <c r="B86" s="91" t="s">
        <v>974</v>
      </c>
      <c r="C86" s="92"/>
      <c r="D86" s="92"/>
      <c r="E86" s="92"/>
      <c r="F86" s="92"/>
      <c r="G86" s="92"/>
      <c r="H86" s="92"/>
      <c r="I86" s="93"/>
      <c r="J86" s="94"/>
      <c r="K86" s="305">
        <v>0.05</v>
      </c>
      <c r="L86" s="859">
        <f>N79*K86</f>
        <v>248.00315816682439</v>
      </c>
      <c r="M86" s="860"/>
      <c r="N86" s="51"/>
    </row>
    <row r="87" spans="1:14" ht="15.75" thickBot="1">
      <c r="B87" s="822" t="s">
        <v>953</v>
      </c>
      <c r="C87" s="823"/>
      <c r="D87" s="823"/>
      <c r="E87" s="823"/>
      <c r="F87" s="823"/>
      <c r="G87" s="823"/>
      <c r="H87" s="823"/>
      <c r="I87" s="823"/>
      <c r="J87" s="823"/>
      <c r="K87" s="823"/>
      <c r="L87" s="823"/>
      <c r="M87" s="824"/>
      <c r="N87" s="52">
        <f>L84+L85+L86</f>
        <v>1488.0189490009466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6448.0821123374335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31"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8000</v>
      </c>
      <c r="N36" s="272">
        <f>K36/M36</f>
        <v>4.5502045352804288</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31.458128896721231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5772.9556030121439</v>
      </c>
      <c r="N48" s="272">
        <f>K48*M48</f>
        <v>6061.603383162751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0</v>
      </c>
      <c r="N49" s="272">
        <f>K49*M49</f>
        <v>0</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977.33423566087777</v>
      </c>
      <c r="N50" s="272">
        <f>K50*M50</f>
        <v>1954.6684713217555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8016.2718544845065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10738.522419525307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2147.7044839050614</v>
      </c>
      <c r="M84" s="858"/>
      <c r="N84" s="51"/>
    </row>
    <row r="85" spans="1:14">
      <c r="B85" s="89" t="s">
        <v>973</v>
      </c>
      <c r="C85" s="90"/>
      <c r="D85" s="90"/>
      <c r="E85" s="90"/>
      <c r="F85" s="90"/>
      <c r="G85" s="90"/>
      <c r="H85" s="90"/>
      <c r="I85" s="87"/>
      <c r="J85" s="88"/>
      <c r="K85" s="304">
        <v>0.05</v>
      </c>
      <c r="L85" s="857">
        <f>N79*K85</f>
        <v>536.92612097626534</v>
      </c>
      <c r="M85" s="858"/>
      <c r="N85" s="51"/>
    </row>
    <row r="86" spans="1:14" ht="15.75" thickBot="1">
      <c r="B86" s="91" t="s">
        <v>974</v>
      </c>
      <c r="C86" s="92"/>
      <c r="D86" s="92"/>
      <c r="E86" s="92"/>
      <c r="F86" s="92"/>
      <c r="G86" s="92"/>
      <c r="H86" s="92"/>
      <c r="I86" s="93"/>
      <c r="J86" s="94"/>
      <c r="K86" s="305">
        <v>0.05</v>
      </c>
      <c r="L86" s="859">
        <f>N79*K86</f>
        <v>536.92612097626534</v>
      </c>
      <c r="M86" s="860"/>
      <c r="N86" s="51"/>
    </row>
    <row r="87" spans="1:14" ht="15.75" thickBot="1">
      <c r="B87" s="822" t="s">
        <v>953</v>
      </c>
      <c r="C87" s="823"/>
      <c r="D87" s="823"/>
      <c r="E87" s="823"/>
      <c r="F87" s="823"/>
      <c r="G87" s="823"/>
      <c r="H87" s="823"/>
      <c r="I87" s="823"/>
      <c r="J87" s="823"/>
      <c r="K87" s="823"/>
      <c r="L87" s="823"/>
      <c r="M87" s="824"/>
      <c r="N87" s="52">
        <f>L84+L85+L86</f>
        <v>3221.556725857592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13960.079145382899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36401.636282243431</v>
      </c>
      <c r="L36" s="270"/>
      <c r="M36" s="336">
        <v>8000</v>
      </c>
      <c r="N36" s="272">
        <f>K36/M36</f>
        <v>4.5502045352804288</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31.458128896721231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13158.370697174061</v>
      </c>
      <c r="N48" s="272">
        <f>K48*M48</f>
        <v>13816.289232032765</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0</v>
      </c>
      <c r="N49" s="272">
        <f>K49*M49</f>
        <v>0</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977.33423566087777</v>
      </c>
      <c r="N50" s="272">
        <f>K50*M50</f>
        <v>1954.6684713217555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15770.957703354521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18493.208268395323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3698.6416536790648</v>
      </c>
      <c r="M84" s="858"/>
      <c r="N84" s="51"/>
    </row>
    <row r="85" spans="1:14">
      <c r="B85" s="89" t="s">
        <v>973</v>
      </c>
      <c r="C85" s="90"/>
      <c r="D85" s="90"/>
      <c r="E85" s="90"/>
      <c r="F85" s="90"/>
      <c r="G85" s="90"/>
      <c r="H85" s="90"/>
      <c r="I85" s="87"/>
      <c r="J85" s="88"/>
      <c r="K85" s="304">
        <v>0.05</v>
      </c>
      <c r="L85" s="857">
        <f>N79*K85</f>
        <v>924.6604134197662</v>
      </c>
      <c r="M85" s="858"/>
      <c r="N85" s="51"/>
    </row>
    <row r="86" spans="1:14" ht="15.75" thickBot="1">
      <c r="B86" s="91" t="s">
        <v>974</v>
      </c>
      <c r="C86" s="92"/>
      <c r="D86" s="92"/>
      <c r="E86" s="92"/>
      <c r="F86" s="92"/>
      <c r="G86" s="92"/>
      <c r="H86" s="92"/>
      <c r="I86" s="93"/>
      <c r="J86" s="94"/>
      <c r="K86" s="305">
        <v>0.05</v>
      </c>
      <c r="L86" s="859">
        <f>N79*K86</f>
        <v>924.6604134197662</v>
      </c>
      <c r="M86" s="860"/>
      <c r="N86" s="51"/>
    </row>
    <row r="87" spans="1:14" ht="15.75" thickBot="1">
      <c r="B87" s="822" t="s">
        <v>953</v>
      </c>
      <c r="C87" s="823"/>
      <c r="D87" s="823"/>
      <c r="E87" s="823"/>
      <c r="F87" s="823"/>
      <c r="G87" s="823"/>
      <c r="H87" s="823"/>
      <c r="I87" s="823"/>
      <c r="J87" s="823"/>
      <c r="K87" s="823"/>
      <c r="L87" s="823"/>
      <c r="M87" s="824"/>
      <c r="N87" s="52">
        <f>L84+L85+L86</f>
        <v>5547.9624805185967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24041.170748913919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43" zoomScale="75" zoomScaleNormal="75" workbookViewId="0">
      <selection activeCell="M50" sqref="M50"/>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42475.413469163555</v>
      </c>
      <c r="L36" s="270"/>
      <c r="M36" s="336">
        <v>100</v>
      </c>
      <c r="N36" s="272">
        <f>K36/M36</f>
        <v>424.75413469163556</v>
      </c>
    </row>
    <row r="37" spans="1:14">
      <c r="A37" s="113" t="s">
        <v>138</v>
      </c>
      <c r="B37" s="871" t="str">
        <f>VLOOKUP(A37,EQUIPOS!A7:D154,3,FALSE)</f>
        <v>Camioneta D-300</v>
      </c>
      <c r="C37" s="872"/>
      <c r="D37" s="872"/>
      <c r="E37" s="872"/>
      <c r="F37" s="872"/>
      <c r="G37" s="872"/>
      <c r="H37" s="873"/>
      <c r="I37" s="421"/>
      <c r="J37" s="422"/>
      <c r="K37" s="269">
        <f>VLOOKUP(A37,EQUIPOS!A7:D164,4,FALSE)</f>
        <v>36401.636282243431</v>
      </c>
      <c r="L37" s="335"/>
      <c r="M37" s="336">
        <v>1000</v>
      </c>
      <c r="N37" s="272">
        <f>K37/M37</f>
        <v>36.40163628224343</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4.0401280451800998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465.19589901905908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478408.18072018918</v>
      </c>
      <c r="N48" s="272">
        <f>K48*M48</f>
        <v>47840.818072018919</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3015.8688592091307</v>
      </c>
      <c r="N49" s="272">
        <f>K49*M49</f>
        <v>3317.4557451300439</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5120.3882766907327</v>
      </c>
      <c r="N50" s="272">
        <f>K50*M50</f>
        <v>5120.3882766907327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56278.662093839695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404.01280451800994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57147.870797376767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11429.574159475354</v>
      </c>
      <c r="M84" s="858"/>
      <c r="N84" s="51"/>
    </row>
    <row r="85" spans="1:14">
      <c r="B85" s="89" t="s">
        <v>973</v>
      </c>
      <c r="C85" s="90"/>
      <c r="D85" s="90"/>
      <c r="E85" s="90"/>
      <c r="F85" s="90"/>
      <c r="G85" s="90"/>
      <c r="H85" s="90"/>
      <c r="I85" s="87"/>
      <c r="J85" s="88"/>
      <c r="K85" s="304">
        <v>0.05</v>
      </c>
      <c r="L85" s="857">
        <f>N79*K85</f>
        <v>2857.3935398688386</v>
      </c>
      <c r="M85" s="858"/>
      <c r="N85" s="51"/>
    </row>
    <row r="86" spans="1:14" ht="15.75" thickBot="1">
      <c r="B86" s="91" t="s">
        <v>974</v>
      </c>
      <c r="C86" s="92"/>
      <c r="D86" s="92"/>
      <c r="E86" s="92"/>
      <c r="F86" s="92"/>
      <c r="G86" s="92"/>
      <c r="H86" s="92"/>
      <c r="I86" s="93"/>
      <c r="J86" s="94"/>
      <c r="K86" s="305">
        <v>0.05</v>
      </c>
      <c r="L86" s="859">
        <f>N79*K86</f>
        <v>2857.3935398688386</v>
      </c>
      <c r="M86" s="860"/>
      <c r="N86" s="51"/>
    </row>
    <row r="87" spans="1:14" ht="15.75" thickBot="1">
      <c r="B87" s="822" t="s">
        <v>953</v>
      </c>
      <c r="C87" s="823"/>
      <c r="D87" s="823"/>
      <c r="E87" s="823"/>
      <c r="F87" s="823"/>
      <c r="G87" s="823"/>
      <c r="H87" s="823"/>
      <c r="I87" s="823"/>
      <c r="J87" s="823"/>
      <c r="K87" s="823"/>
      <c r="L87" s="823"/>
      <c r="M87" s="824"/>
      <c r="N87" s="52">
        <f>L84+L85+L86</f>
        <v>17144.361239213031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74292.23203658979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270.65500000000003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33502.051601319261</v>
      </c>
      <c r="N48" s="272">
        <f>K48*M48</f>
        <v>16751.02580065963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17294.50745597748</v>
      </c>
      <c r="N49" s="272">
        <f>K49*M49</f>
        <v>17294.50745597748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34045.533256637107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39729.288256637104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7945.8576513274211</v>
      </c>
      <c r="M84" s="858"/>
      <c r="N84" s="51"/>
    </row>
    <row r="85" spans="1:14">
      <c r="B85" s="89" t="s">
        <v>973</v>
      </c>
      <c r="C85" s="90"/>
      <c r="D85" s="90"/>
      <c r="E85" s="90"/>
      <c r="F85" s="90"/>
      <c r="G85" s="90"/>
      <c r="H85" s="90"/>
      <c r="I85" s="87"/>
      <c r="J85" s="88"/>
      <c r="K85" s="304">
        <v>0.05</v>
      </c>
      <c r="L85" s="857">
        <f>N79*K85</f>
        <v>1986.4644128318553</v>
      </c>
      <c r="M85" s="858"/>
      <c r="N85" s="51"/>
    </row>
    <row r="86" spans="1:14" ht="15.75" thickBot="1">
      <c r="B86" s="91" t="s">
        <v>974</v>
      </c>
      <c r="C86" s="92"/>
      <c r="D86" s="92"/>
      <c r="E86" s="92"/>
      <c r="F86" s="92"/>
      <c r="G86" s="92"/>
      <c r="H86" s="92"/>
      <c r="I86" s="93"/>
      <c r="J86" s="94"/>
      <c r="K86" s="305">
        <v>0.05</v>
      </c>
      <c r="L86" s="859">
        <f>N79*K86</f>
        <v>1986.4644128318553</v>
      </c>
      <c r="M86" s="860"/>
      <c r="N86" s="51"/>
    </row>
    <row r="87" spans="1:14" ht="15.75" thickBot="1">
      <c r="B87" s="822" t="s">
        <v>953</v>
      </c>
      <c r="C87" s="823"/>
      <c r="D87" s="823"/>
      <c r="E87" s="823"/>
      <c r="F87" s="823"/>
      <c r="G87" s="823"/>
      <c r="H87" s="823"/>
      <c r="I87" s="823"/>
      <c r="J87" s="823"/>
      <c r="K87" s="823"/>
      <c r="L87" s="823"/>
      <c r="M87" s="824"/>
      <c r="N87" s="52">
        <f>L84+L85+L86</f>
        <v>11918.786476991132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51648.074733628237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election activeCell="M48" sqref="M4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90218.333333333343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9312.5346087234066</v>
      </c>
      <c r="N48" s="272">
        <f>K48*M48</f>
        <v>10243788.069595747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10243788.069595747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1804366.6666666667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12138373.069595747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2427674.6139191496</v>
      </c>
      <c r="M83" s="858"/>
      <c r="N83" s="51"/>
    </row>
    <row r="84" spans="1:14">
      <c r="B84" s="89" t="s">
        <v>973</v>
      </c>
      <c r="C84" s="90"/>
      <c r="D84" s="90"/>
      <c r="E84" s="90"/>
      <c r="F84" s="90"/>
      <c r="G84" s="90"/>
      <c r="H84" s="90"/>
      <c r="I84" s="87"/>
      <c r="J84" s="88"/>
      <c r="K84" s="304">
        <v>0.05</v>
      </c>
      <c r="L84" s="857">
        <f>N78*K84</f>
        <v>606918.6534797874</v>
      </c>
      <c r="M84" s="858"/>
      <c r="N84" s="51"/>
    </row>
    <row r="85" spans="1:14" ht="15.75" thickBot="1">
      <c r="B85" s="91" t="s">
        <v>974</v>
      </c>
      <c r="C85" s="92"/>
      <c r="D85" s="92"/>
      <c r="E85" s="92"/>
      <c r="F85" s="92"/>
      <c r="G85" s="92"/>
      <c r="H85" s="92"/>
      <c r="I85" s="93"/>
      <c r="J85" s="94"/>
      <c r="K85" s="305">
        <v>0.05</v>
      </c>
      <c r="L85" s="859">
        <f>N78*K85</f>
        <v>606918.6534797874</v>
      </c>
      <c r="M85" s="860"/>
      <c r="N85" s="51"/>
    </row>
    <row r="86" spans="1:14" ht="15.75" thickBot="1">
      <c r="B86" s="822" t="s">
        <v>953</v>
      </c>
      <c r="C86" s="823"/>
      <c r="D86" s="823"/>
      <c r="E86" s="823"/>
      <c r="F86" s="823"/>
      <c r="G86" s="823"/>
      <c r="H86" s="823"/>
      <c r="I86" s="823"/>
      <c r="J86" s="823"/>
      <c r="K86" s="823"/>
      <c r="L86" s="823"/>
      <c r="M86" s="824"/>
      <c r="N86" s="52">
        <f>L83+L84+L85</f>
        <v>3641511.9208787247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15779884.990474472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52225.093049618918</v>
      </c>
      <c r="L36" s="270"/>
      <c r="M36" s="455">
        <v>81</v>
      </c>
      <c r="N36" s="272">
        <f>K36/M36</f>
        <v>644.75423518048046</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644.75423518048046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644.75423518048046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128.95084703609609</v>
      </c>
      <c r="M83" s="858"/>
      <c r="N83" s="51"/>
    </row>
    <row r="84" spans="1:14">
      <c r="B84" s="89" t="s">
        <v>973</v>
      </c>
      <c r="C84" s="90"/>
      <c r="D84" s="90"/>
      <c r="E84" s="90"/>
      <c r="F84" s="90"/>
      <c r="G84" s="90"/>
      <c r="H84" s="90"/>
      <c r="I84" s="87"/>
      <c r="J84" s="88"/>
      <c r="K84" s="304">
        <v>0.05</v>
      </c>
      <c r="L84" s="857">
        <f>N78*K84</f>
        <v>32.237711759024023</v>
      </c>
      <c r="M84" s="858"/>
      <c r="N84" s="51"/>
    </row>
    <row r="85" spans="1:14" ht="15.75" thickBot="1">
      <c r="B85" s="91" t="s">
        <v>974</v>
      </c>
      <c r="C85" s="92"/>
      <c r="D85" s="92"/>
      <c r="E85" s="92"/>
      <c r="F85" s="92"/>
      <c r="G85" s="92"/>
      <c r="H85" s="92"/>
      <c r="I85" s="93"/>
      <c r="J85" s="94"/>
      <c r="K85" s="305">
        <v>0.05</v>
      </c>
      <c r="L85" s="859">
        <f>N78*K85</f>
        <v>32.237711759024023</v>
      </c>
      <c r="M85" s="860"/>
      <c r="N85" s="51"/>
    </row>
    <row r="86" spans="1:14" ht="15.75" thickBot="1">
      <c r="B86" s="822" t="s">
        <v>953</v>
      </c>
      <c r="C86" s="823"/>
      <c r="D86" s="823"/>
      <c r="E86" s="823"/>
      <c r="F86" s="823"/>
      <c r="G86" s="823"/>
      <c r="H86" s="823"/>
      <c r="I86" s="823"/>
      <c r="J86" s="823"/>
      <c r="K86" s="823"/>
      <c r="L86" s="823"/>
      <c r="M86" s="824"/>
      <c r="N86" s="52">
        <f>L83+L84+L85</f>
        <v>193.42627055414414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838.1805057346246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52225.093049618918</v>
      </c>
      <c r="L36" s="270"/>
      <c r="M36" s="283">
        <v>66</v>
      </c>
      <c r="N36" s="272">
        <f>K36/M36</f>
        <v>791.28928863058968</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791.28928863058968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791.28928863058968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158.25785772611795</v>
      </c>
      <c r="M83" s="858"/>
      <c r="N83" s="51"/>
    </row>
    <row r="84" spans="1:14">
      <c r="B84" s="89" t="s">
        <v>973</v>
      </c>
      <c r="C84" s="90"/>
      <c r="D84" s="90"/>
      <c r="E84" s="90"/>
      <c r="F84" s="90"/>
      <c r="G84" s="90"/>
      <c r="H84" s="90"/>
      <c r="I84" s="87"/>
      <c r="J84" s="88"/>
      <c r="K84" s="304">
        <v>0.05</v>
      </c>
      <c r="L84" s="857">
        <f>N78*K84</f>
        <v>39.564464431529487</v>
      </c>
      <c r="M84" s="858"/>
      <c r="N84" s="51"/>
    </row>
    <row r="85" spans="1:14" ht="15.75" thickBot="1">
      <c r="B85" s="91" t="s">
        <v>974</v>
      </c>
      <c r="C85" s="92"/>
      <c r="D85" s="92"/>
      <c r="E85" s="92"/>
      <c r="F85" s="92"/>
      <c r="G85" s="92"/>
      <c r="H85" s="92"/>
      <c r="I85" s="93"/>
      <c r="J85" s="94"/>
      <c r="K85" s="305">
        <v>0.05</v>
      </c>
      <c r="L85" s="859">
        <f>N78*K85</f>
        <v>39.564464431529487</v>
      </c>
      <c r="M85" s="860"/>
      <c r="N85" s="51"/>
    </row>
    <row r="86" spans="1:14" ht="15.75" thickBot="1">
      <c r="B86" s="822" t="s">
        <v>953</v>
      </c>
      <c r="C86" s="823"/>
      <c r="D86" s="823"/>
      <c r="E86" s="823"/>
      <c r="F86" s="823"/>
      <c r="G86" s="823"/>
      <c r="H86" s="823"/>
      <c r="I86" s="823"/>
      <c r="J86" s="823"/>
      <c r="K86" s="823"/>
      <c r="L86" s="823"/>
      <c r="M86" s="824"/>
      <c r="N86" s="52">
        <f>L83+L84+L85</f>
        <v>237.38678658917689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1028.6760752197665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52225.093049618918</v>
      </c>
      <c r="L36" s="270"/>
      <c r="M36" s="283">
        <v>66</v>
      </c>
      <c r="N36" s="272">
        <f>K36/M36</f>
        <v>791.28928863058968</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791.28928863058968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791.28928863058968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158.25785772611795</v>
      </c>
      <c r="M83" s="858"/>
      <c r="N83" s="51"/>
    </row>
    <row r="84" spans="1:14">
      <c r="B84" s="89" t="s">
        <v>973</v>
      </c>
      <c r="C84" s="90"/>
      <c r="D84" s="90"/>
      <c r="E84" s="90"/>
      <c r="F84" s="90"/>
      <c r="G84" s="90"/>
      <c r="H84" s="90"/>
      <c r="I84" s="87"/>
      <c r="J84" s="88"/>
      <c r="K84" s="304">
        <v>0.05</v>
      </c>
      <c r="L84" s="857">
        <f>N78*K84</f>
        <v>39.564464431529487</v>
      </c>
      <c r="M84" s="858"/>
      <c r="N84" s="51"/>
    </row>
    <row r="85" spans="1:14" ht="15.75" thickBot="1">
      <c r="B85" s="91" t="s">
        <v>974</v>
      </c>
      <c r="C85" s="92"/>
      <c r="D85" s="92"/>
      <c r="E85" s="92"/>
      <c r="F85" s="92"/>
      <c r="G85" s="92"/>
      <c r="H85" s="92"/>
      <c r="I85" s="93"/>
      <c r="J85" s="94"/>
      <c r="K85" s="305">
        <v>0.05</v>
      </c>
      <c r="L85" s="859">
        <f>N78*K85</f>
        <v>39.564464431529487</v>
      </c>
      <c r="M85" s="860"/>
      <c r="N85" s="51"/>
    </row>
    <row r="86" spans="1:14" ht="15.75" thickBot="1">
      <c r="B86" s="822" t="s">
        <v>953</v>
      </c>
      <c r="C86" s="823"/>
      <c r="D86" s="823"/>
      <c r="E86" s="823"/>
      <c r="F86" s="823"/>
      <c r="G86" s="823"/>
      <c r="H86" s="823"/>
      <c r="I86" s="823"/>
      <c r="J86" s="823"/>
      <c r="K86" s="823"/>
      <c r="L86" s="823"/>
      <c r="M86" s="824"/>
      <c r="N86" s="52">
        <f>L83+L84+L85</f>
        <v>237.38678658917689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1028.6760752197665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2021-04-06T21:10:42Z</dcterms:modified>
</cp:coreProperties>
</file>