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7B9A601D-8030-4139-BE42-83EB9A4E1D16}" xr6:coauthVersionLast="45" xr6:coauthVersionMax="46"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5" i="2" s="1"/>
  <c r="D51" i="2"/>
  <c r="D52" i="2" s="1"/>
  <c r="D47" i="2"/>
  <c r="D46" i="2"/>
  <c r="D45" i="2"/>
  <c r="D38" i="2"/>
  <c r="D9" i="2"/>
  <c r="D32" i="2" l="1"/>
  <c r="D33" i="2"/>
  <c r="D34" i="2"/>
  <c r="D36" i="2"/>
  <c r="D37" i="2"/>
  <c r="D29" i="2"/>
  <c r="D31" i="2"/>
  <c r="D39"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4" i="220" l="1"/>
  <c r="N46" i="220" s="1"/>
  <c r="N77" i="193"/>
  <c r="N43" i="193" s="1"/>
  <c r="N78" i="232"/>
  <c r="N41" i="232" s="1"/>
  <c r="N77" i="250"/>
  <c r="N41" i="250" s="1"/>
  <c r="N77" i="308"/>
  <c r="N41" i="308" s="1"/>
  <c r="N75" i="289"/>
  <c r="N41" i="289" s="1"/>
  <c r="N43" i="289" s="1"/>
  <c r="N76" i="92"/>
  <c r="N41" i="92" s="1"/>
  <c r="N43" i="92" s="1"/>
  <c r="N76" i="96"/>
  <c r="N41" i="96" s="1"/>
  <c r="N43" i="96" s="1"/>
  <c r="N76" i="107"/>
  <c r="N41" i="107" s="1"/>
  <c r="N83" i="221"/>
  <c r="N46" i="221" s="1"/>
  <c r="N72" i="227"/>
  <c r="N41" i="227" s="1"/>
  <c r="N43" i="227" s="1"/>
  <c r="N76" i="242"/>
  <c r="N40" i="242" s="1"/>
  <c r="N42" i="242" s="1"/>
  <c r="N75" i="72"/>
  <c r="N41" i="72" s="1"/>
  <c r="N43" i="72" s="1"/>
  <c r="N77" i="72" s="1"/>
  <c r="L84" i="72" s="1"/>
  <c r="N75" i="74"/>
  <c r="N41" i="74" s="1"/>
  <c r="N43" i="74" s="1"/>
  <c r="N77" i="74" s="1"/>
  <c r="N76" i="79"/>
  <c r="N41" i="79" s="1"/>
  <c r="N43" i="79" s="1"/>
  <c r="N76" i="234"/>
  <c r="N40" i="234" s="1"/>
  <c r="N42" i="234" s="1"/>
  <c r="N76" i="98"/>
  <c r="N41" i="98" s="1"/>
  <c r="N76" i="101"/>
  <c r="N41" i="101" s="1"/>
  <c r="N78" i="273"/>
  <c r="N41" i="273" s="1"/>
  <c r="N43" i="273" s="1"/>
  <c r="N75" i="293"/>
  <c r="N41" i="293" s="1"/>
  <c r="N43" i="293" s="1"/>
  <c r="N80" i="160"/>
  <c r="N46" i="160" s="1"/>
  <c r="N48" i="160" s="1"/>
  <c r="N79" i="244"/>
  <c r="N45" i="244" s="1"/>
  <c r="N47" i="244" s="1"/>
  <c r="N87" i="246"/>
  <c r="N45" i="246" s="1"/>
  <c r="N47" i="246" s="1"/>
  <c r="N77" i="333"/>
  <c r="N41" i="333" s="1"/>
  <c r="N43" i="333" s="1"/>
  <c r="N77" i="362"/>
  <c r="N41" i="362" s="1"/>
  <c r="N43" i="362" s="1"/>
  <c r="N81" i="282"/>
  <c r="N44" i="282" s="1"/>
  <c r="N76" i="26"/>
  <c r="N42" i="26" s="1"/>
  <c r="N77" i="323"/>
  <c r="N79" i="323" s="1"/>
  <c r="L85" i="323" s="1"/>
  <c r="N77" i="328"/>
  <c r="N41" i="328" s="1"/>
  <c r="N43" i="328" s="1"/>
  <c r="N77" i="337"/>
  <c r="N41" i="337" s="1"/>
  <c r="N43" i="337" s="1"/>
  <c r="N61" i="221"/>
  <c r="N76" i="65"/>
  <c r="N41" i="65" s="1"/>
  <c r="N43" i="65" s="1"/>
  <c r="N78" i="65" s="1"/>
  <c r="N75" i="133"/>
  <c r="N41" i="133" s="1"/>
  <c r="N43" i="133" s="1"/>
  <c r="N76" i="134"/>
  <c r="N41" i="134" s="1"/>
  <c r="N43" i="134" s="1"/>
  <c r="N76" i="135"/>
  <c r="N41" i="135" s="1"/>
  <c r="N43" i="135" s="1"/>
  <c r="N76" i="136"/>
  <c r="N41" i="136" s="1"/>
  <c r="N43" i="136" s="1"/>
  <c r="N76" i="137"/>
  <c r="N41" i="137" s="1"/>
  <c r="N76" i="146"/>
  <c r="N41" i="146" s="1"/>
  <c r="N43" i="146" s="1"/>
  <c r="N76" i="144"/>
  <c r="N41" i="144" s="1"/>
  <c r="N43" i="144" s="1"/>
  <c r="N77" i="295"/>
  <c r="N41" i="295" s="1"/>
  <c r="N43" i="295" s="1"/>
  <c r="N75" i="325"/>
  <c r="N41" i="325" s="1"/>
  <c r="N43" i="325" s="1"/>
  <c r="N77" i="329"/>
  <c r="N41" i="329" s="1"/>
  <c r="N43" i="329" s="1"/>
  <c r="N76" i="24"/>
  <c r="N42" i="24" s="1"/>
  <c r="N43" i="24" s="1"/>
  <c r="N76" i="25"/>
  <c r="N42" i="25" s="1"/>
  <c r="N76" i="61"/>
  <c r="N42" i="61" s="1"/>
  <c r="N43" i="61" s="1"/>
  <c r="N76" i="64"/>
  <c r="N41" i="64" s="1"/>
  <c r="N43" i="64" s="1"/>
  <c r="N78" i="64" s="1"/>
  <c r="L83" i="64" s="1"/>
  <c r="N76" i="81"/>
  <c r="N41" i="81" s="1"/>
  <c r="N43" i="81" s="1"/>
  <c r="N76" i="83"/>
  <c r="N41" i="83" s="1"/>
  <c r="N43" i="83" s="1"/>
  <c r="N76" i="85"/>
  <c r="N41" i="85" s="1"/>
  <c r="N43" i="85" s="1"/>
  <c r="N76" i="87"/>
  <c r="N41" i="87" s="1"/>
  <c r="N76" i="89"/>
  <c r="N41" i="89" s="1"/>
  <c r="N76" i="91"/>
  <c r="N41" i="91" s="1"/>
  <c r="N43" i="91" s="1"/>
  <c r="N76" i="100"/>
  <c r="N41" i="100" s="1"/>
  <c r="N43" i="100" s="1"/>
  <c r="N76" i="106"/>
  <c r="N41" i="106" s="1"/>
  <c r="N43" i="106" s="1"/>
  <c r="N77" i="254"/>
  <c r="N41" i="254" s="1"/>
  <c r="N43"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53" i="325"/>
  <c r="N77" i="321"/>
  <c r="N79" i="321" s="1"/>
  <c r="L85" i="321" s="1"/>
  <c r="N77" i="342"/>
  <c r="N41" i="342" s="1"/>
  <c r="N43" i="342" s="1"/>
  <c r="N77" i="347"/>
  <c r="N41" i="347" s="1"/>
  <c r="N43" i="347" s="1"/>
  <c r="N77" i="364"/>
  <c r="N41" i="364" s="1"/>
  <c r="N43" i="31"/>
  <c r="N76" i="63"/>
  <c r="N41" i="63" s="1"/>
  <c r="N43" i="63" s="1"/>
  <c r="N78" i="63" s="1"/>
  <c r="L83" i="63" s="1"/>
  <c r="N76" i="95"/>
  <c r="N41" i="95" s="1"/>
  <c r="N43" i="95" s="1"/>
  <c r="N76" i="97"/>
  <c r="N41" i="97" s="1"/>
  <c r="N43" i="97" s="1"/>
  <c r="N76" i="99"/>
  <c r="N41" i="99" s="1"/>
  <c r="N43" i="99" s="1"/>
  <c r="N76" i="103"/>
  <c r="N41" i="103" s="1"/>
  <c r="N81" i="154"/>
  <c r="N47" i="154" s="1"/>
  <c r="N49"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9" i="50"/>
  <c r="N42" i="50" s="1"/>
  <c r="N43" i="50" s="1"/>
  <c r="N76" i="67"/>
  <c r="N41" i="67" s="1"/>
  <c r="N43" i="67" s="1"/>
  <c r="N78" i="67" s="1"/>
  <c r="N76" i="68"/>
  <c r="N41" i="68" s="1"/>
  <c r="N43" i="68" s="1"/>
  <c r="N75" i="75"/>
  <c r="N41" i="75" s="1"/>
  <c r="N76" i="80"/>
  <c r="N41" i="80" s="1"/>
  <c r="N43" i="80" s="1"/>
  <c r="N76" i="82"/>
  <c r="N41" i="82" s="1"/>
  <c r="N76" i="84"/>
  <c r="N41" i="84" s="1"/>
  <c r="N76" i="86"/>
  <c r="N41" i="86" s="1"/>
  <c r="N76" i="88"/>
  <c r="N41" i="88" s="1"/>
  <c r="N43" i="88" s="1"/>
  <c r="N76" i="90"/>
  <c r="N41" i="90" s="1"/>
  <c r="N43" i="90" s="1"/>
  <c r="N76" i="94"/>
  <c r="N41" i="94" s="1"/>
  <c r="N76" i="102"/>
  <c r="N41" i="102" s="1"/>
  <c r="N43" i="102" s="1"/>
  <c r="N76" i="105"/>
  <c r="N41" i="105" s="1"/>
  <c r="N43" i="105" s="1"/>
  <c r="N76" i="108"/>
  <c r="N41" i="108" s="1"/>
  <c r="N80" i="164"/>
  <c r="N46" i="164" s="1"/>
  <c r="N48" i="164" s="1"/>
  <c r="N83" i="165"/>
  <c r="N49" i="165" s="1"/>
  <c r="N51" i="165" s="1"/>
  <c r="N81" i="170"/>
  <c r="N47" i="170" s="1"/>
  <c r="N49" i="170" s="1"/>
  <c r="N81" i="176"/>
  <c r="N47" i="176" s="1"/>
  <c r="N49" i="176" s="1"/>
  <c r="N81" i="171"/>
  <c r="N47" i="171" s="1"/>
  <c r="N81" i="178"/>
  <c r="N47" i="178" s="1"/>
  <c r="N49" i="178" s="1"/>
  <c r="N80" i="179"/>
  <c r="N46" i="179" s="1"/>
  <c r="N48" i="179" s="1"/>
  <c r="N80" i="180"/>
  <c r="N46" i="180" s="1"/>
  <c r="N48"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76" i="231"/>
  <c r="N40" i="231" s="1"/>
  <c r="N77" i="233"/>
  <c r="N41" i="233" s="1"/>
  <c r="N76" i="243"/>
  <c r="N40" i="243" s="1"/>
  <c r="N42" i="243" s="1"/>
  <c r="N77" i="259"/>
  <c r="N41" i="259" s="1"/>
  <c r="N43" i="259" s="1"/>
  <c r="N81" i="267"/>
  <c r="N41" i="267" s="1"/>
  <c r="N43" i="267" s="1"/>
  <c r="N83" i="279"/>
  <c r="N46" i="279" s="1"/>
  <c r="N48" i="279" s="1"/>
  <c r="N75" i="283"/>
  <c r="N41" i="283" s="1"/>
  <c r="N75" i="292"/>
  <c r="N41" i="292" s="1"/>
  <c r="N43" i="292" s="1"/>
  <c r="N75" i="302"/>
  <c r="N41" i="302" s="1"/>
  <c r="N43" i="302" s="1"/>
  <c r="N76" i="56"/>
  <c r="N42" i="56" s="1"/>
  <c r="N43" i="56" s="1"/>
  <c r="N43" i="306"/>
  <c r="N76" i="19"/>
  <c r="N42" i="19" s="1"/>
  <c r="N43" i="22"/>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I70" i="96"/>
  <c r="I71" i="96"/>
  <c r="I70" i="106"/>
  <c r="I71" i="106"/>
  <c r="I70" i="107"/>
  <c r="I71" i="107"/>
  <c r="I70" i="108"/>
  <c r="I71" i="108"/>
  <c r="I69" i="149"/>
  <c r="I70" i="149"/>
  <c r="I70" i="148"/>
  <c r="I71" i="148"/>
  <c r="I69" i="145"/>
  <c r="I70" i="145"/>
  <c r="I69" i="144"/>
  <c r="I70" i="144"/>
  <c r="N61" i="150"/>
  <c r="N65" i="154"/>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75"/>
  <c r="N43" i="82"/>
  <c r="N43" i="84"/>
  <c r="N43" i="98"/>
  <c r="N43" i="101"/>
  <c r="N43" i="103"/>
  <c r="N43" i="107"/>
  <c r="N43" i="108"/>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43" i="266"/>
  <c r="N81" i="268"/>
  <c r="N41" i="268" s="1"/>
  <c r="N43" i="268" s="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39" l="1"/>
  <c r="L85" i="39" s="1"/>
  <c r="L84" i="208"/>
  <c r="L86" i="253"/>
  <c r="L84" i="253"/>
  <c r="N43" i="137"/>
  <c r="N79" i="354"/>
  <c r="L86" i="354" s="1"/>
  <c r="N79" i="347"/>
  <c r="L84" i="347" s="1"/>
  <c r="N79" i="364"/>
  <c r="L85" i="364" s="1"/>
  <c r="N79" i="348"/>
  <c r="L85" i="348" s="1"/>
  <c r="L85" i="51"/>
  <c r="N80" i="275"/>
  <c r="L87" i="275" s="1"/>
  <c r="L83" i="51"/>
  <c r="N86" i="51" s="1"/>
  <c r="N88" i="51" s="1"/>
  <c r="D43" i="5" s="1"/>
  <c r="N78" i="42"/>
  <c r="L85" i="42" s="1"/>
  <c r="L86" i="356"/>
  <c r="L82" i="289"/>
  <c r="N78" i="37"/>
  <c r="L85" i="37" s="1"/>
  <c r="N81" i="50"/>
  <c r="L87" i="50" s="1"/>
  <c r="N78" i="31"/>
  <c r="L83" i="31" s="1"/>
  <c r="L83" i="7"/>
  <c r="L83" i="47"/>
  <c r="N78" i="21"/>
  <c r="L84" i="74"/>
  <c r="L83" i="74"/>
  <c r="L82" i="74"/>
  <c r="N81" i="248"/>
  <c r="N43" i="248" s="1"/>
  <c r="N45" i="248" s="1"/>
  <c r="N83" i="248" s="1"/>
  <c r="L88" i="248" s="1"/>
  <c r="N78" i="25"/>
  <c r="L85" i="25" s="1"/>
  <c r="L84" i="67"/>
  <c r="L85" i="67"/>
  <c r="L83" i="67"/>
  <c r="L85" i="65"/>
  <c r="L83" i="65"/>
  <c r="L84" i="65"/>
  <c r="N93" i="260"/>
  <c r="L100" i="260" s="1"/>
  <c r="N78" i="43"/>
  <c r="L85" i="43" s="1"/>
  <c r="N79" i="333"/>
  <c r="L84" i="333" s="1"/>
  <c r="N79" i="306"/>
  <c r="L86" i="306" s="1"/>
  <c r="L83" i="289"/>
  <c r="L84" i="63"/>
  <c r="L84" i="78"/>
  <c r="L86" i="323"/>
  <c r="L84" i="226"/>
  <c r="L83" i="78"/>
  <c r="L85" i="46"/>
  <c r="L83" i="46"/>
  <c r="N78" i="38"/>
  <c r="L85" i="38" s="1"/>
  <c r="L85" i="63"/>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L59" i="94"/>
  <c r="N59" i="94" s="1"/>
  <c r="N65" i="94" s="1"/>
  <c r="L59" i="92"/>
  <c r="N59" i="92" s="1"/>
  <c r="N65" i="92" s="1"/>
  <c r="N78" i="92" s="1"/>
  <c r="L83"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L59" i="231"/>
  <c r="N59" i="231" s="1"/>
  <c r="N65" i="231" s="1"/>
  <c r="L56" i="229"/>
  <c r="N56" i="229" s="1"/>
  <c r="N62" i="229" s="1"/>
  <c r="N75" i="229" s="1"/>
  <c r="L80" i="229" s="1"/>
  <c r="L63" i="217"/>
  <c r="N63" i="217" s="1"/>
  <c r="N69" i="217" s="1"/>
  <c r="N82" i="217" s="1"/>
  <c r="L89" i="217" s="1"/>
  <c r="L64" i="177"/>
  <c r="N64" i="177" s="1"/>
  <c r="N69" i="177" s="1"/>
  <c r="N82" i="177" s="1"/>
  <c r="L89"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8" i="219"/>
  <c r="L89" i="219"/>
  <c r="L87" i="219"/>
  <c r="L83" i="21"/>
  <c r="L85" i="21"/>
  <c r="L84" i="21"/>
  <c r="L85" i="7"/>
  <c r="N86" i="7" s="1"/>
  <c r="N88" i="7" s="1"/>
  <c r="D3" i="5" s="1"/>
  <c r="L84" i="46"/>
  <c r="L84" i="339"/>
  <c r="N83" i="282"/>
  <c r="L89" i="282" s="1"/>
  <c r="N79" i="256"/>
  <c r="L84" i="256" s="1"/>
  <c r="N78" i="35"/>
  <c r="N77" i="284"/>
  <c r="L84" i="284" s="1"/>
  <c r="L88" i="218"/>
  <c r="N90" i="218" s="1"/>
  <c r="N92" i="218" s="1"/>
  <c r="D180" i="5" s="1"/>
  <c r="L85" i="253"/>
  <c r="N78" i="100"/>
  <c r="L85" i="100" s="1"/>
  <c r="N78" i="33"/>
  <c r="L83" i="33" s="1"/>
  <c r="L84" i="64"/>
  <c r="N78" i="53"/>
  <c r="L85" i="53" s="1"/>
  <c r="L86" i="328"/>
  <c r="N80" i="272"/>
  <c r="L85" i="272" s="1"/>
  <c r="L85" i="32"/>
  <c r="L84" i="32"/>
  <c r="N74" i="227"/>
  <c r="L79" i="227" s="1"/>
  <c r="N69" i="188"/>
  <c r="N82" i="188" s="1"/>
  <c r="L87" i="188" s="1"/>
  <c r="N79" i="233"/>
  <c r="L84" i="233" s="1"/>
  <c r="N69" i="160"/>
  <c r="N82" i="160" s="1"/>
  <c r="N79" i="261"/>
  <c r="L84" i="261" s="1"/>
  <c r="L82" i="305"/>
  <c r="L83" i="305"/>
  <c r="L87" i="281"/>
  <c r="N78" i="243"/>
  <c r="L83" i="243" s="1"/>
  <c r="N78" i="94"/>
  <c r="L85" i="94" s="1"/>
  <c r="L83" i="39"/>
  <c r="L85" i="128"/>
  <c r="L84" i="306"/>
  <c r="N78" i="231"/>
  <c r="L84" i="231" s="1"/>
  <c r="L84" i="39"/>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5" i="131"/>
  <c r="N78" i="79"/>
  <c r="L83" i="79" s="1"/>
  <c r="N78" i="68"/>
  <c r="L84" i="130"/>
  <c r="L85" i="208"/>
  <c r="N86" i="208" s="1"/>
  <c r="N88" i="208" s="1"/>
  <c r="D119" i="5" s="1"/>
  <c r="N79" i="342"/>
  <c r="L85" i="342" s="1"/>
  <c r="N78" i="40"/>
  <c r="L84" i="40" s="1"/>
  <c r="N77" i="309"/>
  <c r="L84" i="309" s="1"/>
  <c r="L87" i="277"/>
  <c r="L86" i="277"/>
  <c r="L85" i="250"/>
  <c r="L84" i="250"/>
  <c r="N78" i="95"/>
  <c r="N69" i="181"/>
  <c r="N82" i="181" s="1"/>
  <c r="L89" i="181" s="1"/>
  <c r="N78" i="96"/>
  <c r="L85" i="96" s="1"/>
  <c r="N78" i="85"/>
  <c r="L83" i="85" s="1"/>
  <c r="N78" i="45"/>
  <c r="L85" i="45" s="1"/>
  <c r="N78" i="36"/>
  <c r="N80" i="274"/>
  <c r="L86" i="274" s="1"/>
  <c r="N79" i="259"/>
  <c r="L84" i="259" s="1"/>
  <c r="N78" i="90"/>
  <c r="L85" i="90"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3" i="42"/>
  <c r="L84" i="57"/>
  <c r="L85" i="371"/>
  <c r="L86" i="343"/>
  <c r="L86" i="321"/>
  <c r="L85" i="328"/>
  <c r="L84" i="323"/>
  <c r="L86" i="250"/>
  <c r="L85" i="224"/>
  <c r="L84" i="132"/>
  <c r="L83" i="131"/>
  <c r="L83" i="127"/>
  <c r="N85" i="245"/>
  <c r="L91" i="245" s="1"/>
  <c r="L83" i="129"/>
  <c r="L84" i="129"/>
  <c r="L85" i="129"/>
  <c r="L84" i="52"/>
  <c r="L85" i="52"/>
  <c r="L83" i="52"/>
  <c r="L85" i="306"/>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7" i="356" l="1"/>
  <c r="N89" i="356" s="1"/>
  <c r="D308" i="5" s="1"/>
  <c r="L84" i="354"/>
  <c r="L85" i="275"/>
  <c r="L86" i="275"/>
  <c r="L86" i="347"/>
  <c r="N86" i="123"/>
  <c r="N88" i="123" s="1"/>
  <c r="D114" i="5" s="1"/>
  <c r="N87" i="253"/>
  <c r="N89" i="253" s="1"/>
  <c r="D213" i="5" s="1"/>
  <c r="L85" i="105"/>
  <c r="N70" i="176"/>
  <c r="N83" i="176" s="1"/>
  <c r="L88" i="176" s="1"/>
  <c r="N69" i="183"/>
  <c r="N82" i="183" s="1"/>
  <c r="L88" i="183" s="1"/>
  <c r="N69" i="184"/>
  <c r="N82" i="184" s="1"/>
  <c r="L88" i="184" s="1"/>
  <c r="N70" i="266"/>
  <c r="N83" i="266" s="1"/>
  <c r="L89" i="266" s="1"/>
  <c r="L85" i="347"/>
  <c r="N87" i="347" s="1"/>
  <c r="N89" i="347" s="1"/>
  <c r="D300" i="5" s="1"/>
  <c r="L84" i="24"/>
  <c r="L84" i="364"/>
  <c r="N78" i="137"/>
  <c r="L83" i="137" s="1"/>
  <c r="L86" i="364"/>
  <c r="L84" i="25"/>
  <c r="L83" i="25"/>
  <c r="N85" i="289"/>
  <c r="N87" i="289" s="1"/>
  <c r="D245" i="5" s="1"/>
  <c r="N86" i="67"/>
  <c r="N88" i="67" s="1"/>
  <c r="D58" i="5" s="1"/>
  <c r="L91" i="221"/>
  <c r="L85" i="31"/>
  <c r="L84" i="348"/>
  <c r="L84" i="37"/>
  <c r="L86" i="348"/>
  <c r="L84" i="31"/>
  <c r="L84" i="332"/>
  <c r="N86" i="21"/>
  <c r="N88" i="21" s="1"/>
  <c r="D13" i="5" s="1"/>
  <c r="L99" i="260"/>
  <c r="N85" i="72"/>
  <c r="N87" i="72" s="1"/>
  <c r="D63" i="5" s="1"/>
  <c r="L88" i="50"/>
  <c r="L83" i="37"/>
  <c r="N86" i="37" s="1"/>
  <c r="N88" i="37" s="1"/>
  <c r="D28" i="5" s="1"/>
  <c r="L86" i="50"/>
  <c r="N86" i="121"/>
  <c r="N88" i="121" s="1"/>
  <c r="D111" i="5" s="1"/>
  <c r="L84" i="38"/>
  <c r="N86" i="131"/>
  <c r="N88" i="131" s="1"/>
  <c r="D122" i="5" s="1"/>
  <c r="L83" i="75"/>
  <c r="L82" i="75"/>
  <c r="N86" i="65"/>
  <c r="N88" i="65" s="1"/>
  <c r="D56" i="5" s="1"/>
  <c r="N70" i="168"/>
  <c r="N83" i="168" s="1"/>
  <c r="L90" i="168" s="1"/>
  <c r="N70" i="178"/>
  <c r="N83" i="178" s="1"/>
  <c r="L90" i="178" s="1"/>
  <c r="N87" i="323"/>
  <c r="N89" i="323" s="1"/>
  <c r="D279" i="5" s="1"/>
  <c r="N86" i="63"/>
  <c r="N88" i="63" s="1"/>
  <c r="D54" i="5" s="1"/>
  <c r="N85" i="74"/>
  <c r="N87" i="74" s="1"/>
  <c r="D65" i="5" s="1"/>
  <c r="L82" i="284"/>
  <c r="L83" i="302"/>
  <c r="L83" i="102"/>
  <c r="L84" i="102"/>
  <c r="L90" i="282"/>
  <c r="N87" i="327"/>
  <c r="N89" i="327" s="1"/>
  <c r="D281" i="5" s="1"/>
  <c r="N87" i="340"/>
  <c r="N89" i="340" s="1"/>
  <c r="D294" i="5" s="1"/>
  <c r="L86" i="256"/>
  <c r="L83" i="38"/>
  <c r="L85" i="69"/>
  <c r="L98" i="260"/>
  <c r="N101" i="260" s="1"/>
  <c r="N103" i="260" s="1"/>
  <c r="D219" i="5" s="1"/>
  <c r="L83" i="105"/>
  <c r="L86" i="254"/>
  <c r="N85" i="303"/>
  <c r="N87" i="303" s="1"/>
  <c r="D259" i="5" s="1"/>
  <c r="L85" i="92"/>
  <c r="L85" i="254"/>
  <c r="L84" i="26"/>
  <c r="L84" i="92"/>
  <c r="N86" i="64"/>
  <c r="N88" i="64" s="1"/>
  <c r="D55" i="5" s="1"/>
  <c r="N87" i="328"/>
  <c r="N89" i="328" s="1"/>
  <c r="D282" i="5" s="1"/>
  <c r="L85" i="333"/>
  <c r="N87" i="371"/>
  <c r="N89" i="371" s="1"/>
  <c r="D293" i="5" s="1"/>
  <c r="N88" i="275"/>
  <c r="N90" i="275" s="1"/>
  <c r="D233" i="5" s="1"/>
  <c r="L86" i="333"/>
  <c r="N64" i="297"/>
  <c r="N77" i="297" s="1"/>
  <c r="L82" i="297" s="1"/>
  <c r="N69" i="164"/>
  <c r="N82" i="164" s="1"/>
  <c r="L87" i="164" s="1"/>
  <c r="L83" i="43"/>
  <c r="N85" i="78"/>
  <c r="N87" i="78" s="1"/>
  <c r="D69" i="5" s="1"/>
  <c r="L84" i="43"/>
  <c r="L82" i="286"/>
  <c r="N70" i="268"/>
  <c r="N83" i="268" s="1"/>
  <c r="L90" i="268" s="1"/>
  <c r="N77" i="285"/>
  <c r="L84" i="285" s="1"/>
  <c r="L85" i="27"/>
  <c r="N70" i="171"/>
  <c r="N83" i="171" s="1"/>
  <c r="L90" i="171" s="1"/>
  <c r="L84" i="30"/>
  <c r="N69" i="179"/>
  <c r="N82" i="179" s="1"/>
  <c r="L88" i="179" s="1"/>
  <c r="L84" i="342"/>
  <c r="L84" i="135"/>
  <c r="N79" i="239"/>
  <c r="L85" i="239" s="1"/>
  <c r="N82" i="174"/>
  <c r="L89" i="174" s="1"/>
  <c r="L85" i="232"/>
  <c r="L85" i="241"/>
  <c r="L83" i="284"/>
  <c r="N85" i="284" s="1"/>
  <c r="N87" i="284" s="1"/>
  <c r="D241" i="5" s="1"/>
  <c r="N70" i="157"/>
  <c r="N83" i="157" s="1"/>
  <c r="L90" i="157" s="1"/>
  <c r="N86" i="226"/>
  <c r="N88" i="226" s="1"/>
  <c r="D187" i="5" s="1"/>
  <c r="L84" i="19"/>
  <c r="L83" i="19"/>
  <c r="L85" i="336"/>
  <c r="L84" i="363"/>
  <c r="L84" i="147"/>
  <c r="L83" i="215"/>
  <c r="L84" i="346"/>
  <c r="N86" i="224"/>
  <c r="N88" i="224" s="1"/>
  <c r="D185" i="5" s="1"/>
  <c r="L85" i="41"/>
  <c r="N86" i="46"/>
  <c r="N88" i="46" s="1"/>
  <c r="D38" i="5" s="1"/>
  <c r="L84" i="100"/>
  <c r="N90" i="219"/>
  <c r="N92" i="219" s="1"/>
  <c r="D181" i="5" s="1"/>
  <c r="L86" i="241"/>
  <c r="L82" i="302"/>
  <c r="N85" i="302" s="1"/>
  <c r="N87" i="302" s="1"/>
  <c r="L86" i="332"/>
  <c r="N79" i="316"/>
  <c r="L84" i="316" s="1"/>
  <c r="N79" i="313"/>
  <c r="L84" i="313" s="1"/>
  <c r="N79" i="317"/>
  <c r="L85" i="317" s="1"/>
  <c r="L92" i="221"/>
  <c r="N87" i="321"/>
  <c r="N89" i="321" s="1"/>
  <c r="D277" i="5" s="1"/>
  <c r="L83" i="59"/>
  <c r="L83" i="26"/>
  <c r="N86" i="58"/>
  <c r="N88" i="58" s="1"/>
  <c r="D49" i="5" s="1"/>
  <c r="N86" i="130"/>
  <c r="N88" i="130" s="1"/>
  <c r="D121" i="5" s="1"/>
  <c r="L83" i="286"/>
  <c r="N85" i="286" s="1"/>
  <c r="N87" i="286" s="1"/>
  <c r="D243" i="5" s="1"/>
  <c r="N87" i="339"/>
  <c r="N89" i="339" s="1"/>
  <c r="D292" i="5" s="1"/>
  <c r="L83" i="142"/>
  <c r="L84" i="142"/>
  <c r="L85" i="142"/>
  <c r="L84" i="262"/>
  <c r="L85" i="262"/>
  <c r="L86" i="262"/>
  <c r="L83" i="24"/>
  <c r="L85" i="213"/>
  <c r="N79" i="314"/>
  <c r="L84" i="314" s="1"/>
  <c r="N79" i="318"/>
  <c r="L86" i="318" s="1"/>
  <c r="N79" i="311"/>
  <c r="L84" i="311" s="1"/>
  <c r="N79" i="315"/>
  <c r="L84" i="315" s="1"/>
  <c r="N79" i="319"/>
  <c r="L84" i="319" s="1"/>
  <c r="L84" i="298"/>
  <c r="L84" i="103"/>
  <c r="L85" i="240"/>
  <c r="L83" i="30"/>
  <c r="L84" i="27"/>
  <c r="N86" i="27" s="1"/>
  <c r="N88" i="27" s="1"/>
  <c r="D19" i="5" s="1"/>
  <c r="N66" i="294"/>
  <c r="N79" i="294" s="1"/>
  <c r="L86" i="294" s="1"/>
  <c r="L88" i="282"/>
  <c r="L85" i="363"/>
  <c r="N86" i="124"/>
  <c r="N88" i="124" s="1"/>
  <c r="D113" i="5" s="1"/>
  <c r="L86" i="232"/>
  <c r="L85" i="147"/>
  <c r="L85" i="138"/>
  <c r="L86" i="251"/>
  <c r="L85" i="215"/>
  <c r="L87" i="274"/>
  <c r="N87" i="343"/>
  <c r="N89" i="343" s="1"/>
  <c r="D296" i="5" s="1"/>
  <c r="L84" i="365"/>
  <c r="N86" i="132"/>
  <c r="N88" i="132" s="1"/>
  <c r="D123" i="5" s="1"/>
  <c r="L86" i="240"/>
  <c r="L86" i="365"/>
  <c r="L85" i="135"/>
  <c r="L82" i="298"/>
  <c r="L84" i="25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7"/>
  <c r="L83" i="301"/>
  <c r="L84" i="301"/>
  <c r="L85" i="9"/>
  <c r="L83" i="9"/>
  <c r="N85" i="127"/>
  <c r="N87" i="127" s="1"/>
  <c r="D117" i="5" s="1"/>
  <c r="L88" i="188"/>
  <c r="L89" i="188"/>
  <c r="L89" i="185"/>
  <c r="L87" i="183"/>
  <c r="L88" i="177"/>
  <c r="L87" i="177"/>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N86" i="105" l="1"/>
  <c r="N88" i="105" s="1"/>
  <c r="D95" i="5" s="1"/>
  <c r="L87" i="184"/>
  <c r="L89" i="184"/>
  <c r="L86" i="317"/>
  <c r="N85" i="75"/>
  <c r="N87" i="75" s="1"/>
  <c r="D66" i="5" s="1"/>
  <c r="N86" i="24"/>
  <c r="N88" i="24" s="1"/>
  <c r="D16" i="5" s="1"/>
  <c r="L85" i="318"/>
  <c r="L84" i="137"/>
  <c r="N86" i="137" s="1"/>
  <c r="N88" i="137" s="1"/>
  <c r="D128" i="5" s="1"/>
  <c r="L85" i="137"/>
  <c r="N86" i="25"/>
  <c r="N88" i="25" s="1"/>
  <c r="D17" i="5" s="1"/>
  <c r="L86" i="239"/>
  <c r="N87" i="348"/>
  <c r="N89" i="348" s="1"/>
  <c r="D301" i="5" s="1"/>
  <c r="L84" i="239"/>
  <c r="N87" i="241"/>
  <c r="N89" i="241" s="1"/>
  <c r="D201" i="5" s="1"/>
  <c r="L84" i="317"/>
  <c r="N87" i="332"/>
  <c r="N89" i="332" s="1"/>
  <c r="D286" i="5" s="1"/>
  <c r="N86" i="31"/>
  <c r="N88" i="31" s="1"/>
  <c r="D23" i="5" s="1"/>
  <c r="L88" i="268"/>
  <c r="N86" i="38"/>
  <c r="N88" i="38" s="1"/>
  <c r="D29" i="5" s="1"/>
  <c r="L84" i="318"/>
  <c r="N86" i="19"/>
  <c r="N88" i="19" s="1"/>
  <c r="D11" i="5" s="1"/>
  <c r="N93" i="221"/>
  <c r="N95" i="221" s="1"/>
  <c r="D184" i="5" s="1"/>
  <c r="L88" i="164"/>
  <c r="L89" i="164"/>
  <c r="L89" i="171"/>
  <c r="L86" i="313"/>
  <c r="N89" i="50"/>
  <c r="N91" i="50" s="1"/>
  <c r="D42" i="5" s="1"/>
  <c r="N86" i="53"/>
  <c r="N88" i="53" s="1"/>
  <c r="D45" i="5" s="1"/>
  <c r="N86" i="41"/>
  <c r="N88" i="41" s="1"/>
  <c r="D32" i="5" s="1"/>
  <c r="N86" i="33"/>
  <c r="N88" i="33" s="1"/>
  <c r="D25" i="5" s="1"/>
  <c r="N86" i="69"/>
  <c r="N88" i="69" s="1"/>
  <c r="D60" i="5" s="1"/>
  <c r="L88" i="171"/>
  <c r="N86" i="92"/>
  <c r="N88" i="92" s="1"/>
  <c r="D83" i="5" s="1"/>
  <c r="L85" i="314"/>
  <c r="L86" i="314"/>
  <c r="N87" i="256"/>
  <c r="N89" i="256" s="1"/>
  <c r="D215" i="5" s="1"/>
  <c r="L89" i="157"/>
  <c r="L88" i="157"/>
  <c r="N91" i="282"/>
  <c r="N93" i="282" s="1"/>
  <c r="D239" i="5" s="1"/>
  <c r="L87" i="179"/>
  <c r="N87" i="346"/>
  <c r="N89" i="346" s="1"/>
  <c r="D299" i="5" s="1"/>
  <c r="L89" i="268"/>
  <c r="N91" i="268" s="1"/>
  <c r="N93" i="268" s="1"/>
  <c r="D227" i="5" s="1"/>
  <c r="L89" i="179"/>
  <c r="L89" i="178"/>
  <c r="L88" i="178"/>
  <c r="N87" i="342"/>
  <c r="N89" i="342" s="1"/>
  <c r="D295" i="5" s="1"/>
  <c r="L86" i="319"/>
  <c r="N86" i="102"/>
  <c r="N88" i="102" s="1"/>
  <c r="D92" i="5" s="1"/>
  <c r="L85" i="319"/>
  <c r="L85" i="316"/>
  <c r="L86" i="315"/>
  <c r="L87" i="189"/>
  <c r="N86" i="147"/>
  <c r="N88" i="147" s="1"/>
  <c r="D137" i="5" s="1"/>
  <c r="L85" i="315"/>
  <c r="N85" i="298"/>
  <c r="N87" i="298" s="1"/>
  <c r="D254" i="5" s="1"/>
  <c r="N87" i="262"/>
  <c r="N89" i="262" s="1"/>
  <c r="D221" i="5" s="1"/>
  <c r="N86" i="59"/>
  <c r="N88" i="59" s="1"/>
  <c r="D50" i="5" s="1"/>
  <c r="L85" i="313"/>
  <c r="N87" i="313" s="1"/>
  <c r="N89" i="313" s="1"/>
  <c r="D269" i="5" s="1"/>
  <c r="L86" i="316"/>
  <c r="N87" i="363"/>
  <c r="N89" i="363" s="1"/>
  <c r="D313" i="5" s="1"/>
  <c r="N87" i="254"/>
  <c r="N89" i="254" s="1"/>
  <c r="D214" i="5" s="1"/>
  <c r="N88" i="232"/>
  <c r="N90" i="232" s="1"/>
  <c r="D192" i="5" s="1"/>
  <c r="L83" i="285"/>
  <c r="L83" i="297"/>
  <c r="L84" i="297"/>
  <c r="N86" i="26"/>
  <c r="N88" i="26" s="1"/>
  <c r="D18" i="5" s="1"/>
  <c r="N86" i="215"/>
  <c r="N88" i="215" s="1"/>
  <c r="D177" i="5" s="1"/>
  <c r="N86" i="30"/>
  <c r="N88" i="30" s="1"/>
  <c r="D22" i="5" s="1"/>
  <c r="N86" i="43"/>
  <c r="N88" i="43" s="1"/>
  <c r="D34" i="5" s="1"/>
  <c r="N86" i="142"/>
  <c r="N88" i="142" s="1"/>
  <c r="D134" i="5" s="1"/>
  <c r="L86" i="311"/>
  <c r="L85" i="311"/>
  <c r="N87" i="240"/>
  <c r="N89" i="240" s="1"/>
  <c r="D200" i="5" s="1"/>
  <c r="N86" i="209"/>
  <c r="N88" i="209" s="1"/>
  <c r="D131" i="5" s="1"/>
  <c r="N86" i="140"/>
  <c r="N88" i="140" s="1"/>
  <c r="D132" i="5" s="1"/>
  <c r="N86" i="29"/>
  <c r="N88" i="29" s="1"/>
  <c r="D21" i="5" s="1"/>
  <c r="N87" i="333"/>
  <c r="N89" i="333" s="1"/>
  <c r="D287" i="5" s="1"/>
  <c r="L84" i="294"/>
  <c r="L82" i="285"/>
  <c r="N85" i="285" s="1"/>
  <c r="N87" i="285" s="1"/>
  <c r="D242" i="5" s="1"/>
  <c r="L87" i="174"/>
  <c r="L83" i="60"/>
  <c r="N86" i="100"/>
  <c r="N88" i="100" s="1"/>
  <c r="D90" i="5" s="1"/>
  <c r="N85" i="325"/>
  <c r="N87" i="325" s="1"/>
  <c r="D280" i="5" s="1"/>
  <c r="N86" i="103"/>
  <c r="N88" i="103" s="1"/>
  <c r="D93" i="5" s="1"/>
  <c r="N86" i="135"/>
  <c r="N88" i="135" s="1"/>
  <c r="D126" i="5" s="1"/>
  <c r="N86" i="80"/>
  <c r="N88" i="80" s="1"/>
  <c r="D71" i="5" s="1"/>
  <c r="L88" i="174"/>
  <c r="N87" i="365"/>
  <c r="N89" i="365" s="1"/>
  <c r="D315" i="5" s="1"/>
  <c r="N87" i="251"/>
  <c r="N89" i="251" s="1"/>
  <c r="D211" i="5" s="1"/>
  <c r="L85" i="294"/>
  <c r="N86" i="231"/>
  <c r="N88" i="231" s="1"/>
  <c r="D191" i="5" s="1"/>
  <c r="N90" i="217"/>
  <c r="N92" i="217" s="1"/>
  <c r="D179" i="5" s="1"/>
  <c r="N88" i="274"/>
  <c r="N90" i="274" s="1"/>
  <c r="D232" i="5" s="1"/>
  <c r="N86" i="149"/>
  <c r="N88" i="149" s="1"/>
  <c r="D135" i="5" s="1"/>
  <c r="N87" i="336"/>
  <c r="N89" i="336" s="1"/>
  <c r="D290" i="5" s="1"/>
  <c r="N86" i="213"/>
  <c r="N88" i="213" s="1"/>
  <c r="D175" i="5" s="1"/>
  <c r="N86" i="88"/>
  <c r="N88" i="88" s="1"/>
  <c r="D79" i="5" s="1"/>
  <c r="N82" i="227"/>
  <c r="N84" i="227" s="1"/>
  <c r="D188" i="5" s="1"/>
  <c r="N87" i="264"/>
  <c r="N89" i="264" s="1"/>
  <c r="D223" i="5" s="1"/>
  <c r="N86" i="99"/>
  <c r="N88" i="99" s="1"/>
  <c r="D89" i="5" s="1"/>
  <c r="N86" i="83"/>
  <c r="N88" i="83" s="1"/>
  <c r="D74" i="5" s="1"/>
  <c r="N86" i="138"/>
  <c r="N88" i="138" s="1"/>
  <c r="D129" i="5" s="1"/>
  <c r="N91" i="249"/>
  <c r="N93" i="249" s="1"/>
  <c r="D209" i="5" s="1"/>
  <c r="N87" i="235"/>
  <c r="N89" i="235" s="1"/>
  <c r="D195" i="5" s="1"/>
  <c r="N87" i="238"/>
  <c r="N89" i="238" s="1"/>
  <c r="D198" i="5" s="1"/>
  <c r="L89" i="189"/>
  <c r="N87" i="295"/>
  <c r="N89" i="295" s="1"/>
  <c r="D251" i="5" s="1"/>
  <c r="N86" i="96"/>
  <c r="N88" i="96" s="1"/>
  <c r="D86"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239" l="1"/>
  <c r="N89" i="239" s="1"/>
  <c r="D199" i="5" s="1"/>
  <c r="N87" i="318"/>
  <c r="N89" i="318" s="1"/>
  <c r="D274" i="5" s="1"/>
  <c r="N91" i="157"/>
  <c r="N93" i="157" s="1"/>
  <c r="D145" i="5" s="1"/>
  <c r="N91" i="178"/>
  <c r="N93" i="178" s="1"/>
  <c r="D157" i="5" s="1"/>
  <c r="N90" i="164"/>
  <c r="N92" i="164" s="1"/>
  <c r="D149" i="5" s="1"/>
  <c r="N90" i="189"/>
  <c r="N92" i="189" s="1"/>
  <c r="D169" i="5" s="1"/>
  <c r="N91" i="171"/>
  <c r="N93" i="171" s="1"/>
  <c r="D156" i="5" s="1"/>
  <c r="N86" i="60"/>
  <c r="N88" i="60" s="1"/>
  <c r="D51" i="5" s="1"/>
  <c r="N87" i="314"/>
  <c r="N89" i="314" s="1"/>
  <c r="D270" i="5" s="1"/>
  <c r="N87" i="311"/>
  <c r="N89" i="311" s="1"/>
  <c r="D267" i="5" s="1"/>
  <c r="N90" i="179"/>
  <c r="N92" i="179" s="1"/>
  <c r="D158" i="5" s="1"/>
  <c r="N85" i="297"/>
  <c r="N87" i="297" s="1"/>
  <c r="D253" i="5" s="1"/>
  <c r="N87" i="319"/>
  <c r="N89" i="319" s="1"/>
  <c r="D275" i="5" s="1"/>
  <c r="N87" i="316"/>
  <c r="N89" i="316" s="1"/>
  <c r="D272" i="5" s="1"/>
  <c r="N87" i="315"/>
  <c r="N89" i="315" s="1"/>
  <c r="D271" i="5" s="1"/>
  <c r="N90" i="174"/>
  <c r="N92" i="174" s="1"/>
  <c r="D154"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<sst xmlns="http://schemas.openxmlformats.org/spreadsheetml/2006/main" count="38539" uniqueCount="2344">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</sst>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CHOCÓ</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5" sqref="B55"/>
    </sheetView>
  </sheetViews>
  <sheetFormatPr baseColWidth="10" defaultRowHeight="15"/>
  <cols>
    <col min="3" max="3" width="10" customWidth="1"/>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4343408.1547937654</v>
      </c>
      <c r="G3" t="s">
        <v>980</v>
      </c>
      <c r="J3" s="1"/>
    </row>
    <row r="4" spans="1:10" ht="54" thickTop="1" thickBot="1">
      <c r="A4" s="131" t="s">
        <v>985</v>
      </c>
      <c r="B4" s="132" t="s">
        <v>1169</v>
      </c>
      <c r="C4" s="130" t="s">
        <v>984</v>
      </c>
      <c r="D4" s="177">
        <f>VLOOKUP('200.2'!A88,'200.2'!A37:N108,14,FALSE)</f>
        <v>280509.68108880386</v>
      </c>
      <c r="J4" s="1"/>
    </row>
    <row r="5" spans="1:10" ht="54" thickTop="1" thickBot="1">
      <c r="A5" s="131" t="s">
        <v>986</v>
      </c>
      <c r="B5" s="132" t="s">
        <v>1170</v>
      </c>
      <c r="C5" s="133" t="s">
        <v>987</v>
      </c>
      <c r="D5" s="177">
        <f>VLOOKUP('201.1'!A88,'201.1'!A38:N109,14,FALSE)</f>
        <v>191709.78639470332</v>
      </c>
    </row>
    <row r="6" spans="1:10" ht="54" thickTop="1" thickBot="1">
      <c r="A6" s="131" t="s">
        <v>988</v>
      </c>
      <c r="B6" s="132" t="s">
        <v>1171</v>
      </c>
      <c r="C6" s="133" t="s">
        <v>987</v>
      </c>
      <c r="D6" s="177">
        <f>VLOOKUP('201.2'!A88,'201.2'!A39:N110,14,FALSE)</f>
        <v>225504.71891425012</v>
      </c>
    </row>
    <row r="7" spans="1:10" ht="70.5" customHeight="1" thickTop="1" thickBot="1">
      <c r="A7" s="131" t="s">
        <v>989</v>
      </c>
      <c r="B7" s="132" t="s">
        <v>1172</v>
      </c>
      <c r="C7" s="133" t="s">
        <v>987</v>
      </c>
      <c r="D7" s="177">
        <f>VLOOKUP('201.3'!A88,'201.3'!A40:N111,14,FALSE)</f>
        <v>46364.592983987153</v>
      </c>
    </row>
    <row r="8" spans="1:10" ht="54" thickTop="1" thickBot="1">
      <c r="A8" s="131" t="s">
        <v>990</v>
      </c>
      <c r="B8" s="132" t="s">
        <v>1173</v>
      </c>
      <c r="C8" s="133" t="s">
        <v>987</v>
      </c>
      <c r="D8" s="178">
        <f>VLOOKUP('201.4'!A88,'201.4'!A41:N112,14,FALSE)</f>
        <v>76491.672438748414</v>
      </c>
    </row>
    <row r="9" spans="1:10" ht="54" thickTop="1" thickBot="1">
      <c r="A9" s="131" t="s">
        <v>991</v>
      </c>
      <c r="B9" s="132" t="s">
        <v>1170</v>
      </c>
      <c r="C9" s="133" t="s">
        <v>1845</v>
      </c>
      <c r="D9" s="178">
        <f>VLOOKUP('201.5'!A88,'201.5'!A42:N113,14,FALSE)</f>
        <v>191709.78639470332</v>
      </c>
    </row>
    <row r="10" spans="1:10" ht="54" thickTop="1" thickBot="1">
      <c r="A10" s="131" t="s">
        <v>992</v>
      </c>
      <c r="B10" s="132" t="s">
        <v>1171</v>
      </c>
      <c r="C10" s="133" t="s">
        <v>1845</v>
      </c>
      <c r="D10" s="178">
        <f>VLOOKUP('201.6'!A88,'201.6'!A43:N114,14,FALSE)</f>
        <v>225504.71891425012</v>
      </c>
    </row>
    <row r="11" spans="1:10" ht="54" thickTop="1" thickBot="1">
      <c r="A11" s="131" t="s">
        <v>993</v>
      </c>
      <c r="B11" s="132" t="s">
        <v>1171</v>
      </c>
      <c r="C11" s="133" t="s">
        <v>387</v>
      </c>
      <c r="D11" s="178">
        <f>VLOOKUP('201.7'!A88,'201.7'!A44:N115,14,FALSE)</f>
        <v>222423.64003355039</v>
      </c>
    </row>
    <row r="12" spans="1:10" ht="54" thickTop="1" thickBot="1">
      <c r="A12" s="131" t="s">
        <v>994</v>
      </c>
      <c r="B12" s="132" t="s">
        <v>1174</v>
      </c>
      <c r="C12" s="133" t="s">
        <v>233</v>
      </c>
      <c r="D12" s="178">
        <f>VLOOKUP('201.8'!A88,'201.8'!A45:N116,14,FALSE)</f>
        <v>19493.626815518121</v>
      </c>
    </row>
    <row r="13" spans="1:10" ht="54" thickTop="1" thickBot="1">
      <c r="A13" s="131" t="s">
        <v>995</v>
      </c>
      <c r="B13" s="132" t="s">
        <v>1175</v>
      </c>
      <c r="C13" s="133" t="s">
        <v>233</v>
      </c>
      <c r="D13" s="178">
        <f>VLOOKUP('201.9'!A88,'201.9'!A46:N117,14,FALSE)</f>
        <v>19227.028445385477</v>
      </c>
    </row>
    <row r="14" spans="1:10" ht="54" thickTop="1" thickBot="1">
      <c r="A14" s="131" t="s">
        <v>996</v>
      </c>
      <c r="B14" s="132" t="s">
        <v>1176</v>
      </c>
      <c r="C14" s="133" t="s">
        <v>144</v>
      </c>
      <c r="D14" s="178">
        <f>VLOOKUP('201.10'!A88,'201.10'!A47:N118,14,FALSE)</f>
        <v>8536.7392076722699</v>
      </c>
    </row>
    <row r="15" spans="1:10" ht="54" thickTop="1" thickBot="1">
      <c r="A15" s="131" t="s">
        <v>997</v>
      </c>
      <c r="B15" s="132" t="s">
        <v>1177</v>
      </c>
      <c r="C15" s="133" t="s">
        <v>998</v>
      </c>
      <c r="D15" s="178">
        <f>VLOOKUP('201.11'!A88,'201.11'!A48:N119,14,FALSE)</f>
        <v>1951.7930988995658</v>
      </c>
    </row>
    <row r="16" spans="1:10" ht="54" thickTop="1" thickBot="1">
      <c r="A16" s="131" t="s">
        <v>999</v>
      </c>
      <c r="B16" s="132" t="s">
        <v>1178</v>
      </c>
      <c r="C16" s="133" t="s">
        <v>1845</v>
      </c>
      <c r="D16" s="178">
        <f>VLOOKUP('201.12'!A88,'201.12'!A49:N120,14,FALSE)</f>
        <v>149719.24915554587</v>
      </c>
    </row>
    <row r="17" spans="1:4" ht="64.5" thickTop="1" thickBot="1">
      <c r="A17" s="134" t="s">
        <v>1000</v>
      </c>
      <c r="B17" s="135" t="s">
        <v>1179</v>
      </c>
      <c r="C17" s="133" t="s">
        <v>1845</v>
      </c>
      <c r="D17" s="178">
        <f>VLOOKUP('201.13'!A88,'201.13'!A50:N121,14,FALSE)</f>
        <v>151691.13109922723</v>
      </c>
    </row>
    <row r="18" spans="1:4" ht="54" thickTop="1" thickBot="1">
      <c r="A18" s="131" t="s">
        <v>1001</v>
      </c>
      <c r="B18" s="132" t="s">
        <v>1180</v>
      </c>
      <c r="C18" s="133" t="s">
        <v>144</v>
      </c>
      <c r="D18" s="178">
        <f>VLOOKUP('201.14'!A88,'201.14'!A51:N122,14,FALSE)</f>
        <v>54607.930069365277</v>
      </c>
    </row>
    <row r="19" spans="1:4" ht="54" thickTop="1" thickBot="1">
      <c r="A19" s="131" t="s">
        <v>1002</v>
      </c>
      <c r="B19" s="132" t="s">
        <v>1181</v>
      </c>
      <c r="C19" s="133" t="s">
        <v>144</v>
      </c>
      <c r="D19" s="178">
        <f>VLOOKUP('201.15'!A88,'201.15'!A52:N123,14,FALSE)</f>
        <v>68136.844658655289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134547.94235406007</v>
      </c>
    </row>
    <row r="22" spans="1:4" ht="54" thickTop="1" thickBot="1">
      <c r="A22" s="131" t="s">
        <v>1005</v>
      </c>
      <c r="B22" s="132" t="s">
        <v>1184</v>
      </c>
      <c r="C22" s="133" t="s">
        <v>1845</v>
      </c>
      <c r="D22" s="178">
        <f>VLOOKUP('201.18'!A88,'201.18'!A55:N126,14,FALSE)</f>
        <v>134547.94235406007</v>
      </c>
    </row>
    <row r="23" spans="1:4" ht="54" thickTop="1" thickBot="1">
      <c r="A23" s="131" t="s">
        <v>1006</v>
      </c>
      <c r="B23" s="132" t="s">
        <v>1185</v>
      </c>
      <c r="C23" s="133" t="s">
        <v>144</v>
      </c>
      <c r="D23" s="178">
        <f>VLOOKUP('201.19'!A88,'201.19'!A56:N127,14,FALSE)</f>
        <v>7888.2847109692539</v>
      </c>
    </row>
    <row r="24" spans="1:4" ht="54" thickTop="1" thickBot="1">
      <c r="A24" s="131" t="s">
        <v>1007</v>
      </c>
      <c r="B24" s="132" t="s">
        <v>1186</v>
      </c>
      <c r="C24" s="133" t="s">
        <v>144</v>
      </c>
      <c r="D24" s="178">
        <f>VLOOKUP('201.20'!A88,'201.20'!A57:N128,14,FALSE)</f>
        <v>873.78704426210072</v>
      </c>
    </row>
    <row r="25" spans="1:4" ht="54" thickTop="1" thickBot="1">
      <c r="A25" s="131" t="s">
        <v>1008</v>
      </c>
      <c r="B25" s="132" t="s">
        <v>1187</v>
      </c>
      <c r="C25" s="133" t="s">
        <v>144</v>
      </c>
      <c r="D25" s="178">
        <f>VLOOKUP('201.21'!A88,'201.21'!A58:N129,14,FALSE)</f>
        <v>9423.8911293090059</v>
      </c>
    </row>
    <row r="26" spans="1:4" ht="54" thickTop="1" thickBot="1">
      <c r="A26" s="131" t="s">
        <v>1425</v>
      </c>
      <c r="B26" s="132" t="s">
        <v>1413</v>
      </c>
      <c r="C26" s="133" t="s">
        <v>1845</v>
      </c>
      <c r="D26" s="178">
        <f>VLOOKUP('203.1'!A88,'203.1'!A59:N130,14,FALSE)</f>
        <v>1154273.1713999212</v>
      </c>
    </row>
    <row r="27" spans="1:4" ht="54" thickTop="1" thickBot="1">
      <c r="A27" s="131" t="s">
        <v>1426</v>
      </c>
      <c r="B27" s="132" t="s">
        <v>1417</v>
      </c>
      <c r="C27" s="133" t="s">
        <v>1845</v>
      </c>
      <c r="D27" s="178">
        <f>VLOOKUP('203.2'!A88,'203.2'!A60:N131,14,FALSE)</f>
        <v>1405996.2368965014</v>
      </c>
    </row>
    <row r="28" spans="1:4" ht="54" thickTop="1" thickBot="1">
      <c r="A28" s="131" t="s">
        <v>1427</v>
      </c>
      <c r="B28" s="132" t="s">
        <v>1418</v>
      </c>
      <c r="C28" s="133" t="s">
        <v>1845</v>
      </c>
      <c r="D28" s="178">
        <f>VLOOKUP('203.3'!A88,'203.3'!A61:N132,14,FALSE)</f>
        <v>1585798.4265369158</v>
      </c>
    </row>
    <row r="29" spans="1:4" ht="54" thickTop="1" thickBot="1">
      <c r="A29" s="131" t="s">
        <v>1428</v>
      </c>
      <c r="B29" s="132" t="s">
        <v>1419</v>
      </c>
      <c r="C29" s="133" t="s">
        <v>1845</v>
      </c>
      <c r="D29" s="178">
        <f>VLOOKUP('203.4'!A88,'203.4'!A62:N133,14,FALSE)</f>
        <v>748392.73864275741</v>
      </c>
    </row>
    <row r="30" spans="1:4" ht="54" thickTop="1" thickBot="1">
      <c r="A30" s="131" t="s">
        <v>1429</v>
      </c>
      <c r="B30" s="132" t="s">
        <v>1420</v>
      </c>
      <c r="C30" s="133" t="s">
        <v>1845</v>
      </c>
      <c r="D30" s="178">
        <f>VLOOKUP('203.5'!A88,'203.5'!A63:N134,14,FALSE)</f>
        <v>866501.60756970057</v>
      </c>
    </row>
    <row r="31" spans="1:4" ht="54" thickTop="1" thickBot="1">
      <c r="A31" s="131" t="s">
        <v>1430</v>
      </c>
      <c r="B31" s="132" t="s">
        <v>1421</v>
      </c>
      <c r="C31" s="133" t="s">
        <v>1845</v>
      </c>
      <c r="D31" s="178">
        <f>VLOOKUP('203.6'!A88,'203.6'!A64:N135,14,FALSE)</f>
        <v>941661.79688684584</v>
      </c>
    </row>
    <row r="32" spans="1:4" ht="54" thickTop="1" thickBot="1">
      <c r="A32" s="131" t="s">
        <v>1431</v>
      </c>
      <c r="B32" s="132" t="s">
        <v>1422</v>
      </c>
      <c r="C32" s="133" t="s">
        <v>1845</v>
      </c>
      <c r="D32" s="178">
        <f>VLOOKUP('203.7'!A88,'203.7'!A65:N136,14,FALSE)</f>
        <v>313627.84787820396</v>
      </c>
    </row>
    <row r="33" spans="1:4" ht="54" thickTop="1" thickBot="1">
      <c r="A33" s="131" t="s">
        <v>1432</v>
      </c>
      <c r="B33" s="132" t="s">
        <v>1871</v>
      </c>
      <c r="C33" s="133" t="s">
        <v>1845</v>
      </c>
      <c r="D33" s="178">
        <f>VLOOKUP('203.8'!A88,'203.8'!A66:N137,14,FALSE)</f>
        <v>431651.94741238852</v>
      </c>
    </row>
    <row r="34" spans="1:4" ht="54" thickTop="1" thickBot="1">
      <c r="A34" s="131" t="s">
        <v>1433</v>
      </c>
      <c r="B34" s="132" t="s">
        <v>1424</v>
      </c>
      <c r="C34" s="133" t="s">
        <v>1845</v>
      </c>
      <c r="D34" s="178">
        <f>VLOOKUP('203.9'!A88,'203.9'!A67:N138,14,FALSE)</f>
        <v>457779.44223447435</v>
      </c>
    </row>
    <row r="35" spans="1:4" ht="54" thickTop="1" thickBot="1">
      <c r="A35" s="131" t="s">
        <v>1434</v>
      </c>
      <c r="B35" s="132" t="s">
        <v>1414</v>
      </c>
      <c r="C35" s="133" t="s">
        <v>1845</v>
      </c>
      <c r="D35" s="178">
        <f>VLOOKUP('203.10'!A88,'203.10'!A68:N139,14,FALSE)</f>
        <v>245155.76717892781</v>
      </c>
    </row>
    <row r="36" spans="1:4" ht="54" thickTop="1" thickBot="1">
      <c r="A36" s="131" t="s">
        <v>1435</v>
      </c>
      <c r="B36" s="132" t="s">
        <v>1415</v>
      </c>
      <c r="C36" s="133" t="s">
        <v>1845</v>
      </c>
      <c r="D36" s="178">
        <f>VLOOKUP('203.11'!A88,'203.11'!A69:N140,14,FALSE)</f>
        <v>324766.74132203695</v>
      </c>
    </row>
    <row r="37" spans="1:4" ht="54" thickTop="1" thickBot="1">
      <c r="A37" s="131" t="s">
        <v>1436</v>
      </c>
      <c r="B37" s="216" t="s">
        <v>1416</v>
      </c>
      <c r="C37" s="133" t="s">
        <v>1845</v>
      </c>
      <c r="D37" s="178">
        <f>VLOOKUP('203.12'!A88,'203.12'!A70:N141,14,FALSE)</f>
        <v>338339.46590493876</v>
      </c>
    </row>
    <row r="38" spans="1:4" ht="54" thickTop="1" thickBot="1">
      <c r="A38" s="131" t="s">
        <v>1009</v>
      </c>
      <c r="B38" s="132" t="s">
        <v>1188</v>
      </c>
      <c r="C38" s="133" t="s">
        <v>387</v>
      </c>
      <c r="D38" s="178">
        <f>VLOOKUP('210.1.1'!A88,'210.1.1'!A71:N142,14,FALSE)</f>
        <v>18058.737102750329</v>
      </c>
    </row>
    <row r="39" spans="1:4" ht="54" thickTop="1" thickBot="1">
      <c r="A39" s="131" t="s">
        <v>1010</v>
      </c>
      <c r="B39" s="132" t="s">
        <v>1189</v>
      </c>
      <c r="C39" s="133" t="s">
        <v>387</v>
      </c>
      <c r="D39" s="178">
        <f>VLOOKUP('210.1.2'!A88,'210.1.2'!A72:N143,14,FALSE)</f>
        <v>5345.8289383998572</v>
      </c>
    </row>
    <row r="40" spans="1:4" ht="54" thickTop="1" thickBot="1">
      <c r="A40" s="131" t="s">
        <v>1011</v>
      </c>
      <c r="B40" s="132" t="s">
        <v>1190</v>
      </c>
      <c r="C40" s="133" t="s">
        <v>387</v>
      </c>
      <c r="D40" s="178">
        <f>VLOOKUP('210.2.1'!A90,'210.2.1'!A73:N144,14,FALSE)</f>
        <v>41767.044771971407</v>
      </c>
    </row>
    <row r="41" spans="1:4" ht="54" thickTop="1" thickBot="1">
      <c r="A41" s="131" t="s">
        <v>1012</v>
      </c>
      <c r="B41" s="132" t="s">
        <v>1191</v>
      </c>
      <c r="C41" s="133" t="s">
        <v>387</v>
      </c>
      <c r="D41" s="178">
        <f>VLOOKUP('210.2.2'!A88,'210.2.2'!A74:N145,14,FALSE)</f>
        <v>18058.737102750329</v>
      </c>
    </row>
    <row r="42" spans="1:4" ht="54" thickTop="1" thickBot="1">
      <c r="A42" s="131" t="s">
        <v>1013</v>
      </c>
      <c r="B42" s="132" t="s">
        <v>1192</v>
      </c>
      <c r="C42" s="133" t="s">
        <v>387</v>
      </c>
      <c r="D42" s="178">
        <f>VLOOKUP('210.2.3'!A91,'210.2.3'!A91:N146,14,FALSE)</f>
        <v>29054.136607620945</v>
      </c>
    </row>
    <row r="43" spans="1:4" ht="54" thickTop="1" thickBot="1">
      <c r="A43" s="131" t="s">
        <v>1014</v>
      </c>
      <c r="B43" s="132" t="s">
        <v>1193</v>
      </c>
      <c r="C43" s="133" t="s">
        <v>387</v>
      </c>
      <c r="D43" s="178">
        <f>VLOOKUP('210.2.4'!A88,'210.2.4'!A88:N147,14,FALSE)</f>
        <v>5345.8289383998572</v>
      </c>
    </row>
    <row r="44" spans="1:4" ht="54" thickTop="1" thickBot="1">
      <c r="A44" s="131" t="s">
        <v>1015</v>
      </c>
      <c r="B44" s="132" t="s">
        <v>1194</v>
      </c>
      <c r="C44" s="133" t="s">
        <v>387</v>
      </c>
      <c r="D44" s="178">
        <f>VLOOKUP('211.1'!A88,'211.1'!A88:N148,14,FALSE)</f>
        <v>13381.184592803636</v>
      </c>
    </row>
    <row r="45" spans="1:4" ht="54" thickTop="1" thickBot="1">
      <c r="A45" s="131" t="s">
        <v>1016</v>
      </c>
      <c r="B45" s="132" t="s">
        <v>1195</v>
      </c>
      <c r="C45" s="133" t="s">
        <v>387</v>
      </c>
      <c r="D45" s="178">
        <f>VLOOKUP('220.1'!A88,'220.1'!A88:N149,14,FALSE)</f>
        <v>19503.686472347425</v>
      </c>
    </row>
    <row r="46" spans="1:4" ht="54" thickTop="1" thickBot="1">
      <c r="A46" s="131" t="s">
        <v>1017</v>
      </c>
      <c r="B46" s="132" t="s">
        <v>1196</v>
      </c>
      <c r="C46" s="133" t="s">
        <v>387</v>
      </c>
      <c r="D46" s="178">
        <f>VLOOKUP('221.1'!A88,'221.1'!A88:N150,14,FALSE)</f>
        <v>15216.724301375998</v>
      </c>
    </row>
    <row r="47" spans="1:4" ht="54" thickTop="1" thickBot="1">
      <c r="A47" s="131" t="s">
        <v>1018</v>
      </c>
      <c r="B47" s="132" t="s">
        <v>1197</v>
      </c>
      <c r="C47" s="133" t="s">
        <v>387</v>
      </c>
      <c r="D47" s="178">
        <f>VLOOKUP('221.2'!A88,'221.2'!A88:N151,14,FALSE)</f>
        <v>9692.6667410207083</v>
      </c>
    </row>
    <row r="48" spans="1:4" ht="64.5" thickTop="1" thickBot="1">
      <c r="A48" s="131" t="s">
        <v>1441</v>
      </c>
      <c r="B48" s="132" t="s">
        <v>1438</v>
      </c>
      <c r="C48" s="133" t="s">
        <v>233</v>
      </c>
      <c r="D48" s="178">
        <f>VLOOKUP('223.1'!A88,'223.1'!A88:N152,14,FALSE)</f>
        <v>12150.679561438079</v>
      </c>
    </row>
    <row r="49" spans="1:4" ht="54" thickTop="1" thickBot="1">
      <c r="A49" s="131" t="s">
        <v>1442</v>
      </c>
      <c r="B49" s="132" t="s">
        <v>1439</v>
      </c>
      <c r="C49" s="133" t="s">
        <v>233</v>
      </c>
      <c r="D49" s="178">
        <f>VLOOKUP('223.2'!A88,'223.2'!A88:N153,14,FALSE)</f>
        <v>18290.564414848268</v>
      </c>
    </row>
    <row r="50" spans="1:4" ht="54" thickTop="1" thickBot="1">
      <c r="A50" s="131" t="s">
        <v>1443</v>
      </c>
      <c r="B50" s="132" t="s">
        <v>1440</v>
      </c>
      <c r="C50" s="133" t="s">
        <v>387</v>
      </c>
      <c r="D50" s="178">
        <f>VLOOKUP('223.3.1'!A88,'223.3.1'!A88:N154,14,FALSE)</f>
        <v>93071</v>
      </c>
    </row>
    <row r="51" spans="1:4" ht="64.5" thickTop="1" thickBot="1">
      <c r="A51" s="131" t="s">
        <v>1444</v>
      </c>
      <c r="B51" s="132" t="s">
        <v>1446</v>
      </c>
      <c r="C51" s="133" t="s">
        <v>387</v>
      </c>
      <c r="D51" s="178">
        <f>VLOOKUP('223.3.2'!A88,'223.3.2'!A88:N155,14,FALSE)</f>
        <v>114102.39415862208</v>
      </c>
    </row>
    <row r="52" spans="1:4" ht="54" thickTop="1" thickBot="1">
      <c r="A52" s="131" t="s">
        <v>1445</v>
      </c>
      <c r="B52" s="132" t="s">
        <v>1447</v>
      </c>
      <c r="C52" s="133" t="s">
        <v>387</v>
      </c>
      <c r="D52" s="178">
        <f>VLOOKUP('223.3.3'!A88,'223.3.3'!A88:N156,14,FALSE)</f>
        <v>143350.08997681117</v>
      </c>
    </row>
    <row r="53" spans="1:4" ht="54" thickTop="1" thickBot="1">
      <c r="A53" s="137" t="s">
        <v>1019</v>
      </c>
      <c r="B53" s="138" t="s">
        <v>1956</v>
      </c>
      <c r="C53" s="133" t="s">
        <v>233</v>
      </c>
      <c r="D53" s="178">
        <f>VLOOKUP('230.1'!A88,'230.1'!A88:N157,14,FALSE)</f>
        <v>4019.4612956618726</v>
      </c>
    </row>
    <row r="54" spans="1:4" ht="54" thickTop="1" thickBot="1">
      <c r="A54" s="137" t="s">
        <v>1020</v>
      </c>
      <c r="B54" s="138" t="s">
        <v>1198</v>
      </c>
      <c r="C54" s="133" t="s">
        <v>233</v>
      </c>
      <c r="D54" s="178">
        <f>VLOOKUP('231.1'!A88,'231.1'!A88:N159,14,FALSE)</f>
        <v>14945.917342566256</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12680.079588846382</v>
      </c>
    </row>
    <row r="57" spans="1:4" ht="54" thickTop="1" thickBot="1">
      <c r="A57" s="137" t="s">
        <v>1451</v>
      </c>
      <c r="B57" s="138" t="s">
        <v>1452</v>
      </c>
      <c r="C57" s="133" t="s">
        <v>233</v>
      </c>
      <c r="D57" s="178">
        <f>VLOOKUP('233.10'!A88,'233.10'!A88:N162,14,FALSE)</f>
        <v>27985.05269956054</v>
      </c>
    </row>
    <row r="58" spans="1:4" ht="54" thickTop="1" thickBot="1">
      <c r="A58" s="137" t="s">
        <v>1022</v>
      </c>
      <c r="B58" s="138" t="s">
        <v>1453</v>
      </c>
      <c r="C58" s="133" t="s">
        <v>233</v>
      </c>
      <c r="D58" s="178">
        <f>VLOOKUP('234.1'!A88,'234.1'!A88:N163,14,FALSE)</f>
        <v>1446.049019716331</v>
      </c>
    </row>
    <row r="59" spans="1:4" ht="54" thickTop="1" thickBot="1">
      <c r="A59" s="137" t="s">
        <v>1456</v>
      </c>
      <c r="B59" s="138" t="s">
        <v>1457</v>
      </c>
      <c r="C59" s="133" t="s">
        <v>387</v>
      </c>
      <c r="D59" s="178">
        <f>VLOOKUP('235.1'!A88,'235.1'!A88:N164,14,FALSE)</f>
        <v>76189.043622070647</v>
      </c>
    </row>
    <row r="60" spans="1:4" ht="54" thickTop="1" thickBot="1">
      <c r="A60" s="139" t="s">
        <v>1458</v>
      </c>
      <c r="B60" s="138" t="s">
        <v>1459</v>
      </c>
      <c r="C60" s="133" t="s">
        <v>387</v>
      </c>
      <c r="D60" s="178">
        <f>VLOOKUP('235.10'!A88,'235.10'!A88:N165,14,FALSE)</f>
        <v>20268.939687050402</v>
      </c>
    </row>
    <row r="61" spans="1:4" ht="54" thickTop="1" thickBot="1">
      <c r="A61" s="139" t="s">
        <v>1460</v>
      </c>
      <c r="B61" s="138" t="s">
        <v>1461</v>
      </c>
      <c r="C61" s="133" t="s">
        <v>377</v>
      </c>
      <c r="D61" s="178">
        <f>VLOOKUP('235.11'!A88,'235.11'!A88:N166,14,FALSE)</f>
        <v>699.00129918775315</v>
      </c>
    </row>
    <row r="62" spans="1:4" ht="54" thickTop="1" thickBot="1">
      <c r="A62" s="139" t="s">
        <v>1462</v>
      </c>
      <c r="B62" s="138" t="s">
        <v>1873</v>
      </c>
      <c r="C62" s="133" t="s">
        <v>387</v>
      </c>
      <c r="D62" s="178">
        <f>VLOOKUP('236.1'!A88,'236.1'!A88:N167,14,FALSE)</f>
        <v>170644.18947666927</v>
      </c>
    </row>
    <row r="63" spans="1:4" ht="54" thickTop="1" thickBot="1">
      <c r="A63" s="139" t="s">
        <v>1465</v>
      </c>
      <c r="B63" s="138" t="s">
        <v>1874</v>
      </c>
      <c r="C63" s="133" t="s">
        <v>387</v>
      </c>
      <c r="D63" s="178">
        <f>VLOOKUP('236.10'!A87,'236.10'!A87:N168,14,FALSE)</f>
        <v>20268.939687050402</v>
      </c>
    </row>
    <row r="64" spans="1:4" ht="54" thickTop="1" thickBot="1">
      <c r="A64" s="139" t="s">
        <v>1466</v>
      </c>
      <c r="B64" s="140" t="s">
        <v>1467</v>
      </c>
      <c r="C64" s="174" t="s">
        <v>377</v>
      </c>
      <c r="D64" s="178">
        <f>VLOOKUP('236.11'!A88,'236.11'!A88:N169,14,FALSE)</f>
        <v>1879.6906223702356</v>
      </c>
    </row>
    <row r="65" spans="1:4" ht="54" thickTop="1" thickBot="1">
      <c r="A65" s="137" t="s">
        <v>1023</v>
      </c>
      <c r="B65" s="138" t="s">
        <v>1199</v>
      </c>
      <c r="C65" s="133" t="s">
        <v>233</v>
      </c>
      <c r="D65" s="178">
        <f>VLOOKUP('310.1'!A87,'310.1'!A87:N170,14,FALSE)</f>
        <v>1333.8383710406238</v>
      </c>
    </row>
    <row r="66" spans="1:4" ht="54" thickTop="1" thickBot="1">
      <c r="A66" s="137" t="s">
        <v>1024</v>
      </c>
      <c r="B66" s="138" t="s">
        <v>1200</v>
      </c>
      <c r="C66" s="133" t="s">
        <v>387</v>
      </c>
      <c r="D66" s="178">
        <f>VLOOKUP('311.1'!A87,'311.1'!A87:N171,14,FALSE)</f>
        <v>88369.084630865327</v>
      </c>
    </row>
    <row r="67" spans="1:4" ht="54" thickTop="1" thickBot="1">
      <c r="A67" s="137" t="s">
        <v>1025</v>
      </c>
      <c r="B67" s="138" t="s">
        <v>1201</v>
      </c>
      <c r="C67" s="133" t="s">
        <v>998</v>
      </c>
      <c r="D67" s="178">
        <f>VLOOKUP('312.1'!A88,'312.1'!A88:N172,14,FALSE)</f>
        <v>9439.5815374187896</v>
      </c>
    </row>
    <row r="68" spans="1:4" ht="54" thickTop="1" thickBot="1">
      <c r="A68" s="137" t="s">
        <v>1026</v>
      </c>
      <c r="B68" s="138" t="s">
        <v>1202</v>
      </c>
      <c r="C68" s="133" t="s">
        <v>998</v>
      </c>
      <c r="D68" s="178">
        <f>VLOOKUP('312.2'!A88,'312.2'!A88:N173,14,FALSE)</f>
        <v>5988.6880928541377</v>
      </c>
    </row>
    <row r="69" spans="1:4" ht="54" thickTop="1" thickBot="1">
      <c r="A69" s="137" t="s">
        <v>1027</v>
      </c>
      <c r="B69" s="138" t="s">
        <v>1203</v>
      </c>
      <c r="C69" s="133" t="s">
        <v>1464</v>
      </c>
      <c r="D69" s="178">
        <f>VLOOKUP('312.3'!A87,'312.3'!A87:N174,14,FALSE)</f>
        <v>2254.5649290744987</v>
      </c>
    </row>
    <row r="70" spans="1:4" ht="54" thickTop="1" thickBot="1">
      <c r="A70" s="137" t="s">
        <v>1028</v>
      </c>
      <c r="B70" s="138" t="s">
        <v>1204</v>
      </c>
      <c r="C70" s="133" t="s">
        <v>387</v>
      </c>
      <c r="D70" s="179">
        <f>VLOOKUP('312.4'!A88,'312.4'!A88:N175,14,FALSE)</f>
        <v>89255.893296441704</v>
      </c>
    </row>
    <row r="71" spans="1:4" ht="54" thickTop="1" thickBot="1">
      <c r="A71" s="137" t="s">
        <v>1029</v>
      </c>
      <c r="B71" s="138" t="s">
        <v>1469</v>
      </c>
      <c r="C71" s="133" t="s">
        <v>387</v>
      </c>
      <c r="D71" s="179">
        <f>VLOOKUP('320.1'!A88,'320.1'!A88:N176,14,FALSE)</f>
        <v>142533.37950328464</v>
      </c>
    </row>
    <row r="72" spans="1:4" ht="54" thickTop="1" thickBot="1">
      <c r="A72" s="137" t="s">
        <v>1030</v>
      </c>
      <c r="B72" s="138" t="s">
        <v>1470</v>
      </c>
      <c r="C72" s="133" t="s">
        <v>387</v>
      </c>
      <c r="D72" s="179">
        <f>VLOOKUP('320.2'!A88,'320.2'!A88:N177,14,FALSE)</f>
        <v>113506.13786206662</v>
      </c>
    </row>
    <row r="73" spans="1:4" ht="54" thickTop="1" thickBot="1">
      <c r="A73" s="137" t="s">
        <v>1473</v>
      </c>
      <c r="B73" s="138" t="s">
        <v>1474</v>
      </c>
      <c r="C73" s="133" t="s">
        <v>387</v>
      </c>
      <c r="D73" s="179">
        <f>VLOOKUP('320.3'!A88,'320.3'!A88:N178,14,FALSE)</f>
        <v>112115.77585236798</v>
      </c>
    </row>
    <row r="74" spans="1:4" ht="54" thickTop="1" thickBot="1">
      <c r="A74" s="137" t="s">
        <v>1475</v>
      </c>
      <c r="B74" s="138" t="s">
        <v>1476</v>
      </c>
      <c r="C74" s="133" t="s">
        <v>387</v>
      </c>
      <c r="D74" s="179">
        <f>VLOOKUP('320.4'!A88,'320.4'!A88:N179,14,FALSE)</f>
        <v>159995.5972031836</v>
      </c>
    </row>
    <row r="75" spans="1:4" ht="54" thickTop="1" thickBot="1">
      <c r="A75" s="137" t="s">
        <v>1477</v>
      </c>
      <c r="B75" s="138" t="s">
        <v>1478</v>
      </c>
      <c r="C75" s="133" t="s">
        <v>387</v>
      </c>
      <c r="D75" s="179">
        <f>VLOOKUP('320.5'!A88,'320.5'!A88:N180,14,FALSE)</f>
        <v>130968.35556196555</v>
      </c>
    </row>
    <row r="76" spans="1:4" ht="54" thickTop="1" thickBot="1">
      <c r="A76" s="137" t="s">
        <v>1479</v>
      </c>
      <c r="B76" s="138" t="s">
        <v>1480</v>
      </c>
      <c r="C76" s="133" t="s">
        <v>387</v>
      </c>
      <c r="D76" s="179">
        <f>VLOOKUP('320.6'!A88,'320.6'!A88:N181,14,FALSE)</f>
        <v>129577.99355226693</v>
      </c>
    </row>
    <row r="77" spans="1:4" ht="54" thickTop="1" thickBot="1">
      <c r="A77" s="137" t="s">
        <v>1031</v>
      </c>
      <c r="B77" s="138" t="s">
        <v>1481</v>
      </c>
      <c r="C77" s="133" t="s">
        <v>387</v>
      </c>
      <c r="D77" s="179">
        <f>VLOOKUP('330.1'!A88,'330.1'!A88:N182,14,FALSE)</f>
        <v>149402.75702155853</v>
      </c>
    </row>
    <row r="78" spans="1:4" ht="54" thickTop="1" thickBot="1">
      <c r="A78" s="139" t="s">
        <v>1032</v>
      </c>
      <c r="B78" s="138" t="s">
        <v>1482</v>
      </c>
      <c r="C78" s="133" t="s">
        <v>387</v>
      </c>
      <c r="D78" s="179">
        <f>VLOOKUP('330.2'!A88,'330.1'!A88:N183,14,FALSE)</f>
        <v>149402.75702155853</v>
      </c>
    </row>
    <row r="79" spans="1:4" ht="54" thickTop="1" thickBot="1">
      <c r="A79" s="139" t="s">
        <v>1483</v>
      </c>
      <c r="B79" s="140" t="s">
        <v>1484</v>
      </c>
      <c r="C79" s="133" t="s">
        <v>387</v>
      </c>
      <c r="D79" s="179">
        <f>VLOOKUP('330.3'!A88,'330.3'!A88:N184,14,FALSE)</f>
        <v>146010.20044453366</v>
      </c>
    </row>
    <row r="80" spans="1:4" ht="54" thickTop="1" thickBot="1">
      <c r="A80" s="139" t="s">
        <v>1485</v>
      </c>
      <c r="B80" s="140" t="s">
        <v>1486</v>
      </c>
      <c r="C80" s="133" t="s">
        <v>387</v>
      </c>
      <c r="D80" s="179">
        <f>VLOOKUP('330.4'!A88,'330.4'!A88:N185,14,FALSE)</f>
        <v>166864.97472145746</v>
      </c>
    </row>
    <row r="81" spans="1:4" ht="54" thickTop="1" thickBot="1">
      <c r="A81" s="139" t="s">
        <v>1487</v>
      </c>
      <c r="B81" s="140" t="s">
        <v>1488</v>
      </c>
      <c r="C81" s="133" t="s">
        <v>387</v>
      </c>
      <c r="D81" s="179">
        <f>VLOOKUP('330.5'!A88,'330.5'!A88:N186,14,FALSE)</f>
        <v>165014.82237653568</v>
      </c>
    </row>
    <row r="82" spans="1:4" ht="54" thickTop="1" thickBot="1">
      <c r="A82" s="139" t="s">
        <v>1489</v>
      </c>
      <c r="B82" s="140" t="s">
        <v>1490</v>
      </c>
      <c r="C82" s="133" t="s">
        <v>387</v>
      </c>
      <c r="D82" s="179">
        <f>VLOOKUP('330.6'!A88,'330.6'!A88:N187,14,FALSE)</f>
        <v>163472.41814443262</v>
      </c>
    </row>
    <row r="83" spans="1:4" ht="54" thickTop="1" thickBot="1">
      <c r="A83" s="137" t="s">
        <v>1033</v>
      </c>
      <c r="B83" s="138" t="s">
        <v>1491</v>
      </c>
      <c r="C83" s="133" t="s">
        <v>387</v>
      </c>
      <c r="D83" s="179">
        <f>VLOOKUP('340.1'!A88,'340.1'!A88:N188,14,FALSE)</f>
        <v>149930.06839244274</v>
      </c>
    </row>
    <row r="84" spans="1:4" ht="54" thickTop="1" thickBot="1">
      <c r="A84" s="137" t="s">
        <v>1034</v>
      </c>
      <c r="B84" s="138" t="s">
        <v>1492</v>
      </c>
      <c r="C84" s="133" t="s">
        <v>387</v>
      </c>
      <c r="D84" s="179">
        <f>VLOOKUP('340.2'!A88,'340.2'!A88:N190,14,FALSE)</f>
        <v>146667.99476068807</v>
      </c>
    </row>
    <row r="85" spans="1:4" ht="54" thickTop="1" thickBot="1">
      <c r="A85" s="137" t="s">
        <v>1035</v>
      </c>
      <c r="B85" s="138" t="s">
        <v>1493</v>
      </c>
      <c r="C85" s="133" t="s">
        <v>387</v>
      </c>
      <c r="D85" s="179">
        <f>VLOOKUP('340.3'!A88,'340.3'!A88:N191,14,FALSE)</f>
        <v>146667.99476068807</v>
      </c>
    </row>
    <row r="86" spans="1:4" ht="54" thickTop="1" thickBot="1">
      <c r="A86" s="137" t="s">
        <v>1494</v>
      </c>
      <c r="B86" s="138" t="s">
        <v>2021</v>
      </c>
      <c r="C86" s="133" t="s">
        <v>387</v>
      </c>
      <c r="D86" s="179">
        <f>VLOOKUP('350.1'!A88,'350.1'!A88:N192,14,FALSE)</f>
        <v>209672.40682050158</v>
      </c>
    </row>
    <row r="87" spans="1:4" ht="54" thickTop="1" thickBot="1">
      <c r="A87" s="195" t="s">
        <v>1495</v>
      </c>
      <c r="B87" s="138" t="s">
        <v>2022</v>
      </c>
      <c r="C87" s="133" t="s">
        <v>387</v>
      </c>
      <c r="D87" s="179">
        <f>VLOOKUP('350.2'!A88,'350.2'!A88:N193,14,FALSE)</f>
        <v>207822.25447557983</v>
      </c>
    </row>
    <row r="88" spans="1:4" ht="54" thickTop="1" thickBot="1">
      <c r="A88" s="139" t="s">
        <v>1496</v>
      </c>
      <c r="B88" s="140" t="s">
        <v>1497</v>
      </c>
      <c r="C88" s="133" t="s">
        <v>387</v>
      </c>
      <c r="D88" s="179">
        <f>VLOOKUP('350.3'!A88,'350.3'!A88:N194,14,FALSE)</f>
        <v>209672.40682050158</v>
      </c>
    </row>
    <row r="89" spans="1:4" ht="54" thickTop="1" thickBot="1">
      <c r="A89" s="137" t="s">
        <v>1498</v>
      </c>
      <c r="B89" s="138" t="s">
        <v>1499</v>
      </c>
      <c r="C89" s="133" t="s">
        <v>387</v>
      </c>
      <c r="D89" s="179">
        <f>VLOOKUP('350.4'!A88,'350.4'!A88:N195,14,FALSE)</f>
        <v>207822.25447557983</v>
      </c>
    </row>
    <row r="90" spans="1:4" ht="54" thickTop="1" thickBot="1">
      <c r="A90" s="139" t="s">
        <v>1500</v>
      </c>
      <c r="B90" s="140" t="s">
        <v>1501</v>
      </c>
      <c r="C90" s="133" t="s">
        <v>387</v>
      </c>
      <c r="D90" s="179">
        <f>VLOOKUP('350.10'!A88,'350.10'!A88:N196,14,FALSE)</f>
        <v>146762.28989360383</v>
      </c>
    </row>
    <row r="91" spans="1:4" ht="54" thickTop="1" thickBot="1">
      <c r="A91" s="139" t="s">
        <v>1502</v>
      </c>
      <c r="B91" s="140" t="s">
        <v>1503</v>
      </c>
      <c r="C91" s="133" t="s">
        <v>387</v>
      </c>
      <c r="D91" s="179">
        <f>VLOOKUP('350.11'!A88,'350.11'!A88:N197,14,FALSE)</f>
        <v>144912.13754868205</v>
      </c>
    </row>
    <row r="92" spans="1:4" ht="54" thickTop="1" thickBot="1">
      <c r="A92" s="139" t="s">
        <v>1504</v>
      </c>
      <c r="B92" s="140" t="s">
        <v>1505</v>
      </c>
      <c r="C92" s="133" t="s">
        <v>387</v>
      </c>
      <c r="D92" s="179">
        <f>VLOOKUP('350.12'!A88,'350.12'!A88:N198,14,FALSE)</f>
        <v>146762.28989360383</v>
      </c>
    </row>
    <row r="93" spans="1:4" ht="54" thickTop="1" thickBot="1">
      <c r="A93" s="139" t="s">
        <v>1506</v>
      </c>
      <c r="B93" s="140" t="s">
        <v>1507</v>
      </c>
      <c r="C93" s="133" t="s">
        <v>387</v>
      </c>
      <c r="D93" s="179">
        <f>VLOOKUP('350.13'!A88,'350.13'!A88:N199,14,FALSE)</f>
        <v>144912.13754868205</v>
      </c>
    </row>
    <row r="94" spans="1:4" ht="54" thickTop="1" thickBot="1">
      <c r="A94" s="137" t="s">
        <v>1508</v>
      </c>
      <c r="B94" s="138" t="s">
        <v>1509</v>
      </c>
      <c r="C94" s="133" t="s">
        <v>998</v>
      </c>
      <c r="D94" s="179">
        <f>VLOOKUP('350.14'!A88,'350.14'!A88:N200,14,FALSE)</f>
        <v>699.00129918775315</v>
      </c>
    </row>
    <row r="95" spans="1:4" ht="54" thickTop="1" thickBot="1">
      <c r="A95" s="139" t="s">
        <v>1510</v>
      </c>
      <c r="B95" s="140" t="s">
        <v>1511</v>
      </c>
      <c r="C95" s="133" t="s">
        <v>387</v>
      </c>
      <c r="D95" s="179">
        <f>VLOOKUP('351.1'!A88,'351.1'!A88:N201,14,FALSE)</f>
        <v>207822.25447557983</v>
      </c>
    </row>
    <row r="96" spans="1:4" ht="54" thickTop="1" thickBot="1">
      <c r="A96" s="139" t="s">
        <v>1512</v>
      </c>
      <c r="B96" s="140" t="s">
        <v>1513</v>
      </c>
      <c r="C96" s="133" t="s">
        <v>387</v>
      </c>
      <c r="D96" s="179">
        <f>VLOOKUP('351.2'!A88,'351.2'!A88:N202,14,FALSE)</f>
        <v>207822.25447557983</v>
      </c>
    </row>
    <row r="97" spans="1:4" ht="54" thickTop="1" thickBot="1">
      <c r="A97" s="139" t="s">
        <v>1514</v>
      </c>
      <c r="B97" s="140" t="s">
        <v>1515</v>
      </c>
      <c r="C97" s="133" t="s">
        <v>387</v>
      </c>
      <c r="D97" s="179">
        <f>VLOOKUP('351.10'!A88,'351.10'!A88:N203,14,FALSE)</f>
        <v>144912.13754868205</v>
      </c>
    </row>
    <row r="98" spans="1:4" ht="54" thickTop="1" thickBot="1">
      <c r="A98" s="139" t="s">
        <v>1516</v>
      </c>
      <c r="B98" s="140" t="s">
        <v>1517</v>
      </c>
      <c r="C98" s="133" t="s">
        <v>387</v>
      </c>
      <c r="D98" s="179">
        <f>VLOOKUP('351.11'!A88,'351.11'!A88:N204,14,FALSE)</f>
        <v>144912.13754868205</v>
      </c>
    </row>
    <row r="99" spans="1:4" ht="54" thickTop="1" thickBot="1">
      <c r="A99" s="139" t="s">
        <v>1518</v>
      </c>
      <c r="B99" s="140" t="s">
        <v>1519</v>
      </c>
      <c r="C99" s="133" t="s">
        <v>998</v>
      </c>
      <c r="D99" s="179">
        <f>VLOOKUP('351.12'!A88,'351.12'!A88:N205,14,FALSE)</f>
        <v>699.00129918775315</v>
      </c>
    </row>
    <row r="100" spans="1:4" ht="54" thickTop="1" thickBot="1">
      <c r="A100" s="139" t="s">
        <v>1522</v>
      </c>
      <c r="B100" s="140" t="s">
        <v>1520</v>
      </c>
      <c r="C100" s="133" t="s">
        <v>998</v>
      </c>
      <c r="D100" s="179">
        <f>VLOOKUP('410.1'!A88,'410.1'!A88:N206,14,FALSE)</f>
        <v>3107.0722928807936</v>
      </c>
    </row>
    <row r="101" spans="1:4" ht="54" thickTop="1" thickBot="1">
      <c r="A101" s="139" t="s">
        <v>1523</v>
      </c>
      <c r="B101" s="140" t="s">
        <v>1521</v>
      </c>
      <c r="C101" s="133" t="s">
        <v>998</v>
      </c>
      <c r="D101" s="179">
        <f>VLOOKUP('410.2'!A88,'410.2'!A88:N207,14,FALSE)</f>
        <v>2949.2527478455786</v>
      </c>
    </row>
    <row r="102" spans="1:4" ht="54" thickTop="1" thickBot="1">
      <c r="A102" s="139" t="s">
        <v>1525</v>
      </c>
      <c r="B102" s="140" t="s">
        <v>1524</v>
      </c>
      <c r="C102" s="133" t="s">
        <v>377</v>
      </c>
      <c r="D102" s="179">
        <f>VLOOKUP('410.3'!A88,'410.3'!A88:N208,14,FALSE)</f>
        <v>2880.206696892672</v>
      </c>
    </row>
    <row r="103" spans="1:4" ht="54" thickTop="1" thickBot="1">
      <c r="A103" s="139" t="s">
        <v>1527</v>
      </c>
      <c r="B103" s="140" t="s">
        <v>1526</v>
      </c>
      <c r="C103" s="133" t="s">
        <v>1464</v>
      </c>
      <c r="D103" s="179">
        <f>VLOOKUP('411.1'!A88,'411.1'!A88:N209,14,FALSE)</f>
        <v>3209.936817769817</v>
      </c>
    </row>
    <row r="104" spans="1:4" ht="54" thickTop="1" thickBot="1">
      <c r="A104" s="137" t="s">
        <v>1036</v>
      </c>
      <c r="B104" s="138" t="s">
        <v>1958</v>
      </c>
      <c r="C104" s="133" t="s">
        <v>1464</v>
      </c>
      <c r="D104" s="179">
        <f>VLOOKUP('411.2'!A88,'411.2'!A88:N210,14,FALSE)</f>
        <v>3980.7162028971607</v>
      </c>
    </row>
    <row r="105" spans="1:4" ht="54" thickTop="1" thickBot="1">
      <c r="A105" s="137" t="s">
        <v>1037</v>
      </c>
      <c r="B105" s="138" t="s">
        <v>2054</v>
      </c>
      <c r="C105" s="133" t="s">
        <v>1464</v>
      </c>
      <c r="D105" s="179">
        <f>VLOOKUP('411.3'!A88,'411.3'!A88:N211,14,FALSE)</f>
        <v>4640.1764446514517</v>
      </c>
    </row>
    <row r="106" spans="1:4" ht="54" thickTop="1" thickBot="1">
      <c r="A106" s="137" t="s">
        <v>1528</v>
      </c>
      <c r="B106" s="138" t="s">
        <v>2055</v>
      </c>
      <c r="C106" s="133" t="s">
        <v>1464</v>
      </c>
      <c r="D106" s="179">
        <f>VLOOKUP('411.4'!A88,'411.4'!A88:N212,14,FALSE)</f>
        <v>3738.3504730216523</v>
      </c>
    </row>
    <row r="107" spans="1:4" ht="54" thickTop="1" thickBot="1">
      <c r="A107" s="137" t="s">
        <v>1535</v>
      </c>
      <c r="B107" s="191" t="s">
        <v>1606</v>
      </c>
      <c r="C107" s="133" t="s">
        <v>998</v>
      </c>
      <c r="D107" s="179">
        <f>VLOOKUP('413.1'!A88,'413.1'!A88:N213,14,FALSE)</f>
        <v>4717.6771140883884</v>
      </c>
    </row>
    <row r="108" spans="1:4" ht="54" thickTop="1" thickBot="1">
      <c r="A108" s="137" t="s">
        <v>1537</v>
      </c>
      <c r="B108" s="138" t="s">
        <v>1607</v>
      </c>
      <c r="C108" s="133" t="s">
        <v>998</v>
      </c>
      <c r="D108" s="179">
        <f>VLOOKUP('413.2'!A88,'413.2'!A88:N214,14,FALSE)</f>
        <v>4854.3601129135295</v>
      </c>
    </row>
    <row r="109" spans="1:4" ht="54" thickTop="1" thickBot="1">
      <c r="A109" s="137" t="s">
        <v>1539</v>
      </c>
      <c r="B109" s="138" t="s">
        <v>1608</v>
      </c>
      <c r="C109" s="133" t="s">
        <v>998</v>
      </c>
      <c r="D109" s="179">
        <f>VLOOKUP('413.3'!A88,'413.3'!A88:N215,14,FALSE)</f>
        <v>5003.7250394647144</v>
      </c>
    </row>
    <row r="110" spans="1:4" ht="54" thickTop="1" thickBot="1">
      <c r="A110" s="137" t="s">
        <v>1038</v>
      </c>
      <c r="B110" s="138" t="s">
        <v>1205</v>
      </c>
      <c r="C110" s="133" t="s">
        <v>998</v>
      </c>
      <c r="D110" s="179">
        <f>VLOOKUP('414.1'!A88,'414.1'!A88:N216,14,FALSE)</f>
        <v>4713.4498048463729</v>
      </c>
    </row>
    <row r="111" spans="1:4" ht="54" thickTop="1" thickBot="1">
      <c r="A111" s="137" t="s">
        <v>1039</v>
      </c>
      <c r="B111" s="138" t="s">
        <v>1959</v>
      </c>
      <c r="C111" s="133" t="s">
        <v>998</v>
      </c>
      <c r="D111" s="179">
        <f>VLOOKUP('414.2'!A88,'414.2'!A88:N217,14,FALSE)</f>
        <v>6180.3261118254677</v>
      </c>
    </row>
    <row r="112" spans="1:4" ht="54" thickTop="1" thickBot="1">
      <c r="A112" s="137" t="s">
        <v>1040</v>
      </c>
      <c r="B112" s="138" t="s">
        <v>1960</v>
      </c>
      <c r="C112" s="133" t="s">
        <v>998</v>
      </c>
      <c r="D112" s="179">
        <f>VLOOKUP('414.3'!A88,'414.3'!A88:N218,14,FALSE)</f>
        <v>6180.3261118254677</v>
      </c>
    </row>
    <row r="113" spans="1:4" ht="54" thickTop="1" thickBot="1">
      <c r="A113" s="137" t="s">
        <v>1041</v>
      </c>
      <c r="B113" s="138" t="s">
        <v>1206</v>
      </c>
      <c r="C113" s="133" t="s">
        <v>998</v>
      </c>
      <c r="D113" s="179">
        <f>VLOOKUP('414.4'!A88,'414.4'!A88:N219,14,FALSE)</f>
        <v>5013.5887610294158</v>
      </c>
    </row>
    <row r="114" spans="1:4" ht="54" thickTop="1" thickBot="1">
      <c r="A114" s="137" t="s">
        <v>1042</v>
      </c>
      <c r="B114" s="138" t="s">
        <v>1207</v>
      </c>
      <c r="C114" s="133" t="s">
        <v>998</v>
      </c>
      <c r="D114" s="179">
        <f>VLOOKUP('414.5'!A88,'414.5'!A88:N220,14,FALSE)</f>
        <v>5377.1373558426785</v>
      </c>
    </row>
    <row r="115" spans="1:4" ht="54" thickTop="1" thickBot="1">
      <c r="A115" s="137" t="s">
        <v>1546</v>
      </c>
      <c r="B115" s="138" t="s">
        <v>2056</v>
      </c>
      <c r="C115" s="133" t="s">
        <v>998</v>
      </c>
      <c r="D115" s="179">
        <f>VLOOKUP('414.6'!A88,'414.6'!A88:N221,14,FALSE)</f>
        <v>5809.7320016088479</v>
      </c>
    </row>
    <row r="116" spans="1:4" ht="54" thickTop="1" thickBot="1">
      <c r="A116" s="137" t="s">
        <v>1043</v>
      </c>
      <c r="B116" s="138" t="s">
        <v>1961</v>
      </c>
      <c r="C116" s="133" t="s">
        <v>1464</v>
      </c>
      <c r="D116" s="179">
        <f>VLOOKUP('415.1'!A88,'415.1'!A88:N222,14,FALSE)</f>
        <v>4572.5394967792163</v>
      </c>
    </row>
    <row r="117" spans="1:4" ht="54" thickTop="1" thickBot="1">
      <c r="A117" s="137" t="s">
        <v>1044</v>
      </c>
      <c r="B117" s="138" t="s">
        <v>2058</v>
      </c>
      <c r="C117" s="133" t="s">
        <v>233</v>
      </c>
      <c r="D117" s="179">
        <f>VLOOKUP('420.1'!A87,'420.1'!A87:N223,14,FALSE)</f>
        <v>4445.4966596212043</v>
      </c>
    </row>
    <row r="118" spans="1:4" ht="54" thickTop="1" thickBot="1">
      <c r="A118" s="137" t="s">
        <v>1045</v>
      </c>
      <c r="B118" s="138" t="s">
        <v>2057</v>
      </c>
      <c r="C118" s="142" t="s">
        <v>233</v>
      </c>
      <c r="D118" s="179">
        <f>VLOOKUP('420.2 '!A88,'420.2 '!A59:N107,14,FALSE)</f>
        <v>4435.6329380565039</v>
      </c>
    </row>
    <row r="119" spans="1:4" ht="54" thickTop="1" thickBot="1">
      <c r="A119" s="137" t="s">
        <v>1551</v>
      </c>
      <c r="B119" s="138" t="s">
        <v>1552</v>
      </c>
      <c r="C119" s="133" t="s">
        <v>233</v>
      </c>
      <c r="D119" s="179">
        <f>VLOOKUP('420.3'!A88,'420.3'!A88:N225,14,FALSE)</f>
        <v>5326.467905657064</v>
      </c>
    </row>
    <row r="120" spans="1:4" ht="54" thickTop="1" thickBot="1">
      <c r="A120" s="137" t="s">
        <v>1046</v>
      </c>
      <c r="B120" s="138" t="s">
        <v>1208</v>
      </c>
      <c r="C120" s="133" t="s">
        <v>233</v>
      </c>
      <c r="D120" s="179">
        <f>VLOOKUP('421.1'!A88,'421.1'!A88:N226,14,FALSE)</f>
        <v>2340.0852916357917</v>
      </c>
    </row>
    <row r="121" spans="1:4" ht="54" thickTop="1" thickBot="1">
      <c r="A121" s="137" t="s">
        <v>1047</v>
      </c>
      <c r="B121" s="138" t="s">
        <v>1209</v>
      </c>
      <c r="C121" s="133" t="s">
        <v>233</v>
      </c>
      <c r="D121" s="179">
        <f>VLOOKUP('421.2'!A88,'421.2'!A88:N227,14,FALSE)</f>
        <v>2314.7214361837032</v>
      </c>
    </row>
    <row r="122" spans="1:4" ht="54" thickTop="1" thickBot="1">
      <c r="A122" s="137" t="s">
        <v>1048</v>
      </c>
      <c r="B122" s="138" t="s">
        <v>1962</v>
      </c>
      <c r="C122" s="133" t="s">
        <v>233</v>
      </c>
      <c r="D122" s="179">
        <f>VLOOKUP('421.3'!A88,'421.3'!A88:N228,14,FALSE)</f>
        <v>2342.6216771810005</v>
      </c>
    </row>
    <row r="123" spans="1:4" ht="54" thickTop="1" thickBot="1">
      <c r="A123" s="137" t="s">
        <v>1049</v>
      </c>
      <c r="B123" s="138" t="s">
        <v>1963</v>
      </c>
      <c r="C123" s="133" t="s">
        <v>233</v>
      </c>
      <c r="D123" s="179">
        <f>VLOOKUP('421.4'!A88,'421.4'!A88:N229,14,FALSE)</f>
        <v>2621.6240871539694</v>
      </c>
    </row>
    <row r="124" spans="1:4" ht="54" thickTop="1" thickBot="1">
      <c r="A124" s="137" t="s">
        <v>1556</v>
      </c>
      <c r="B124" s="140" t="s">
        <v>1557</v>
      </c>
      <c r="C124" s="133" t="s">
        <v>233</v>
      </c>
      <c r="D124" s="179">
        <f>VLOOKUP('430.1.1'!A87,'430.1.1'!A87:N230,14,FALSE)</f>
        <v>10950.593800811424</v>
      </c>
    </row>
    <row r="125" spans="1:4" ht="54" thickTop="1" thickBot="1">
      <c r="A125" s="137" t="s">
        <v>1558</v>
      </c>
      <c r="B125" s="138" t="s">
        <v>1559</v>
      </c>
      <c r="C125" s="133" t="s">
        <v>233</v>
      </c>
      <c r="D125" s="179">
        <f>VLOOKUP('430.1.2'!A88,'430.1.2'!A88:N231,14,FALSE)</f>
        <v>8962.6841357676294</v>
      </c>
    </row>
    <row r="126" spans="1:4" ht="54" thickTop="1" thickBot="1">
      <c r="A126" s="137" t="s">
        <v>1560</v>
      </c>
      <c r="B126" s="138" t="s">
        <v>1609</v>
      </c>
      <c r="C126" s="133" t="s">
        <v>233</v>
      </c>
      <c r="D126" s="179">
        <f>VLOOKUP('430.2.1'!A88,'430.2.1'!A88:N232,14,FALSE)</f>
        <v>10950.593800811424</v>
      </c>
    </row>
    <row r="127" spans="1:4" ht="54" thickTop="1" thickBot="1">
      <c r="A127" s="137" t="s">
        <v>1562</v>
      </c>
      <c r="B127" s="138" t="s">
        <v>1610</v>
      </c>
      <c r="C127" s="133" t="s">
        <v>233</v>
      </c>
      <c r="D127" s="179">
        <f>VLOOKUP('430.2.2'!A88,'430.2.2'!A88:N233,14,FALSE)</f>
        <v>8962.6841357676294</v>
      </c>
    </row>
    <row r="128" spans="1:4" ht="54" thickTop="1" thickBot="1">
      <c r="A128" s="137" t="s">
        <v>1563</v>
      </c>
      <c r="B128" s="138" t="s">
        <v>1611</v>
      </c>
      <c r="C128" s="133" t="s">
        <v>233</v>
      </c>
      <c r="D128" s="179">
        <f>VLOOKUP('431.1.1'!A88,'431.1.1'!A88:N234,14,FALSE)</f>
        <v>22846.059335570295</v>
      </c>
    </row>
    <row r="129" spans="1:4" ht="54" thickTop="1" thickBot="1">
      <c r="A129" s="137" t="s">
        <v>1565</v>
      </c>
      <c r="B129" s="138" t="s">
        <v>1612</v>
      </c>
      <c r="C129" s="133" t="s">
        <v>233</v>
      </c>
      <c r="D129" s="179">
        <f>VLOOKUP('431.1.2'!A88,'431.1.2'!A88:N235,14,FALSE)</f>
        <v>18073.761690744788</v>
      </c>
    </row>
    <row r="130" spans="1:4" ht="54" thickTop="1" thickBot="1">
      <c r="A130" s="137" t="s">
        <v>1568</v>
      </c>
      <c r="B130" s="138" t="s">
        <v>1613</v>
      </c>
      <c r="C130" s="133" t="s">
        <v>233</v>
      </c>
      <c r="D130" s="179">
        <f>VLOOKUP('431.2.1'!A88,'431.2.1'!A88:N236,14,FALSE)</f>
        <v>25737.764313601248</v>
      </c>
    </row>
    <row r="131" spans="1:4" ht="54" thickTop="1" thickBot="1">
      <c r="A131" s="137" t="s">
        <v>1569</v>
      </c>
      <c r="B131" s="138" t="s">
        <v>1614</v>
      </c>
      <c r="C131" s="133" t="s">
        <v>233</v>
      </c>
      <c r="D131" s="179">
        <f>VLOOKUP('431.2.2'!A88,'431.2.2'!A88:N237,14,FALSE)</f>
        <v>20283.460777730703</v>
      </c>
    </row>
    <row r="132" spans="1:4" ht="54" thickTop="1" thickBot="1">
      <c r="A132" s="137" t="s">
        <v>1050</v>
      </c>
      <c r="B132" s="138" t="s">
        <v>1210</v>
      </c>
      <c r="C132" s="133" t="s">
        <v>233</v>
      </c>
      <c r="D132" s="179">
        <f>VLOOKUP('432.1'!A88,'432.1'!A88:N238,14,FALSE)</f>
        <v>6811.0883946343311</v>
      </c>
    </row>
    <row r="133" spans="1:4" ht="54" thickTop="1" thickBot="1">
      <c r="A133" s="137" t="s">
        <v>1051</v>
      </c>
      <c r="B133" s="138" t="s">
        <v>1964</v>
      </c>
      <c r="C133" s="133" t="s">
        <v>233</v>
      </c>
      <c r="D133" s="179">
        <f>VLOOKUP('432.2'!A88,'432.2'!A88:N239,14,FALSE)</f>
        <v>6881.5435486679098</v>
      </c>
    </row>
    <row r="134" spans="1:4" ht="54" thickTop="1" thickBot="1">
      <c r="A134" s="137" t="s">
        <v>1052</v>
      </c>
      <c r="B134" s="138" t="s">
        <v>1965</v>
      </c>
      <c r="C134" s="133" t="s">
        <v>233</v>
      </c>
      <c r="D134" s="179">
        <f>VLOOKUP('433.1'!A88,'433.1'!A88:N240,14,FALSE)</f>
        <v>7797.8426285563073</v>
      </c>
    </row>
    <row r="135" spans="1:4" ht="54" thickTop="1" thickBot="1">
      <c r="A135" s="137" t="s">
        <v>1053</v>
      </c>
      <c r="B135" s="138" t="s">
        <v>1966</v>
      </c>
      <c r="C135" s="133" t="s">
        <v>233</v>
      </c>
      <c r="D135" s="179">
        <f>VLOOKUP('433.2'!A88,'433.2'!A88:N241,14,FALSE)</f>
        <v>7242.5377100139958</v>
      </c>
    </row>
    <row r="136" spans="1:4" ht="54" thickTop="1" thickBot="1">
      <c r="A136" s="137" t="s">
        <v>1054</v>
      </c>
      <c r="B136" s="138" t="s">
        <v>1967</v>
      </c>
      <c r="C136" s="133" t="s">
        <v>233</v>
      </c>
      <c r="D136" s="179">
        <f>VLOOKUP('433.3'!A88,'433.3'!A88:N242,14,FALSE)</f>
        <v>8361.2390890657261</v>
      </c>
    </row>
    <row r="137" spans="1:4" ht="54" thickTop="1" thickBot="1">
      <c r="A137" s="137" t="s">
        <v>1055</v>
      </c>
      <c r="B137" s="138" t="s">
        <v>1211</v>
      </c>
      <c r="C137" s="133" t="s">
        <v>233</v>
      </c>
      <c r="D137" s="179">
        <f>VLOOKUP('433.4'!A88,'433.4'!A88:N243,14,FALSE)</f>
        <v>5391.100152431809</v>
      </c>
    </row>
    <row r="138" spans="1:4" ht="54" thickTop="1" thickBot="1">
      <c r="A138" s="137" t="s">
        <v>1056</v>
      </c>
      <c r="B138" s="138" t="s">
        <v>1968</v>
      </c>
      <c r="C138" s="133" t="s">
        <v>233</v>
      </c>
      <c r="D138" s="179">
        <f>VLOOKUP('433.5'!A88,'433.5'!A88:N244,14,FALSE)</f>
        <v>9116.7631120648894</v>
      </c>
    </row>
    <row r="139" spans="1:4" ht="54" thickTop="1" thickBot="1">
      <c r="A139" s="137" t="s">
        <v>1057</v>
      </c>
      <c r="B139" s="138" t="s">
        <v>1969</v>
      </c>
      <c r="C139" s="133" t="s">
        <v>233</v>
      </c>
      <c r="D139" s="179">
        <f>VLOOKUP('433.6'!A88,'433.6'!A88:N245,14,FALSE)</f>
        <v>8514.7886994907349</v>
      </c>
    </row>
    <row r="140" spans="1:4" ht="54" thickTop="1" thickBot="1">
      <c r="A140" s="137" t="s">
        <v>1058</v>
      </c>
      <c r="B140" s="138" t="s">
        <v>1970</v>
      </c>
      <c r="C140" s="133" t="s">
        <v>233</v>
      </c>
      <c r="D140" s="179">
        <f>VLOOKUP('433.7'!A88,'433.7'!A88:N246,14,FALSE)</f>
        <v>9903.3615005526826</v>
      </c>
    </row>
    <row r="141" spans="1:4" ht="54" thickTop="1" thickBot="1">
      <c r="A141" s="137" t="s">
        <v>1059</v>
      </c>
      <c r="B141" s="138" t="s">
        <v>1212</v>
      </c>
      <c r="C141" s="133" t="s">
        <v>233</v>
      </c>
      <c r="D141" s="179">
        <f>VLOOKUP('433.8'!A88,'433.8'!A88:N247,14,FALSE)</f>
        <v>6354.9266596111538</v>
      </c>
    </row>
    <row r="142" spans="1:4" ht="54" thickTop="1" thickBot="1">
      <c r="A142" s="137" t="s">
        <v>1060</v>
      </c>
      <c r="B142" s="138" t="s">
        <v>1971</v>
      </c>
      <c r="C142" s="133" t="s">
        <v>387</v>
      </c>
      <c r="D142" s="179">
        <f>VLOOKUP('440.1'!A89,'440.1'!A89:N248,14,FALSE)</f>
        <v>244180.88704686341</v>
      </c>
    </row>
    <row r="143" spans="1:4" ht="54" thickTop="1" thickBot="1">
      <c r="A143" s="137" t="s">
        <v>1061</v>
      </c>
      <c r="B143" s="138" t="s">
        <v>1972</v>
      </c>
      <c r="C143" s="133" t="s">
        <v>387</v>
      </c>
      <c r="D143" s="179">
        <f>VLOOKUP('440.2'!A93,'440.2'!A93:N250,14,FALSE)</f>
        <v>244180.88704686341</v>
      </c>
    </row>
    <row r="144" spans="1:4" ht="54" thickTop="1" thickBot="1">
      <c r="A144" s="137" t="s">
        <v>1062</v>
      </c>
      <c r="B144" s="138" t="s">
        <v>1973</v>
      </c>
      <c r="C144" s="133" t="s">
        <v>387</v>
      </c>
      <c r="D144" s="179">
        <f>VLOOKUP('440.3'!A93,'440.3'!A93:N252,14,FALSE)</f>
        <v>244180.88704686341</v>
      </c>
    </row>
    <row r="145" spans="1:4" ht="54" thickTop="1" thickBot="1">
      <c r="A145" s="137" t="s">
        <v>1063</v>
      </c>
      <c r="B145" s="138" t="s">
        <v>1213</v>
      </c>
      <c r="C145" s="133" t="s">
        <v>387</v>
      </c>
      <c r="D145" s="179">
        <f>VLOOKUP('440.4'!A93,'440.4'!A93:N254,14,FALSE)</f>
        <v>272311.87733902596</v>
      </c>
    </row>
    <row r="146" spans="1:4" ht="54" thickTop="1" thickBot="1">
      <c r="A146" s="137" t="s">
        <v>1064</v>
      </c>
      <c r="B146" s="138" t="s">
        <v>1974</v>
      </c>
      <c r="C146" s="133" t="s">
        <v>387</v>
      </c>
      <c r="D146" s="179">
        <f>VLOOKUP('441.1'!A93,'441.1'!A93:N256,14,FALSE)</f>
        <v>244180.88704686341</v>
      </c>
    </row>
    <row r="147" spans="1:4" ht="54" thickTop="1" thickBot="1">
      <c r="A147" s="137" t="s">
        <v>1065</v>
      </c>
      <c r="B147" s="138" t="s">
        <v>1975</v>
      </c>
      <c r="C147" s="133" t="s">
        <v>387</v>
      </c>
      <c r="D147" s="179">
        <f>VLOOKUP('441.2'!A92,'441.2'!A92:N258,14,FALSE)</f>
        <v>244180.88704686341</v>
      </c>
    </row>
    <row r="148" spans="1:4" ht="54" thickTop="1" thickBot="1">
      <c r="A148" s="137" t="s">
        <v>1066</v>
      </c>
      <c r="B148" s="138" t="s">
        <v>1976</v>
      </c>
      <c r="C148" s="133" t="s">
        <v>387</v>
      </c>
      <c r="D148" s="179">
        <f>VLOOKUP('441.3'!A93,'441.3'!A93:N260,14,FALSE)</f>
        <v>244180.88704686341</v>
      </c>
    </row>
    <row r="149" spans="1:4" ht="54" thickTop="1" thickBot="1">
      <c r="A149" s="137" t="s">
        <v>1067</v>
      </c>
      <c r="B149" s="138" t="s">
        <v>1977</v>
      </c>
      <c r="C149" s="133" t="s">
        <v>387</v>
      </c>
      <c r="D149" s="179">
        <f>VLOOKUP('441.4'!A92,'441.4'!A92:N262,14,FALSE)</f>
        <v>272311.87733902596</v>
      </c>
    </row>
    <row r="150" spans="1:4" ht="54" thickTop="1" thickBot="1">
      <c r="A150" s="137" t="s">
        <v>1068</v>
      </c>
      <c r="B150" s="138" t="s">
        <v>1957</v>
      </c>
      <c r="C150" s="133" t="s">
        <v>387</v>
      </c>
      <c r="D150" s="179">
        <f>VLOOKUP('450.1'!A95,'450.1'!A95:N264,14,FALSE)</f>
        <v>274896.66224472097</v>
      </c>
    </row>
    <row r="151" spans="1:4" ht="54" thickTop="1" thickBot="1">
      <c r="A151" s="137" t="s">
        <v>1069</v>
      </c>
      <c r="B151" s="138" t="s">
        <v>1978</v>
      </c>
      <c r="C151" s="133" t="s">
        <v>387</v>
      </c>
      <c r="D151" s="179">
        <f>VLOOKUP('450.2'!A93,'450.2'!A93:N266,14,FALSE)</f>
        <v>274896.66224472097</v>
      </c>
    </row>
    <row r="152" spans="1:4" ht="54" thickTop="1" thickBot="1">
      <c r="A152" s="137" t="s">
        <v>1070</v>
      </c>
      <c r="B152" s="138" t="s">
        <v>1979</v>
      </c>
      <c r="C152" s="133" t="s">
        <v>387</v>
      </c>
      <c r="D152" s="179">
        <f>VLOOKUP('450.3'!A93,'450.3'!A93:N268,14,FALSE)</f>
        <v>274896.66224472097</v>
      </c>
    </row>
    <row r="153" spans="1:4" ht="54" thickTop="1" thickBot="1">
      <c r="A153" s="137" t="s">
        <v>1071</v>
      </c>
      <c r="B153" s="138" t="s">
        <v>1980</v>
      </c>
      <c r="C153" s="133" t="s">
        <v>387</v>
      </c>
      <c r="D153" s="179">
        <f>VLOOKUP('450.4'!A92,'450.4'!A92:N270,14,FALSE)</f>
        <v>274896.66224472097</v>
      </c>
    </row>
    <row r="154" spans="1:4" ht="63.75" customHeight="1" thickTop="1" thickBot="1">
      <c r="A154" s="137" t="s">
        <v>1072</v>
      </c>
      <c r="B154" s="138" t="s">
        <v>1981</v>
      </c>
      <c r="C154" s="133" t="s">
        <v>387</v>
      </c>
      <c r="D154" s="179">
        <f>VLOOKUP('450.5'!A92,'450.5'!A92:N272,14,FALSE)</f>
        <v>274896.66224472097</v>
      </c>
    </row>
    <row r="155" spans="1:4" ht="54" thickTop="1" thickBot="1">
      <c r="A155" s="137" t="s">
        <v>1073</v>
      </c>
      <c r="B155" s="138" t="s">
        <v>1982</v>
      </c>
      <c r="C155" s="133" t="s">
        <v>387</v>
      </c>
      <c r="D155" s="179">
        <f>VLOOKUP('450.6'!A93,'450.6'!A93:N274,14,FALSE)</f>
        <v>274896.66224472097</v>
      </c>
    </row>
    <row r="156" spans="1:4" ht="54" thickTop="1" thickBot="1">
      <c r="A156" s="137" t="s">
        <v>1074</v>
      </c>
      <c r="B156" s="138" t="s">
        <v>1983</v>
      </c>
      <c r="C156" s="133" t="s">
        <v>387</v>
      </c>
      <c r="D156" s="179">
        <f>VLOOKUP('450.7'!A93,'450.7'!A93:N275,14,FALSE)</f>
        <v>274896.66224472097</v>
      </c>
    </row>
    <row r="157" spans="1:4" ht="54" thickTop="1" thickBot="1">
      <c r="A157" s="137" t="s">
        <v>1075</v>
      </c>
      <c r="B157" s="138" t="s">
        <v>1984</v>
      </c>
      <c r="C157" s="133" t="s">
        <v>387</v>
      </c>
      <c r="D157" s="179">
        <f>VLOOKUP('450.8'!A93,'450.8'!A93:N276,14,FALSE)</f>
        <v>274896.66224472097</v>
      </c>
    </row>
    <row r="158" spans="1:4" ht="54" thickTop="1" thickBot="1">
      <c r="A158" s="137" t="s">
        <v>1584</v>
      </c>
      <c r="B158" s="138" t="s">
        <v>1615</v>
      </c>
      <c r="C158" s="133" t="s">
        <v>387</v>
      </c>
      <c r="D158" s="179">
        <f>VLOOKUP('450.10'!A92,'450.10'!A92:N277,14,FALSE)</f>
        <v>317478.30562599824</v>
      </c>
    </row>
    <row r="159" spans="1:4" ht="54" thickTop="1" thickBot="1">
      <c r="A159" s="137" t="s">
        <v>1586</v>
      </c>
      <c r="B159" s="138" t="s">
        <v>1616</v>
      </c>
      <c r="C159" s="133" t="s">
        <v>387</v>
      </c>
      <c r="D159" s="179">
        <f>VLOOKUP('450.11'!A92,'450.11'!A92:N278,14,FALSE)</f>
        <v>317478.30562599824</v>
      </c>
    </row>
    <row r="160" spans="1:4" ht="54" thickTop="1" thickBot="1">
      <c r="A160" s="137" t="s">
        <v>1588</v>
      </c>
      <c r="B160" s="138" t="s">
        <v>1617</v>
      </c>
      <c r="C160" s="133" t="s">
        <v>387</v>
      </c>
      <c r="D160" s="179">
        <f>VLOOKUP('450.12'!A92,'450.11'!A92:N279,14,FALSE)</f>
        <v>317478.30562599824</v>
      </c>
    </row>
    <row r="161" spans="1:4" ht="54" thickTop="1" thickBot="1">
      <c r="A161" s="137" t="s">
        <v>1076</v>
      </c>
      <c r="B161" s="138" t="s">
        <v>1985</v>
      </c>
      <c r="C161" s="133" t="s">
        <v>387</v>
      </c>
      <c r="D161" s="179">
        <f>VLOOKUP('451.1'!A92,'451.1'!A92:N280,14,FALSE)</f>
        <v>274896.66224472097</v>
      </c>
    </row>
    <row r="162" spans="1:4" ht="54" thickTop="1" thickBot="1">
      <c r="A162" s="137" t="s">
        <v>1077</v>
      </c>
      <c r="B162" s="138" t="s">
        <v>1986</v>
      </c>
      <c r="C162" s="133" t="s">
        <v>387</v>
      </c>
      <c r="D162" s="179">
        <f>VLOOKUP('451.2'!A93,'451.2'!A93:N281,14,FALSE)</f>
        <v>274896.66224472097</v>
      </c>
    </row>
    <row r="163" spans="1:4" ht="54" thickTop="1" thickBot="1">
      <c r="A163" s="137" t="s">
        <v>1078</v>
      </c>
      <c r="B163" s="138" t="s">
        <v>1987</v>
      </c>
      <c r="C163" s="133" t="s">
        <v>387</v>
      </c>
      <c r="D163" s="179">
        <f>VLOOKUP('451.3'!A92,'451.3'!A92:N282,14,FALSE)</f>
        <v>274896.66224472097</v>
      </c>
    </row>
    <row r="164" spans="1:4" ht="54" thickTop="1" thickBot="1">
      <c r="A164" s="137" t="s">
        <v>1079</v>
      </c>
      <c r="B164" s="138" t="s">
        <v>1988</v>
      </c>
      <c r="C164" s="133" t="s">
        <v>387</v>
      </c>
      <c r="D164" s="179">
        <f>VLOOKUP('451.4'!A92,'451.4'!A92:N283,14,FALSE)</f>
        <v>317478.30562599824</v>
      </c>
    </row>
    <row r="165" spans="1:4" ht="54" thickTop="1" thickBot="1">
      <c r="A165" s="137" t="s">
        <v>1080</v>
      </c>
      <c r="B165" s="138" t="s">
        <v>1989</v>
      </c>
      <c r="C165" s="133" t="s">
        <v>387</v>
      </c>
      <c r="D165" s="179">
        <f>VLOOKUP('452.1'!A93,'452.1'!A93:N284,14,FALSE)</f>
        <v>274896.66224472097</v>
      </c>
    </row>
    <row r="166" spans="1:4" ht="54" thickTop="1" thickBot="1">
      <c r="A166" s="137" t="s">
        <v>1081</v>
      </c>
      <c r="B166" s="138" t="s">
        <v>1990</v>
      </c>
      <c r="C166" s="133" t="s">
        <v>387</v>
      </c>
      <c r="D166" s="179">
        <f>VLOOKUP('452.2'!A93,'452.2'!A93:N285,14,FALSE)</f>
        <v>274896.66224472097</v>
      </c>
    </row>
    <row r="167" spans="1:4" ht="54" thickTop="1" thickBot="1">
      <c r="A167" s="137" t="s">
        <v>1082</v>
      </c>
      <c r="B167" s="138" t="s">
        <v>1991</v>
      </c>
      <c r="C167" s="133" t="s">
        <v>387</v>
      </c>
      <c r="D167" s="179">
        <f>VLOOKUP('452.3'!A92,'452.3'!A92:N286,14,FALSE)</f>
        <v>274896.66224472097</v>
      </c>
    </row>
    <row r="168" spans="1:4" ht="54" thickTop="1" thickBot="1">
      <c r="A168" s="137" t="s">
        <v>1083</v>
      </c>
      <c r="B168" s="138" t="s">
        <v>1992</v>
      </c>
      <c r="C168" s="133" t="s">
        <v>387</v>
      </c>
      <c r="D168" s="179">
        <f>VLOOKUP('452.4'!A93,'452.4'!A93:N287,14,FALSE)</f>
        <v>274896.66224472097</v>
      </c>
    </row>
    <row r="169" spans="1:4" ht="54" thickTop="1" thickBot="1">
      <c r="A169" s="137" t="s">
        <v>1084</v>
      </c>
      <c r="B169" s="138" t="s">
        <v>1214</v>
      </c>
      <c r="C169" s="133" t="s">
        <v>387</v>
      </c>
      <c r="D169" s="179">
        <f>VLOOKUP('453.1'!A92,'453.1'!A92:N288,14,FALSE)</f>
        <v>274678.5377345013</v>
      </c>
    </row>
    <row r="170" spans="1:4" ht="54" thickTop="1" thickBot="1">
      <c r="A170" s="137" t="s">
        <v>1085</v>
      </c>
      <c r="B170" s="138" t="s">
        <v>1993</v>
      </c>
      <c r="C170" s="133" t="s">
        <v>233</v>
      </c>
      <c r="D170" s="179">
        <f>VLOOKUP('460.1'!A87,'460.1'!A87:N289,14,FALSE)</f>
        <v>7886.4058577147753</v>
      </c>
    </row>
    <row r="171" spans="1:4" ht="54" thickTop="1" thickBot="1">
      <c r="A171" s="196" t="s">
        <v>2017</v>
      </c>
      <c r="B171" s="138" t="s">
        <v>2073</v>
      </c>
      <c r="C171" s="133" t="s">
        <v>233</v>
      </c>
      <c r="D171" s="179">
        <f>VLOOKUP('460.2'!A87,'460.2'!A87:N290,14,FALSE)</f>
        <v>3943.2029288573876</v>
      </c>
    </row>
    <row r="172" spans="1:4" ht="51.75" customHeight="1" thickTop="1" thickBot="1">
      <c r="A172" s="137" t="s">
        <v>1086</v>
      </c>
      <c r="B172" s="138" t="s">
        <v>1215</v>
      </c>
      <c r="C172" s="133" t="s">
        <v>387</v>
      </c>
      <c r="D172" s="179">
        <f>VLOOKUP('461.1'!A87,'461.1'!A87:N291,14,FALSE)</f>
        <v>124630.57313380047</v>
      </c>
    </row>
    <row r="173" spans="1:4" ht="54" thickTop="1" thickBot="1">
      <c r="A173" s="137" t="s">
        <v>1087</v>
      </c>
      <c r="B173" s="138" t="s">
        <v>1216</v>
      </c>
      <c r="C173" s="133" t="s">
        <v>387</v>
      </c>
      <c r="D173" s="179">
        <f>VLOOKUP('461.2'!A89,'461.2'!A89:N294,14,FALSE)</f>
        <v>146555.63322693427</v>
      </c>
    </row>
    <row r="174" spans="1:4" ht="54" thickTop="1" thickBot="1">
      <c r="A174" s="137" t="s">
        <v>1598</v>
      </c>
      <c r="B174" s="138" t="s">
        <v>2078</v>
      </c>
      <c r="C174" s="133" t="s">
        <v>387</v>
      </c>
      <c r="D174" s="179">
        <f>VLOOKUP('462.1.1'!A88,'462.1.1'!A88:N293,14,FALSE)</f>
        <v>217794.51095741952</v>
      </c>
    </row>
    <row r="175" spans="1:4" ht="54" thickTop="1" thickBot="1">
      <c r="A175" s="137" t="s">
        <v>1599</v>
      </c>
      <c r="B175" s="138" t="s">
        <v>2079</v>
      </c>
      <c r="C175" s="133" t="s">
        <v>387</v>
      </c>
      <c r="D175" s="179">
        <f>VLOOKUP('462.1.2'!A88,'462.1.2'!A88:N294,14,FALSE)</f>
        <v>202194.4336158295</v>
      </c>
    </row>
    <row r="176" spans="1:4" ht="54" thickTop="1" thickBot="1">
      <c r="A176" s="137" t="s">
        <v>1600</v>
      </c>
      <c r="B176" s="138" t="s">
        <v>2082</v>
      </c>
      <c r="C176" s="133" t="s">
        <v>387</v>
      </c>
      <c r="D176" s="179">
        <f>VLOOKUP('462.2.1'!A88,'462.2.1'!A88:N295,14,FALSE)</f>
        <v>235749.74199767932</v>
      </c>
    </row>
    <row r="177" spans="1:4" ht="54" thickTop="1" thickBot="1">
      <c r="A177" s="137" t="s">
        <v>1601</v>
      </c>
      <c r="B177" s="138" t="s">
        <v>2083</v>
      </c>
      <c r="C177" s="133" t="s">
        <v>387</v>
      </c>
      <c r="D177" s="179">
        <f>VLOOKUP('462.2.2'!A88,'462.2.2'!A88:N296,14,FALSE)</f>
        <v>220149.66465608933</v>
      </c>
    </row>
    <row r="178" spans="1:4" ht="54" thickTop="1" thickBot="1">
      <c r="A178" s="137" t="s">
        <v>1088</v>
      </c>
      <c r="B178" s="138" t="s">
        <v>1618</v>
      </c>
      <c r="C178" s="133" t="s">
        <v>233</v>
      </c>
      <c r="D178" s="179">
        <f>VLOOKUP('464.1'!A88,'464.1'!A88:N297,14,FALSE)</f>
        <v>11130.3293041367</v>
      </c>
    </row>
    <row r="179" spans="1:4" ht="54" thickTop="1" thickBot="1">
      <c r="A179" s="137" t="s">
        <v>1089</v>
      </c>
      <c r="B179" s="138" t="s">
        <v>1619</v>
      </c>
      <c r="C179" s="133" t="s">
        <v>387</v>
      </c>
      <c r="D179" s="179">
        <f>VLOOKUP('465.1'!A92,'465.1'!A92:N298,14,FALSE)</f>
        <v>120271.10871130385</v>
      </c>
    </row>
    <row r="180" spans="1:4" ht="54" thickTop="1" thickBot="1">
      <c r="A180" s="137" t="s">
        <v>1602</v>
      </c>
      <c r="B180" s="138" t="s">
        <v>1620</v>
      </c>
      <c r="C180" s="133" t="s">
        <v>387</v>
      </c>
      <c r="D180" s="179">
        <f>VLOOKUP('465.2'!A92,'465.2'!A92:N299,14,FALSE)</f>
        <v>37684.657025784007</v>
      </c>
    </row>
    <row r="181" spans="1:4" ht="54" thickTop="1" thickBot="1">
      <c r="A181" s="137" t="s">
        <v>1090</v>
      </c>
      <c r="B181" s="138" t="s">
        <v>1621</v>
      </c>
      <c r="C181" s="133" t="s">
        <v>144</v>
      </c>
      <c r="D181" s="179">
        <f>VLOOKUP('466.1'!A92,'466.1'!A92:N300,14,FALSE)</f>
        <v>4636.7122968441927</v>
      </c>
    </row>
    <row r="182" spans="1:4" ht="54" thickTop="1" thickBot="1">
      <c r="A182" s="137" t="s">
        <v>1091</v>
      </c>
      <c r="B182" s="138" t="s">
        <v>1622</v>
      </c>
      <c r="C182" s="133" t="s">
        <v>144</v>
      </c>
      <c r="D182" s="179">
        <f>VLOOKUP('466.2'!A96,'466.2'!A96:N301,14,FALSE)</f>
        <v>5359.0727191293672</v>
      </c>
    </row>
    <row r="183" spans="1:4" ht="54" thickTop="1" thickBot="1">
      <c r="A183" s="139" t="s">
        <v>1092</v>
      </c>
      <c r="B183" s="140" t="s">
        <v>1735</v>
      </c>
      <c r="C183" s="133" t="s">
        <v>387</v>
      </c>
      <c r="D183" s="179">
        <f>VLOOKUP('500.1'!A95,'500.1'!A95:N302,14,FALSE)</f>
        <v>1058139.2373243938</v>
      </c>
    </row>
    <row r="184" spans="1:4" ht="54" thickTop="1" thickBot="1">
      <c r="A184" s="137" t="s">
        <v>1624</v>
      </c>
      <c r="B184" s="138" t="s">
        <v>1736</v>
      </c>
      <c r="C184" s="133" t="s">
        <v>387</v>
      </c>
      <c r="D184" s="179">
        <f>VLOOKUP('500.2'!A95,'500.2'!A95:N303,14,FALSE)</f>
        <v>1082916.9058949226</v>
      </c>
    </row>
    <row r="185" spans="1:4" ht="57.75" thickTop="1" thickBot="1">
      <c r="A185" s="137" t="s">
        <v>1093</v>
      </c>
      <c r="B185" s="138" t="s">
        <v>1875</v>
      </c>
      <c r="C185" s="133" t="s">
        <v>377</v>
      </c>
      <c r="D185" s="179">
        <f>VLOOKUP('501.1'!A88,'501.1'!A88:N304,14,FALSE)</f>
        <v>1342.8752358799979</v>
      </c>
    </row>
    <row r="186" spans="1:4" ht="57.75" thickTop="1" thickBot="1">
      <c r="A186" s="137" t="s">
        <v>1626</v>
      </c>
      <c r="B186" s="138" t="s">
        <v>1876</v>
      </c>
      <c r="C186" s="133" t="s">
        <v>377</v>
      </c>
      <c r="D186" s="179">
        <f>VLOOKUP('501.10'!A88,'501.10'!A88:N305,14,FALSE)</f>
        <v>1626.104955094982</v>
      </c>
    </row>
    <row r="187" spans="1:4" ht="57.75" thickTop="1" thickBot="1">
      <c r="A187" s="137" t="s">
        <v>1627</v>
      </c>
      <c r="B187" s="138" t="s">
        <v>1877</v>
      </c>
      <c r="C187" s="133" t="s">
        <v>377</v>
      </c>
      <c r="D187" s="179">
        <f>VLOOKUP('501.20'!A88,'501.20'!A88:N306,14,FALSE)</f>
        <v>699.00129918775315</v>
      </c>
    </row>
    <row r="188" spans="1:4" ht="54" thickTop="1" thickBot="1">
      <c r="A188" s="137" t="s">
        <v>1628</v>
      </c>
      <c r="B188" s="138" t="s">
        <v>1737</v>
      </c>
      <c r="C188" s="133" t="s">
        <v>387</v>
      </c>
      <c r="D188" s="179">
        <f>VLOOKUP('505.1'!A84,'505.1'!A84:N307,14,FALSE)</f>
        <v>973389.52527624532</v>
      </c>
    </row>
    <row r="189" spans="1:4" ht="54" thickTop="1" thickBot="1">
      <c r="A189" s="137" t="s">
        <v>1094</v>
      </c>
      <c r="B189" s="138" t="s">
        <v>1738</v>
      </c>
      <c r="C189" s="133" t="s">
        <v>233</v>
      </c>
      <c r="D189" s="179">
        <f>VLOOKUP('510.1'!A84,'510.1'!A84:N308,14,FALSE)</f>
        <v>112316.13976316503</v>
      </c>
    </row>
    <row r="190" spans="1:4" ht="54" thickTop="1" thickBot="1">
      <c r="A190" s="137" t="s">
        <v>1632</v>
      </c>
      <c r="B190" s="138" t="s">
        <v>1217</v>
      </c>
      <c r="C190" s="133" t="s">
        <v>387</v>
      </c>
      <c r="D190" s="179">
        <f>VLOOKUP('600.1.1'!A85,'600.1.1'!A85:N311,14,FALSE)</f>
        <v>29523.953826468958</v>
      </c>
    </row>
    <row r="191" spans="1:4" ht="54" thickTop="1" thickBot="1">
      <c r="A191" s="137" t="s">
        <v>1633</v>
      </c>
      <c r="B191" s="138" t="s">
        <v>1739</v>
      </c>
      <c r="C191" s="133" t="s">
        <v>387</v>
      </c>
      <c r="D191" s="179">
        <f>VLOOKUP('600.2.1'!A88,'600.2.1'!A88:N310,14,FALSE)</f>
        <v>131618.52617173348</v>
      </c>
    </row>
    <row r="192" spans="1:4" ht="54" thickTop="1" thickBot="1">
      <c r="A192" s="137" t="s">
        <v>1634</v>
      </c>
      <c r="B192" s="138" t="s">
        <v>1740</v>
      </c>
      <c r="C192" s="133" t="s">
        <v>387</v>
      </c>
      <c r="D192" s="179">
        <f>VLOOKUP('600.2.2'!A90,'600.2.2'!A90:N312,14,FALSE)</f>
        <v>180374.65046529539</v>
      </c>
    </row>
    <row r="193" spans="1:4" ht="54" thickTop="1" thickBot="1">
      <c r="A193" s="137" t="s">
        <v>1635</v>
      </c>
      <c r="B193" s="138" t="s">
        <v>1741</v>
      </c>
      <c r="C193" s="133" t="s">
        <v>387</v>
      </c>
      <c r="D193" s="179">
        <f>VLOOKUP('600.2.3'!A89,'600.2.3'!A89:N312,14,FALSE)</f>
        <v>28872.500331253992</v>
      </c>
    </row>
    <row r="194" spans="1:4" ht="54" thickTop="1" thickBot="1">
      <c r="A194" s="137" t="s">
        <v>1636</v>
      </c>
      <c r="B194" s="138" t="s">
        <v>1742</v>
      </c>
      <c r="C194" s="133" t="s">
        <v>387</v>
      </c>
      <c r="D194" s="179">
        <f>VLOOKUP('600.2.4'!A88,'600.2.4'!A88:N312,14,FALSE)</f>
        <v>37015.675264890873</v>
      </c>
    </row>
    <row r="195" spans="1:4" ht="54" thickTop="1" thickBot="1">
      <c r="A195" s="137" t="s">
        <v>1095</v>
      </c>
      <c r="B195" s="138" t="s">
        <v>2094</v>
      </c>
      <c r="C195" s="133" t="s">
        <v>387</v>
      </c>
      <c r="D195" s="179">
        <f>VLOOKUP('610.1'!A89,'610.1'!A89:N314,14,FALSE)</f>
        <v>97321.723789710217</v>
      </c>
    </row>
    <row r="196" spans="1:4" ht="54" thickTop="1" thickBot="1">
      <c r="A196" s="137" t="s">
        <v>1096</v>
      </c>
      <c r="B196" s="138" t="s">
        <v>1743</v>
      </c>
      <c r="C196" s="133" t="s">
        <v>387</v>
      </c>
      <c r="D196" s="179">
        <f>VLOOKUP('610.2'!A89,'610.2'!A89:N315,14,FALSE)</f>
        <v>69096.825442626578</v>
      </c>
    </row>
    <row r="197" spans="1:4" ht="54" thickTop="1" thickBot="1">
      <c r="A197" s="137" t="s">
        <v>1638</v>
      </c>
      <c r="B197" s="138" t="s">
        <v>1744</v>
      </c>
      <c r="C197" s="133" t="s">
        <v>387</v>
      </c>
      <c r="D197" s="179">
        <f>VLOOKUP('610.3'!A89,'610.3'!A89:N316,14,FALSE)</f>
        <v>124986.08093130268</v>
      </c>
    </row>
    <row r="198" spans="1:4" ht="54" thickTop="1" thickBot="1">
      <c r="A198" s="137" t="s">
        <v>1640</v>
      </c>
      <c r="B198" s="138" t="s">
        <v>1745</v>
      </c>
      <c r="C198" s="133" t="s">
        <v>387</v>
      </c>
      <c r="D198" s="179">
        <f>VLOOKUP('610.4'!A89,'610.4'!A89:N317,14,FALSE)</f>
        <v>113654.35577715813</v>
      </c>
    </row>
    <row r="199" spans="1:4" ht="54" thickTop="1" thickBot="1">
      <c r="A199" s="137" t="s">
        <v>1642</v>
      </c>
      <c r="B199" s="138" t="s">
        <v>1218</v>
      </c>
      <c r="C199" s="133" t="s">
        <v>387</v>
      </c>
      <c r="D199" s="179">
        <f>VLOOKUP('610.5'!A89,'610.5'!A89:N318,14,FALSE)</f>
        <v>90478.580223343306</v>
      </c>
    </row>
    <row r="200" spans="1:4" ht="54" thickTop="1" thickBot="1">
      <c r="A200" s="137" t="s">
        <v>1644</v>
      </c>
      <c r="B200" s="138" t="s">
        <v>1746</v>
      </c>
      <c r="C200" s="133" t="s">
        <v>387</v>
      </c>
      <c r="D200" s="179">
        <f>VLOOKUP('610.6'!A89,'610.6'!A89:N319,14,FALSE)</f>
        <v>113676.92606105536</v>
      </c>
    </row>
    <row r="201" spans="1:4" ht="54" thickTop="1" thickBot="1">
      <c r="A201" s="137" t="s">
        <v>1646</v>
      </c>
      <c r="B201" s="138" t="s">
        <v>1747</v>
      </c>
      <c r="C201" s="133" t="s">
        <v>387</v>
      </c>
      <c r="D201" s="179">
        <f>VLOOKUP('610.7'!A89,'610.7'!A89:N320,14,FALSE)</f>
        <v>119834.08858926252</v>
      </c>
    </row>
    <row r="202" spans="1:4" ht="54" thickTop="1" thickBot="1">
      <c r="A202" s="137" t="s">
        <v>1097</v>
      </c>
      <c r="B202" s="138" t="s">
        <v>1748</v>
      </c>
      <c r="C202" s="133" t="s">
        <v>144</v>
      </c>
      <c r="D202" s="179">
        <f>VLOOKUP('620.1'!A88,'620.1'!A88:N321,14,FALSE)</f>
        <v>350294.25538879191</v>
      </c>
    </row>
    <row r="203" spans="1:4" ht="54" thickTop="1" thickBot="1">
      <c r="A203" s="137" t="s">
        <v>1098</v>
      </c>
      <c r="B203" s="138" t="s">
        <v>1878</v>
      </c>
      <c r="C203" s="133" t="s">
        <v>144</v>
      </c>
      <c r="D203" s="179">
        <f>VLOOKUP('620.2'!A88,'620.2'!A88:N322,14,FALSE)</f>
        <v>350294.25538879191</v>
      </c>
    </row>
    <row r="204" spans="1:4" ht="54" thickTop="1" thickBot="1">
      <c r="A204" s="137" t="s">
        <v>1099</v>
      </c>
      <c r="B204" s="138" t="s">
        <v>1749</v>
      </c>
      <c r="C204" s="133" t="s">
        <v>1845</v>
      </c>
      <c r="D204" s="179">
        <f>VLOOKUP('620.3'!A91,'620.3'!A91:N321,14,FALSE)</f>
        <v>93061861.812682569</v>
      </c>
    </row>
    <row r="205" spans="1:4" ht="54" thickTop="1" thickBot="1">
      <c r="A205" s="137" t="s">
        <v>1650</v>
      </c>
      <c r="B205" s="138" t="s">
        <v>1750</v>
      </c>
      <c r="C205" s="133" t="s">
        <v>144</v>
      </c>
      <c r="D205" s="179">
        <f>VLOOKUP('621.1.1'!A95,'621.1.1'!A95:N325,14,FALSE)</f>
        <v>2645125.5359858829</v>
      </c>
    </row>
    <row r="206" spans="1:4" ht="54" thickTop="1" thickBot="1">
      <c r="A206" s="137" t="s">
        <v>1652</v>
      </c>
      <c r="B206" s="138" t="s">
        <v>1751</v>
      </c>
      <c r="C206" s="133" t="s">
        <v>144</v>
      </c>
      <c r="D206" s="179">
        <f>VLOOKUP('621.1.2'!A99,'621.1.2'!A99:N326,14,FALSE)</f>
        <v>4485524.7357917316</v>
      </c>
    </row>
    <row r="207" spans="1:4" ht="54" thickTop="1" thickBot="1">
      <c r="A207" s="137" t="s">
        <v>1100</v>
      </c>
      <c r="B207" s="138" t="s">
        <v>1752</v>
      </c>
      <c r="C207" s="133" t="s">
        <v>387</v>
      </c>
      <c r="D207" s="179">
        <f>VLOOKUP('621.2'!A89,'621.2'!A89:N326,14,FALSE)</f>
        <v>3205755.2036794359</v>
      </c>
    </row>
    <row r="208" spans="1:4" ht="54" thickTop="1" thickBot="1">
      <c r="A208" s="137" t="s">
        <v>1101</v>
      </c>
      <c r="B208" s="138" t="s">
        <v>1753</v>
      </c>
      <c r="C208" s="133" t="s">
        <v>144</v>
      </c>
      <c r="D208" s="179">
        <f>VLOOKUP('621.3'!A93,'621.3'!A93:N327,14,FALSE)</f>
        <v>83876770.964437857</v>
      </c>
    </row>
    <row r="209" spans="1:4" ht="54" thickTop="1" thickBot="1">
      <c r="A209" s="137" t="s">
        <v>1102</v>
      </c>
      <c r="B209" s="138" t="s">
        <v>1754</v>
      </c>
      <c r="C209" s="133" t="s">
        <v>387</v>
      </c>
      <c r="D209" s="179">
        <f>VLOOKUP('621.4'!A93,'621.4'!A93:N328,14,FALSE)</f>
        <v>72716653.619722769</v>
      </c>
    </row>
    <row r="210" spans="1:4" ht="54" thickTop="1" thickBot="1">
      <c r="A210" s="137" t="s">
        <v>1103</v>
      </c>
      <c r="B210" s="138" t="s">
        <v>1755</v>
      </c>
      <c r="C210" s="133" t="s">
        <v>144</v>
      </c>
      <c r="D210" s="179">
        <f>VLOOKUP('621.5'!A89,'621.5'!A89:N329,14,FALSE)</f>
        <v>5063004.395295565</v>
      </c>
    </row>
    <row r="211" spans="1:4" ht="54" thickTop="1" thickBot="1">
      <c r="A211" s="137" t="s">
        <v>1656</v>
      </c>
      <c r="B211" s="138" t="s">
        <v>1756</v>
      </c>
      <c r="C211" s="133" t="s">
        <v>144</v>
      </c>
      <c r="D211" s="179">
        <f>VLOOKUP('621.5.1'!A89,'621.5.1'!A89:N330,14,FALSE)</f>
        <v>740185.69076604757</v>
      </c>
    </row>
    <row r="212" spans="1:4" ht="54" thickTop="1" thickBot="1">
      <c r="A212" s="137" t="s">
        <v>1104</v>
      </c>
      <c r="B212" s="138" t="s">
        <v>1757</v>
      </c>
      <c r="C212" s="133" t="s">
        <v>1845</v>
      </c>
      <c r="D212" s="179">
        <f>VLOOKUP('621.6'!A98,'621.6'!A98:N331,14,FALSE)</f>
        <v>83227060.772763193</v>
      </c>
    </row>
    <row r="213" spans="1:4" ht="54" thickTop="1" thickBot="1">
      <c r="A213" s="137" t="s">
        <v>1731</v>
      </c>
      <c r="B213" s="138" t="s">
        <v>1758</v>
      </c>
      <c r="C213" s="133" t="s">
        <v>1845</v>
      </c>
      <c r="D213" s="179">
        <f>VLOOKUP('621.7'!A89,'621.7'!A89:N332,14,FALSE)</f>
        <v>686829.58642941341</v>
      </c>
    </row>
    <row r="214" spans="1:4" ht="54" thickTop="1" thickBot="1">
      <c r="A214" s="137" t="s">
        <v>1105</v>
      </c>
      <c r="B214" s="138" t="s">
        <v>1994</v>
      </c>
      <c r="C214" s="133" t="s">
        <v>233</v>
      </c>
      <c r="D214" s="179">
        <f>VLOOKUP('622.1'!A89,'622.1'!A89:N333,14,FALSE)</f>
        <v>118685.48137865054</v>
      </c>
    </row>
    <row r="215" spans="1:4" ht="54" thickTop="1" thickBot="1">
      <c r="A215" s="137" t="s">
        <v>1106</v>
      </c>
      <c r="B215" s="138" t="s">
        <v>1759</v>
      </c>
      <c r="C215" s="133" t="s">
        <v>233</v>
      </c>
      <c r="D215" s="179">
        <f>VLOOKUP('622.2'!A89,'622.2'!A89:N335,14,FALSE)</f>
        <v>456268.5933845368</v>
      </c>
    </row>
    <row r="216" spans="1:4" ht="54" thickTop="1" thickBot="1">
      <c r="A216" s="137" t="s">
        <v>1107</v>
      </c>
      <c r="B216" s="138" t="s">
        <v>1760</v>
      </c>
      <c r="C216" s="133" t="s">
        <v>233</v>
      </c>
      <c r="D216" s="179">
        <f>VLOOKUP('622.3'!A89,'622.3'!A89:N336,14,FALSE)</f>
        <v>916526.28524261608</v>
      </c>
    </row>
    <row r="217" spans="1:4" ht="54" thickTop="1" thickBot="1">
      <c r="A217" s="137" t="s">
        <v>1108</v>
      </c>
      <c r="B217" s="138" t="s">
        <v>1761</v>
      </c>
      <c r="C217" s="133" t="s">
        <v>233</v>
      </c>
      <c r="D217" s="179">
        <f>VLOOKUP('622.4'!A89,'622.4'!A89:N337,14,FALSE)</f>
        <v>942773.08468505298</v>
      </c>
    </row>
    <row r="218" spans="1:4" ht="54" thickTop="1" thickBot="1">
      <c r="A218" s="137" t="s">
        <v>1109</v>
      </c>
      <c r="B218" s="138" t="s">
        <v>1762</v>
      </c>
      <c r="C218" s="133" t="s">
        <v>144</v>
      </c>
      <c r="D218" s="179">
        <f>VLOOKUP('622.5'!A89,'622.5'!A89:N338,14,FALSE)</f>
        <v>80862.658287283091</v>
      </c>
    </row>
    <row r="219" spans="1:4" ht="54" thickTop="1" thickBot="1">
      <c r="A219" s="137" t="s">
        <v>1110</v>
      </c>
      <c r="B219" s="138" t="s">
        <v>1763</v>
      </c>
      <c r="C219" s="133" t="s">
        <v>144</v>
      </c>
      <c r="D219" s="179">
        <f>VLOOKUP('623.1'!A103,'623.1'!A103:N339,14,FALSE)</f>
        <v>541184.32404488837</v>
      </c>
    </row>
    <row r="220" spans="1:4" ht="54" thickTop="1" thickBot="1">
      <c r="A220" s="137" t="s">
        <v>1111</v>
      </c>
      <c r="B220" s="138" t="s">
        <v>1219</v>
      </c>
      <c r="C220" s="133" t="s">
        <v>1995</v>
      </c>
      <c r="D220" s="179">
        <f>VLOOKUP('623.2'!A89,'623.2'!A89:N340,14,FALSE)</f>
        <v>4004045.6536965086</v>
      </c>
    </row>
    <row r="221" spans="1:4" ht="54" thickTop="1" thickBot="1">
      <c r="A221" s="137" t="s">
        <v>1112</v>
      </c>
      <c r="B221" s="138" t="s">
        <v>2114</v>
      </c>
      <c r="C221" s="133" t="s">
        <v>387</v>
      </c>
      <c r="D221" s="179">
        <f>VLOOKUP('630.1'!A89,'630.1'!A89:N341,14,FALSE)</f>
        <v>1608681.9824156791</v>
      </c>
    </row>
    <row r="222" spans="1:4" ht="54" thickTop="1" thickBot="1">
      <c r="A222" s="137" t="s">
        <v>1113</v>
      </c>
      <c r="B222" s="138" t="s">
        <v>2115</v>
      </c>
      <c r="C222" s="133" t="s">
        <v>387</v>
      </c>
      <c r="D222" s="179">
        <f>VLOOKUP('630.2'!A89,'630.2'!A89:N342,14,FALSE)</f>
        <v>1533561.0147217014</v>
      </c>
    </row>
    <row r="223" spans="1:4" ht="54" thickTop="1" thickBot="1">
      <c r="A223" s="137" t="s">
        <v>1114</v>
      </c>
      <c r="B223" s="138" t="s">
        <v>2116</v>
      </c>
      <c r="C223" s="133" t="s">
        <v>387</v>
      </c>
      <c r="D223" s="179">
        <f>VLOOKUP('630.3'!A89,'630.3'!A89:N343,14,FALSE)</f>
        <v>945794.24678828276</v>
      </c>
    </row>
    <row r="224" spans="1:4" ht="54" thickTop="1" thickBot="1">
      <c r="A224" s="137" t="s">
        <v>1115</v>
      </c>
      <c r="B224" s="138" t="s">
        <v>2117</v>
      </c>
      <c r="C224" s="133" t="s">
        <v>387</v>
      </c>
      <c r="D224" s="179">
        <f>VLOOKUP('630.4'!A89,'630.4'!A89:N344,14,FALSE)</f>
        <v>813176.51035087882</v>
      </c>
    </row>
    <row r="225" spans="1:4" ht="54" thickTop="1" thickBot="1">
      <c r="A225" s="137" t="s">
        <v>1116</v>
      </c>
      <c r="B225" s="138" t="s">
        <v>2118</v>
      </c>
      <c r="C225" s="133" t="s">
        <v>387</v>
      </c>
      <c r="D225" s="179">
        <f>VLOOKUP('630.5'!A93,'630.5'!A93:N345,14,FALSE)</f>
        <v>535996.07397017244</v>
      </c>
    </row>
    <row r="226" spans="1:4" ht="54" thickTop="1" thickBot="1">
      <c r="A226" s="137" t="s">
        <v>1117</v>
      </c>
      <c r="B226" s="138" t="s">
        <v>2119</v>
      </c>
      <c r="C226" s="133" t="s">
        <v>387</v>
      </c>
      <c r="D226" s="179">
        <f>VLOOKUP('630.6'!A93,'630.6'!A89:N346,14,FALSE)</f>
        <v>453966.14888154867</v>
      </c>
    </row>
    <row r="227" spans="1:4" ht="54" thickTop="1" thickBot="1">
      <c r="A227" s="137" t="s">
        <v>1118</v>
      </c>
      <c r="B227" s="138" t="s">
        <v>2120</v>
      </c>
      <c r="C227" s="133" t="s">
        <v>387</v>
      </c>
      <c r="D227" s="179">
        <f>VLOOKUP('630.7'!A93,'630.7'!A90:N347,14,FALSE)</f>
        <v>330042.59214585059</v>
      </c>
    </row>
    <row r="228" spans="1:4" ht="54" thickTop="1" thickBot="1">
      <c r="A228" s="137" t="s">
        <v>1119</v>
      </c>
      <c r="B228" s="138" t="s">
        <v>1764</v>
      </c>
      <c r="C228" s="133" t="s">
        <v>144</v>
      </c>
      <c r="D228" s="179">
        <f>VLOOKUP('632.1'!A90,'632.1'!A90:N349,14,FALSE)</f>
        <v>422778.10369557585</v>
      </c>
    </row>
    <row r="229" spans="1:4" ht="54" thickTop="1" thickBot="1">
      <c r="A229" s="137" t="s">
        <v>1659</v>
      </c>
      <c r="B229" s="138" t="s">
        <v>1765</v>
      </c>
      <c r="C229" s="133" t="s">
        <v>144</v>
      </c>
      <c r="D229" s="179">
        <f>VLOOKUP('632.2'!A90,'632.2'!A90:N350,14,FALSE)</f>
        <v>431120.68157545489</v>
      </c>
    </row>
    <row r="230" spans="1:4" ht="54" thickTop="1" thickBot="1">
      <c r="A230" s="137" t="s">
        <v>1662</v>
      </c>
      <c r="B230" s="138" t="s">
        <v>1766</v>
      </c>
      <c r="C230" s="133" t="s">
        <v>377</v>
      </c>
      <c r="D230" s="179">
        <f>VLOOKUP('640.1'!A90,'640.1'!A90:N351,14,FALSE)</f>
        <v>6013.6855106931198</v>
      </c>
    </row>
    <row r="231" spans="1:4" ht="54" thickTop="1" thickBot="1">
      <c r="A231" s="137" t="s">
        <v>1663</v>
      </c>
      <c r="B231" s="138" t="s">
        <v>1767</v>
      </c>
      <c r="C231" s="133" t="s">
        <v>377</v>
      </c>
      <c r="D231" s="179">
        <f>VLOOKUP('640.2'!A90,'640.2'!A90:N352,14,FALSE)</f>
        <v>7476.199234534457</v>
      </c>
    </row>
    <row r="232" spans="1:4" ht="54" thickTop="1" thickBot="1">
      <c r="A232" s="137" t="s">
        <v>1120</v>
      </c>
      <c r="B232" s="138" t="s">
        <v>1768</v>
      </c>
      <c r="C232" s="133" t="s">
        <v>1664</v>
      </c>
      <c r="D232" s="179">
        <f>VLOOKUP('641.1'!A90,'641.1'!A90:N353,14,FALSE)</f>
        <v>2170.4450087059131</v>
      </c>
    </row>
    <row r="233" spans="1:4" ht="54" thickTop="1" thickBot="1">
      <c r="A233" s="137" t="s">
        <v>1121</v>
      </c>
      <c r="B233" s="138" t="s">
        <v>1768</v>
      </c>
      <c r="C233" s="133" t="s">
        <v>377</v>
      </c>
      <c r="D233" s="179">
        <f>VLOOKUP('641.2'!A90,'641.2'!A90:N354,14,FALSE)</f>
        <v>41653.471056030648</v>
      </c>
    </row>
    <row r="234" spans="1:4" ht="54" thickTop="1" thickBot="1">
      <c r="A234" s="137" t="s">
        <v>1122</v>
      </c>
      <c r="B234" s="138" t="s">
        <v>1769</v>
      </c>
      <c r="C234" s="133" t="s">
        <v>1845</v>
      </c>
      <c r="D234" s="179">
        <f>VLOOKUP('642.1'!A90,'642.1'!A90:N355,14,FALSE)</f>
        <v>500501.04846542428</v>
      </c>
    </row>
    <row r="235" spans="1:4" ht="54" thickTop="1" thickBot="1">
      <c r="A235" s="137" t="s">
        <v>1123</v>
      </c>
      <c r="B235" s="138" t="s">
        <v>1770</v>
      </c>
      <c r="C235" s="133" t="s">
        <v>144</v>
      </c>
      <c r="D235" s="179">
        <f>VLOOKUP('642.2'!A90,'642.2'!A90:N356,14,FALSE)</f>
        <v>62435.575569851753</v>
      </c>
    </row>
    <row r="236" spans="1:4" ht="54" thickTop="1" thickBot="1">
      <c r="A236" s="137" t="s">
        <v>1124</v>
      </c>
      <c r="B236" s="138" t="s">
        <v>1771</v>
      </c>
      <c r="C236" s="133" t="s">
        <v>377</v>
      </c>
      <c r="D236" s="179">
        <f>VLOOKUP('650.1'!A95,'650.1'!A95:N358,14,FALSE)</f>
        <v>13329.167467183077</v>
      </c>
    </row>
    <row r="237" spans="1:4" ht="54" thickTop="1" thickBot="1">
      <c r="A237" s="137" t="s">
        <v>1125</v>
      </c>
      <c r="B237" s="138" t="s">
        <v>2127</v>
      </c>
      <c r="C237" s="133" t="s">
        <v>377</v>
      </c>
      <c r="D237" s="179">
        <f>VLOOKUP('650.2'!A93,'650.2'!A93:N359,14,FALSE)</f>
        <v>13145.031889330076</v>
      </c>
    </row>
    <row r="238" spans="1:4" ht="54" thickTop="1" thickBot="1">
      <c r="A238" s="137" t="s">
        <v>1126</v>
      </c>
      <c r="B238" s="138" t="s">
        <v>1772</v>
      </c>
      <c r="C238" s="133" t="s">
        <v>377</v>
      </c>
      <c r="D238" s="201">
        <f>VLOOKUP('650.3'!A90,'650.3'!A90:N360,14,FALSE)</f>
        <v>1.3371316895274437</v>
      </c>
    </row>
    <row r="239" spans="1:4" ht="54" thickTop="1" thickBot="1">
      <c r="A239" s="137" t="s">
        <v>1127</v>
      </c>
      <c r="B239" s="138" t="s">
        <v>2131</v>
      </c>
      <c r="C239" s="133" t="s">
        <v>377</v>
      </c>
      <c r="D239" s="179">
        <f>VLOOKUP('650.4'!A93,'650.4'!A93:N361,14,FALSE)</f>
        <v>4977.4060730060864</v>
      </c>
    </row>
    <row r="240" spans="1:4" ht="57.75" thickTop="1" thickBot="1">
      <c r="A240" s="137" t="s">
        <v>1128</v>
      </c>
      <c r="B240" s="138" t="s">
        <v>1773</v>
      </c>
      <c r="C240" s="133" t="s">
        <v>233</v>
      </c>
      <c r="D240" s="179">
        <f>VLOOKUP('660.1'!A87,'660.1'!A87:N362,14,FALSE)</f>
        <v>487209.10164475255</v>
      </c>
    </row>
    <row r="241" spans="1:4" ht="76.5" thickTop="1" thickBot="1">
      <c r="A241" s="137" t="s">
        <v>1129</v>
      </c>
      <c r="B241" s="138" t="s">
        <v>1880</v>
      </c>
      <c r="C241" s="133" t="s">
        <v>144</v>
      </c>
      <c r="D241" s="179">
        <f>VLOOKUP('660.2'!A87,'660.2'!A87:N363,14,FALSE)</f>
        <v>559020.01011636795</v>
      </c>
    </row>
    <row r="242" spans="1:4" ht="54" thickTop="1" thickBot="1">
      <c r="A242" s="137" t="s">
        <v>1677</v>
      </c>
      <c r="B242" s="138" t="s">
        <v>1774</v>
      </c>
      <c r="C242" s="133" t="s">
        <v>144</v>
      </c>
      <c r="D242" s="179">
        <f>VLOOKUP('661.1'!A87,'661.1'!A87:N364,14,FALSE)</f>
        <v>812327.39338141424</v>
      </c>
    </row>
    <row r="243" spans="1:4" ht="54" thickTop="1" thickBot="1">
      <c r="A243" s="137" t="s">
        <v>1130</v>
      </c>
      <c r="B243" s="138" t="s">
        <v>1775</v>
      </c>
      <c r="C243" s="133" t="s">
        <v>144</v>
      </c>
      <c r="D243" s="179">
        <f>VLOOKUP('662.1'!A87,'662.1'!A87:N365,14,FALSE)</f>
        <v>579027.84358954174</v>
      </c>
    </row>
    <row r="244" spans="1:4" ht="54" thickTop="1" thickBot="1">
      <c r="A244" s="137" t="s">
        <v>1131</v>
      </c>
      <c r="B244" s="138" t="s">
        <v>1776</v>
      </c>
      <c r="C244" s="133" t="s">
        <v>144</v>
      </c>
      <c r="D244" s="179">
        <f>VLOOKUP('662.2'!A87,'662.2'!A87:N366,14,FALSE)</f>
        <v>565635.75736480404</v>
      </c>
    </row>
    <row r="245" spans="1:4" ht="54" thickTop="1" thickBot="1">
      <c r="A245" s="137" t="s">
        <v>1678</v>
      </c>
      <c r="B245" s="138" t="s">
        <v>1777</v>
      </c>
      <c r="C245" s="133" t="s">
        <v>144</v>
      </c>
      <c r="D245" s="179">
        <f>VLOOKUP('663.1'!A87,'663.1'!A87:N367,14,FALSE)</f>
        <v>27910.913765968191</v>
      </c>
    </row>
    <row r="246" spans="1:4" ht="54" thickTop="1" thickBot="1">
      <c r="A246" s="137" t="s">
        <v>1132</v>
      </c>
      <c r="B246" s="138" t="s">
        <v>1778</v>
      </c>
      <c r="C246" s="133" t="s">
        <v>387</v>
      </c>
      <c r="D246" s="179">
        <f>VLOOKUP('670.1'!A87,'670.1'!A87:N368,14,FALSE)</f>
        <v>405594.4811558181</v>
      </c>
    </row>
    <row r="247" spans="1:4" ht="54" thickTop="1" thickBot="1">
      <c r="A247" s="137" t="s">
        <v>1133</v>
      </c>
      <c r="B247" s="138" t="s">
        <v>1779</v>
      </c>
      <c r="C247" s="133" t="s">
        <v>387</v>
      </c>
      <c r="D247" s="179">
        <f>VLOOKUP('670.2'!A87,'670.2'!A87:N369,14,FALSE)</f>
        <v>371198.27495662519</v>
      </c>
    </row>
    <row r="248" spans="1:4" ht="54" thickTop="1" thickBot="1">
      <c r="A248" s="137" t="s">
        <v>1680</v>
      </c>
      <c r="B248" s="138" t="s">
        <v>1780</v>
      </c>
      <c r="C248" s="133" t="s">
        <v>387</v>
      </c>
      <c r="D248" s="179">
        <f>VLOOKUP('670.3'!A87,'670.3'!A87:N370,14,FALSE)</f>
        <v>386114.33561707404</v>
      </c>
    </row>
    <row r="249" spans="1:4" ht="54" thickTop="1" thickBot="1">
      <c r="A249" s="137" t="s">
        <v>1681</v>
      </c>
      <c r="B249" s="138" t="s">
        <v>1781</v>
      </c>
      <c r="C249" s="133" t="s">
        <v>387</v>
      </c>
      <c r="D249" s="179">
        <f>VLOOKUP('670.4'!A87,'670.4'!A87:N371,14,FALSE)</f>
        <v>389723.75315821427</v>
      </c>
    </row>
    <row r="250" spans="1:4" ht="54" thickTop="1" thickBot="1">
      <c r="A250" s="137" t="s">
        <v>1682</v>
      </c>
      <c r="B250" s="138" t="s">
        <v>1782</v>
      </c>
      <c r="C250" s="133" t="s">
        <v>387</v>
      </c>
      <c r="D250" s="179">
        <f>VLOOKUP('670.5'!A89,'670.5'!A89:N372,14,FALSE)</f>
        <v>372663.77772280696</v>
      </c>
    </row>
    <row r="251" spans="1:4" ht="54" thickTop="1" thickBot="1">
      <c r="A251" s="137" t="s">
        <v>1134</v>
      </c>
      <c r="B251" s="138" t="s">
        <v>1783</v>
      </c>
      <c r="C251" s="133" t="s">
        <v>387</v>
      </c>
      <c r="D251" s="179">
        <f>VLOOKUP('671.1'!A89,'671.1'!A89:N373,14,FALSE)</f>
        <v>734282.43370634923</v>
      </c>
    </row>
    <row r="252" spans="1:4" ht="54" thickTop="1" thickBot="1">
      <c r="A252" s="137" t="s">
        <v>1135</v>
      </c>
      <c r="B252" s="138" t="s">
        <v>1784</v>
      </c>
      <c r="C252" s="133" t="s">
        <v>144</v>
      </c>
      <c r="D252" s="179">
        <f>VLOOKUP('671.2'!A89,'671.2'!A89:N374,14,FALSE)</f>
        <v>82873.280238377294</v>
      </c>
    </row>
    <row r="253" spans="1:4" ht="54" thickTop="1" thickBot="1">
      <c r="A253" s="137" t="s">
        <v>1683</v>
      </c>
      <c r="B253" s="138" t="s">
        <v>1785</v>
      </c>
      <c r="C253" s="133" t="s">
        <v>387</v>
      </c>
      <c r="D253" s="179">
        <f>VLOOKUP('671.3'!A87,'671.3'!A87:N375,14,FALSE)</f>
        <v>787484.49585505063</v>
      </c>
    </row>
    <row r="254" spans="1:4" ht="54" thickTop="1" thickBot="1">
      <c r="A254" s="137" t="s">
        <v>1684</v>
      </c>
      <c r="B254" s="138" t="s">
        <v>1786</v>
      </c>
      <c r="C254" s="133" t="s">
        <v>144</v>
      </c>
      <c r="D254" s="179">
        <f>VLOOKUP('671.4'!A87,'671.4'!A87:N376,14,FALSE)</f>
        <v>87369.278529176489</v>
      </c>
    </row>
    <row r="255" spans="1:4" ht="54" thickTop="1" thickBot="1">
      <c r="A255" s="137" t="s">
        <v>1136</v>
      </c>
      <c r="B255" s="138" t="s">
        <v>1787</v>
      </c>
      <c r="C255" s="133" t="s">
        <v>144</v>
      </c>
      <c r="D255" s="179">
        <f>VLOOKUP('672.1'!A87,'672.1'!A87:N377,14,FALSE)</f>
        <v>55294.795761429617</v>
      </c>
    </row>
    <row r="256" spans="1:4" ht="54" thickTop="1" thickBot="1">
      <c r="A256" s="137" t="s">
        <v>1685</v>
      </c>
      <c r="B256" s="138" t="s">
        <v>1788</v>
      </c>
      <c r="C256" s="133" t="s">
        <v>144</v>
      </c>
      <c r="D256" s="179">
        <f>VLOOKUP('672.2'!A87,'672.2'!A87:N378,14,FALSE)</f>
        <v>71530.49362504945</v>
      </c>
    </row>
    <row r="257" spans="1:4" ht="54" thickTop="1" thickBot="1">
      <c r="A257" s="137" t="s">
        <v>1686</v>
      </c>
      <c r="B257" s="138" t="s">
        <v>1789</v>
      </c>
      <c r="C257" s="133" t="s">
        <v>144</v>
      </c>
      <c r="D257" s="179">
        <f>VLOOKUP('672.3'!A87,'672.3'!A87:N379,14,FALSE)</f>
        <v>57396.515060054538</v>
      </c>
    </row>
    <row r="258" spans="1:4" ht="54" thickTop="1" thickBot="1">
      <c r="A258" s="137" t="s">
        <v>1687</v>
      </c>
      <c r="B258" s="138" t="s">
        <v>1790</v>
      </c>
      <c r="C258" s="133" t="s">
        <v>144</v>
      </c>
      <c r="D258" s="179">
        <f>VLOOKUP('672.4'!A87,'672.3'!A87:N380,14,FALSE)</f>
        <v>57396.515060054538</v>
      </c>
    </row>
    <row r="259" spans="1:4" ht="54" thickTop="1" thickBot="1">
      <c r="A259" s="137" t="s">
        <v>1732</v>
      </c>
      <c r="B259" s="138" t="s">
        <v>1791</v>
      </c>
      <c r="C259" s="133" t="s">
        <v>233</v>
      </c>
      <c r="D259" s="179">
        <f>VLOOKUP('673.1.1'!A87,'673.1.1'!A87:N381,14,FALSE)</f>
        <v>10658.276870638152</v>
      </c>
    </row>
    <row r="260" spans="1:4" ht="54" thickTop="1" thickBot="1">
      <c r="A260" s="137" t="s">
        <v>1733</v>
      </c>
      <c r="B260" s="138" t="s">
        <v>2046</v>
      </c>
      <c r="C260" s="133" t="s">
        <v>233</v>
      </c>
      <c r="D260" s="179">
        <f>VLOOKUP('673.1.2'!A87,'673.1.2'!A87:N382,14,FALSE)</f>
        <v>14057.45623214216</v>
      </c>
    </row>
    <row r="261" spans="1:4" ht="54" thickTop="1" thickBot="1">
      <c r="A261" s="137" t="s">
        <v>1137</v>
      </c>
      <c r="B261" s="138" t="s">
        <v>1792</v>
      </c>
      <c r="C261" s="133" t="s">
        <v>387</v>
      </c>
      <c r="D261" s="179">
        <f>VLOOKUP('673.2'!A87,'673.2'!A87:N383,14,FALSE)</f>
        <v>115758.78831825996</v>
      </c>
    </row>
    <row r="262" spans="1:4" ht="54" thickTop="1" thickBot="1">
      <c r="A262" s="137" t="s">
        <v>1138</v>
      </c>
      <c r="B262" s="138" t="s">
        <v>1793</v>
      </c>
      <c r="C262" s="133" t="s">
        <v>387</v>
      </c>
      <c r="D262" s="179">
        <f>VLOOKUP('673.3'!A89,'673.3'!A89:N384,14,FALSE)</f>
        <v>132064.13876860659</v>
      </c>
    </row>
    <row r="263" spans="1:4" ht="54" thickTop="1" thickBot="1">
      <c r="A263" s="137" t="s">
        <v>1139</v>
      </c>
      <c r="B263" s="138" t="s">
        <v>1996</v>
      </c>
      <c r="C263" s="133" t="s">
        <v>144</v>
      </c>
      <c r="D263" s="179">
        <f>VLOOKUP('674.1'!A89,'674.1'!A89:N385,14,FALSE)</f>
        <v>145888.82848015588</v>
      </c>
    </row>
    <row r="264" spans="1:4" ht="54" thickTop="1" thickBot="1">
      <c r="A264" s="137" t="s">
        <v>1140</v>
      </c>
      <c r="B264" s="138" t="s">
        <v>1794</v>
      </c>
      <c r="C264" s="133" t="s">
        <v>144</v>
      </c>
      <c r="D264" s="179">
        <f>VLOOKUP('674.2'!A89,'674.2'!A89:N386,14,FALSE)</f>
        <v>254398.54448965107</v>
      </c>
    </row>
    <row r="265" spans="1:4" ht="54" thickTop="1" thickBot="1">
      <c r="A265" s="137" t="s">
        <v>1141</v>
      </c>
      <c r="B265" s="138" t="s">
        <v>1795</v>
      </c>
      <c r="C265" s="133" t="s">
        <v>233</v>
      </c>
      <c r="D265" s="179">
        <f>VLOOKUP('680.1'!A87,'680.1'!A87:N387,14,FALSE)</f>
        <v>212729.21098359299</v>
      </c>
    </row>
    <row r="266" spans="1:4" ht="54" thickTop="1" thickBot="1">
      <c r="A266" s="137" t="s">
        <v>1142</v>
      </c>
      <c r="B266" s="138" t="s">
        <v>1796</v>
      </c>
      <c r="C266" s="133" t="s">
        <v>144</v>
      </c>
      <c r="D266" s="179">
        <f>VLOOKUP('680.2'!A87,'680.2'!A87:N388,14,FALSE)</f>
        <v>15100.427404431961</v>
      </c>
    </row>
    <row r="267" spans="1:4" ht="54" thickTop="1" thickBot="1">
      <c r="A267" s="137" t="s">
        <v>1143</v>
      </c>
      <c r="B267" s="138" t="s">
        <v>1797</v>
      </c>
      <c r="C267" s="133" t="s">
        <v>387</v>
      </c>
      <c r="D267" s="179">
        <f>VLOOKUP('680.3'!A89,'680.3'!A89:N389,14,FALSE)</f>
        <v>97217.128425881063</v>
      </c>
    </row>
    <row r="268" spans="1:4" ht="54" thickTop="1" thickBot="1">
      <c r="A268" s="137" t="s">
        <v>1144</v>
      </c>
      <c r="B268" s="138" t="s">
        <v>1798</v>
      </c>
      <c r="C268" s="133" t="s">
        <v>387</v>
      </c>
      <c r="D268" s="179">
        <f>VLOOKUP('681.1'!A89,'681.1'!A89:N390,14,FALSE)</f>
        <v>291307.33836043562</v>
      </c>
    </row>
    <row r="269" spans="1:4" ht="54" thickTop="1" thickBot="1">
      <c r="A269" s="137" t="s">
        <v>1692</v>
      </c>
      <c r="B269" s="138" t="s">
        <v>1799</v>
      </c>
      <c r="C269" s="133" t="s">
        <v>387</v>
      </c>
      <c r="D269" s="179">
        <f>VLOOKUP('681.2'!A89,'681.2'!A89:N391,14,FALSE)</f>
        <v>256911.13216124283</v>
      </c>
    </row>
    <row r="270" spans="1:4" ht="54" thickTop="1" thickBot="1">
      <c r="A270" s="137" t="s">
        <v>1693</v>
      </c>
      <c r="B270" s="138" t="s">
        <v>1800</v>
      </c>
      <c r="C270" s="133" t="s">
        <v>387</v>
      </c>
      <c r="D270" s="179">
        <f>VLOOKUP('681.3'!A89,'681.3'!A89:N392,14,FALSE)</f>
        <v>271827.19282169163</v>
      </c>
    </row>
    <row r="271" spans="1:4" ht="54" thickTop="1" thickBot="1">
      <c r="A271" s="137" t="s">
        <v>1694</v>
      </c>
      <c r="B271" s="138" t="s">
        <v>1801</v>
      </c>
      <c r="C271" s="133" t="s">
        <v>387</v>
      </c>
      <c r="D271" s="179">
        <f>VLOOKUP('681.4'!A89,'681.4'!A89:N393,14,FALSE)</f>
        <v>275436.61036283185</v>
      </c>
    </row>
    <row r="272" spans="1:4" ht="54" thickTop="1" thickBot="1">
      <c r="A272" s="137" t="s">
        <v>1145</v>
      </c>
      <c r="B272" s="138" t="s">
        <v>1802</v>
      </c>
      <c r="C272" s="133" t="s">
        <v>387</v>
      </c>
      <c r="D272" s="179">
        <f>VLOOKUP('682.1'!A89,'682.1'!A89:N394,14,FALSE)</f>
        <v>258978.28638058793</v>
      </c>
    </row>
    <row r="273" spans="1:4" ht="54" thickTop="1" thickBot="1">
      <c r="A273" s="137" t="s">
        <v>1695</v>
      </c>
      <c r="B273" s="138" t="s">
        <v>1803</v>
      </c>
      <c r="C273" s="133" t="s">
        <v>387</v>
      </c>
      <c r="D273" s="179">
        <f>VLOOKUP('682.2'!A89,'682.2'!A89:N395,14,FALSE)</f>
        <v>258978.28638058793</v>
      </c>
    </row>
    <row r="274" spans="1:4" ht="54" thickTop="1" thickBot="1">
      <c r="A274" s="137" t="s">
        <v>1697</v>
      </c>
      <c r="B274" s="138" t="s">
        <v>1804</v>
      </c>
      <c r="C274" s="133" t="s">
        <v>387</v>
      </c>
      <c r="D274" s="179">
        <f>VLOOKUP('682.3'!A89,'682.3'!A89:N396,14,FALSE)</f>
        <v>258978.28638058793</v>
      </c>
    </row>
    <row r="275" spans="1:4" ht="54" thickTop="1" thickBot="1">
      <c r="A275" s="137" t="s">
        <v>1699</v>
      </c>
      <c r="B275" s="138" t="s">
        <v>1997</v>
      </c>
      <c r="C275" s="133" t="s">
        <v>387</v>
      </c>
      <c r="D275" s="179">
        <f>VLOOKUP('682.4'!A89,'682.4'!A89:N397,14,FALSE)</f>
        <v>258978.28638058793</v>
      </c>
    </row>
    <row r="276" spans="1:4" ht="54" thickTop="1" thickBot="1">
      <c r="A276" s="137" t="s">
        <v>1701</v>
      </c>
      <c r="B276" s="138" t="s">
        <v>1805</v>
      </c>
      <c r="C276" s="133" t="s">
        <v>233</v>
      </c>
      <c r="D276" s="179">
        <f>VLOOKUP('683.1'!A89,'683.1'!A89:N398,14,FALSE)</f>
        <v>15000.641645809526</v>
      </c>
    </row>
    <row r="277" spans="1:4" ht="54" thickTop="1" thickBot="1">
      <c r="A277" s="137" t="s">
        <v>1703</v>
      </c>
      <c r="B277" s="138" t="s">
        <v>1806</v>
      </c>
      <c r="C277" s="133" t="s">
        <v>233</v>
      </c>
      <c r="D277" s="179">
        <f>VLOOKUP('683.2'!A89,'683.2'!A89:N399,14,FALSE)</f>
        <v>29803.69223918848</v>
      </c>
    </row>
    <row r="278" spans="1:4" ht="54" thickTop="1" thickBot="1">
      <c r="A278" s="137" t="s">
        <v>1705</v>
      </c>
      <c r="B278" s="138" t="s">
        <v>1807</v>
      </c>
      <c r="C278" s="133" t="s">
        <v>233</v>
      </c>
      <c r="D278" s="179">
        <f>VLOOKUP('683.3'!A89,'683.3'!A89:N400,14,FALSE)</f>
        <v>15000.641645809526</v>
      </c>
    </row>
    <row r="279" spans="1:4" ht="54" thickTop="1" thickBot="1">
      <c r="A279" s="137" t="s">
        <v>1706</v>
      </c>
      <c r="B279" s="138" t="s">
        <v>1808</v>
      </c>
      <c r="C279" s="133" t="s">
        <v>233</v>
      </c>
      <c r="D279" s="179">
        <f>VLOOKUP('683.4'!A89,'683.4'!A89:N401,14,FALSE)</f>
        <v>29803.69223918848</v>
      </c>
    </row>
    <row r="280" spans="1:4" ht="54" thickTop="1" thickBot="1">
      <c r="A280" s="137" t="s">
        <v>1707</v>
      </c>
      <c r="B280" s="138" t="s">
        <v>1809</v>
      </c>
      <c r="C280" s="133" t="s">
        <v>233</v>
      </c>
      <c r="D280" s="179">
        <f>VLOOKUP('683.5'!A87,'683.5'!A87:N402,14,FALSE)</f>
        <v>113040.74029423149</v>
      </c>
    </row>
    <row r="281" spans="1:4" ht="54" thickTop="1" thickBot="1">
      <c r="A281" s="137" t="s">
        <v>2047</v>
      </c>
      <c r="B281" s="138" t="s">
        <v>1810</v>
      </c>
      <c r="C281" s="133" t="s">
        <v>233</v>
      </c>
      <c r="D281" s="179">
        <f>VLOOKUP('690.1.1'!A89,'690.1.1'!A89:N403,14,FALSE)</f>
        <v>15216.540730481274</v>
      </c>
    </row>
    <row r="282" spans="1:4" ht="54" thickTop="1" thickBot="1">
      <c r="A282" s="137" t="s">
        <v>1710</v>
      </c>
      <c r="B282" s="138" t="s">
        <v>1811</v>
      </c>
      <c r="C282" s="133" t="s">
        <v>233</v>
      </c>
      <c r="D282" s="179">
        <f>VLOOKUP('690.1.2'!A89,'690.1.2'!A89:N404,14,FALSE)</f>
        <v>30853.132411809926</v>
      </c>
    </row>
    <row r="283" spans="1:4" ht="54" thickTop="1" thickBot="1">
      <c r="A283" s="137" t="s">
        <v>1146</v>
      </c>
      <c r="B283" s="138" t="s">
        <v>1812</v>
      </c>
      <c r="C283" s="133" t="s">
        <v>144</v>
      </c>
      <c r="D283" s="179">
        <f>VLOOKUP('700.1'!A89,'700.1'!A89:N405,14,FALSE)</f>
        <v>2931.2413439451934</v>
      </c>
    </row>
    <row r="284" spans="1:4" ht="54" thickTop="1" thickBot="1">
      <c r="A284" s="137" t="s">
        <v>1147</v>
      </c>
      <c r="B284" s="138" t="s">
        <v>1813</v>
      </c>
      <c r="C284" s="133" t="s">
        <v>144</v>
      </c>
      <c r="D284" s="179">
        <f>VLOOKUP('700.2'!A89,'700.2'!A89:N406,14,FALSE)</f>
        <v>2226.76947509718</v>
      </c>
    </row>
    <row r="285" spans="1:4" ht="54" thickTop="1" thickBot="1">
      <c r="A285" s="137" t="s">
        <v>1148</v>
      </c>
      <c r="B285" s="138" t="s">
        <v>1814</v>
      </c>
      <c r="C285" s="133" t="s">
        <v>233</v>
      </c>
      <c r="D285" s="179">
        <f>VLOOKUP('700.3'!A89,'700.3'!A89:N407,14,FALSE)</f>
        <v>52245.774693720152</v>
      </c>
    </row>
    <row r="286" spans="1:4" ht="54" thickTop="1" thickBot="1">
      <c r="A286" s="137" t="s">
        <v>1149</v>
      </c>
      <c r="B286" s="138" t="s">
        <v>1815</v>
      </c>
      <c r="C286" s="133" t="s">
        <v>233</v>
      </c>
      <c r="D286" s="179">
        <f>VLOOKUP('700.4'!A89,'700.4'!A89:N408,14,FALSE)</f>
        <v>56006.703329527787</v>
      </c>
    </row>
    <row r="287" spans="1:4" ht="54" thickTop="1" thickBot="1">
      <c r="A287" s="137" t="s">
        <v>1150</v>
      </c>
      <c r="B287" s="138" t="s">
        <v>1816</v>
      </c>
      <c r="C287" s="133" t="s">
        <v>1845</v>
      </c>
      <c r="D287" s="179">
        <f>VLOOKUP('701.1'!A89,'701.1'!A89:N409,14,FALSE)</f>
        <v>13261.57431169872</v>
      </c>
    </row>
    <row r="288" spans="1:4" ht="54" thickTop="1" thickBot="1">
      <c r="A288" s="137" t="s">
        <v>1713</v>
      </c>
      <c r="B288" s="138" t="s">
        <v>1817</v>
      </c>
      <c r="C288" s="133" t="s">
        <v>1845</v>
      </c>
      <c r="D288" s="179">
        <f>VLOOKUP('710.1'!A89,'710.1'!A89:N410,14,FALSE)</f>
        <v>608968.13497714861</v>
      </c>
    </row>
    <row r="289" spans="1:4" ht="54" thickTop="1" thickBot="1">
      <c r="A289" s="137" t="s">
        <v>1151</v>
      </c>
      <c r="B289" s="138" t="s">
        <v>1818</v>
      </c>
      <c r="C289" s="133" t="s">
        <v>233</v>
      </c>
      <c r="D289" s="179">
        <f>VLOOKUP('710.2'!A89,'710.2'!A89:N411,14,FALSE)</f>
        <v>598384.36173822451</v>
      </c>
    </row>
    <row r="290" spans="1:4" ht="54" thickTop="1" thickBot="1">
      <c r="A290" s="137" t="s">
        <v>1152</v>
      </c>
      <c r="B290" s="138" t="s">
        <v>1819</v>
      </c>
      <c r="C290" s="133" t="s">
        <v>1845</v>
      </c>
      <c r="D290" s="179">
        <f>VLOOKUP('720.1'!A89,'720.1'!A89:N412,14,FALSE)</f>
        <v>261522.61740889371</v>
      </c>
    </row>
    <row r="291" spans="1:4" ht="54" thickTop="1" thickBot="1">
      <c r="A291" s="137" t="s">
        <v>1153</v>
      </c>
      <c r="B291" s="138" t="s">
        <v>1820</v>
      </c>
      <c r="C291" s="133" t="s">
        <v>144</v>
      </c>
      <c r="D291" s="179">
        <f>VLOOKUP('730.1'!A89,'730.1'!A89:N413,14,FALSE)</f>
        <v>235291.87310302709</v>
      </c>
    </row>
    <row r="292" spans="1:4" ht="54" thickTop="1" thickBot="1">
      <c r="A292" s="137" t="s">
        <v>1154</v>
      </c>
      <c r="B292" s="138" t="s">
        <v>1821</v>
      </c>
      <c r="C292" s="133" t="s">
        <v>1845</v>
      </c>
      <c r="D292" s="179">
        <f>VLOOKUP('730.2'!A89,'730.2'!A89:N414,14,FALSE)</f>
        <v>132596.05309756214</v>
      </c>
    </row>
    <row r="293" spans="1:4" ht="54" thickTop="1" thickBot="1">
      <c r="A293" s="137" t="s">
        <v>1155</v>
      </c>
      <c r="B293" s="138" t="s">
        <v>1822</v>
      </c>
      <c r="C293" s="133" t="s">
        <v>1845</v>
      </c>
      <c r="D293" s="179">
        <f>VLOOKUP('730.3'!A89,'730.3'!A89:N415,14,FALSE)</f>
        <v>100431.79873343885</v>
      </c>
    </row>
    <row r="294" spans="1:4" ht="54" thickTop="1" thickBot="1">
      <c r="A294" s="137" t="s">
        <v>1714</v>
      </c>
      <c r="B294" s="138" t="s">
        <v>1823</v>
      </c>
      <c r="C294" s="133" t="s">
        <v>1845</v>
      </c>
      <c r="D294" s="179">
        <f>VLOOKUP('730.4'!A89,'730.4'!A89:N416,14,FALSE)</f>
        <v>62456.470709340269</v>
      </c>
    </row>
    <row r="295" spans="1:4" ht="54" thickTop="1" thickBot="1">
      <c r="A295" s="137" t="s">
        <v>1156</v>
      </c>
      <c r="B295" s="138" t="s">
        <v>1824</v>
      </c>
      <c r="C295" s="133" t="s">
        <v>144</v>
      </c>
      <c r="D295" s="179">
        <f>VLOOKUP('731.1'!A89,'731.1'!A89:N417,14,FALSE)</f>
        <v>201262.80466886275</v>
      </c>
    </row>
    <row r="296" spans="1:4" ht="54" thickTop="1" thickBot="1">
      <c r="A296" s="137" t="s">
        <v>1157</v>
      </c>
      <c r="B296" s="138" t="s">
        <v>1825</v>
      </c>
      <c r="C296" s="133" t="s">
        <v>1995</v>
      </c>
      <c r="D296" s="179">
        <f>VLOOKUP('740.1'!A89,'740.1'!A89:N418,14,FALSE)</f>
        <v>20049.507313711452</v>
      </c>
    </row>
    <row r="297" spans="1:4" ht="54" thickTop="1" thickBot="1">
      <c r="A297" s="137" t="s">
        <v>1717</v>
      </c>
      <c r="B297" s="138" t="s">
        <v>1826</v>
      </c>
      <c r="C297" s="133" t="s">
        <v>1845</v>
      </c>
      <c r="D297" s="179">
        <f>VLOOKUP('741.1'!A89,'741.1'!A89:N419,14,FALSE)</f>
        <v>98262.643514480209</v>
      </c>
    </row>
    <row r="298" spans="1:4" ht="54" thickTop="1" thickBot="1">
      <c r="A298" s="137" t="s">
        <v>1158</v>
      </c>
      <c r="B298" s="138" t="s">
        <v>1827</v>
      </c>
      <c r="C298" s="133" t="s">
        <v>144</v>
      </c>
      <c r="D298" s="179">
        <f>VLOOKUP('800.1'!A89,'800.1'!A89:N420,14,FALSE)</f>
        <v>11969.011574018888</v>
      </c>
    </row>
    <row r="299" spans="1:4" ht="54" thickTop="1" thickBot="1">
      <c r="A299" s="137" t="s">
        <v>1159</v>
      </c>
      <c r="B299" s="138" t="s">
        <v>1828</v>
      </c>
      <c r="C299" s="133" t="s">
        <v>144</v>
      </c>
      <c r="D299" s="179">
        <f>VLOOKUP('800.2'!A89,'800.2'!A89:N421,14,FALSE)</f>
        <v>25231.007803325629</v>
      </c>
    </row>
    <row r="300" spans="1:4" ht="54" thickTop="1" thickBot="1">
      <c r="A300" s="137" t="s">
        <v>1160</v>
      </c>
      <c r="B300" s="138" t="s">
        <v>1829</v>
      </c>
      <c r="C300" s="133" t="s">
        <v>144</v>
      </c>
      <c r="D300" s="179">
        <f>VLOOKUP('800.3'!A89,'800.3'!A89:N422,14,FALSE)</f>
        <v>53571.41140247279</v>
      </c>
    </row>
    <row r="301" spans="1:4" ht="54" thickTop="1" thickBot="1">
      <c r="A301" s="137" t="s">
        <v>1161</v>
      </c>
      <c r="B301" s="138" t="s">
        <v>1830</v>
      </c>
      <c r="C301" s="133" t="s">
        <v>144</v>
      </c>
      <c r="D301" s="179">
        <f>VLOOKUP('800.4'!A89,'800.4'!A89:N423,14,FALSE)</f>
        <v>66343.039759705847</v>
      </c>
    </row>
    <row r="302" spans="1:4" ht="54" thickTop="1" thickBot="1">
      <c r="A302" s="137" t="s">
        <v>1718</v>
      </c>
      <c r="B302" s="138" t="s">
        <v>1831</v>
      </c>
      <c r="C302" s="133" t="s">
        <v>1845</v>
      </c>
      <c r="D302" s="179">
        <f>VLOOKUP('802.1'!A89,'802.1'!A89:N424,14,FALSE)</f>
        <v>457730.51290816802</v>
      </c>
    </row>
    <row r="303" spans="1:4" ht="54" thickTop="1" thickBot="1">
      <c r="A303" s="137" t="s">
        <v>1719</v>
      </c>
      <c r="B303" s="138" t="s">
        <v>1881</v>
      </c>
      <c r="C303" s="133" t="s">
        <v>1845</v>
      </c>
      <c r="D303" s="179">
        <f>VLOOKUP('802.2'!A89,'802.2'!A89:N425,14,FALSE)</f>
        <v>78667.087877574551</v>
      </c>
    </row>
    <row r="304" spans="1:4" ht="54" thickTop="1" thickBot="1">
      <c r="A304" s="137" t="s">
        <v>1720</v>
      </c>
      <c r="B304" s="138" t="s">
        <v>1832</v>
      </c>
      <c r="C304" s="133" t="s">
        <v>1845</v>
      </c>
      <c r="D304" s="179">
        <f>VLOOKUP('802.3'!A89,'802.3'!A89:N426,14,FALSE)</f>
        <v>52975.604056393335</v>
      </c>
    </row>
    <row r="305" spans="1:4" ht="54" thickTop="1" thickBot="1">
      <c r="A305" s="137" t="s">
        <v>1721</v>
      </c>
      <c r="B305" s="138" t="s">
        <v>1833</v>
      </c>
      <c r="C305" s="133" t="s">
        <v>1845</v>
      </c>
      <c r="D305" s="179">
        <f>VLOOKUP('802.4'!A89,'802.4'!A89:N427,14,FALSE)</f>
        <v>46280.861885486243</v>
      </c>
    </row>
    <row r="306" spans="1:4" ht="54" thickTop="1" thickBot="1">
      <c r="A306" s="137" t="s">
        <v>1722</v>
      </c>
      <c r="B306" s="138" t="s">
        <v>1834</v>
      </c>
      <c r="C306" s="133" t="s">
        <v>1845</v>
      </c>
      <c r="D306" s="179">
        <f>VLOOKUP('802.5'!A89,'802.5'!A89:N428,14,FALSE)</f>
        <v>251901.73295649563</v>
      </c>
    </row>
    <row r="307" spans="1:4" ht="54" thickTop="1" thickBot="1">
      <c r="A307" s="137" t="s">
        <v>1723</v>
      </c>
      <c r="B307" s="138" t="s">
        <v>1835</v>
      </c>
      <c r="C307" s="133" t="s">
        <v>1845</v>
      </c>
      <c r="D307" s="179">
        <f>VLOOKUP('802.6'!A89,'802.6'!A89:N429,14,FALSE)</f>
        <v>246519.66373987062</v>
      </c>
    </row>
    <row r="308" spans="1:4" ht="54" thickTop="1" thickBot="1">
      <c r="A308" s="137" t="s">
        <v>1724</v>
      </c>
      <c r="B308" s="138" t="s">
        <v>1836</v>
      </c>
      <c r="C308" s="133" t="s">
        <v>1845</v>
      </c>
      <c r="D308" s="179">
        <f>VLOOKUP('802.7'!A89,'802.7'!A89:N430,14,FALSE)</f>
        <v>164207.58743837805</v>
      </c>
    </row>
    <row r="309" spans="1:4" ht="54" thickTop="1" thickBot="1">
      <c r="A309" s="137" t="s">
        <v>1725</v>
      </c>
      <c r="B309" s="138" t="s">
        <v>1837</v>
      </c>
      <c r="C309" s="133" t="s">
        <v>1845</v>
      </c>
      <c r="D309" s="179">
        <f>VLOOKUP('802.8'!A89,'802.8'!A89:N431,14,FALSE)</f>
        <v>141985.17886867025</v>
      </c>
    </row>
    <row r="310" spans="1:4" ht="54" thickTop="1" thickBot="1">
      <c r="A310" s="137" t="s">
        <v>1162</v>
      </c>
      <c r="B310" s="138" t="s">
        <v>1838</v>
      </c>
      <c r="C310" s="133" t="s">
        <v>233</v>
      </c>
      <c r="D310" s="179">
        <f>VLOOKUP('810.1'!A89,'810.1'!A89:N432,14,FALSE)</f>
        <v>17873.692972920588</v>
      </c>
    </row>
    <row r="311" spans="1:4" ht="54" thickTop="1" thickBot="1">
      <c r="A311" s="137" t="s">
        <v>1163</v>
      </c>
      <c r="B311" s="138" t="s">
        <v>1839</v>
      </c>
      <c r="C311" s="133" t="s">
        <v>233</v>
      </c>
      <c r="D311" s="179">
        <f>VLOOKUP('810.2'!A89,'810.2'!A89:N433,14,FALSE)</f>
        <v>9844.628490801002</v>
      </c>
    </row>
    <row r="312" spans="1:4" ht="54" thickTop="1" thickBot="1">
      <c r="A312" s="137" t="s">
        <v>1164</v>
      </c>
      <c r="B312" s="138" t="s">
        <v>1840</v>
      </c>
      <c r="C312" s="133" t="s">
        <v>233</v>
      </c>
      <c r="D312" s="179">
        <f>VLOOKUP('810.3'!A89,'810.3'!A89:N435,14,FALSE)</f>
        <v>6456.1988572006585</v>
      </c>
    </row>
    <row r="313" spans="1:4" ht="57.75" thickTop="1" thickBot="1">
      <c r="A313" s="137" t="s">
        <v>1726</v>
      </c>
      <c r="B313" s="138" t="s">
        <v>2050</v>
      </c>
      <c r="C313" s="133" t="s">
        <v>233</v>
      </c>
      <c r="D313" s="179">
        <f>VLOOKUP('811.1'!A89,'811.1'!A89:N436,14,FALSE)</f>
        <v>45333.063638775602</v>
      </c>
    </row>
    <row r="314" spans="1:4" ht="57.75" thickTop="1" thickBot="1">
      <c r="A314" s="137" t="s">
        <v>1727</v>
      </c>
      <c r="B314" s="138" t="s">
        <v>2051</v>
      </c>
      <c r="C314" s="133" t="s">
        <v>233</v>
      </c>
      <c r="D314" s="179">
        <f>VLOOKUP('811.2'!A89,'811.2'!A89:N437,14,FALSE)</f>
        <v>56263.832738624311</v>
      </c>
    </row>
    <row r="315" spans="1:4" ht="54" thickTop="1" thickBot="1">
      <c r="A315" s="137" t="s">
        <v>1165</v>
      </c>
      <c r="B315" s="138" t="s">
        <v>2053</v>
      </c>
      <c r="C315" s="133" t="s">
        <v>233</v>
      </c>
      <c r="D315" s="179">
        <f>VLOOKUP('812.1'!A89,'812.1'!A89:N438,14,FALSE)</f>
        <v>87057.41072971173</v>
      </c>
    </row>
    <row r="316" spans="1:4" ht="54" thickTop="1" thickBot="1">
      <c r="A316" s="137" t="s">
        <v>1728</v>
      </c>
      <c r="B316" s="138" t="s">
        <v>1841</v>
      </c>
      <c r="C316" s="133" t="s">
        <v>1995</v>
      </c>
      <c r="D316" s="179">
        <f>VLOOKUP('820.1'!A89,'820.1'!A89:N439,14,FALSE)</f>
        <v>67764.016645994052</v>
      </c>
    </row>
    <row r="317" spans="1:4" ht="54" thickTop="1" thickBot="1">
      <c r="A317" s="137" t="s">
        <v>1729</v>
      </c>
      <c r="B317" s="138" t="s">
        <v>1842</v>
      </c>
      <c r="C317" s="133" t="s">
        <v>984</v>
      </c>
      <c r="D317" s="179">
        <f>VLOOKUP('820.1.2'!A88,'820.1.2'!A88:N440,14,FALSE)</f>
        <v>4462477.7714729449</v>
      </c>
    </row>
    <row r="318" spans="1:4" ht="57.75" thickTop="1" thickBot="1">
      <c r="A318" s="137" t="s">
        <v>1166</v>
      </c>
      <c r="B318" s="138" t="s">
        <v>1843</v>
      </c>
      <c r="C318" s="133" t="s">
        <v>1998</v>
      </c>
      <c r="D318" s="179">
        <f>VLOOKUP('900.1'!A88,'900.1'!A88:N441,14,FALSE)</f>
        <v>1034.4204837598331</v>
      </c>
    </row>
    <row r="319" spans="1:4" ht="57.75" thickTop="1" thickBot="1">
      <c r="A319" s="137" t="s">
        <v>1167</v>
      </c>
      <c r="B319" s="138" t="s">
        <v>2195</v>
      </c>
      <c r="C319" s="133" t="s">
        <v>1999</v>
      </c>
      <c r="D319" s="179">
        <f>VLOOKUP('900.2'!A88,'900.2'!A88:N442,14,FALSE)</f>
        <v>1269.5160482507042</v>
      </c>
    </row>
    <row r="320" spans="1:4" ht="54" thickTop="1" thickBot="1">
      <c r="A320" s="137" t="s">
        <v>1168</v>
      </c>
      <c r="B320" s="138" t="s">
        <v>1844</v>
      </c>
      <c r="C320" s="133" t="s">
        <v>1999</v>
      </c>
      <c r="D320" s="179">
        <f>VLOOKUP('900.3'!A88,'900.3'!A88:N443,14,FALSE)</f>
        <v>1269.5160482507042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14062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4.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69383.156786784879</v>
      </c>
    </row>
    <row r="8" spans="1:4" ht="30" customHeight="1" thickTop="1" thickBot="1">
      <c r="A8" s="10" t="s">
        <v>112</v>
      </c>
      <c r="B8" s="8" t="s">
        <v>113</v>
      </c>
      <c r="C8" s="11" t="s">
        <v>114</v>
      </c>
      <c r="D8" s="648">
        <v>3829.8965785683586</v>
      </c>
    </row>
    <row r="9" spans="1:4" ht="30" customHeight="1" thickTop="1" thickBot="1">
      <c r="A9" s="10" t="s">
        <v>117</v>
      </c>
      <c r="B9" s="8" t="s">
        <v>113</v>
      </c>
      <c r="C9" s="11" t="s">
        <v>118</v>
      </c>
      <c r="D9" s="648">
        <v>111407.95331622411</v>
      </c>
    </row>
    <row r="10" spans="1:4" ht="30" customHeight="1" thickTop="1" thickBot="1">
      <c r="A10" s="10" t="s">
        <v>119</v>
      </c>
      <c r="B10" s="8" t="s">
        <v>113</v>
      </c>
      <c r="C10" s="11" t="s">
        <v>120</v>
      </c>
      <c r="D10" s="648">
        <v>64279.823019060794</v>
      </c>
    </row>
    <row r="11" spans="1:4" ht="30" customHeight="1" thickTop="1" thickBot="1">
      <c r="A11" s="10" t="s">
        <v>123</v>
      </c>
      <c r="B11" s="8" t="s">
        <v>113</v>
      </c>
      <c r="C11" s="11" t="s">
        <v>124</v>
      </c>
      <c r="D11" s="648">
        <v>28648.228894103402</v>
      </c>
    </row>
    <row r="12" spans="1:4" ht="30" customHeight="1" thickTop="1" thickBot="1">
      <c r="A12" s="10" t="s">
        <v>121</v>
      </c>
      <c r="B12" s="8" t="s">
        <v>113</v>
      </c>
      <c r="C12" s="11" t="s">
        <v>122</v>
      </c>
      <c r="D12" s="648">
        <v>69533.778389803309</v>
      </c>
    </row>
    <row r="13" spans="1:4" ht="30" customHeight="1" thickTop="1" thickBot="1">
      <c r="A13" s="10" t="s">
        <v>125</v>
      </c>
      <c r="B13" s="8" t="s">
        <v>113</v>
      </c>
      <c r="C13" s="11" t="s">
        <v>126</v>
      </c>
      <c r="D13" s="648">
        <v>77259.297337348078</v>
      </c>
    </row>
    <row r="14" spans="1:4" ht="30" customHeight="1" thickTop="1" thickBot="1">
      <c r="A14" s="10" t="s">
        <v>131</v>
      </c>
      <c r="B14" s="8" t="s">
        <v>113</v>
      </c>
      <c r="C14" s="11" t="s">
        <v>132</v>
      </c>
      <c r="D14" s="648">
        <v>219947.24973859743</v>
      </c>
    </row>
    <row r="15" spans="1:4" ht="30" customHeight="1" thickTop="1" thickBot="1">
      <c r="A15" s="10" t="s">
        <v>129</v>
      </c>
      <c r="B15" s="8" t="s">
        <v>113</v>
      </c>
      <c r="C15" s="11" t="s">
        <v>130</v>
      </c>
      <c r="D15" s="648">
        <v>278133.74427191308</v>
      </c>
    </row>
    <row r="16" spans="1:4" ht="30" customHeight="1" thickTop="1" thickBot="1">
      <c r="A16" s="10" t="s">
        <v>127</v>
      </c>
      <c r="B16" s="8" t="s">
        <v>113</v>
      </c>
      <c r="C16" s="11" t="s">
        <v>128</v>
      </c>
      <c r="D16" s="648">
        <v>171434.76998096477</v>
      </c>
    </row>
    <row r="17" spans="1:4" ht="30" customHeight="1" thickTop="1" thickBot="1">
      <c r="A17" s="10" t="s">
        <v>1711</v>
      </c>
      <c r="B17" s="8" t="s">
        <v>113</v>
      </c>
      <c r="C17" s="11" t="s">
        <v>1712</v>
      </c>
      <c r="D17" s="648">
        <v>65243.801278378683</v>
      </c>
    </row>
    <row r="18" spans="1:4" ht="30" customHeight="1" thickTop="1" thickBot="1">
      <c r="A18" s="10" t="s">
        <v>133</v>
      </c>
      <c r="B18" s="8" t="s">
        <v>113</v>
      </c>
      <c r="C18" s="11" t="s">
        <v>134</v>
      </c>
      <c r="D18" s="648">
        <v>97686.325281246085</v>
      </c>
    </row>
    <row r="19" spans="1:4" ht="30" customHeight="1" thickTop="1" thickBot="1">
      <c r="A19" s="10" t="s">
        <v>146</v>
      </c>
      <c r="B19" s="8" t="s">
        <v>113</v>
      </c>
      <c r="C19" s="11" t="s">
        <v>147</v>
      </c>
      <c r="D19" s="648">
        <v>239959.38363054467</v>
      </c>
    </row>
    <row r="20" spans="1:4" ht="30" customHeight="1" thickTop="1" thickBot="1">
      <c r="A20" s="10" t="s">
        <v>135</v>
      </c>
      <c r="B20" s="8" t="s">
        <v>113</v>
      </c>
      <c r="C20" s="11" t="s">
        <v>1884</v>
      </c>
      <c r="D20" s="648">
        <v>72766.665705498657</v>
      </c>
    </row>
    <row r="21" spans="1:4" ht="30" customHeight="1" thickTop="1" thickBot="1">
      <c r="A21" s="10" t="s">
        <v>136</v>
      </c>
      <c r="B21" s="8" t="s">
        <v>113</v>
      </c>
      <c r="C21" s="11" t="s">
        <v>137</v>
      </c>
      <c r="D21" s="648">
        <v>239503.41095958892</v>
      </c>
    </row>
    <row r="22" spans="1:4" ht="30" customHeight="1" thickTop="1" thickBot="1">
      <c r="A22" s="10" t="s">
        <v>138</v>
      </c>
      <c r="B22" s="8" t="s">
        <v>113</v>
      </c>
      <c r="C22" s="11" t="s">
        <v>139</v>
      </c>
      <c r="D22" s="648">
        <v>62777.714850777113</v>
      </c>
    </row>
    <row r="23" spans="1:4" ht="30" customHeight="1" thickTop="1" thickBot="1">
      <c r="A23" s="10" t="s">
        <v>143</v>
      </c>
      <c r="B23" s="8" t="s">
        <v>144</v>
      </c>
      <c r="C23" s="11" t="s">
        <v>145</v>
      </c>
      <c r="D23" s="648">
        <v>46355.852259868865</v>
      </c>
    </row>
    <row r="24" spans="1:4" ht="30" customHeight="1" thickTop="1" thickBot="1">
      <c r="A24" s="10" t="s">
        <v>140</v>
      </c>
      <c r="B24" s="8" t="s">
        <v>998</v>
      </c>
      <c r="C24" s="11" t="s">
        <v>142</v>
      </c>
      <c r="D24" s="648">
        <v>46355.852259868865</v>
      </c>
    </row>
    <row r="25" spans="1:4" ht="30" customHeight="1" thickTop="1" thickBot="1">
      <c r="A25" s="10" t="s">
        <v>148</v>
      </c>
      <c r="B25" s="8" t="s">
        <v>113</v>
      </c>
      <c r="C25" s="11" t="s">
        <v>149</v>
      </c>
      <c r="D25" s="648">
        <v>164840.28234335835</v>
      </c>
    </row>
    <row r="26" spans="1:4" ht="30" customHeight="1" thickTop="1" thickBot="1">
      <c r="A26" s="10" t="s">
        <v>150</v>
      </c>
      <c r="B26" s="8" t="s">
        <v>113</v>
      </c>
      <c r="C26" s="11" t="s">
        <v>151</v>
      </c>
      <c r="D26" s="648">
        <v>178576.97253863825</v>
      </c>
    </row>
    <row r="27" spans="1:4" ht="30" customHeight="1" thickTop="1" thickBot="1">
      <c r="A27" s="10" t="s">
        <v>152</v>
      </c>
      <c r="B27" s="8" t="s">
        <v>113</v>
      </c>
      <c r="C27" s="11" t="s">
        <v>153</v>
      </c>
      <c r="D27" s="648">
        <v>89621.223083259814</v>
      </c>
    </row>
    <row r="28" spans="1:4" ht="30" customHeight="1" thickTop="1" thickBot="1">
      <c r="A28" s="10" t="s">
        <v>154</v>
      </c>
      <c r="B28" s="8" t="s">
        <v>113</v>
      </c>
      <c r="C28" s="11" t="s">
        <v>155</v>
      </c>
      <c r="D28" s="648">
        <v>135977.07534312867</v>
      </c>
    </row>
    <row r="29" spans="1:4" ht="30" customHeight="1" thickTop="1" thickBot="1">
      <c r="A29" s="10" t="s">
        <v>156</v>
      </c>
      <c r="B29" s="8" t="s">
        <v>113</v>
      </c>
      <c r="C29" s="11" t="s">
        <v>157</v>
      </c>
      <c r="D29" s="648">
        <v>1484.3074333815166</v>
      </c>
    </row>
    <row r="30" spans="1:4" ht="30" customHeight="1" thickTop="1" thickBot="1">
      <c r="A30" s="10" t="s">
        <v>166</v>
      </c>
      <c r="B30" s="8" t="s">
        <v>113</v>
      </c>
      <c r="C30" s="11" t="s">
        <v>167</v>
      </c>
      <c r="D30" s="648">
        <v>146019.42840255675</v>
      </c>
    </row>
    <row r="31" spans="1:4" ht="30" customHeight="1" thickTop="1" thickBot="1">
      <c r="A31" s="10" t="s">
        <v>162</v>
      </c>
      <c r="B31" s="8" t="s">
        <v>113</v>
      </c>
      <c r="C31" s="11" t="s">
        <v>163</v>
      </c>
      <c r="D31" s="648">
        <v>17773.349156173506</v>
      </c>
    </row>
    <row r="32" spans="1:4" ht="30" customHeight="1" thickTop="1" thickBot="1">
      <c r="A32" s="10" t="s">
        <v>164</v>
      </c>
      <c r="B32" s="8" t="s">
        <v>113</v>
      </c>
      <c r="C32" s="11" t="s">
        <v>165</v>
      </c>
      <c r="D32" s="648">
        <v>31227.966167618877</v>
      </c>
    </row>
    <row r="33" spans="1:4" ht="30" customHeight="1" thickTop="1" thickBot="1">
      <c r="A33" s="10" t="s">
        <v>171</v>
      </c>
      <c r="B33" s="8" t="s">
        <v>113</v>
      </c>
      <c r="C33" s="11" t="s">
        <v>172</v>
      </c>
      <c r="D33" s="648">
        <v>17484.429535838175</v>
      </c>
    </row>
    <row r="34" spans="1:4" ht="30" customHeight="1" thickTop="1" thickBot="1">
      <c r="A34" s="10" t="s">
        <v>160</v>
      </c>
      <c r="B34" s="8" t="s">
        <v>113</v>
      </c>
      <c r="C34" s="11" t="s">
        <v>161</v>
      </c>
      <c r="D34" s="648">
        <v>9565.84107896981</v>
      </c>
    </row>
    <row r="35" spans="1:4" ht="30" customHeight="1" thickTop="1" thickBot="1">
      <c r="A35" s="10" t="s">
        <v>173</v>
      </c>
      <c r="B35" s="8" t="s">
        <v>113</v>
      </c>
      <c r="C35" s="11" t="s">
        <v>1886</v>
      </c>
      <c r="D35" s="648">
        <v>177696.52080463056</v>
      </c>
    </row>
    <row r="36" spans="1:4" ht="30" customHeight="1" thickTop="1" thickBot="1">
      <c r="A36" s="10" t="s">
        <v>170</v>
      </c>
      <c r="B36" s="8" t="s">
        <v>113</v>
      </c>
      <c r="C36" s="11" t="s">
        <v>1885</v>
      </c>
      <c r="D36" s="648">
        <v>131824.02696172081</v>
      </c>
    </row>
    <row r="37" spans="1:4" ht="30" customHeight="1" thickTop="1" thickBot="1">
      <c r="A37" s="10" t="s">
        <v>168</v>
      </c>
      <c r="B37" s="8" t="s">
        <v>113</v>
      </c>
      <c r="C37" s="11" t="s">
        <v>169</v>
      </c>
      <c r="D37" s="648">
        <v>100437.2234672825</v>
      </c>
    </row>
    <row r="38" spans="1:4" ht="30" customHeight="1" thickTop="1" thickBot="1">
      <c r="A38" s="10" t="s">
        <v>174</v>
      </c>
      <c r="B38" s="8" t="s">
        <v>113</v>
      </c>
      <c r="C38" s="11" t="s">
        <v>175</v>
      </c>
      <c r="D38" s="648">
        <v>99655.360418886878</v>
      </c>
    </row>
    <row r="39" spans="1:4" ht="30" customHeight="1" thickTop="1" thickBot="1">
      <c r="A39" s="10" t="s">
        <v>176</v>
      </c>
      <c r="B39" s="8" t="s">
        <v>113</v>
      </c>
      <c r="C39" s="11" t="s">
        <v>177</v>
      </c>
      <c r="D39" s="648">
        <v>99452.705898462096</v>
      </c>
    </row>
    <row r="40" spans="1:4" ht="30" customHeight="1" thickTop="1" thickBot="1">
      <c r="A40" s="10" t="s">
        <v>180</v>
      </c>
      <c r="B40" s="8" t="s">
        <v>113</v>
      </c>
      <c r="C40" s="11" t="s">
        <v>181</v>
      </c>
      <c r="D40" s="648">
        <v>114885.94305864944</v>
      </c>
    </row>
    <row r="41" spans="1:4" ht="30" customHeight="1" thickTop="1" thickBot="1">
      <c r="A41" s="10" t="s">
        <v>178</v>
      </c>
      <c r="B41" s="8" t="s">
        <v>113</v>
      </c>
      <c r="C41" s="11" t="s">
        <v>179</v>
      </c>
      <c r="D41" s="648">
        <v>113283.87691745351</v>
      </c>
    </row>
    <row r="42" spans="1:4" ht="30" customHeight="1" thickTop="1" thickBot="1">
      <c r="A42" s="10" t="s">
        <v>182</v>
      </c>
      <c r="B42" s="8" t="s">
        <v>113</v>
      </c>
      <c r="C42" s="11" t="s">
        <v>183</v>
      </c>
      <c r="D42" s="648">
        <v>110233.10481268044</v>
      </c>
    </row>
    <row r="43" spans="1:4" ht="30" customHeight="1" thickTop="1" thickBot="1">
      <c r="A43" s="10" t="s">
        <v>1672</v>
      </c>
      <c r="B43" s="8" t="s">
        <v>113</v>
      </c>
      <c r="C43" s="11" t="s">
        <v>1671</v>
      </c>
      <c r="D43" s="648">
        <v>12318.108552306385</v>
      </c>
    </row>
    <row r="44" spans="1:4" ht="30" customHeight="1" thickTop="1" thickBot="1">
      <c r="A44" s="10" t="s">
        <v>184</v>
      </c>
      <c r="B44" s="8" t="s">
        <v>113</v>
      </c>
      <c r="C44" s="11" t="s">
        <v>185</v>
      </c>
      <c r="D44" s="648">
        <v>30309.174389206521</v>
      </c>
    </row>
    <row r="45" spans="1:4" ht="30" customHeight="1" thickTop="1" thickBot="1">
      <c r="A45" s="10" t="s">
        <v>1603</v>
      </c>
      <c r="B45" s="8" t="s">
        <v>113</v>
      </c>
      <c r="C45" s="11" t="s">
        <v>1604</v>
      </c>
      <c r="D45" s="648">
        <v>3479.3590297254918</v>
      </c>
    </row>
    <row r="46" spans="1:4" ht="30" customHeight="1" thickTop="1" thickBot="1">
      <c r="A46" s="10" t="s">
        <v>188</v>
      </c>
      <c r="B46" s="8" t="s">
        <v>113</v>
      </c>
      <c r="C46" s="11" t="s">
        <v>189</v>
      </c>
      <c r="D46" s="648">
        <v>3547.8233947338649</v>
      </c>
    </row>
    <row r="47" spans="1:4" ht="30" customHeight="1" thickTop="1" thickBot="1">
      <c r="A47" s="10" t="s">
        <v>186</v>
      </c>
      <c r="B47" s="8" t="s">
        <v>113</v>
      </c>
      <c r="C47" s="11" t="s">
        <v>187</v>
      </c>
      <c r="D47" s="648">
        <v>5323.7890230510475</v>
      </c>
    </row>
    <row r="48" spans="1:4" ht="30" customHeight="1" thickTop="1" thickBot="1">
      <c r="A48" s="10" t="s">
        <v>190</v>
      </c>
      <c r="B48" s="8" t="s">
        <v>113</v>
      </c>
      <c r="C48" s="11" t="s">
        <v>191</v>
      </c>
      <c r="D48" s="648">
        <v>8343.067519920276</v>
      </c>
    </row>
    <row r="49" spans="1:4" ht="30" customHeight="1" thickTop="1" thickBot="1">
      <c r="A49" s="10" t="s">
        <v>201</v>
      </c>
      <c r="B49" s="8" t="s">
        <v>113</v>
      </c>
      <c r="C49" s="11" t="s">
        <v>1888</v>
      </c>
      <c r="D49" s="648">
        <v>121120.30813631184</v>
      </c>
    </row>
    <row r="50" spans="1:4" ht="30" customHeight="1" thickTop="1" thickBot="1">
      <c r="A50" s="10" t="s">
        <v>192</v>
      </c>
      <c r="B50" s="8" t="s">
        <v>113</v>
      </c>
      <c r="C50" s="11" t="s">
        <v>193</v>
      </c>
      <c r="D50" s="648">
        <v>43955.491622675327</v>
      </c>
    </row>
    <row r="51" spans="1:4" ht="30" customHeight="1" thickTop="1" thickBot="1">
      <c r="A51" s="10" t="s">
        <v>194</v>
      </c>
      <c r="B51" s="8" t="s">
        <v>113</v>
      </c>
      <c r="C51" s="11" t="s">
        <v>1887</v>
      </c>
      <c r="D51" s="648">
        <v>4094.1690275006772</v>
      </c>
    </row>
    <row r="52" spans="1:4" ht="30" customHeight="1" thickTop="1" thickBot="1">
      <c r="A52" s="10" t="s">
        <v>224</v>
      </c>
      <c r="B52" s="8" t="s">
        <v>92</v>
      </c>
      <c r="C52" s="11" t="s">
        <v>1891</v>
      </c>
      <c r="D52" s="648">
        <v>226125.47403695298</v>
      </c>
    </row>
    <row r="53" spans="1:4" ht="30" customHeight="1" thickTop="1" thickBot="1">
      <c r="A53" s="10" t="s">
        <v>195</v>
      </c>
      <c r="B53" s="8" t="s">
        <v>113</v>
      </c>
      <c r="C53" s="11" t="s">
        <v>196</v>
      </c>
      <c r="D53" s="648">
        <v>17458.413077134996</v>
      </c>
    </row>
    <row r="54" spans="1:4" ht="30" customHeight="1" thickTop="1" thickBot="1">
      <c r="A54" s="10" t="s">
        <v>214</v>
      </c>
      <c r="B54" s="8" t="s">
        <v>113</v>
      </c>
      <c r="C54" s="11" t="s">
        <v>215</v>
      </c>
      <c r="D54" s="648">
        <v>15705.725332920658</v>
      </c>
    </row>
    <row r="55" spans="1:4" ht="30" customHeight="1" thickTop="1" thickBot="1">
      <c r="A55" s="10" t="s">
        <v>197</v>
      </c>
      <c r="B55" s="8" t="s">
        <v>113</v>
      </c>
      <c r="C55" s="11" t="s">
        <v>198</v>
      </c>
      <c r="D55" s="648">
        <v>173355.88006309973</v>
      </c>
    </row>
    <row r="56" spans="1:4" ht="30" customHeight="1" thickTop="1" thickBot="1">
      <c r="A56" s="10" t="s">
        <v>199</v>
      </c>
      <c r="B56" s="8" t="s">
        <v>113</v>
      </c>
      <c r="C56" s="11" t="s">
        <v>200</v>
      </c>
      <c r="D56" s="648">
        <v>17721.316238767144</v>
      </c>
    </row>
    <row r="57" spans="1:4" ht="30" customHeight="1" thickTop="1" thickBot="1">
      <c r="A57" s="10" t="s">
        <v>202</v>
      </c>
      <c r="B57" s="8" t="s">
        <v>113</v>
      </c>
      <c r="C57" s="11" t="s">
        <v>203</v>
      </c>
      <c r="D57" s="648">
        <v>96566.248269709118</v>
      </c>
    </row>
    <row r="58" spans="1:4" ht="30" customHeight="1" thickTop="1" thickBot="1">
      <c r="A58" s="10" t="s">
        <v>212</v>
      </c>
      <c r="B58" s="8" t="s">
        <v>113</v>
      </c>
      <c r="C58" s="11" t="s">
        <v>213</v>
      </c>
      <c r="D58" s="648">
        <v>37482.870554783796</v>
      </c>
    </row>
    <row r="59" spans="1:4" ht="30" customHeight="1" thickTop="1" thickBot="1">
      <c r="A59" s="10" t="s">
        <v>206</v>
      </c>
      <c r="B59" s="8" t="s">
        <v>113</v>
      </c>
      <c r="C59" s="11" t="s">
        <v>207</v>
      </c>
      <c r="D59" s="648">
        <v>14923.862284525041</v>
      </c>
    </row>
    <row r="60" spans="1:4" ht="30" customHeight="1" thickTop="1" thickBot="1">
      <c r="A60" s="10" t="s">
        <v>204</v>
      </c>
      <c r="B60" s="8" t="s">
        <v>113</v>
      </c>
      <c r="C60" s="11" t="s">
        <v>205</v>
      </c>
      <c r="D60" s="648">
        <v>21456.731993623951</v>
      </c>
    </row>
    <row r="61" spans="1:4" ht="30" customHeight="1" thickTop="1" thickBot="1">
      <c r="A61" s="10" t="s">
        <v>208</v>
      </c>
      <c r="B61" s="8" t="s">
        <v>113</v>
      </c>
      <c r="C61" s="11" t="s">
        <v>209</v>
      </c>
      <c r="D61" s="648">
        <v>22820.542144590734</v>
      </c>
    </row>
    <row r="62" spans="1:4" ht="30" customHeight="1" thickTop="1" thickBot="1">
      <c r="A62" s="10" t="s">
        <v>210</v>
      </c>
      <c r="B62" s="8" t="s">
        <v>113</v>
      </c>
      <c r="C62" s="11" t="s">
        <v>211</v>
      </c>
      <c r="D62" s="648">
        <v>24936.09102334944</v>
      </c>
    </row>
    <row r="63" spans="1:4" ht="30" customHeight="1" thickTop="1" thickBot="1">
      <c r="A63" s="10" t="s">
        <v>217</v>
      </c>
      <c r="B63" s="8" t="s">
        <v>113</v>
      </c>
      <c r="C63" s="11" t="s">
        <v>218</v>
      </c>
      <c r="D63" s="648">
        <v>40152.98079011032</v>
      </c>
    </row>
    <row r="64" spans="1:4" ht="30" customHeight="1" thickTop="1" thickBot="1">
      <c r="A64" s="10" t="s">
        <v>219</v>
      </c>
      <c r="B64" s="8" t="s">
        <v>113</v>
      </c>
      <c r="C64" s="11" t="s">
        <v>220</v>
      </c>
      <c r="D64" s="648">
        <v>24319.911738274091</v>
      </c>
    </row>
    <row r="65" spans="1:4" ht="30" customHeight="1" thickTop="1" thickBot="1">
      <c r="A65" s="10" t="s">
        <v>216</v>
      </c>
      <c r="B65" s="8" t="s">
        <v>113</v>
      </c>
      <c r="C65" s="11" t="s">
        <v>1889</v>
      </c>
      <c r="D65" s="648">
        <v>25513.930264020102</v>
      </c>
    </row>
    <row r="66" spans="1:4" ht="30" customHeight="1" thickTop="1" thickBot="1">
      <c r="A66" s="10" t="s">
        <v>221</v>
      </c>
      <c r="B66" s="8" t="s">
        <v>113</v>
      </c>
      <c r="C66" s="11" t="s">
        <v>1890</v>
      </c>
      <c r="D66" s="648">
        <v>91469.760938485866</v>
      </c>
    </row>
    <row r="67" spans="1:4" ht="30" customHeight="1" thickTop="1" thickBot="1">
      <c r="A67" s="10" t="s">
        <v>222</v>
      </c>
      <c r="B67" s="8" t="s">
        <v>113</v>
      </c>
      <c r="C67" s="11" t="s">
        <v>223</v>
      </c>
      <c r="D67" s="648">
        <v>43018.899109360791</v>
      </c>
    </row>
    <row r="68" spans="1:4" ht="30" customHeight="1" thickTop="1" thickBot="1">
      <c r="A68" s="10" t="s">
        <v>225</v>
      </c>
      <c r="B68" s="8" t="s">
        <v>113</v>
      </c>
      <c r="C68" s="11" t="s">
        <v>226</v>
      </c>
      <c r="D68" s="648">
        <v>102817.04479497351</v>
      </c>
    </row>
    <row r="69" spans="1:4" ht="30" customHeight="1" thickTop="1" thickBot="1">
      <c r="A69" s="10" t="s">
        <v>227</v>
      </c>
      <c r="B69" s="8" t="s">
        <v>113</v>
      </c>
      <c r="C69" s="11" t="s">
        <v>1892</v>
      </c>
      <c r="D69" s="648">
        <v>31463.483583247678</v>
      </c>
    </row>
    <row r="70" spans="1:4" ht="30" customHeight="1" thickTop="1" thickBot="1">
      <c r="A70" s="10" t="s">
        <v>232</v>
      </c>
      <c r="B70" s="8" t="s">
        <v>233</v>
      </c>
      <c r="C70" s="11" t="s">
        <v>1895</v>
      </c>
      <c r="D70" s="648">
        <v>5804.4088654098223</v>
      </c>
    </row>
    <row r="71" spans="1:4" ht="30" customHeight="1" thickTop="1" thickBot="1">
      <c r="A71" s="10" t="s">
        <v>228</v>
      </c>
      <c r="B71" s="8" t="s">
        <v>113</v>
      </c>
      <c r="C71" s="11" t="s">
        <v>1893</v>
      </c>
      <c r="D71" s="648">
        <v>5136.1966629281069</v>
      </c>
    </row>
    <row r="72" spans="1:4" ht="30" customHeight="1" thickTop="1" thickBot="1">
      <c r="A72" s="10" t="s">
        <v>229</v>
      </c>
      <c r="B72" s="8" t="s">
        <v>113</v>
      </c>
      <c r="C72" s="11" t="s">
        <v>1894</v>
      </c>
      <c r="D72" s="648">
        <v>14146.10709802993</v>
      </c>
    </row>
    <row r="73" spans="1:4" ht="30" customHeight="1" thickTop="1" thickBot="1">
      <c r="A73" s="10" t="s">
        <v>230</v>
      </c>
      <c r="B73" s="8" t="s">
        <v>113</v>
      </c>
      <c r="C73" s="11" t="s">
        <v>231</v>
      </c>
      <c r="D73" s="648">
        <v>5720.882340099608</v>
      </c>
    </row>
    <row r="74" spans="1:4" ht="30" customHeight="1" thickTop="1" thickBot="1">
      <c r="A74" s="10" t="s">
        <v>234</v>
      </c>
      <c r="B74" s="8" t="s">
        <v>113</v>
      </c>
      <c r="C74" s="11" t="s">
        <v>235</v>
      </c>
      <c r="D74" s="648">
        <v>24567.752739604395</v>
      </c>
    </row>
    <row r="75" spans="1:4" ht="30" customHeight="1" thickTop="1" thickBot="1">
      <c r="A75" s="10" t="s">
        <v>236</v>
      </c>
      <c r="B75" s="8" t="s">
        <v>113</v>
      </c>
      <c r="C75" s="11" t="s">
        <v>237</v>
      </c>
      <c r="D75" s="648">
        <v>587170.93362130539</v>
      </c>
    </row>
    <row r="76" spans="1:4" ht="30" customHeight="1" thickTop="1" thickBot="1">
      <c r="A76" s="10" t="s">
        <v>238</v>
      </c>
      <c r="B76" s="8" t="s">
        <v>113</v>
      </c>
      <c r="C76" s="11" t="s">
        <v>239</v>
      </c>
      <c r="D76" s="648">
        <v>628049.63668050442</v>
      </c>
    </row>
    <row r="77" spans="1:4" ht="30" customHeight="1" thickTop="1" thickBot="1">
      <c r="A77" s="10" t="s">
        <v>240</v>
      </c>
      <c r="B77" s="8" t="s">
        <v>113</v>
      </c>
      <c r="C77" s="11" t="s">
        <v>1896</v>
      </c>
      <c r="D77" s="648">
        <v>212720.15136831361</v>
      </c>
    </row>
    <row r="78" spans="1:4" ht="30" customHeight="1" thickTop="1" thickBot="1">
      <c r="A78" s="10" t="s">
        <v>241</v>
      </c>
      <c r="B78" s="8" t="s">
        <v>113</v>
      </c>
      <c r="C78" s="11" t="s">
        <v>1897</v>
      </c>
      <c r="D78" s="648">
        <v>208599.96588210974</v>
      </c>
    </row>
    <row r="79" spans="1:4" ht="30" customHeight="1" thickTop="1" thickBot="1">
      <c r="A79" s="10" t="s">
        <v>246</v>
      </c>
      <c r="B79" s="8" t="s">
        <v>113</v>
      </c>
      <c r="C79" s="11" t="s">
        <v>1902</v>
      </c>
      <c r="D79" s="648">
        <v>187285.63976770325</v>
      </c>
    </row>
    <row r="80" spans="1:4" ht="30" customHeight="1" thickTop="1" thickBot="1">
      <c r="A80" s="10" t="s">
        <v>243</v>
      </c>
      <c r="B80" s="8" t="s">
        <v>113</v>
      </c>
      <c r="C80" s="11" t="s">
        <v>1899</v>
      </c>
      <c r="D80" s="648">
        <v>217173.07366845818</v>
      </c>
    </row>
    <row r="81" spans="1:4" ht="30" customHeight="1" thickTop="1" thickBot="1">
      <c r="A81" s="10" t="s">
        <v>244</v>
      </c>
      <c r="B81" s="8" t="s">
        <v>113</v>
      </c>
      <c r="C81" s="11" t="s">
        <v>1900</v>
      </c>
      <c r="D81" s="648">
        <v>351178.37529934576</v>
      </c>
    </row>
    <row r="82" spans="1:4" ht="30" customHeight="1" thickTop="1" thickBot="1">
      <c r="A82" s="10" t="s">
        <v>245</v>
      </c>
      <c r="B82" s="8" t="s">
        <v>113</v>
      </c>
      <c r="C82" s="11" t="s">
        <v>1901</v>
      </c>
      <c r="D82" s="648">
        <v>271164.0719140608</v>
      </c>
    </row>
    <row r="83" spans="1:4" ht="30" customHeight="1" thickTop="1" thickBot="1">
      <c r="A83" s="10" t="s">
        <v>247</v>
      </c>
      <c r="B83" s="8" t="s">
        <v>113</v>
      </c>
      <c r="C83" s="11" t="s">
        <v>1903</v>
      </c>
      <c r="D83" s="648">
        <v>235277.79035127218</v>
      </c>
    </row>
    <row r="84" spans="1:4" ht="30" customHeight="1" thickTop="1" thickBot="1">
      <c r="A84" s="10" t="s">
        <v>242</v>
      </c>
      <c r="B84" s="8" t="s">
        <v>113</v>
      </c>
      <c r="C84" s="11" t="s">
        <v>1898</v>
      </c>
      <c r="D84" s="648">
        <v>268048.94330617978</v>
      </c>
    </row>
    <row r="85" spans="1:4" ht="30" customHeight="1" thickTop="1" thickBot="1">
      <c r="A85" s="10" t="s">
        <v>248</v>
      </c>
      <c r="B85" s="8" t="s">
        <v>113</v>
      </c>
      <c r="C85" s="11" t="s">
        <v>1904</v>
      </c>
      <c r="D85" s="648">
        <v>404838.0060183077</v>
      </c>
    </row>
    <row r="86" spans="1:4" ht="30" customHeight="1" thickTop="1" thickBot="1">
      <c r="A86" s="10" t="s">
        <v>249</v>
      </c>
      <c r="B86" s="8" t="s">
        <v>113</v>
      </c>
      <c r="C86" s="11" t="s">
        <v>250</v>
      </c>
      <c r="D86" s="648">
        <v>7902.1570092663569</v>
      </c>
    </row>
    <row r="87" spans="1:4" ht="30" customHeight="1" thickTop="1" thickBot="1">
      <c r="A87" s="10" t="s">
        <v>255</v>
      </c>
      <c r="B87" s="8" t="s">
        <v>113</v>
      </c>
      <c r="C87" s="11" t="s">
        <v>256</v>
      </c>
      <c r="D87" s="648">
        <v>1878108.9837604747</v>
      </c>
    </row>
    <row r="88" spans="1:4" ht="30" customHeight="1" thickTop="1" thickBot="1">
      <c r="A88" s="10" t="s">
        <v>253</v>
      </c>
      <c r="B88" s="8" t="s">
        <v>113</v>
      </c>
      <c r="C88" s="11" t="s">
        <v>254</v>
      </c>
      <c r="D88" s="648">
        <v>38415.355206197819</v>
      </c>
    </row>
    <row r="89" spans="1:4" ht="30" customHeight="1" thickTop="1" thickBot="1">
      <c r="A89" s="10" t="s">
        <v>251</v>
      </c>
      <c r="B89" s="8" t="s">
        <v>113</v>
      </c>
      <c r="C89" s="11" t="s">
        <v>252</v>
      </c>
      <c r="D89" s="648">
        <v>36286.113454437436</v>
      </c>
    </row>
    <row r="90" spans="1:4" ht="30" customHeight="1" thickTop="1" thickBot="1">
      <c r="A90" s="10" t="s">
        <v>257</v>
      </c>
      <c r="B90" s="8" t="s">
        <v>113</v>
      </c>
      <c r="C90" s="11" t="s">
        <v>258</v>
      </c>
      <c r="D90" s="648">
        <v>9906.7936167115058</v>
      </c>
    </row>
    <row r="91" spans="1:4" ht="30" customHeight="1" thickTop="1" thickBot="1">
      <c r="A91" s="10" t="s">
        <v>259</v>
      </c>
      <c r="B91" s="8" t="s">
        <v>113</v>
      </c>
      <c r="C91" s="11" t="s">
        <v>260</v>
      </c>
      <c r="D91" s="648">
        <v>111253.22385130519</v>
      </c>
    </row>
    <row r="92" spans="1:4" ht="30" customHeight="1" thickTop="1" thickBot="1">
      <c r="A92" s="10" t="s">
        <v>261</v>
      </c>
      <c r="B92" s="8" t="s">
        <v>113</v>
      </c>
      <c r="C92" s="11" t="s">
        <v>262</v>
      </c>
      <c r="D92" s="648">
        <v>13840.756030092589</v>
      </c>
    </row>
    <row r="93" spans="1:4" ht="30" customHeight="1" thickTop="1" thickBot="1">
      <c r="A93" s="10" t="s">
        <v>263</v>
      </c>
      <c r="B93" s="8" t="s">
        <v>113</v>
      </c>
      <c r="C93" s="11" t="s">
        <v>264</v>
      </c>
      <c r="D93" s="648">
        <v>14860.87506871734</v>
      </c>
    </row>
    <row r="94" spans="1:4" ht="30" customHeight="1" thickTop="1" thickBot="1">
      <c r="A94" s="10" t="s">
        <v>265</v>
      </c>
      <c r="B94" s="8" t="s">
        <v>113</v>
      </c>
      <c r="C94" s="11" t="s">
        <v>266</v>
      </c>
      <c r="D94" s="648">
        <v>37078.930801234397</v>
      </c>
    </row>
    <row r="95" spans="1:4" ht="30" customHeight="1" thickTop="1" thickBot="1">
      <c r="A95" s="10" t="s">
        <v>267</v>
      </c>
      <c r="B95" s="8" t="s">
        <v>113</v>
      </c>
      <c r="C95" s="11" t="s">
        <v>268</v>
      </c>
      <c r="D95" s="648">
        <v>116338.7568841271</v>
      </c>
    </row>
    <row r="96" spans="1:4" ht="30" customHeight="1" thickTop="1" thickBot="1">
      <c r="A96" s="10" t="s">
        <v>269</v>
      </c>
      <c r="B96" s="8" t="s">
        <v>113</v>
      </c>
      <c r="C96" s="11" t="s">
        <v>270</v>
      </c>
      <c r="D96" s="648">
        <v>192313.66273391808</v>
      </c>
    </row>
    <row r="97" spans="1:4" ht="30" customHeight="1" thickTop="1" thickBot="1">
      <c r="A97" s="10" t="s">
        <v>271</v>
      </c>
      <c r="B97" s="8" t="s">
        <v>113</v>
      </c>
      <c r="C97" s="11" t="s">
        <v>272</v>
      </c>
      <c r="D97" s="648">
        <v>150653.09662632344</v>
      </c>
    </row>
    <row r="98" spans="1:4" ht="30" customHeight="1" thickTop="1" thickBot="1">
      <c r="A98" s="10" t="s">
        <v>273</v>
      </c>
      <c r="B98" s="8" t="s">
        <v>113</v>
      </c>
      <c r="C98" s="11" t="s">
        <v>274</v>
      </c>
      <c r="D98" s="648">
        <v>10869.402588729223</v>
      </c>
    </row>
    <row r="99" spans="1:4" ht="30" customHeight="1" thickTop="1" thickBot="1">
      <c r="A99" s="10" t="s">
        <v>275</v>
      </c>
      <c r="B99" s="8" t="s">
        <v>113</v>
      </c>
      <c r="C99" s="11" t="s">
        <v>276</v>
      </c>
      <c r="D99" s="648">
        <v>19777.985763618657</v>
      </c>
    </row>
    <row r="100" spans="1:4" ht="30" customHeight="1" thickTop="1" thickBot="1">
      <c r="A100" s="10" t="s">
        <v>277</v>
      </c>
      <c r="B100" s="8" t="s">
        <v>113</v>
      </c>
      <c r="C100" s="11" t="s">
        <v>278</v>
      </c>
      <c r="D100" s="648">
        <v>462836.90819150046</v>
      </c>
    </row>
    <row r="101" spans="1:4" ht="30" customHeight="1" thickTop="1" thickBot="1">
      <c r="A101" s="10" t="s">
        <v>279</v>
      </c>
      <c r="B101" s="8" t="s">
        <v>113</v>
      </c>
      <c r="C101" s="11" t="s">
        <v>1905</v>
      </c>
      <c r="D101" s="648">
        <v>467942.98053382483</v>
      </c>
    </row>
    <row r="102" spans="1:4" ht="30" customHeight="1" thickTop="1" thickBot="1">
      <c r="A102" s="10" t="s">
        <v>280</v>
      </c>
      <c r="B102" s="8" t="s">
        <v>113</v>
      </c>
      <c r="C102" s="11" t="s">
        <v>281</v>
      </c>
      <c r="D102" s="648">
        <v>663014.38789028022</v>
      </c>
    </row>
    <row r="103" spans="1:4" ht="30" customHeight="1" thickTop="1" thickBot="1">
      <c r="A103" s="10" t="s">
        <v>282</v>
      </c>
      <c r="B103" s="8" t="s">
        <v>113</v>
      </c>
      <c r="C103" s="11" t="s">
        <v>283</v>
      </c>
      <c r="D103" s="648">
        <v>490737.50621971244</v>
      </c>
    </row>
    <row r="104" spans="1:4" ht="30" customHeight="1" thickTop="1" thickBot="1">
      <c r="A104" s="10" t="s">
        <v>284</v>
      </c>
      <c r="B104" s="8" t="s">
        <v>113</v>
      </c>
      <c r="C104" s="11" t="s">
        <v>285</v>
      </c>
      <c r="D104" s="648">
        <v>523879.73603296542</v>
      </c>
    </row>
    <row r="105" spans="1:4" ht="30" customHeight="1" thickTop="1" thickBot="1">
      <c r="A105" s="10" t="s">
        <v>286</v>
      </c>
      <c r="B105" s="8" t="s">
        <v>113</v>
      </c>
      <c r="C105" s="11" t="s">
        <v>287</v>
      </c>
      <c r="D105" s="648">
        <v>220448.4088904587</v>
      </c>
    </row>
    <row r="106" spans="1:4" ht="30" customHeight="1" thickTop="1" thickBot="1">
      <c r="A106" s="10" t="s">
        <v>288</v>
      </c>
      <c r="B106" s="8" t="s">
        <v>113</v>
      </c>
      <c r="C106" s="11" t="s">
        <v>289</v>
      </c>
      <c r="D106" s="648">
        <v>12445.452271221957</v>
      </c>
    </row>
    <row r="107" spans="1:4" ht="30" customHeight="1" thickTop="1" thickBot="1">
      <c r="A107" s="10" t="s">
        <v>290</v>
      </c>
      <c r="B107" s="8" t="s">
        <v>113</v>
      </c>
      <c r="C107" s="11" t="s">
        <v>291</v>
      </c>
      <c r="D107" s="648">
        <v>433891.5439532607</v>
      </c>
    </row>
    <row r="108" spans="1:4" ht="30" customHeight="1" thickTop="1" thickBot="1">
      <c r="A108" s="10" t="s">
        <v>292</v>
      </c>
      <c r="B108" s="8" t="s">
        <v>113</v>
      </c>
      <c r="C108" s="11" t="s">
        <v>293</v>
      </c>
      <c r="D108" s="648">
        <v>10869.402588729223</v>
      </c>
    </row>
    <row r="109" spans="1:4" ht="30" customHeight="1" thickTop="1" thickBot="1">
      <c r="A109" s="10" t="s">
        <v>294</v>
      </c>
      <c r="B109" s="8" t="s">
        <v>113</v>
      </c>
      <c r="C109" s="11" t="s">
        <v>1906</v>
      </c>
      <c r="D109" s="648">
        <v>667887.68139157619</v>
      </c>
    </row>
    <row r="110" spans="1:4" ht="30" customHeight="1" thickTop="1" thickBot="1">
      <c r="A110" s="10" t="s">
        <v>295</v>
      </c>
      <c r="B110" s="8" t="s">
        <v>113</v>
      </c>
      <c r="C110" s="11" t="s">
        <v>296</v>
      </c>
      <c r="D110" s="648">
        <v>3390.3553552146082</v>
      </c>
    </row>
    <row r="111" spans="1:4" ht="30" customHeight="1" thickTop="1" thickBot="1">
      <c r="A111" s="10" t="s">
        <v>297</v>
      </c>
      <c r="B111" s="8" t="s">
        <v>113</v>
      </c>
      <c r="C111" s="11" t="s">
        <v>298</v>
      </c>
      <c r="D111" s="648">
        <v>120501.39027663616</v>
      </c>
    </row>
    <row r="112" spans="1:4" ht="30" customHeight="1" thickTop="1" thickBot="1">
      <c r="A112" s="10" t="s">
        <v>299</v>
      </c>
      <c r="B112" s="8" t="s">
        <v>113</v>
      </c>
      <c r="C112" s="11" t="s">
        <v>300</v>
      </c>
      <c r="D112" s="648">
        <v>600698.12285965949</v>
      </c>
    </row>
    <row r="113" spans="1:4" ht="30" customHeight="1" thickTop="1" thickBot="1">
      <c r="A113" s="10" t="s">
        <v>301</v>
      </c>
      <c r="B113" s="8" t="s">
        <v>113</v>
      </c>
      <c r="C113" s="11" t="s">
        <v>302</v>
      </c>
      <c r="D113" s="648">
        <v>9415.2194759513895</v>
      </c>
    </row>
    <row r="114" spans="1:4" ht="30" customHeight="1" thickTop="1" thickBot="1">
      <c r="A114" s="10" t="s">
        <v>305</v>
      </c>
      <c r="B114" s="8" t="s">
        <v>113</v>
      </c>
      <c r="C114" s="11" t="s">
        <v>306</v>
      </c>
      <c r="D114" s="648">
        <v>172691.77572251853</v>
      </c>
    </row>
    <row r="115" spans="1:4" ht="30" customHeight="1" thickTop="1" thickBot="1">
      <c r="A115" s="10" t="s">
        <v>303</v>
      </c>
      <c r="B115" s="8" t="s">
        <v>113</v>
      </c>
      <c r="C115" s="11" t="s">
        <v>304</v>
      </c>
      <c r="D115" s="648">
        <v>185422.03975217533</v>
      </c>
    </row>
    <row r="116" spans="1:4" ht="30" customHeight="1" thickTop="1" thickBot="1">
      <c r="A116" s="10" t="s">
        <v>309</v>
      </c>
      <c r="B116" s="8" t="s">
        <v>113</v>
      </c>
      <c r="C116" s="11" t="s">
        <v>1907</v>
      </c>
      <c r="D116" s="648">
        <v>178607.09685924189</v>
      </c>
    </row>
    <row r="117" spans="1:4" ht="30" customHeight="1" thickTop="1" thickBot="1">
      <c r="A117" s="10" t="s">
        <v>310</v>
      </c>
      <c r="B117" s="8" t="s">
        <v>113</v>
      </c>
      <c r="C117" s="11" t="s">
        <v>311</v>
      </c>
      <c r="D117" s="648">
        <v>278133.74427191308</v>
      </c>
    </row>
    <row r="118" spans="1:4" ht="30" customHeight="1" thickTop="1" thickBot="1">
      <c r="A118" s="10" t="s">
        <v>313</v>
      </c>
      <c r="B118" s="8" t="s">
        <v>113</v>
      </c>
      <c r="C118" s="11" t="s">
        <v>1909</v>
      </c>
      <c r="D118" s="648">
        <v>363118.56055680593</v>
      </c>
    </row>
    <row r="119" spans="1:4" ht="30" customHeight="1" thickTop="1" thickBot="1">
      <c r="A119" s="10" t="s">
        <v>318</v>
      </c>
      <c r="B119" s="8" t="s">
        <v>113</v>
      </c>
      <c r="C119" s="11" t="s">
        <v>319</v>
      </c>
      <c r="D119" s="648">
        <v>247230.2991944339</v>
      </c>
    </row>
    <row r="120" spans="1:4" ht="30" customHeight="1" thickTop="1" thickBot="1">
      <c r="A120" s="10" t="s">
        <v>314</v>
      </c>
      <c r="B120" s="8" t="s">
        <v>113</v>
      </c>
      <c r="C120" s="11" t="s">
        <v>315</v>
      </c>
      <c r="D120" s="648">
        <v>247230.2991944339</v>
      </c>
    </row>
    <row r="121" spans="1:4" ht="30" customHeight="1" thickTop="1" thickBot="1">
      <c r="A121" s="10" t="s">
        <v>1648</v>
      </c>
      <c r="B121" s="8" t="s">
        <v>113</v>
      </c>
      <c r="C121" s="11" t="s">
        <v>1649</v>
      </c>
      <c r="D121" s="648">
        <v>145547.02428399897</v>
      </c>
    </row>
    <row r="122" spans="1:4" ht="30" customHeight="1" thickTop="1" thickBot="1">
      <c r="A122" s="10" t="s">
        <v>322</v>
      </c>
      <c r="B122" s="8" t="s">
        <v>113</v>
      </c>
      <c r="C122" s="11" t="s">
        <v>323</v>
      </c>
      <c r="D122" s="648">
        <v>200874.446934565</v>
      </c>
    </row>
    <row r="123" spans="1:4" ht="30" customHeight="1" thickTop="1" thickBot="1">
      <c r="A123" s="10" t="s">
        <v>320</v>
      </c>
      <c r="B123" s="8" t="s">
        <v>113</v>
      </c>
      <c r="C123" s="11" t="s">
        <v>321</v>
      </c>
      <c r="D123" s="648">
        <v>200874.446934565</v>
      </c>
    </row>
    <row r="124" spans="1:4" ht="30" customHeight="1" thickTop="1" thickBot="1">
      <c r="A124" s="10" t="s">
        <v>312</v>
      </c>
      <c r="B124" s="8" t="s">
        <v>113</v>
      </c>
      <c r="C124" s="11" t="s">
        <v>1908</v>
      </c>
      <c r="D124" s="648">
        <v>264569.58427645429</v>
      </c>
    </row>
    <row r="125" spans="1:4" ht="30" customHeight="1" thickTop="1" thickBot="1">
      <c r="A125" s="10" t="s">
        <v>316</v>
      </c>
      <c r="B125" s="8" t="s">
        <v>113</v>
      </c>
      <c r="C125" s="11" t="s">
        <v>317</v>
      </c>
      <c r="D125" s="648">
        <v>224823.2818144937</v>
      </c>
    </row>
    <row r="126" spans="1:4" ht="30" customHeight="1" thickTop="1" thickBot="1">
      <c r="A126" s="10" t="s">
        <v>307</v>
      </c>
      <c r="B126" s="8" t="s">
        <v>113</v>
      </c>
      <c r="C126" s="11" t="s">
        <v>308</v>
      </c>
      <c r="D126" s="648">
        <v>177233.70169717396</v>
      </c>
    </row>
    <row r="127" spans="1:4" ht="30" customHeight="1" thickTop="1" thickBot="1">
      <c r="A127" s="10" t="s">
        <v>324</v>
      </c>
      <c r="B127" s="8" t="s">
        <v>113</v>
      </c>
      <c r="C127" s="11" t="s">
        <v>325</v>
      </c>
      <c r="D127" s="648">
        <v>6512.3303995963952</v>
      </c>
    </row>
    <row r="128" spans="1:4" ht="30" customHeight="1" thickTop="1" thickBot="1">
      <c r="A128" s="10" t="s">
        <v>326</v>
      </c>
      <c r="B128" s="8" t="s">
        <v>113</v>
      </c>
      <c r="C128" s="11" t="s">
        <v>327</v>
      </c>
      <c r="D128" s="648">
        <v>128257.03354478459</v>
      </c>
    </row>
    <row r="129" spans="1:4" ht="30" customHeight="1" thickTop="1" thickBot="1">
      <c r="A129" s="10" t="s">
        <v>328</v>
      </c>
      <c r="B129" s="8" t="s">
        <v>113</v>
      </c>
      <c r="C129" s="11" t="s">
        <v>329</v>
      </c>
      <c r="D129" s="648">
        <v>115.02013321406584</v>
      </c>
    </row>
    <row r="130" spans="1:4" ht="30" customHeight="1" thickTop="1" thickBot="1">
      <c r="A130" s="10" t="s">
        <v>330</v>
      </c>
      <c r="B130" s="8" t="s">
        <v>113</v>
      </c>
      <c r="C130" s="11" t="s">
        <v>331</v>
      </c>
      <c r="D130" s="648">
        <v>3430.0646869194638</v>
      </c>
    </row>
    <row r="131" spans="1:4" ht="30" customHeight="1" thickTop="1" thickBot="1">
      <c r="A131" s="10" t="s">
        <v>332</v>
      </c>
      <c r="B131" s="8" t="s">
        <v>113</v>
      </c>
      <c r="C131" s="11" t="s">
        <v>333</v>
      </c>
      <c r="D131" s="648">
        <v>3043.9256682722421</v>
      </c>
    </row>
    <row r="132" spans="1:4" ht="30" customHeight="1" thickTop="1" thickBot="1">
      <c r="A132" s="10" t="s">
        <v>334</v>
      </c>
      <c r="B132" s="8" t="s">
        <v>113</v>
      </c>
      <c r="C132" s="11" t="s">
        <v>1676</v>
      </c>
      <c r="D132" s="648">
        <v>5371.7140785569081</v>
      </c>
    </row>
    <row r="133" spans="1:4" ht="30" customHeight="1" thickTop="1" thickBot="1">
      <c r="A133" s="10" t="s">
        <v>335</v>
      </c>
      <c r="B133" s="8" t="s">
        <v>92</v>
      </c>
      <c r="C133" s="11" t="s">
        <v>1910</v>
      </c>
      <c r="D133" s="648">
        <v>356446.02354308998</v>
      </c>
    </row>
    <row r="134" spans="1:4" ht="30" customHeight="1" thickTop="1" thickBot="1">
      <c r="A134" s="10" t="s">
        <v>336</v>
      </c>
      <c r="B134" s="8" t="s">
        <v>113</v>
      </c>
      <c r="C134" s="11" t="s">
        <v>337</v>
      </c>
      <c r="D134" s="648">
        <v>61487.846214019359</v>
      </c>
    </row>
    <row r="135" spans="1:4" ht="30" customHeight="1" thickTop="1" thickBot="1">
      <c r="A135" s="10" t="s">
        <v>338</v>
      </c>
      <c r="B135" s="8" t="s">
        <v>339</v>
      </c>
      <c r="C135" s="11" t="s">
        <v>340</v>
      </c>
      <c r="D135" s="648">
        <v>1855.3842917268953</v>
      </c>
    </row>
    <row r="136" spans="1:4" ht="30" customHeight="1" thickTop="1" thickBot="1">
      <c r="A136" s="10" t="s">
        <v>352</v>
      </c>
      <c r="B136" s="8" t="s">
        <v>339</v>
      </c>
      <c r="C136" s="11" t="s">
        <v>353</v>
      </c>
      <c r="D136" s="648">
        <v>2079.9474089543578</v>
      </c>
    </row>
    <row r="137" spans="1:4" ht="30" customHeight="1" thickTop="1" thickBot="1">
      <c r="A137" s="10" t="s">
        <v>343</v>
      </c>
      <c r="B137" s="8" t="s">
        <v>344</v>
      </c>
      <c r="C137" s="11" t="s">
        <v>345</v>
      </c>
      <c r="D137" s="648">
        <v>0.34689301639863057</v>
      </c>
    </row>
    <row r="138" spans="1:4" ht="30" customHeight="1" thickTop="1" thickBot="1">
      <c r="A138" s="10" t="s">
        <v>346</v>
      </c>
      <c r="B138" s="8" t="s">
        <v>344</v>
      </c>
      <c r="C138" s="11" t="s">
        <v>347</v>
      </c>
      <c r="D138" s="648">
        <v>0.42030817139465926</v>
      </c>
    </row>
    <row r="139" spans="1:4" ht="30" customHeight="1" thickTop="1" thickBot="1">
      <c r="A139" s="10" t="s">
        <v>350</v>
      </c>
      <c r="B139" s="8" t="s">
        <v>339</v>
      </c>
      <c r="C139" s="11" t="s">
        <v>351</v>
      </c>
      <c r="D139" s="648">
        <v>2026.5452042478269</v>
      </c>
    </row>
    <row r="140" spans="1:4" ht="30" customHeight="1" thickTop="1" thickBot="1">
      <c r="A140" s="10" t="s">
        <v>348</v>
      </c>
      <c r="B140" s="8" t="s">
        <v>339</v>
      </c>
      <c r="C140" s="11" t="s">
        <v>349</v>
      </c>
      <c r="D140" s="648">
        <v>1844.4299933255559</v>
      </c>
    </row>
    <row r="141" spans="1:4" ht="30" customHeight="1" thickTop="1" thickBot="1">
      <c r="A141" s="10" t="s">
        <v>356</v>
      </c>
      <c r="B141" s="8" t="s">
        <v>113</v>
      </c>
      <c r="C141" s="11" t="s">
        <v>357</v>
      </c>
      <c r="D141" s="648">
        <v>56976.04455996761</v>
      </c>
    </row>
    <row r="142" spans="1:4" ht="30" customHeight="1" thickTop="1" thickBot="1">
      <c r="A142" s="10" t="s">
        <v>341</v>
      </c>
      <c r="B142" s="8" t="s">
        <v>339</v>
      </c>
      <c r="C142" s="11" t="s">
        <v>342</v>
      </c>
      <c r="D142" s="648">
        <v>1129.6620226381467</v>
      </c>
    </row>
    <row r="143" spans="1:4" ht="30" customHeight="1" thickTop="1" thickBot="1">
      <c r="A143" s="10" t="s">
        <v>354</v>
      </c>
      <c r="B143" s="8" t="s">
        <v>113</v>
      </c>
      <c r="C143" s="11" t="s">
        <v>355</v>
      </c>
      <c r="D143" s="648">
        <v>51507.111083098818</v>
      </c>
    </row>
    <row r="144" spans="1:4" ht="30" customHeight="1" thickTop="1" thickBot="1">
      <c r="A144" s="10" t="s">
        <v>359</v>
      </c>
      <c r="B144" s="8" t="s">
        <v>113</v>
      </c>
      <c r="C144" s="11" t="s">
        <v>360</v>
      </c>
      <c r="D144" s="648">
        <v>222343.50251389045</v>
      </c>
    </row>
    <row r="145" spans="1:4" ht="68.25" customHeight="1" thickTop="1" thickBot="1">
      <c r="A145" s="10" t="s">
        <v>358</v>
      </c>
      <c r="B145" s="8" t="s">
        <v>113</v>
      </c>
      <c r="C145" s="11" t="s">
        <v>2197</v>
      </c>
      <c r="D145" s="648">
        <v>355393.04160926113</v>
      </c>
    </row>
    <row r="146" spans="1:4" ht="30" customHeight="1" thickTop="1" thickBot="1">
      <c r="A146" s="10" t="s">
        <v>361</v>
      </c>
      <c r="B146" s="8" t="s">
        <v>113</v>
      </c>
      <c r="C146" s="11" t="s">
        <v>1911</v>
      </c>
      <c r="D146" s="648">
        <v>175175.66288502229</v>
      </c>
    </row>
    <row r="147" spans="1:4" ht="30" customHeight="1" thickTop="1" thickBot="1">
      <c r="A147" s="10" t="s">
        <v>362</v>
      </c>
      <c r="B147" s="8" t="s">
        <v>113</v>
      </c>
      <c r="C147" s="11" t="s">
        <v>1912</v>
      </c>
      <c r="D147" s="648">
        <v>175175.66288502229</v>
      </c>
    </row>
    <row r="148" spans="1:4" ht="30" customHeight="1" thickTop="1" thickBot="1">
      <c r="A148" s="10" t="s">
        <v>367</v>
      </c>
      <c r="B148" s="8" t="s">
        <v>113</v>
      </c>
      <c r="C148" s="11" t="s">
        <v>368</v>
      </c>
      <c r="D148" s="648">
        <v>9589.1189630726549</v>
      </c>
    </row>
    <row r="149" spans="1:4" ht="30" customHeight="1" thickTop="1" thickBot="1">
      <c r="A149" s="10" t="s">
        <v>363</v>
      </c>
      <c r="B149" s="8" t="s">
        <v>113</v>
      </c>
      <c r="C149" s="11" t="s">
        <v>364</v>
      </c>
      <c r="D149" s="648">
        <v>9675.3840629832048</v>
      </c>
    </row>
    <row r="150" spans="1:4" ht="30" customHeight="1" thickTop="1" thickBot="1">
      <c r="A150" s="10" t="s">
        <v>158</v>
      </c>
      <c r="B150" s="8" t="s">
        <v>113</v>
      </c>
      <c r="C150" s="11" t="s">
        <v>159</v>
      </c>
      <c r="D150" s="648">
        <v>59913.165818826797</v>
      </c>
    </row>
    <row r="151" spans="1:4" ht="30" customHeight="1" thickTop="1" thickBot="1">
      <c r="A151" s="10" t="s">
        <v>369</v>
      </c>
      <c r="B151" s="8" t="s">
        <v>113</v>
      </c>
      <c r="C151" s="11" t="s">
        <v>370</v>
      </c>
      <c r="D151" s="648">
        <v>154518.59467469616</v>
      </c>
    </row>
    <row r="152" spans="1:4" ht="30" customHeight="1" thickTop="1" thickBot="1">
      <c r="A152" s="10" t="s">
        <v>371</v>
      </c>
      <c r="B152" s="8" t="s">
        <v>113</v>
      </c>
      <c r="C152" s="11" t="s">
        <v>372</v>
      </c>
      <c r="D152" s="648">
        <v>169971.00185708582</v>
      </c>
    </row>
    <row r="153" spans="1:4" ht="30" customHeight="1" thickTop="1" thickBot="1">
      <c r="A153" s="10" t="s">
        <v>365</v>
      </c>
      <c r="B153" s="8" t="s">
        <v>113</v>
      </c>
      <c r="C153" s="11" t="s">
        <v>366</v>
      </c>
      <c r="D153" s="648">
        <v>169971.00185708582</v>
      </c>
    </row>
    <row r="154" spans="1:4" ht="30" customHeight="1" thickTop="1" thickBot="1">
      <c r="A154" s="10" t="s">
        <v>373</v>
      </c>
      <c r="B154" s="8" t="s">
        <v>113</v>
      </c>
      <c r="C154" s="11" t="s">
        <v>374</v>
      </c>
      <c r="D154" s="648">
        <v>64452.353218881901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87" t="s">
        <v>1850</v>
      </c>
      <c r="B1" s="688"/>
      <c r="C1" s="688"/>
      <c r="D1" s="689"/>
    </row>
    <row r="2" spans="1:4" ht="49.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4873.3288082302615</v>
      </c>
    </row>
    <row r="7" spans="1:4" ht="16.5" thickTop="1" thickBot="1">
      <c r="A7" s="663" t="s">
        <v>747</v>
      </c>
      <c r="B7" s="663" t="s">
        <v>377</v>
      </c>
      <c r="C7" s="664" t="s">
        <v>748</v>
      </c>
      <c r="D7" s="646">
        <v>4625.1098809427331</v>
      </c>
    </row>
    <row r="8" spans="1:4" ht="16.5" thickTop="1" thickBot="1">
      <c r="A8" s="663" t="s">
        <v>743</v>
      </c>
      <c r="B8" s="663" t="s">
        <v>377</v>
      </c>
      <c r="C8" s="664" t="s">
        <v>744</v>
      </c>
      <c r="D8" s="646">
        <v>4527.5565907423943</v>
      </c>
    </row>
    <row r="9" spans="1:4" ht="16.5" thickTop="1" thickBot="1">
      <c r="A9" s="663" t="s">
        <v>745</v>
      </c>
      <c r="B9" s="663" t="s">
        <v>377</v>
      </c>
      <c r="C9" s="664" t="s">
        <v>746</v>
      </c>
      <c r="D9" s="646">
        <v>3456.1179652176056</v>
      </c>
    </row>
    <row r="10" spans="1:4" ht="16.5" thickTop="1" thickBot="1">
      <c r="A10" s="663" t="s">
        <v>1668</v>
      </c>
      <c r="B10" s="663" t="s">
        <v>377</v>
      </c>
      <c r="C10" s="664" t="s">
        <v>1667</v>
      </c>
      <c r="D10" s="646">
        <v>4762.7684126698787</v>
      </c>
    </row>
    <row r="11" spans="1:4" ht="16.5" thickTop="1" thickBot="1">
      <c r="A11" s="663" t="s">
        <v>751</v>
      </c>
      <c r="B11" s="663" t="s">
        <v>377</v>
      </c>
      <c r="C11" s="664" t="s">
        <v>752</v>
      </c>
      <c r="D11" s="646">
        <v>17017.62951272578</v>
      </c>
    </row>
    <row r="12" spans="1:4" ht="16.5" thickTop="1" thickBot="1">
      <c r="A12" s="663" t="s">
        <v>749</v>
      </c>
      <c r="B12" s="663" t="s">
        <v>377</v>
      </c>
      <c r="C12" s="664" t="s">
        <v>750</v>
      </c>
      <c r="D12" s="646">
        <v>8179.2580635572122</v>
      </c>
    </row>
    <row r="13" spans="1:4" ht="16.5" thickTop="1" thickBot="1">
      <c r="A13" s="663" t="s">
        <v>753</v>
      </c>
      <c r="B13" s="663" t="s">
        <v>92</v>
      </c>
      <c r="C13" s="664" t="s">
        <v>1935</v>
      </c>
      <c r="D13" s="646">
        <v>1461.1315021117423</v>
      </c>
    </row>
    <row r="14" spans="1:4" ht="16.5" thickTop="1" thickBot="1">
      <c r="A14" s="663" t="s">
        <v>755</v>
      </c>
      <c r="B14" s="663" t="s">
        <v>233</v>
      </c>
      <c r="C14" s="664" t="s">
        <v>1937</v>
      </c>
      <c r="D14" s="646">
        <v>61203.850346245934</v>
      </c>
    </row>
    <row r="15" spans="1:4" ht="16.5" thickTop="1" thickBot="1">
      <c r="A15" s="663" t="s">
        <v>756</v>
      </c>
      <c r="B15" s="663" t="s">
        <v>92</v>
      </c>
      <c r="C15" s="664" t="s">
        <v>1938</v>
      </c>
      <c r="D15" s="646">
        <v>1559.7687177587516</v>
      </c>
    </row>
    <row r="16" spans="1:4" ht="16.5" thickTop="1" thickBot="1">
      <c r="A16" s="663" t="s">
        <v>754</v>
      </c>
      <c r="B16" s="663" t="s">
        <v>233</v>
      </c>
      <c r="C16" s="664" t="s">
        <v>1936</v>
      </c>
      <c r="D16" s="646">
        <v>49546.232167305447</v>
      </c>
    </row>
    <row r="17" spans="1:4" ht="16.5" thickTop="1" thickBot="1">
      <c r="A17" s="663" t="s">
        <v>776</v>
      </c>
      <c r="B17" s="663" t="s">
        <v>422</v>
      </c>
      <c r="C17" s="664" t="s">
        <v>777</v>
      </c>
      <c r="D17" s="646">
        <v>14217.850083976055</v>
      </c>
    </row>
    <row r="18" spans="1:4" ht="16.5" thickTop="1" thickBot="1">
      <c r="A18" s="663" t="s">
        <v>757</v>
      </c>
      <c r="B18" s="663" t="s">
        <v>387</v>
      </c>
      <c r="C18" s="664" t="s">
        <v>1939</v>
      </c>
      <c r="D18" s="646">
        <v>85566.158685610557</v>
      </c>
    </row>
    <row r="19" spans="1:4" ht="16.5" thickTop="1" thickBot="1">
      <c r="A19" s="663" t="s">
        <v>758</v>
      </c>
      <c r="B19" s="663" t="s">
        <v>387</v>
      </c>
      <c r="C19" s="664" t="s">
        <v>2240</v>
      </c>
      <c r="D19" s="646">
        <v>97021.082806023682</v>
      </c>
    </row>
    <row r="20" spans="1:4" ht="16.5" thickTop="1" thickBot="1">
      <c r="A20" s="663" t="s">
        <v>761</v>
      </c>
      <c r="B20" s="663" t="s">
        <v>387</v>
      </c>
      <c r="C20" s="664" t="s">
        <v>762</v>
      </c>
      <c r="D20" s="646">
        <v>100483.14068268905</v>
      </c>
    </row>
    <row r="21" spans="1:4" ht="16.5" thickTop="1" thickBot="1">
      <c r="A21" s="663" t="s">
        <v>759</v>
      </c>
      <c r="B21" s="663" t="s">
        <v>387</v>
      </c>
      <c r="C21" s="664" t="s">
        <v>2241</v>
      </c>
      <c r="D21" s="646">
        <v>97021.082806023682</v>
      </c>
    </row>
    <row r="22" spans="1:4" ht="16.5" thickTop="1" thickBot="1">
      <c r="A22" s="663" t="s">
        <v>760</v>
      </c>
      <c r="B22" s="663" t="s">
        <v>387</v>
      </c>
      <c r="C22" s="664" t="s">
        <v>2242</v>
      </c>
      <c r="D22" s="646">
        <v>97021.082806023682</v>
      </c>
    </row>
    <row r="23" spans="1:4" ht="16.5" thickTop="1" thickBot="1">
      <c r="A23" s="663" t="s">
        <v>763</v>
      </c>
      <c r="B23" s="663" t="s">
        <v>387</v>
      </c>
      <c r="C23" s="664" t="s">
        <v>764</v>
      </c>
      <c r="D23" s="646">
        <v>97021.082806023682</v>
      </c>
    </row>
    <row r="24" spans="1:4" ht="16.5" thickTop="1" thickBot="1">
      <c r="A24" s="663" t="s">
        <v>772</v>
      </c>
      <c r="B24" s="663" t="s">
        <v>387</v>
      </c>
      <c r="C24" s="664" t="s">
        <v>773</v>
      </c>
      <c r="D24" s="646">
        <v>29948.860091504037</v>
      </c>
    </row>
    <row r="25" spans="1:4" ht="16.5" thickTop="1" thickBot="1">
      <c r="A25" s="663" t="s">
        <v>765</v>
      </c>
      <c r="B25" s="663" t="s">
        <v>387</v>
      </c>
      <c r="C25" s="664" t="s">
        <v>766</v>
      </c>
      <c r="D25" s="646">
        <v>78188.962095571609</v>
      </c>
    </row>
    <row r="26" spans="1:4" ht="16.5" thickTop="1" thickBot="1">
      <c r="A26" s="663" t="s">
        <v>768</v>
      </c>
      <c r="B26" s="663" t="s">
        <v>387</v>
      </c>
      <c r="C26" s="664" t="s">
        <v>2002</v>
      </c>
      <c r="D26" s="646">
        <v>91795.478227625528</v>
      </c>
    </row>
    <row r="27" spans="1:4" ht="16.5" thickTop="1" thickBot="1">
      <c r="A27" s="663" t="s">
        <v>767</v>
      </c>
      <c r="B27" s="663" t="s">
        <v>387</v>
      </c>
      <c r="C27" s="664" t="s">
        <v>2004</v>
      </c>
      <c r="D27" s="646">
        <v>91795.478227625528</v>
      </c>
    </row>
    <row r="28" spans="1:4" ht="16.5" thickTop="1" thickBot="1">
      <c r="A28" s="663" t="s">
        <v>770</v>
      </c>
      <c r="B28" s="663" t="s">
        <v>387</v>
      </c>
      <c r="C28" s="664" t="s">
        <v>2003</v>
      </c>
      <c r="D28" s="646">
        <v>91795.478227625528</v>
      </c>
    </row>
    <row r="29" spans="1:4" ht="16.5" thickTop="1" thickBot="1">
      <c r="A29" s="663" t="s">
        <v>769</v>
      </c>
      <c r="B29" s="663" t="s">
        <v>387</v>
      </c>
      <c r="C29" s="664" t="s">
        <v>2001</v>
      </c>
      <c r="D29" s="646">
        <v>91795.478227625528</v>
      </c>
    </row>
    <row r="30" spans="1:4" ht="16.5" thickTop="1" thickBot="1">
      <c r="A30" s="663" t="s">
        <v>771</v>
      </c>
      <c r="B30" s="663" t="s">
        <v>387</v>
      </c>
      <c r="C30" s="664" t="s">
        <v>2243</v>
      </c>
      <c r="D30" s="646">
        <v>111710.44045930138</v>
      </c>
    </row>
    <row r="31" spans="1:4" ht="16.5" thickTop="1" thickBot="1">
      <c r="A31" s="663" t="s">
        <v>774</v>
      </c>
      <c r="B31" s="663" t="s">
        <v>422</v>
      </c>
      <c r="C31" s="664" t="s">
        <v>775</v>
      </c>
      <c r="D31" s="646">
        <v>75.874781266930228</v>
      </c>
    </row>
    <row r="32" spans="1:4" ht="16.5" thickTop="1" thickBot="1">
      <c r="A32" s="663" t="s">
        <v>779</v>
      </c>
      <c r="B32" s="663" t="s">
        <v>144</v>
      </c>
      <c r="C32" s="664" t="s">
        <v>1941</v>
      </c>
      <c r="D32" s="646">
        <v>492.97425974703691</v>
      </c>
    </row>
    <row r="33" spans="1:4" ht="16.5" thickTop="1" thickBot="1">
      <c r="A33" s="663" t="s">
        <v>780</v>
      </c>
      <c r="B33" s="663" t="s">
        <v>377</v>
      </c>
      <c r="C33" s="664" t="s">
        <v>781</v>
      </c>
      <c r="D33" s="646">
        <v>9054.0292560381167</v>
      </c>
    </row>
    <row r="34" spans="1:4" ht="16.5" thickTop="1" thickBot="1">
      <c r="A34" s="663" t="s">
        <v>786</v>
      </c>
      <c r="B34" s="663" t="s">
        <v>377</v>
      </c>
      <c r="C34" s="664" t="s">
        <v>787</v>
      </c>
      <c r="D34" s="646">
        <v>9002.0008345979368</v>
      </c>
    </row>
    <row r="35" spans="1:4" ht="16.5" thickTop="1" thickBot="1">
      <c r="A35" s="663" t="s">
        <v>782</v>
      </c>
      <c r="B35" s="663" t="s">
        <v>377</v>
      </c>
      <c r="C35" s="664" t="s">
        <v>783</v>
      </c>
      <c r="D35" s="646">
        <v>6503.5526800225907</v>
      </c>
    </row>
    <row r="36" spans="1:4" ht="16.5" thickTop="1" thickBot="1">
      <c r="A36" s="663" t="s">
        <v>784</v>
      </c>
      <c r="B36" s="663" t="s">
        <v>377</v>
      </c>
      <c r="C36" s="664" t="s">
        <v>785</v>
      </c>
      <c r="D36" s="646">
        <v>9060.5328087181388</v>
      </c>
    </row>
    <row r="37" spans="1:4" ht="16.5" thickTop="1" thickBot="1">
      <c r="A37" s="663" t="s">
        <v>898</v>
      </c>
      <c r="B37" s="663" t="s">
        <v>377</v>
      </c>
      <c r="C37" s="664" t="s">
        <v>899</v>
      </c>
      <c r="D37" s="646">
        <v>4563.4723051313176</v>
      </c>
    </row>
    <row r="38" spans="1:4" ht="16.5" thickTop="1" thickBot="1">
      <c r="A38" s="663" t="s">
        <v>788</v>
      </c>
      <c r="B38" s="663" t="s">
        <v>377</v>
      </c>
      <c r="C38" s="664" t="s">
        <v>789</v>
      </c>
      <c r="D38" s="646">
        <v>5559.4536159726449</v>
      </c>
    </row>
    <row r="39" spans="1:4" ht="16.5" thickTop="1" thickBot="1">
      <c r="A39" s="663" t="s">
        <v>917</v>
      </c>
      <c r="B39" s="663" t="s">
        <v>92</v>
      </c>
      <c r="C39" s="664" t="s">
        <v>2244</v>
      </c>
      <c r="D39" s="646">
        <v>383292.29682436481</v>
      </c>
    </row>
    <row r="40" spans="1:4" ht="16.5" thickTop="1" thickBot="1">
      <c r="A40" s="663" t="s">
        <v>896</v>
      </c>
      <c r="B40" s="663" t="s">
        <v>92</v>
      </c>
      <c r="C40" s="664" t="s">
        <v>897</v>
      </c>
      <c r="D40" s="646">
        <v>44272.93486925379</v>
      </c>
    </row>
    <row r="41" spans="1:4" ht="16.5" thickTop="1" thickBot="1">
      <c r="A41" s="663" t="s">
        <v>827</v>
      </c>
      <c r="B41" s="663" t="s">
        <v>92</v>
      </c>
      <c r="C41" s="664" t="s">
        <v>828</v>
      </c>
      <c r="D41" s="646">
        <v>922.42055511653757</v>
      </c>
    </row>
    <row r="42" spans="1:4" ht="16.5" thickTop="1" thickBot="1">
      <c r="A42" s="663" t="s">
        <v>432</v>
      </c>
      <c r="B42" s="663" t="s">
        <v>92</v>
      </c>
      <c r="C42" s="664" t="s">
        <v>433</v>
      </c>
      <c r="D42" s="646">
        <v>14287.221312562962</v>
      </c>
    </row>
    <row r="43" spans="1:4" ht="16.5" thickTop="1" thickBot="1">
      <c r="A43" s="663" t="s">
        <v>376</v>
      </c>
      <c r="B43" s="663" t="s">
        <v>377</v>
      </c>
      <c r="C43" s="664" t="s">
        <v>378</v>
      </c>
      <c r="D43" s="646">
        <v>7442.2321168391854</v>
      </c>
    </row>
    <row r="44" spans="1:4" ht="16.5" thickTop="1" thickBot="1">
      <c r="A44" s="663" t="s">
        <v>379</v>
      </c>
      <c r="B44" s="663" t="s">
        <v>144</v>
      </c>
      <c r="C44" s="664" t="s">
        <v>2245</v>
      </c>
      <c r="D44" s="646">
        <v>18857.050995725505</v>
      </c>
    </row>
    <row r="45" spans="1:4" ht="16.5" thickTop="1" thickBot="1">
      <c r="A45" s="663" t="s">
        <v>778</v>
      </c>
      <c r="B45" s="663" t="s">
        <v>377</v>
      </c>
      <c r="C45" s="664" t="s">
        <v>1940</v>
      </c>
      <c r="D45" s="646">
        <v>7857.7754577389469</v>
      </c>
    </row>
    <row r="46" spans="1:4" ht="16.5" thickTop="1" thickBot="1">
      <c r="A46" s="663" t="s">
        <v>913</v>
      </c>
      <c r="B46" s="663" t="s">
        <v>92</v>
      </c>
      <c r="C46" s="664" t="s">
        <v>1954</v>
      </c>
      <c r="D46" s="646">
        <v>1398.263826204857</v>
      </c>
    </row>
    <row r="47" spans="1:4" ht="16.5" thickTop="1" thickBot="1">
      <c r="A47" s="663" t="s">
        <v>914</v>
      </c>
      <c r="B47" s="663" t="s">
        <v>92</v>
      </c>
      <c r="C47" s="664" t="s">
        <v>1955</v>
      </c>
      <c r="D47" s="646">
        <v>25742.145432976089</v>
      </c>
    </row>
    <row r="48" spans="1:4" ht="16.5" thickTop="1" thickBot="1">
      <c r="A48" s="663" t="s">
        <v>797</v>
      </c>
      <c r="B48" s="663" t="s">
        <v>387</v>
      </c>
      <c r="C48" s="664" t="s">
        <v>798</v>
      </c>
      <c r="D48" s="646">
        <v>67806.040241915543</v>
      </c>
    </row>
    <row r="49" spans="1:4" ht="16.5" thickTop="1" thickBot="1">
      <c r="A49" s="663" t="s">
        <v>800</v>
      </c>
      <c r="B49" s="663" t="s">
        <v>387</v>
      </c>
      <c r="C49" s="664" t="s">
        <v>801</v>
      </c>
      <c r="D49" s="646">
        <v>68367.513623290812</v>
      </c>
    </row>
    <row r="50" spans="1:4" ht="16.5" thickTop="1" thickBot="1">
      <c r="A50" s="663" t="s">
        <v>799</v>
      </c>
      <c r="B50" s="663" t="s">
        <v>387</v>
      </c>
      <c r="C50" s="664" t="s">
        <v>1943</v>
      </c>
      <c r="D50" s="646">
        <v>62889.354415818452</v>
      </c>
    </row>
    <row r="51" spans="1:4" ht="16.5" thickTop="1" thickBot="1">
      <c r="A51" s="663" t="s">
        <v>796</v>
      </c>
      <c r="B51" s="663" t="s">
        <v>387</v>
      </c>
      <c r="C51" s="664" t="s">
        <v>1942</v>
      </c>
      <c r="D51" s="646">
        <v>64926.050330112201</v>
      </c>
    </row>
    <row r="52" spans="1:4" ht="16.5" thickTop="1" thickBot="1">
      <c r="A52" s="663" t="s">
        <v>802</v>
      </c>
      <c r="B52" s="663" t="s">
        <v>387</v>
      </c>
      <c r="C52" s="664" t="s">
        <v>803</v>
      </c>
      <c r="D52" s="646">
        <v>64999.757260485785</v>
      </c>
    </row>
    <row r="53" spans="1:4" ht="16.5" thickTop="1" thickBot="1">
      <c r="A53" s="663" t="s">
        <v>380</v>
      </c>
      <c r="B53" s="663" t="s">
        <v>144</v>
      </c>
      <c r="C53" s="664" t="s">
        <v>381</v>
      </c>
      <c r="D53" s="646">
        <v>5362.1791846786264</v>
      </c>
    </row>
    <row r="54" spans="1:4" ht="16.5" thickTop="1" thickBot="1">
      <c r="A54" s="663" t="s">
        <v>794</v>
      </c>
      <c r="B54" s="663" t="s">
        <v>377</v>
      </c>
      <c r="C54" s="664" t="s">
        <v>795</v>
      </c>
      <c r="D54" s="646">
        <v>4353.0445938284538</v>
      </c>
    </row>
    <row r="55" spans="1:4" ht="16.5" thickTop="1" thickBot="1">
      <c r="A55" s="663" t="s">
        <v>790</v>
      </c>
      <c r="B55" s="663" t="s">
        <v>422</v>
      </c>
      <c r="C55" s="664" t="s">
        <v>791</v>
      </c>
      <c r="D55" s="646">
        <v>4629.445582729415</v>
      </c>
    </row>
    <row r="56" spans="1:4" ht="16.5" thickTop="1" thickBot="1">
      <c r="A56" s="663" t="s">
        <v>792</v>
      </c>
      <c r="B56" s="663" t="s">
        <v>606</v>
      </c>
      <c r="C56" s="664" t="s">
        <v>793</v>
      </c>
      <c r="D56" s="646">
        <v>11905.837106228022</v>
      </c>
    </row>
    <row r="57" spans="1:4" ht="16.5" thickTop="1" thickBot="1">
      <c r="A57" s="663" t="s">
        <v>382</v>
      </c>
      <c r="B57" s="663" t="s">
        <v>377</v>
      </c>
      <c r="C57" s="664" t="s">
        <v>383</v>
      </c>
      <c r="D57" s="646">
        <v>6461.2795876024438</v>
      </c>
    </row>
    <row r="58" spans="1:4" ht="16.5" thickTop="1" thickBot="1">
      <c r="A58" s="663" t="s">
        <v>384</v>
      </c>
      <c r="B58" s="663" t="s">
        <v>377</v>
      </c>
      <c r="C58" s="664" t="s">
        <v>385</v>
      </c>
      <c r="D58" s="646">
        <v>4749.7613073098328</v>
      </c>
    </row>
    <row r="59" spans="1:4" ht="16.5" thickTop="1" thickBot="1">
      <c r="A59" s="663" t="s">
        <v>386</v>
      </c>
      <c r="B59" s="663" t="s">
        <v>387</v>
      </c>
      <c r="C59" s="664" t="s">
        <v>2246</v>
      </c>
      <c r="D59" s="646">
        <v>49175.529664544156</v>
      </c>
    </row>
    <row r="60" spans="1:4" ht="16.5" thickTop="1" thickBot="1">
      <c r="A60" s="663" t="s">
        <v>388</v>
      </c>
      <c r="B60" s="663" t="s">
        <v>377</v>
      </c>
      <c r="C60" s="664" t="s">
        <v>389</v>
      </c>
      <c r="D60" s="646">
        <v>7957.0967040076412</v>
      </c>
    </row>
    <row r="61" spans="1:4" ht="16.5" thickTop="1" thickBot="1">
      <c r="A61" s="663" t="s">
        <v>390</v>
      </c>
      <c r="B61" s="663" t="s">
        <v>233</v>
      </c>
      <c r="C61" s="664" t="s">
        <v>391</v>
      </c>
      <c r="D61" s="646">
        <v>90673.615390321633</v>
      </c>
    </row>
    <row r="62" spans="1:4" ht="16.5" thickTop="1" thickBot="1">
      <c r="A62" s="663" t="s">
        <v>398</v>
      </c>
      <c r="B62" s="663" t="s">
        <v>233</v>
      </c>
      <c r="C62" s="664" t="s">
        <v>399</v>
      </c>
      <c r="D62" s="646">
        <v>4878.7484354636135</v>
      </c>
    </row>
    <row r="63" spans="1:4" ht="16.5" thickTop="1" thickBot="1">
      <c r="A63" s="663" t="s">
        <v>392</v>
      </c>
      <c r="B63" s="663" t="s">
        <v>387</v>
      </c>
      <c r="C63" s="664" t="s">
        <v>393</v>
      </c>
      <c r="D63" s="646">
        <v>24042.550332596849</v>
      </c>
    </row>
    <row r="64" spans="1:4" ht="16.5" thickTop="1" thickBot="1">
      <c r="A64" s="663" t="s">
        <v>400</v>
      </c>
      <c r="B64" s="663" t="s">
        <v>92</v>
      </c>
      <c r="C64" s="664" t="s">
        <v>401</v>
      </c>
      <c r="D64" s="646">
        <v>42815.055143482059</v>
      </c>
    </row>
    <row r="65" spans="1:6" ht="16.5" thickTop="1" thickBot="1">
      <c r="A65" s="663" t="s">
        <v>394</v>
      </c>
      <c r="B65" s="663" t="s">
        <v>92</v>
      </c>
      <c r="C65" s="664" t="s">
        <v>395</v>
      </c>
      <c r="D65" s="646">
        <v>69145.772094000204</v>
      </c>
    </row>
    <row r="66" spans="1:6" ht="16.5" thickTop="1" thickBot="1">
      <c r="A66" s="663" t="s">
        <v>396</v>
      </c>
      <c r="B66" s="663" t="s">
        <v>92</v>
      </c>
      <c r="C66" s="664" t="s">
        <v>397</v>
      </c>
      <c r="D66" s="646">
        <v>87946.458966498831</v>
      </c>
    </row>
    <row r="67" spans="1:6" ht="16.5" thickTop="1" thickBot="1">
      <c r="A67" s="663" t="s">
        <v>918</v>
      </c>
      <c r="B67" s="663" t="s">
        <v>144</v>
      </c>
      <c r="C67" s="664" t="s">
        <v>919</v>
      </c>
      <c r="D67" s="646">
        <v>11476.602629346533</v>
      </c>
      <c r="F67" s="106"/>
    </row>
    <row r="68" spans="1:6" ht="16.5" thickTop="1" thickBot="1">
      <c r="A68" s="663" t="s">
        <v>402</v>
      </c>
      <c r="B68" s="663" t="s">
        <v>377</v>
      </c>
      <c r="C68" s="664" t="s">
        <v>403</v>
      </c>
      <c r="D68" s="646">
        <v>1445.9158633617196</v>
      </c>
    </row>
    <row r="69" spans="1:6" ht="16.5" thickTop="1" thickBot="1">
      <c r="A69" s="663" t="s">
        <v>404</v>
      </c>
      <c r="B69" s="663" t="s">
        <v>377</v>
      </c>
      <c r="C69" s="664" t="s">
        <v>405</v>
      </c>
      <c r="D69" s="646">
        <v>12017.481427235078</v>
      </c>
    </row>
    <row r="70" spans="1:6" ht="16.5" thickTop="1" thickBot="1">
      <c r="A70" s="663" t="s">
        <v>406</v>
      </c>
      <c r="B70" s="663" t="s">
        <v>144</v>
      </c>
      <c r="C70" s="664" t="s">
        <v>407</v>
      </c>
      <c r="D70" s="646">
        <v>59603.97638696037</v>
      </c>
    </row>
    <row r="71" spans="1:6" ht="16.5" thickTop="1" thickBot="1">
      <c r="A71" s="663" t="s">
        <v>408</v>
      </c>
      <c r="B71" s="663" t="s">
        <v>92</v>
      </c>
      <c r="C71" s="664" t="s">
        <v>409</v>
      </c>
      <c r="D71" s="646">
        <v>14641.664933624195</v>
      </c>
      <c r="F71" s="106"/>
    </row>
    <row r="72" spans="1:6" ht="16.5" thickTop="1" thickBot="1">
      <c r="A72" s="663" t="s">
        <v>410</v>
      </c>
      <c r="B72" s="663" t="s">
        <v>92</v>
      </c>
      <c r="C72" s="664" t="s">
        <v>411</v>
      </c>
      <c r="D72" s="646">
        <v>16761096.877262289</v>
      </c>
    </row>
    <row r="73" spans="1:6" ht="16.5" thickTop="1" thickBot="1">
      <c r="A73" s="663" t="s">
        <v>810</v>
      </c>
      <c r="B73" s="663" t="s">
        <v>377</v>
      </c>
      <c r="C73" s="664" t="s">
        <v>811</v>
      </c>
      <c r="D73" s="646">
        <v>2390.0556099083028</v>
      </c>
    </row>
    <row r="74" spans="1:6" ht="16.5" thickTop="1" thickBot="1">
      <c r="A74" s="663" t="s">
        <v>805</v>
      </c>
      <c r="B74" s="663" t="s">
        <v>377</v>
      </c>
      <c r="C74" s="664" t="s">
        <v>806</v>
      </c>
      <c r="D74" s="646">
        <v>2268.6559598812141</v>
      </c>
    </row>
    <row r="75" spans="1:6" ht="16.5" thickTop="1" thickBot="1">
      <c r="A75" s="663" t="s">
        <v>808</v>
      </c>
      <c r="B75" s="663" t="s">
        <v>377</v>
      </c>
      <c r="C75" s="664" t="s">
        <v>809</v>
      </c>
      <c r="D75" s="646">
        <v>2215.5436129943632</v>
      </c>
    </row>
    <row r="76" spans="1:6" ht="16.5" thickTop="1" thickBot="1">
      <c r="A76" s="663" t="s">
        <v>822</v>
      </c>
      <c r="B76" s="663" t="s">
        <v>377</v>
      </c>
      <c r="C76" s="664" t="s">
        <v>823</v>
      </c>
      <c r="D76" s="646">
        <v>4007.2723763405866</v>
      </c>
    </row>
    <row r="77" spans="1:6" ht="16.5" thickTop="1" thickBot="1">
      <c r="A77" s="663" t="s">
        <v>807</v>
      </c>
      <c r="B77" s="663" t="s">
        <v>377</v>
      </c>
      <c r="C77" s="664" t="s">
        <v>2037</v>
      </c>
      <c r="D77" s="646">
        <v>2347.782517488155</v>
      </c>
    </row>
    <row r="78" spans="1:6" ht="16.5" thickTop="1" thickBot="1">
      <c r="A78" s="663" t="s">
        <v>817</v>
      </c>
      <c r="B78" s="663" t="s">
        <v>377</v>
      </c>
      <c r="C78" s="664" t="s">
        <v>818</v>
      </c>
      <c r="D78" s="646">
        <v>3628.9823954526064</v>
      </c>
    </row>
    <row r="79" spans="1:6" ht="16.5" thickTop="1" thickBot="1">
      <c r="A79" s="663" t="s">
        <v>819</v>
      </c>
      <c r="B79" s="663" t="s">
        <v>377</v>
      </c>
      <c r="C79" s="664" t="s">
        <v>2023</v>
      </c>
      <c r="D79" s="646">
        <v>3734.1231637796377</v>
      </c>
    </row>
    <row r="80" spans="1:6" ht="16.5" thickTop="1" thickBot="1">
      <c r="A80" s="663" t="s">
        <v>820</v>
      </c>
      <c r="B80" s="663" t="s">
        <v>377</v>
      </c>
      <c r="C80" s="664" t="s">
        <v>2024</v>
      </c>
      <c r="D80" s="646">
        <v>3849.0192611267034</v>
      </c>
    </row>
    <row r="81" spans="1:4" ht="16.5" thickTop="1" thickBot="1">
      <c r="A81" s="663" t="s">
        <v>812</v>
      </c>
      <c r="B81" s="663" t="s">
        <v>377</v>
      </c>
      <c r="C81" s="664" t="s">
        <v>2247</v>
      </c>
      <c r="D81" s="646">
        <v>3625.7306191125945</v>
      </c>
    </row>
    <row r="82" spans="1:4" ht="16.5" thickTop="1" thickBot="1">
      <c r="A82" s="663" t="s">
        <v>813</v>
      </c>
      <c r="B82" s="663" t="s">
        <v>377</v>
      </c>
      <c r="C82" s="664" t="s">
        <v>2248</v>
      </c>
      <c r="D82" s="646">
        <v>4754.0970090965138</v>
      </c>
    </row>
    <row r="83" spans="1:4" ht="16.5" thickTop="1" thickBot="1">
      <c r="A83" s="663" t="s">
        <v>814</v>
      </c>
      <c r="B83" s="663" t="s">
        <v>377</v>
      </c>
      <c r="C83" s="664" t="s">
        <v>2249</v>
      </c>
      <c r="D83" s="646">
        <v>3856.6067392533964</v>
      </c>
    </row>
    <row r="84" spans="1:4" ht="16.5" thickTop="1" thickBot="1">
      <c r="A84" s="663" t="s">
        <v>815</v>
      </c>
      <c r="B84" s="663" t="s">
        <v>377</v>
      </c>
      <c r="C84" s="664" t="s">
        <v>2250</v>
      </c>
      <c r="D84" s="646">
        <v>4136.2595044943682</v>
      </c>
    </row>
    <row r="85" spans="1:4" ht="16.5" thickTop="1" thickBot="1">
      <c r="A85" s="663" t="s">
        <v>821</v>
      </c>
      <c r="B85" s="663" t="s">
        <v>377</v>
      </c>
      <c r="C85" s="664" t="s">
        <v>1944</v>
      </c>
      <c r="D85" s="646">
        <v>3958.4957312404167</v>
      </c>
    </row>
    <row r="86" spans="1:4" ht="16.5" thickTop="1" thickBot="1">
      <c r="A86" s="663" t="s">
        <v>816</v>
      </c>
      <c r="B86" s="663" t="s">
        <v>377</v>
      </c>
      <c r="C86" s="664" t="s">
        <v>2251</v>
      </c>
      <c r="D86" s="646">
        <v>4469.0246166221905</v>
      </c>
    </row>
    <row r="87" spans="1:4" ht="16.5" thickTop="1" thickBot="1">
      <c r="A87" s="663" t="s">
        <v>804</v>
      </c>
      <c r="B87" s="663" t="s">
        <v>377</v>
      </c>
      <c r="C87" s="664" t="s">
        <v>2252</v>
      </c>
      <c r="D87" s="646">
        <v>537.69330706750247</v>
      </c>
    </row>
    <row r="88" spans="1:4" ht="16.5" thickTop="1" thickBot="1">
      <c r="A88" s="663" t="s">
        <v>826</v>
      </c>
      <c r="B88" s="663" t="s">
        <v>377</v>
      </c>
      <c r="C88" s="664" t="s">
        <v>1945</v>
      </c>
      <c r="D88" s="646">
        <v>1250.8499654576785</v>
      </c>
    </row>
    <row r="89" spans="1:4" ht="16.5" thickTop="1" thickBot="1">
      <c r="A89" s="663" t="s">
        <v>824</v>
      </c>
      <c r="B89" s="663" t="s">
        <v>377</v>
      </c>
      <c r="C89" s="664" t="s">
        <v>825</v>
      </c>
      <c r="D89" s="646">
        <v>1032.9809506769216</v>
      </c>
    </row>
    <row r="90" spans="1:4" ht="16.5" thickTop="1" thickBot="1">
      <c r="A90" s="663" t="s">
        <v>915</v>
      </c>
      <c r="B90" s="663" t="s">
        <v>233</v>
      </c>
      <c r="C90" s="664" t="s">
        <v>916</v>
      </c>
      <c r="D90" s="646">
        <v>8339.7223866823024</v>
      </c>
    </row>
    <row r="91" spans="1:4" ht="16.5" thickTop="1" thickBot="1">
      <c r="A91" s="663" t="s">
        <v>412</v>
      </c>
      <c r="B91" s="663" t="s">
        <v>377</v>
      </c>
      <c r="C91" s="664" t="s">
        <v>2253</v>
      </c>
      <c r="D91" s="646">
        <v>20151.257979050002</v>
      </c>
    </row>
    <row r="92" spans="1:4" ht="16.5" thickTop="1" thickBot="1">
      <c r="A92" s="663" t="s">
        <v>413</v>
      </c>
      <c r="B92" s="663" t="s">
        <v>144</v>
      </c>
      <c r="C92" s="664" t="s">
        <v>414</v>
      </c>
      <c r="D92" s="646">
        <v>44657.728402821791</v>
      </c>
    </row>
    <row r="93" spans="1:4" ht="16.5" thickTop="1" thickBot="1">
      <c r="A93" s="663" t="s">
        <v>415</v>
      </c>
      <c r="B93" s="663" t="s">
        <v>144</v>
      </c>
      <c r="C93" s="664" t="s">
        <v>416</v>
      </c>
      <c r="D93" s="646">
        <v>1638.8952753656929</v>
      </c>
    </row>
    <row r="94" spans="1:4" ht="16.5" thickTop="1" thickBot="1">
      <c r="A94" s="663" t="s">
        <v>417</v>
      </c>
      <c r="B94" s="663" t="s">
        <v>144</v>
      </c>
      <c r="C94" s="664" t="s">
        <v>418</v>
      </c>
      <c r="D94" s="646">
        <v>1638.8952753656929</v>
      </c>
    </row>
    <row r="95" spans="1:4" ht="16.5" thickTop="1" thickBot="1">
      <c r="A95" s="663" t="s">
        <v>419</v>
      </c>
      <c r="B95" s="663" t="s">
        <v>377</v>
      </c>
      <c r="C95" s="664" t="s">
        <v>420</v>
      </c>
      <c r="D95" s="646">
        <v>7261.2165672452229</v>
      </c>
    </row>
    <row r="96" spans="1:4" ht="16.5" thickTop="1" thickBot="1">
      <c r="A96" s="663" t="s">
        <v>436</v>
      </c>
      <c r="B96" s="663" t="s">
        <v>377</v>
      </c>
      <c r="C96" s="664" t="s">
        <v>437</v>
      </c>
      <c r="D96" s="646">
        <v>4606.6831483493361</v>
      </c>
    </row>
    <row r="97" spans="1:4" ht="16.5" thickTop="1" thickBot="1">
      <c r="A97" s="663" t="s">
        <v>434</v>
      </c>
      <c r="B97" s="663" t="s">
        <v>377</v>
      </c>
      <c r="C97" s="664" t="s">
        <v>435</v>
      </c>
      <c r="D97" s="646">
        <v>7261.2165672452229</v>
      </c>
    </row>
    <row r="98" spans="1:4" ht="16.5" thickTop="1" thickBot="1">
      <c r="A98" s="663" t="s">
        <v>421</v>
      </c>
      <c r="B98" s="663" t="s">
        <v>422</v>
      </c>
      <c r="C98" s="664" t="s">
        <v>423</v>
      </c>
      <c r="D98" s="646">
        <v>5737.2173892265955</v>
      </c>
    </row>
    <row r="99" spans="1:4" ht="16.5" thickTop="1" thickBot="1">
      <c r="A99" s="663" t="s">
        <v>835</v>
      </c>
      <c r="B99" s="663" t="s">
        <v>387</v>
      </c>
      <c r="C99" s="664" t="s">
        <v>2254</v>
      </c>
      <c r="D99" s="646">
        <v>591123.0780435066</v>
      </c>
    </row>
    <row r="100" spans="1:4" ht="16.5" thickTop="1" thickBot="1">
      <c r="A100" s="663" t="s">
        <v>836</v>
      </c>
      <c r="B100" s="663" t="s">
        <v>387</v>
      </c>
      <c r="C100" s="664" t="s">
        <v>2255</v>
      </c>
      <c r="D100" s="646">
        <v>646704.60709787311</v>
      </c>
    </row>
    <row r="101" spans="1:4" ht="16.5" thickTop="1" thickBot="1">
      <c r="A101" s="663" t="s">
        <v>837</v>
      </c>
      <c r="B101" s="663" t="s">
        <v>387</v>
      </c>
      <c r="C101" s="664" t="s">
        <v>2256</v>
      </c>
      <c r="D101" s="646">
        <v>819067.17985106516</v>
      </c>
    </row>
    <row r="102" spans="1:4" ht="16.5" thickTop="1" thickBot="1">
      <c r="A102" s="663" t="s">
        <v>838</v>
      </c>
      <c r="B102" s="663" t="s">
        <v>387</v>
      </c>
      <c r="C102" s="664" t="s">
        <v>2257</v>
      </c>
      <c r="D102" s="646">
        <v>722209.76978748874</v>
      </c>
    </row>
    <row r="103" spans="1:4" ht="16.5" thickTop="1" thickBot="1">
      <c r="A103" s="663" t="s">
        <v>839</v>
      </c>
      <c r="B103" s="663" t="s">
        <v>387</v>
      </c>
      <c r="C103" s="664" t="s">
        <v>2258</v>
      </c>
      <c r="D103" s="646">
        <v>755593.58961949125</v>
      </c>
    </row>
    <row r="104" spans="1:4" ht="16.5" thickTop="1" thickBot="1">
      <c r="A104" s="663" t="s">
        <v>833</v>
      </c>
      <c r="B104" s="663" t="s">
        <v>387</v>
      </c>
      <c r="C104" s="664" t="s">
        <v>2006</v>
      </c>
      <c r="D104" s="646">
        <v>526393.21821924183</v>
      </c>
    </row>
    <row r="105" spans="1:4" ht="16.5" thickTop="1" thickBot="1">
      <c r="A105" s="663" t="s">
        <v>832</v>
      </c>
      <c r="B105" s="663" t="s">
        <v>387</v>
      </c>
      <c r="C105" s="664" t="s">
        <v>2007</v>
      </c>
      <c r="D105" s="646">
        <v>538788.98962736479</v>
      </c>
    </row>
    <row r="106" spans="1:4" ht="16.5" thickTop="1" thickBot="1">
      <c r="A106" s="663" t="s">
        <v>1661</v>
      </c>
      <c r="B106" s="663" t="s">
        <v>387</v>
      </c>
      <c r="C106" s="664" t="s">
        <v>2005</v>
      </c>
      <c r="D106" s="646">
        <v>589720.4785155151</v>
      </c>
    </row>
    <row r="107" spans="1:4" ht="16.5" thickTop="1" thickBot="1">
      <c r="A107" s="663" t="s">
        <v>829</v>
      </c>
      <c r="B107" s="663" t="s">
        <v>387</v>
      </c>
      <c r="C107" s="664" t="s">
        <v>2005</v>
      </c>
      <c r="D107" s="646">
        <v>589720.4785155151</v>
      </c>
    </row>
    <row r="108" spans="1:4" ht="16.5" thickTop="1" thickBot="1">
      <c r="A108" s="663" t="s">
        <v>831</v>
      </c>
      <c r="B108" s="663" t="s">
        <v>387</v>
      </c>
      <c r="C108" s="664" t="s">
        <v>2008</v>
      </c>
      <c r="D108" s="646">
        <v>695906.15097313735</v>
      </c>
    </row>
    <row r="109" spans="1:4" ht="16.5" thickTop="1" thickBot="1">
      <c r="A109" s="663" t="s">
        <v>830</v>
      </c>
      <c r="B109" s="663" t="s">
        <v>387</v>
      </c>
      <c r="C109" s="664" t="s">
        <v>2009</v>
      </c>
      <c r="D109" s="646">
        <v>746690.22600054042</v>
      </c>
    </row>
    <row r="110" spans="1:4" ht="16.5" thickTop="1" thickBot="1">
      <c r="A110" s="663" t="s">
        <v>834</v>
      </c>
      <c r="B110" s="663" t="s">
        <v>387</v>
      </c>
      <c r="C110" s="664" t="s">
        <v>2010</v>
      </c>
      <c r="D110" s="646">
        <v>510320.77169601264</v>
      </c>
    </row>
    <row r="111" spans="1:4" ht="16.5" thickTop="1" thickBot="1">
      <c r="A111" s="663" t="s">
        <v>424</v>
      </c>
      <c r="B111" s="663" t="s">
        <v>144</v>
      </c>
      <c r="C111" s="664" t="s">
        <v>425</v>
      </c>
      <c r="D111" s="646">
        <v>3182.4051114243875</v>
      </c>
    </row>
    <row r="112" spans="1:4" ht="16.5" thickTop="1" thickBot="1">
      <c r="A112" s="663" t="s">
        <v>426</v>
      </c>
      <c r="B112" s="663" t="s">
        <v>233</v>
      </c>
      <c r="C112" s="664" t="s">
        <v>427</v>
      </c>
      <c r="D112" s="646">
        <v>1445.9565458583561</v>
      </c>
    </row>
    <row r="113" spans="1:4" ht="16.5" thickTop="1" thickBot="1">
      <c r="A113" s="663" t="s">
        <v>428</v>
      </c>
      <c r="B113" s="663" t="s">
        <v>92</v>
      </c>
      <c r="C113" s="664" t="s">
        <v>427</v>
      </c>
      <c r="D113" s="646">
        <v>704.55154033578071</v>
      </c>
    </row>
    <row r="114" spans="1:4" ht="16.5" thickTop="1" thickBot="1">
      <c r="A114" s="663" t="s">
        <v>429</v>
      </c>
      <c r="B114" s="663" t="s">
        <v>144</v>
      </c>
      <c r="C114" s="664" t="s">
        <v>2259</v>
      </c>
      <c r="D114" s="646">
        <v>62130.606603149157</v>
      </c>
    </row>
    <row r="115" spans="1:4" ht="16.5" thickTop="1" thickBot="1">
      <c r="A115" s="663" t="s">
        <v>430</v>
      </c>
      <c r="B115" s="663" t="s">
        <v>92</v>
      </c>
      <c r="C115" s="664" t="s">
        <v>431</v>
      </c>
      <c r="D115" s="646">
        <v>43716.881115111864</v>
      </c>
    </row>
    <row r="116" spans="1:4" ht="16.5" thickTop="1" thickBot="1">
      <c r="A116" s="663" t="s">
        <v>438</v>
      </c>
      <c r="B116" s="663" t="s">
        <v>92</v>
      </c>
      <c r="C116" s="664" t="s">
        <v>1913</v>
      </c>
      <c r="D116" s="646">
        <v>476752.68453807611</v>
      </c>
    </row>
    <row r="117" spans="1:4" ht="16.5" thickTop="1" thickBot="1">
      <c r="A117" s="663" t="s">
        <v>440</v>
      </c>
      <c r="B117" s="663" t="s">
        <v>92</v>
      </c>
      <c r="C117" s="664" t="s">
        <v>441</v>
      </c>
      <c r="D117" s="646">
        <v>57372.173892265957</v>
      </c>
    </row>
    <row r="118" spans="1:4" ht="16.5" thickTop="1" thickBot="1">
      <c r="A118" s="663" t="s">
        <v>439</v>
      </c>
      <c r="B118" s="663" t="s">
        <v>92</v>
      </c>
      <c r="C118" s="664" t="s">
        <v>2260</v>
      </c>
      <c r="D118" s="646">
        <v>57372.173892265957</v>
      </c>
    </row>
    <row r="119" spans="1:4" ht="16.5" thickTop="1" thickBot="1">
      <c r="A119" s="663" t="s">
        <v>443</v>
      </c>
      <c r="B119" s="663" t="s">
        <v>387</v>
      </c>
      <c r="C119" s="664" t="s">
        <v>2261</v>
      </c>
      <c r="D119" s="646">
        <v>7532.1979289128312</v>
      </c>
    </row>
    <row r="120" spans="1:4" ht="16.5" thickTop="1" thickBot="1">
      <c r="A120" s="663" t="s">
        <v>442</v>
      </c>
      <c r="B120" s="663" t="s">
        <v>387</v>
      </c>
      <c r="C120" s="664" t="s">
        <v>2262</v>
      </c>
      <c r="D120" s="646">
        <v>6997.8226837043085</v>
      </c>
    </row>
    <row r="121" spans="1:4" ht="16.5" thickTop="1" thickBot="1">
      <c r="A121" s="663" t="s">
        <v>840</v>
      </c>
      <c r="B121" s="663" t="s">
        <v>606</v>
      </c>
      <c r="C121" s="664" t="s">
        <v>2263</v>
      </c>
      <c r="D121" s="646">
        <v>23956.632493106546</v>
      </c>
    </row>
    <row r="122" spans="1:4" ht="16.5" thickTop="1" thickBot="1">
      <c r="A122" s="663" t="s">
        <v>841</v>
      </c>
      <c r="B122" s="663" t="s">
        <v>606</v>
      </c>
      <c r="C122" s="664" t="s">
        <v>1946</v>
      </c>
      <c r="D122" s="646">
        <v>32192.585766111828</v>
      </c>
    </row>
    <row r="123" spans="1:4" ht="16.5" thickTop="1" thickBot="1">
      <c r="A123" s="663" t="s">
        <v>444</v>
      </c>
      <c r="B123" s="663" t="s">
        <v>387</v>
      </c>
      <c r="C123" s="664" t="s">
        <v>1914</v>
      </c>
      <c r="D123" s="646">
        <v>4807.2093559833647</v>
      </c>
    </row>
    <row r="124" spans="1:4" ht="16.5" thickTop="1" thickBot="1">
      <c r="A124" s="663" t="s">
        <v>445</v>
      </c>
      <c r="B124" s="663" t="s">
        <v>144</v>
      </c>
      <c r="C124" s="664" t="s">
        <v>446</v>
      </c>
      <c r="D124" s="646">
        <v>26227.74403308444</v>
      </c>
    </row>
    <row r="125" spans="1:4" ht="16.5" thickTop="1" thickBot="1">
      <c r="A125" s="663" t="s">
        <v>865</v>
      </c>
      <c r="B125" s="663" t="s">
        <v>422</v>
      </c>
      <c r="C125" s="664" t="s">
        <v>1947</v>
      </c>
      <c r="D125" s="646">
        <v>3062.0893868439698</v>
      </c>
    </row>
    <row r="126" spans="1:4" ht="16.5" thickTop="1" thickBot="1">
      <c r="A126" s="663" t="s">
        <v>866</v>
      </c>
      <c r="B126" s="663" t="s">
        <v>422</v>
      </c>
      <c r="C126" s="664" t="s">
        <v>1948</v>
      </c>
      <c r="D126" s="646">
        <v>3517.3380744455512</v>
      </c>
    </row>
    <row r="127" spans="1:4" ht="16.5" thickTop="1" thickBot="1">
      <c r="A127" s="663" t="s">
        <v>864</v>
      </c>
      <c r="B127" s="663" t="s">
        <v>422</v>
      </c>
      <c r="C127" s="664" t="s">
        <v>2264</v>
      </c>
      <c r="D127" s="646">
        <v>6822.2267613436979</v>
      </c>
    </row>
    <row r="128" spans="1:4" ht="16.5" thickTop="1" thickBot="1">
      <c r="A128" s="663" t="s">
        <v>846</v>
      </c>
      <c r="B128" s="663" t="s">
        <v>422</v>
      </c>
      <c r="C128" s="664" t="s">
        <v>847</v>
      </c>
      <c r="D128" s="646">
        <v>2894.0809426100527</v>
      </c>
    </row>
    <row r="129" spans="1:4" ht="16.5" thickTop="1" thickBot="1">
      <c r="A129" s="663" t="s">
        <v>848</v>
      </c>
      <c r="B129" s="663" t="s">
        <v>422</v>
      </c>
      <c r="C129" s="664" t="s">
        <v>849</v>
      </c>
      <c r="D129" s="646">
        <v>2886.4934644833602</v>
      </c>
    </row>
    <row r="130" spans="1:4" ht="16.5" thickTop="1" thickBot="1">
      <c r="A130" s="663" t="s">
        <v>850</v>
      </c>
      <c r="B130" s="663" t="s">
        <v>422</v>
      </c>
      <c r="C130" s="664" t="s">
        <v>851</v>
      </c>
      <c r="D130" s="646">
        <v>2875.6542100166557</v>
      </c>
    </row>
    <row r="131" spans="1:4" ht="16.5" thickTop="1" thickBot="1">
      <c r="A131" s="663" t="s">
        <v>852</v>
      </c>
      <c r="B131" s="663" t="s">
        <v>422</v>
      </c>
      <c r="C131" s="664" t="s">
        <v>853</v>
      </c>
      <c r="D131" s="646">
        <v>3569.3664958857321</v>
      </c>
    </row>
    <row r="132" spans="1:4" ht="16.5" thickTop="1" thickBot="1">
      <c r="A132" s="663" t="s">
        <v>854</v>
      </c>
      <c r="B132" s="663" t="s">
        <v>422</v>
      </c>
      <c r="C132" s="664" t="s">
        <v>855</v>
      </c>
      <c r="D132" s="646">
        <v>2469.1821675152437</v>
      </c>
    </row>
    <row r="133" spans="1:4" ht="16.5" thickTop="1" thickBot="1">
      <c r="A133" s="663" t="s">
        <v>858</v>
      </c>
      <c r="B133" s="663" t="s">
        <v>422</v>
      </c>
      <c r="C133" s="664" t="s">
        <v>859</v>
      </c>
      <c r="D133" s="646">
        <v>2832.2971921498383</v>
      </c>
    </row>
    <row r="134" spans="1:4" ht="16.5" thickTop="1" thickBot="1">
      <c r="A134" s="663" t="s">
        <v>856</v>
      </c>
      <c r="B134" s="663" t="s">
        <v>422</v>
      </c>
      <c r="C134" s="664" t="s">
        <v>857</v>
      </c>
      <c r="D134" s="646">
        <v>2836.6328939365203</v>
      </c>
    </row>
    <row r="135" spans="1:4" ht="16.5" thickTop="1" thickBot="1">
      <c r="A135" s="663" t="s">
        <v>860</v>
      </c>
      <c r="B135" s="663" t="s">
        <v>422</v>
      </c>
      <c r="C135" s="664" t="s">
        <v>861</v>
      </c>
      <c r="D135" s="646">
        <v>2788.940174283021</v>
      </c>
    </row>
    <row r="136" spans="1:4" ht="16.5" thickTop="1" thickBot="1">
      <c r="A136" s="663" t="s">
        <v>862</v>
      </c>
      <c r="B136" s="663" t="s">
        <v>422</v>
      </c>
      <c r="C136" s="664" t="s">
        <v>863</v>
      </c>
      <c r="D136" s="646">
        <v>3313.5600904715102</v>
      </c>
    </row>
    <row r="137" spans="1:4" ht="16.5" thickTop="1" thickBot="1">
      <c r="A137" s="663" t="s">
        <v>845</v>
      </c>
      <c r="B137" s="663" t="s">
        <v>377</v>
      </c>
      <c r="C137" s="664" t="s">
        <v>2265</v>
      </c>
      <c r="D137" s="646">
        <v>8726.6837711436474</v>
      </c>
    </row>
    <row r="138" spans="1:4" ht="31.5" thickTop="1" thickBot="1">
      <c r="A138" s="663" t="s">
        <v>842</v>
      </c>
      <c r="B138" s="663" t="s">
        <v>843</v>
      </c>
      <c r="C138" s="664" t="s">
        <v>844</v>
      </c>
      <c r="D138" s="646">
        <v>0</v>
      </c>
    </row>
    <row r="139" spans="1:4" ht="16.5" thickTop="1" thickBot="1">
      <c r="A139" s="663" t="s">
        <v>447</v>
      </c>
      <c r="B139" s="663" t="s">
        <v>377</v>
      </c>
      <c r="C139" s="664" t="s">
        <v>448</v>
      </c>
      <c r="D139" s="646">
        <v>6610.8612992429644</v>
      </c>
    </row>
    <row r="140" spans="1:4" ht="16.5" thickTop="1" thickBot="1">
      <c r="A140" s="663" t="s">
        <v>449</v>
      </c>
      <c r="B140" s="663" t="s">
        <v>450</v>
      </c>
      <c r="C140" s="664" t="s">
        <v>2266</v>
      </c>
      <c r="D140" s="646">
        <v>734.90145284255277</v>
      </c>
    </row>
    <row r="141" spans="1:4" ht="16.5" thickTop="1" thickBot="1">
      <c r="A141" s="663" t="s">
        <v>451</v>
      </c>
      <c r="B141" s="663" t="s">
        <v>144</v>
      </c>
      <c r="C141" s="664" t="s">
        <v>2267</v>
      </c>
      <c r="D141" s="646">
        <v>6172.9554187881095</v>
      </c>
    </row>
    <row r="142" spans="1:4" ht="16.5" thickTop="1" thickBot="1">
      <c r="A142" s="663" t="s">
        <v>452</v>
      </c>
      <c r="B142" s="663" t="s">
        <v>92</v>
      </c>
      <c r="C142" s="664" t="s">
        <v>2268</v>
      </c>
      <c r="D142" s="646">
        <v>3687.5143695728093</v>
      </c>
    </row>
    <row r="143" spans="1:4" ht="16.5" thickTop="1" thickBot="1">
      <c r="A143" s="663" t="s">
        <v>453</v>
      </c>
      <c r="B143" s="663" t="s">
        <v>454</v>
      </c>
      <c r="C143" s="664" t="s">
        <v>455</v>
      </c>
      <c r="D143" s="646">
        <v>13911.099182568323</v>
      </c>
    </row>
    <row r="144" spans="1:4" ht="16.5" thickTop="1" thickBot="1">
      <c r="A144" s="663" t="s">
        <v>456</v>
      </c>
      <c r="B144" s="663" t="s">
        <v>422</v>
      </c>
      <c r="C144" s="664" t="s">
        <v>457</v>
      </c>
      <c r="D144" s="646">
        <v>32783.325134547209</v>
      </c>
    </row>
    <row r="145" spans="1:4" ht="16.5" thickTop="1" thickBot="1">
      <c r="A145" s="663" t="s">
        <v>873</v>
      </c>
      <c r="B145" s="663" t="s">
        <v>233</v>
      </c>
      <c r="C145" s="664" t="s">
        <v>875</v>
      </c>
      <c r="D145" s="646">
        <v>20413.567937144242</v>
      </c>
    </row>
    <row r="146" spans="1:4" ht="31.5" thickTop="1" thickBot="1">
      <c r="A146" s="663" t="s">
        <v>867</v>
      </c>
      <c r="B146" s="663" t="s">
        <v>233</v>
      </c>
      <c r="C146" s="664" t="s">
        <v>2269</v>
      </c>
      <c r="D146" s="646">
        <v>9308.75173600567</v>
      </c>
    </row>
    <row r="147" spans="1:4" ht="16.5" thickTop="1" thickBot="1">
      <c r="A147" s="663" t="s">
        <v>868</v>
      </c>
      <c r="B147" s="663" t="s">
        <v>233</v>
      </c>
      <c r="C147" s="664" t="s">
        <v>2270</v>
      </c>
      <c r="D147" s="646">
        <v>34749.565894807376</v>
      </c>
    </row>
    <row r="148" spans="1:4" ht="16.5" thickTop="1" thickBot="1">
      <c r="A148" s="663" t="s">
        <v>1691</v>
      </c>
      <c r="B148" s="663" t="s">
        <v>233</v>
      </c>
      <c r="C148" s="664" t="s">
        <v>1949</v>
      </c>
      <c r="D148" s="646">
        <v>18004.001669195874</v>
      </c>
    </row>
    <row r="149" spans="1:4" ht="16.5" thickTop="1" thickBot="1">
      <c r="A149" s="663" t="s">
        <v>869</v>
      </c>
      <c r="B149" s="663" t="s">
        <v>144</v>
      </c>
      <c r="C149" s="664" t="s">
        <v>2271</v>
      </c>
      <c r="D149" s="646">
        <v>43595.481465084777</v>
      </c>
    </row>
    <row r="150" spans="1:4" ht="16.5" thickTop="1" thickBot="1">
      <c r="A150" s="663" t="s">
        <v>870</v>
      </c>
      <c r="B150" s="663" t="s">
        <v>233</v>
      </c>
      <c r="C150" s="664" t="s">
        <v>871</v>
      </c>
      <c r="D150" s="646">
        <v>10271.277532649012</v>
      </c>
    </row>
    <row r="151" spans="1:4" ht="16.5" thickTop="1" thickBot="1">
      <c r="A151" s="663" t="s">
        <v>872</v>
      </c>
      <c r="B151" s="663" t="s">
        <v>450</v>
      </c>
      <c r="C151" s="664" t="s">
        <v>2272</v>
      </c>
      <c r="D151" s="646">
        <v>295056.42976360495</v>
      </c>
    </row>
    <row r="152" spans="1:4" ht="16.5" thickTop="1" thickBot="1">
      <c r="A152" s="663" t="s">
        <v>458</v>
      </c>
      <c r="B152" s="663" t="s">
        <v>92</v>
      </c>
      <c r="C152" s="664" t="s">
        <v>459</v>
      </c>
      <c r="D152" s="646">
        <v>1523.9991780186272</v>
      </c>
    </row>
    <row r="153" spans="1:4" ht="16.5" thickTop="1" thickBot="1">
      <c r="A153" s="663" t="s">
        <v>460</v>
      </c>
      <c r="B153" s="663" t="s">
        <v>377</v>
      </c>
      <c r="C153" s="664" t="s">
        <v>461</v>
      </c>
      <c r="D153" s="646">
        <v>29960.783271417407</v>
      </c>
    </row>
    <row r="154" spans="1:4" ht="16.5" thickTop="1" thickBot="1">
      <c r="A154" s="663" t="s">
        <v>462</v>
      </c>
      <c r="B154" s="663" t="s">
        <v>377</v>
      </c>
      <c r="C154" s="664" t="s">
        <v>463</v>
      </c>
      <c r="D154" s="646">
        <v>3393.7705735251225</v>
      </c>
    </row>
    <row r="155" spans="1:4" ht="16.5" thickTop="1" thickBot="1">
      <c r="A155" s="663" t="s">
        <v>909</v>
      </c>
      <c r="B155" s="663" t="s">
        <v>144</v>
      </c>
      <c r="C155" s="664" t="s">
        <v>2273</v>
      </c>
      <c r="D155" s="646">
        <v>68553.948800118131</v>
      </c>
    </row>
    <row r="156" spans="1:4" ht="16.5" thickTop="1" thickBot="1">
      <c r="A156" s="663" t="s">
        <v>910</v>
      </c>
      <c r="B156" s="663" t="s">
        <v>144</v>
      </c>
      <c r="C156" s="664" t="s">
        <v>2274</v>
      </c>
      <c r="D156" s="646">
        <v>17028.468767192484</v>
      </c>
    </row>
    <row r="157" spans="1:4" ht="16.5" thickTop="1" thickBot="1">
      <c r="A157" s="663" t="s">
        <v>911</v>
      </c>
      <c r="B157" s="663" t="s">
        <v>144</v>
      </c>
      <c r="C157" s="664" t="s">
        <v>2275</v>
      </c>
      <c r="D157" s="646">
        <v>32233.774933085304</v>
      </c>
    </row>
    <row r="158" spans="1:4" ht="16.5" thickTop="1" thickBot="1">
      <c r="A158" s="663" t="s">
        <v>912</v>
      </c>
      <c r="B158" s="663" t="s">
        <v>144</v>
      </c>
      <c r="C158" s="664" t="s">
        <v>2276</v>
      </c>
      <c r="D158" s="646">
        <v>64464.298089830598</v>
      </c>
    </row>
    <row r="159" spans="1:4" ht="16.5" thickTop="1" thickBot="1">
      <c r="A159" s="663" t="s">
        <v>466</v>
      </c>
      <c r="B159" s="663" t="s">
        <v>233</v>
      </c>
      <c r="C159" s="664" t="s">
        <v>467</v>
      </c>
      <c r="D159" s="646">
        <v>7947.3413749876063</v>
      </c>
    </row>
    <row r="160" spans="1:4" ht="16.5" thickTop="1" thickBot="1">
      <c r="A160" s="663" t="s">
        <v>902</v>
      </c>
      <c r="B160" s="663" t="s">
        <v>233</v>
      </c>
      <c r="C160" s="664" t="s">
        <v>467</v>
      </c>
      <c r="D160" s="646">
        <v>7947.3413749876063</v>
      </c>
    </row>
    <row r="161" spans="1:4" ht="16.5" thickTop="1" thickBot="1">
      <c r="A161" s="663" t="s">
        <v>468</v>
      </c>
      <c r="B161" s="663" t="s">
        <v>233</v>
      </c>
      <c r="C161" s="664" t="s">
        <v>469</v>
      </c>
      <c r="D161" s="646">
        <v>12443.464127776559</v>
      </c>
    </row>
    <row r="162" spans="1:4" ht="16.5" thickTop="1" thickBot="1">
      <c r="A162" s="663" t="s">
        <v>903</v>
      </c>
      <c r="B162" s="663" t="s">
        <v>233</v>
      </c>
      <c r="C162" s="664" t="s">
        <v>469</v>
      </c>
      <c r="D162" s="646">
        <v>12443.464127776559</v>
      </c>
    </row>
    <row r="163" spans="1:4" ht="16.5" thickTop="1" thickBot="1">
      <c r="A163" s="663" t="s">
        <v>894</v>
      </c>
      <c r="B163" s="663" t="s">
        <v>233</v>
      </c>
      <c r="C163" s="664" t="s">
        <v>895</v>
      </c>
      <c r="D163" s="646">
        <v>13918.686660695015</v>
      </c>
    </row>
    <row r="164" spans="1:4" ht="16.5" thickTop="1" thickBot="1">
      <c r="A164" s="663" t="s">
        <v>900</v>
      </c>
      <c r="B164" s="663" t="s">
        <v>233</v>
      </c>
      <c r="C164" s="664" t="s">
        <v>895</v>
      </c>
      <c r="D164" s="646">
        <v>17735.188158421603</v>
      </c>
    </row>
    <row r="165" spans="1:4" ht="16.5" thickTop="1" thickBot="1">
      <c r="A165" s="663" t="s">
        <v>907</v>
      </c>
      <c r="B165" s="663" t="s">
        <v>874</v>
      </c>
      <c r="C165" s="664" t="s">
        <v>908</v>
      </c>
      <c r="D165" s="646">
        <v>16392.20452999694</v>
      </c>
    </row>
    <row r="166" spans="1:4" ht="16.5" thickTop="1" thickBot="1">
      <c r="A166" s="663" t="s">
        <v>905</v>
      </c>
      <c r="B166" s="663" t="s">
        <v>233</v>
      </c>
      <c r="C166" s="664" t="s">
        <v>906</v>
      </c>
      <c r="D166" s="646">
        <v>11000.759358258212</v>
      </c>
    </row>
    <row r="167" spans="1:4" ht="16.5" thickTop="1" thickBot="1">
      <c r="A167" s="663" t="s">
        <v>470</v>
      </c>
      <c r="B167" s="663" t="s">
        <v>233</v>
      </c>
      <c r="C167" s="664" t="s">
        <v>471</v>
      </c>
      <c r="D167" s="646">
        <v>11543.806007040097</v>
      </c>
    </row>
    <row r="168" spans="1:4" ht="16.5" thickTop="1" thickBot="1">
      <c r="A168" s="663" t="s">
        <v>904</v>
      </c>
      <c r="B168" s="663" t="s">
        <v>233</v>
      </c>
      <c r="C168" s="664" t="s">
        <v>471</v>
      </c>
      <c r="D168" s="646">
        <v>20411.400086250902</v>
      </c>
    </row>
    <row r="169" spans="1:4" ht="16.5" thickTop="1" thickBot="1">
      <c r="A169" s="663" t="s">
        <v>464</v>
      </c>
      <c r="B169" s="663" t="s">
        <v>233</v>
      </c>
      <c r="C169" s="664" t="s">
        <v>465</v>
      </c>
      <c r="D169" s="646">
        <v>14097.534359395635</v>
      </c>
    </row>
    <row r="170" spans="1:4" ht="16.5" thickTop="1" thickBot="1">
      <c r="A170" s="663" t="s">
        <v>901</v>
      </c>
      <c r="B170" s="663" t="s">
        <v>233</v>
      </c>
      <c r="C170" s="664" t="s">
        <v>465</v>
      </c>
      <c r="D170" s="646">
        <v>14097.534359395635</v>
      </c>
    </row>
    <row r="171" spans="1:4" ht="16.5" thickTop="1" thickBot="1">
      <c r="A171" s="663" t="s">
        <v>877</v>
      </c>
      <c r="B171" s="663" t="s">
        <v>233</v>
      </c>
      <c r="C171" s="664" t="s">
        <v>878</v>
      </c>
      <c r="D171" s="646">
        <v>12150.804257175541</v>
      </c>
    </row>
    <row r="172" spans="1:4" ht="16.5" thickTop="1" thickBot="1">
      <c r="A172" s="663" t="s">
        <v>890</v>
      </c>
      <c r="B172" s="663" t="s">
        <v>874</v>
      </c>
      <c r="C172" s="664" t="s">
        <v>891</v>
      </c>
      <c r="D172" s="646">
        <v>21309.97428154069</v>
      </c>
    </row>
    <row r="173" spans="1:4" ht="16.5" thickTop="1" thickBot="1">
      <c r="A173" s="663" t="s">
        <v>892</v>
      </c>
      <c r="B173" s="663" t="s">
        <v>874</v>
      </c>
      <c r="C173" s="664" t="s">
        <v>893</v>
      </c>
      <c r="D173" s="646">
        <v>7633.002995453181</v>
      </c>
    </row>
    <row r="174" spans="1:4" ht="16.5" thickTop="1" thickBot="1">
      <c r="A174" s="663" t="s">
        <v>879</v>
      </c>
      <c r="B174" s="663" t="s">
        <v>233</v>
      </c>
      <c r="C174" s="664" t="s">
        <v>880</v>
      </c>
      <c r="D174" s="646">
        <v>6035.4919936413653</v>
      </c>
    </row>
    <row r="175" spans="1:4" ht="16.5" thickTop="1" thickBot="1">
      <c r="A175" s="663" t="s">
        <v>881</v>
      </c>
      <c r="B175" s="663" t="s">
        <v>233</v>
      </c>
      <c r="C175" s="664" t="s">
        <v>882</v>
      </c>
      <c r="D175" s="646">
        <v>5368.4151568996976</v>
      </c>
    </row>
    <row r="176" spans="1:4" ht="31.5" thickTop="1" thickBot="1">
      <c r="A176" s="663" t="s">
        <v>887</v>
      </c>
      <c r="B176" s="663" t="s">
        <v>233</v>
      </c>
      <c r="C176" s="664" t="s">
        <v>1952</v>
      </c>
      <c r="D176" s="646">
        <v>7702.3742240400888</v>
      </c>
    </row>
    <row r="177" spans="1:4" ht="31.5" thickTop="1" thickBot="1">
      <c r="A177" s="663" t="s">
        <v>883</v>
      </c>
      <c r="B177" s="663" t="s">
        <v>233</v>
      </c>
      <c r="C177" s="664" t="s">
        <v>1951</v>
      </c>
      <c r="D177" s="646">
        <v>7022.7529689777284</v>
      </c>
    </row>
    <row r="178" spans="1:4" ht="16.5" thickTop="1" thickBot="1">
      <c r="A178" s="663" t="s">
        <v>884</v>
      </c>
      <c r="B178" s="663" t="s">
        <v>233</v>
      </c>
      <c r="C178" s="664" t="s">
        <v>2277</v>
      </c>
      <c r="D178" s="646">
        <v>10279.948936222376</v>
      </c>
    </row>
    <row r="179" spans="1:4" ht="31.5" thickTop="1" thickBot="1">
      <c r="A179" s="663" t="s">
        <v>889</v>
      </c>
      <c r="B179" s="663" t="s">
        <v>233</v>
      </c>
      <c r="C179" s="664" t="s">
        <v>1953</v>
      </c>
      <c r="D179" s="646">
        <v>8384.1633299957903</v>
      </c>
    </row>
    <row r="180" spans="1:4" ht="31.5" thickTop="1" thickBot="1">
      <c r="A180" s="663" t="s">
        <v>876</v>
      </c>
      <c r="B180" s="663" t="s">
        <v>233</v>
      </c>
      <c r="C180" s="664" t="s">
        <v>1950</v>
      </c>
      <c r="D180" s="646">
        <v>9399.8014735259858</v>
      </c>
    </row>
    <row r="181" spans="1:4" ht="16.5" thickTop="1" thickBot="1">
      <c r="A181" s="663" t="s">
        <v>885</v>
      </c>
      <c r="B181" s="663" t="s">
        <v>233</v>
      </c>
      <c r="C181" s="664" t="s">
        <v>886</v>
      </c>
      <c r="D181" s="646">
        <v>7985.2787656210721</v>
      </c>
    </row>
    <row r="182" spans="1:4" ht="16.5" thickTop="1" thickBot="1">
      <c r="A182" s="663" t="s">
        <v>888</v>
      </c>
      <c r="B182" s="663" t="s">
        <v>233</v>
      </c>
      <c r="C182" s="664" t="s">
        <v>886</v>
      </c>
      <c r="D182" s="646">
        <v>8481.71662019613</v>
      </c>
    </row>
    <row r="183" spans="1:4" ht="16.5" thickTop="1" thickBot="1">
      <c r="A183" s="663" t="s">
        <v>472</v>
      </c>
      <c r="B183" s="663" t="s">
        <v>377</v>
      </c>
      <c r="C183" s="664" t="s">
        <v>473</v>
      </c>
      <c r="D183" s="646">
        <v>9430.1513860327577</v>
      </c>
    </row>
    <row r="184" spans="1:4" ht="16.5" thickTop="1" thickBot="1">
      <c r="A184" s="663" t="s">
        <v>476</v>
      </c>
      <c r="B184" s="663" t="s">
        <v>92</v>
      </c>
      <c r="C184" s="664" t="s">
        <v>477</v>
      </c>
      <c r="D184" s="646">
        <v>6214.1445857615854</v>
      </c>
    </row>
    <row r="185" spans="1:4" ht="16.5" thickTop="1" thickBot="1">
      <c r="A185" s="663" t="s">
        <v>474</v>
      </c>
      <c r="B185" s="663" t="s">
        <v>387</v>
      </c>
      <c r="C185" s="664" t="s">
        <v>475</v>
      </c>
      <c r="D185" s="646">
        <v>59170.406208292203</v>
      </c>
    </row>
    <row r="186" spans="1:4" ht="16.5" thickTop="1" thickBot="1">
      <c r="A186" s="663" t="s">
        <v>478</v>
      </c>
      <c r="B186" s="663" t="s">
        <v>144</v>
      </c>
      <c r="C186" s="664" t="s">
        <v>1915</v>
      </c>
      <c r="D186" s="646">
        <v>1895.7856062265853</v>
      </c>
    </row>
    <row r="187" spans="1:4" ht="16.5" thickTop="1" thickBot="1">
      <c r="A187" s="663" t="s">
        <v>1455</v>
      </c>
      <c r="B187" s="663" t="s">
        <v>377</v>
      </c>
      <c r="C187" s="664" t="s">
        <v>1454</v>
      </c>
      <c r="D187" s="646">
        <v>13678.05521153418</v>
      </c>
    </row>
    <row r="188" spans="1:4" ht="16.5" thickTop="1" thickBot="1">
      <c r="A188" s="663" t="s">
        <v>1709</v>
      </c>
      <c r="B188" s="663" t="s">
        <v>377</v>
      </c>
      <c r="C188" s="664" t="s">
        <v>1708</v>
      </c>
      <c r="D188" s="646">
        <v>13520.886021766966</v>
      </c>
    </row>
    <row r="189" spans="1:4" ht="16.5" thickTop="1" thickBot="1">
      <c r="A189" s="663" t="s">
        <v>479</v>
      </c>
      <c r="B189" s="663" t="s">
        <v>377</v>
      </c>
      <c r="C189" s="664" t="s">
        <v>480</v>
      </c>
      <c r="D189" s="646">
        <v>42353.302903200456</v>
      </c>
    </row>
    <row r="190" spans="1:4" ht="16.5" thickTop="1" thickBot="1">
      <c r="A190" s="663" t="s">
        <v>1666</v>
      </c>
      <c r="B190" s="663" t="s">
        <v>144</v>
      </c>
      <c r="C190" s="664" t="s">
        <v>1665</v>
      </c>
      <c r="D190" s="646">
        <v>922296.98761561699</v>
      </c>
    </row>
    <row r="191" spans="1:4" ht="16.5" thickTop="1" thickBot="1">
      <c r="A191" s="663" t="s">
        <v>488</v>
      </c>
      <c r="B191" s="663" t="s">
        <v>92</v>
      </c>
      <c r="C191" s="664" t="s">
        <v>489</v>
      </c>
      <c r="D191" s="646">
        <v>1083594.8494091975</v>
      </c>
    </row>
    <row r="192" spans="1:4" ht="16.5" thickTop="1" thickBot="1">
      <c r="A192" s="663" t="s">
        <v>490</v>
      </c>
      <c r="B192" s="663" t="s">
        <v>92</v>
      </c>
      <c r="C192" s="664" t="s">
        <v>491</v>
      </c>
      <c r="D192" s="646">
        <v>581720.02479364071</v>
      </c>
    </row>
    <row r="193" spans="1:4" ht="16.5" thickTop="1" thickBot="1">
      <c r="A193" s="663" t="s">
        <v>481</v>
      </c>
      <c r="B193" s="663" t="s">
        <v>233</v>
      </c>
      <c r="C193" s="664" t="s">
        <v>482</v>
      </c>
      <c r="D193" s="646">
        <v>3788.3194361131596</v>
      </c>
    </row>
    <row r="194" spans="1:4" ht="16.5" thickTop="1" thickBot="1">
      <c r="A194" s="663" t="s">
        <v>492</v>
      </c>
      <c r="B194" s="663" t="s">
        <v>92</v>
      </c>
      <c r="C194" s="664" t="s">
        <v>493</v>
      </c>
      <c r="D194" s="646">
        <v>1638.8952753656929</v>
      </c>
    </row>
    <row r="195" spans="1:4" ht="16.5" thickTop="1" thickBot="1">
      <c r="A195" s="663" t="s">
        <v>483</v>
      </c>
      <c r="B195" s="663" t="s">
        <v>422</v>
      </c>
      <c r="C195" s="664" t="s">
        <v>2278</v>
      </c>
      <c r="D195" s="646">
        <v>1638.8952753656929</v>
      </c>
    </row>
    <row r="196" spans="1:4" ht="16.5" thickTop="1" thickBot="1">
      <c r="A196" s="663" t="s">
        <v>484</v>
      </c>
      <c r="B196" s="663" t="s">
        <v>92</v>
      </c>
      <c r="C196" s="664" t="s">
        <v>485</v>
      </c>
      <c r="D196" s="646">
        <v>37937.390633465111</v>
      </c>
    </row>
    <row r="197" spans="1:4" ht="16.5" thickTop="1" thickBot="1">
      <c r="A197" s="663" t="s">
        <v>486</v>
      </c>
      <c r="B197" s="663" t="s">
        <v>144</v>
      </c>
      <c r="C197" s="664" t="s">
        <v>487</v>
      </c>
      <c r="D197" s="646">
        <v>2446.4197331351647</v>
      </c>
    </row>
    <row r="198" spans="1:4" ht="16.5" thickTop="1" thickBot="1">
      <c r="A198" s="663" t="s">
        <v>494</v>
      </c>
      <c r="B198" s="663" t="s">
        <v>92</v>
      </c>
      <c r="C198" s="664" t="s">
        <v>495</v>
      </c>
      <c r="D198" s="646">
        <v>18561.139348784476</v>
      </c>
    </row>
    <row r="199" spans="1:4" ht="16.5" thickTop="1" thickBot="1">
      <c r="A199" s="663" t="s">
        <v>925</v>
      </c>
      <c r="B199" s="663" t="s">
        <v>92</v>
      </c>
      <c r="C199" s="664" t="s">
        <v>926</v>
      </c>
      <c r="D199" s="646">
        <v>157364.2963476133</v>
      </c>
    </row>
    <row r="200" spans="1:4" ht="31.5" thickTop="1" thickBot="1">
      <c r="A200" s="663" t="s">
        <v>929</v>
      </c>
      <c r="B200" s="663" t="s">
        <v>92</v>
      </c>
      <c r="C200" s="664" t="s">
        <v>930</v>
      </c>
      <c r="D200" s="646">
        <v>185865.03204236564</v>
      </c>
    </row>
    <row r="201" spans="1:4" ht="16.5" thickTop="1" thickBot="1">
      <c r="A201" s="663" t="s">
        <v>927</v>
      </c>
      <c r="B201" s="663" t="s">
        <v>92</v>
      </c>
      <c r="C201" s="664" t="s">
        <v>928</v>
      </c>
      <c r="D201" s="646">
        <v>180312.08197907303</v>
      </c>
    </row>
    <row r="202" spans="1:4" ht="16.5" thickTop="1" thickBot="1">
      <c r="A202" s="663" t="s">
        <v>931</v>
      </c>
      <c r="B202" s="663" t="s">
        <v>233</v>
      </c>
      <c r="C202" s="664" t="s">
        <v>932</v>
      </c>
      <c r="D202" s="646">
        <v>7547.9582049074197</v>
      </c>
    </row>
    <row r="203" spans="1:4" ht="16.5" thickTop="1" thickBot="1">
      <c r="A203" s="663" t="s">
        <v>920</v>
      </c>
      <c r="B203" s="663" t="s">
        <v>233</v>
      </c>
      <c r="C203" s="664" t="s">
        <v>2279</v>
      </c>
      <c r="D203" s="646">
        <v>19510.658040067774</v>
      </c>
    </row>
    <row r="204" spans="1:4" ht="16.5" thickTop="1" thickBot="1">
      <c r="A204" s="663" t="s">
        <v>923</v>
      </c>
      <c r="B204" s="663" t="s">
        <v>92</v>
      </c>
      <c r="C204" s="664" t="s">
        <v>924</v>
      </c>
      <c r="D204" s="646">
        <v>93808.327782092514</v>
      </c>
    </row>
    <row r="205" spans="1:4" ht="16.5" thickTop="1" thickBot="1">
      <c r="A205" s="663" t="s">
        <v>921</v>
      </c>
      <c r="B205" s="663" t="s">
        <v>92</v>
      </c>
      <c r="C205" s="664" t="s">
        <v>922</v>
      </c>
      <c r="D205" s="646">
        <v>210281.53665406379</v>
      </c>
    </row>
    <row r="206" spans="1:4" ht="16.5" thickTop="1" thickBot="1">
      <c r="A206" s="663" t="s">
        <v>496</v>
      </c>
      <c r="B206" s="663" t="s">
        <v>144</v>
      </c>
      <c r="C206" s="664" t="s">
        <v>1916</v>
      </c>
      <c r="D206" s="646">
        <v>138599.37901485479</v>
      </c>
    </row>
    <row r="207" spans="1:4" ht="16.5" thickTop="1" thickBot="1">
      <c r="A207" s="663" t="s">
        <v>505</v>
      </c>
      <c r="B207" s="663" t="s">
        <v>144</v>
      </c>
      <c r="C207" s="664" t="s">
        <v>506</v>
      </c>
      <c r="D207" s="646">
        <v>107033.51894200779</v>
      </c>
    </row>
    <row r="208" spans="1:4" ht="16.5" thickTop="1" thickBot="1">
      <c r="A208" s="663" t="s">
        <v>507</v>
      </c>
      <c r="B208" s="663" t="s">
        <v>144</v>
      </c>
      <c r="C208" s="664" t="s">
        <v>508</v>
      </c>
      <c r="D208" s="646">
        <v>10032.813934381518</v>
      </c>
    </row>
    <row r="209" spans="1:4" ht="16.5" thickTop="1" thickBot="1">
      <c r="A209" s="663" t="s">
        <v>509</v>
      </c>
      <c r="B209" s="663" t="s">
        <v>233</v>
      </c>
      <c r="C209" s="664" t="s">
        <v>510</v>
      </c>
      <c r="D209" s="646">
        <v>12205.8676698664</v>
      </c>
    </row>
    <row r="210" spans="1:4" ht="16.5" thickTop="1" thickBot="1">
      <c r="A210" s="663" t="s">
        <v>512</v>
      </c>
      <c r="B210" s="663" t="s">
        <v>233</v>
      </c>
      <c r="C210" s="664" t="s">
        <v>1918</v>
      </c>
      <c r="D210" s="646">
        <v>13754.818811667379</v>
      </c>
    </row>
    <row r="211" spans="1:4" ht="16.5" thickTop="1" thickBot="1">
      <c r="A211" s="663" t="s">
        <v>511</v>
      </c>
      <c r="B211" s="663" t="s">
        <v>233</v>
      </c>
      <c r="C211" s="664" t="s">
        <v>1917</v>
      </c>
      <c r="D211" s="646">
        <v>5746.9293612287629</v>
      </c>
    </row>
    <row r="212" spans="1:4" ht="16.5" thickTop="1" thickBot="1">
      <c r="A212" s="663" t="s">
        <v>519</v>
      </c>
      <c r="B212" s="663" t="s">
        <v>387</v>
      </c>
      <c r="C212" s="664" t="s">
        <v>520</v>
      </c>
      <c r="D212" s="646">
        <v>43357.017866817274</v>
      </c>
    </row>
    <row r="213" spans="1:4" ht="16.5" thickTop="1" thickBot="1">
      <c r="A213" s="663" t="s">
        <v>515</v>
      </c>
      <c r="B213" s="663" t="s">
        <v>387</v>
      </c>
      <c r="C213" s="664" t="s">
        <v>516</v>
      </c>
      <c r="D213" s="646">
        <v>58642.534515763706</v>
      </c>
    </row>
    <row r="214" spans="1:4" ht="16.5" thickTop="1" thickBot="1">
      <c r="A214" s="663" t="s">
        <v>513</v>
      </c>
      <c r="B214" s="663" t="s">
        <v>387</v>
      </c>
      <c r="C214" s="664" t="s">
        <v>514</v>
      </c>
      <c r="D214" s="646">
        <v>44719.04732046555</v>
      </c>
    </row>
    <row r="215" spans="1:4" ht="16.5" thickTop="1" thickBot="1">
      <c r="A215" s="663" t="s">
        <v>521</v>
      </c>
      <c r="B215" s="663" t="s">
        <v>387</v>
      </c>
      <c r="C215" s="664" t="s">
        <v>522</v>
      </c>
      <c r="D215" s="646">
        <v>73764.378422262904</v>
      </c>
    </row>
    <row r="216" spans="1:4" ht="16.5" thickTop="1" thickBot="1">
      <c r="A216" s="663" t="s">
        <v>525</v>
      </c>
      <c r="B216" s="663" t="s">
        <v>387</v>
      </c>
      <c r="C216" s="664" t="s">
        <v>526</v>
      </c>
      <c r="D216" s="646">
        <v>77829.098847277026</v>
      </c>
    </row>
    <row r="217" spans="1:4" ht="16.5" thickTop="1" thickBot="1">
      <c r="A217" s="663" t="s">
        <v>527</v>
      </c>
      <c r="B217" s="663" t="s">
        <v>387</v>
      </c>
      <c r="C217" s="664" t="s">
        <v>528</v>
      </c>
      <c r="D217" s="646">
        <v>76734.334146139881</v>
      </c>
    </row>
    <row r="218" spans="1:4" ht="16.5" thickTop="1" thickBot="1">
      <c r="A218" s="663" t="s">
        <v>529</v>
      </c>
      <c r="B218" s="663" t="s">
        <v>387</v>
      </c>
      <c r="C218" s="664" t="s">
        <v>530</v>
      </c>
      <c r="D218" s="646">
        <v>75821.66892004339</v>
      </c>
    </row>
    <row r="219" spans="1:4" ht="16.5" thickTop="1" thickBot="1">
      <c r="A219" s="663" t="s">
        <v>531</v>
      </c>
      <c r="B219" s="663" t="s">
        <v>387</v>
      </c>
      <c r="C219" s="664" t="s">
        <v>532</v>
      </c>
      <c r="D219" s="646">
        <v>75014.144462273907</v>
      </c>
    </row>
    <row r="220" spans="1:4" ht="16.5" thickTop="1" thickBot="1">
      <c r="A220" s="663" t="s">
        <v>523</v>
      </c>
      <c r="B220" s="663" t="s">
        <v>387</v>
      </c>
      <c r="C220" s="664" t="s">
        <v>524</v>
      </c>
      <c r="D220" s="646">
        <v>14655.755964430908</v>
      </c>
    </row>
    <row r="221" spans="1:4" ht="16.5" thickTop="1" thickBot="1">
      <c r="A221" s="663" t="s">
        <v>533</v>
      </c>
      <c r="B221" s="663" t="s">
        <v>387</v>
      </c>
      <c r="C221" s="664" t="s">
        <v>534</v>
      </c>
      <c r="D221" s="646">
        <v>49175.529664544156</v>
      </c>
    </row>
    <row r="222" spans="1:4" ht="16.5" thickTop="1" thickBot="1">
      <c r="A222" s="663" t="s">
        <v>540</v>
      </c>
      <c r="B222" s="663" t="s">
        <v>387</v>
      </c>
      <c r="C222" s="664" t="s">
        <v>541</v>
      </c>
      <c r="D222" s="646">
        <v>25571.969137848831</v>
      </c>
    </row>
    <row r="223" spans="1:4" ht="16.5" thickTop="1" thickBot="1">
      <c r="A223" s="663" t="s">
        <v>551</v>
      </c>
      <c r="B223" s="663" t="s">
        <v>387</v>
      </c>
      <c r="C223" s="664" t="s">
        <v>1856</v>
      </c>
      <c r="D223" s="646">
        <v>7590.729903033035</v>
      </c>
    </row>
    <row r="224" spans="1:4" ht="16.5" thickTop="1" thickBot="1">
      <c r="A224" s="663" t="s">
        <v>535</v>
      </c>
      <c r="B224" s="663" t="s">
        <v>387</v>
      </c>
      <c r="C224" s="664" t="s">
        <v>2280</v>
      </c>
      <c r="D224" s="646">
        <v>73764.378422262904</v>
      </c>
    </row>
    <row r="225" spans="1:4" ht="16.5" thickTop="1" thickBot="1">
      <c r="A225" s="663" t="s">
        <v>536</v>
      </c>
      <c r="B225" s="663" t="s">
        <v>387</v>
      </c>
      <c r="C225" s="664" t="s">
        <v>2281</v>
      </c>
      <c r="D225" s="646">
        <v>56588.495794323237</v>
      </c>
    </row>
    <row r="226" spans="1:4" ht="16.5" thickTop="1" thickBot="1">
      <c r="A226" s="663" t="s">
        <v>537</v>
      </c>
      <c r="B226" s="663" t="s">
        <v>387</v>
      </c>
      <c r="C226" s="664" t="s">
        <v>1919</v>
      </c>
      <c r="D226" s="646">
        <v>55765.79638030038</v>
      </c>
    </row>
    <row r="227" spans="1:4" ht="16.5" thickTop="1" thickBot="1">
      <c r="A227" s="663" t="s">
        <v>538</v>
      </c>
      <c r="B227" s="663" t="s">
        <v>387</v>
      </c>
      <c r="C227" s="664" t="s">
        <v>2282</v>
      </c>
      <c r="D227" s="646">
        <v>73764.378422262904</v>
      </c>
    </row>
    <row r="228" spans="1:4" ht="16.5" thickTop="1" thickBot="1">
      <c r="A228" s="663" t="s">
        <v>539</v>
      </c>
      <c r="B228" s="663" t="s">
        <v>387</v>
      </c>
      <c r="C228" s="664" t="s">
        <v>2283</v>
      </c>
      <c r="D228" s="646">
        <v>58301.09800006252</v>
      </c>
    </row>
    <row r="229" spans="1:4" ht="16.5" thickTop="1" thickBot="1">
      <c r="A229" s="663" t="s">
        <v>542</v>
      </c>
      <c r="B229" s="663" t="s">
        <v>387</v>
      </c>
      <c r="C229" s="664" t="s">
        <v>543</v>
      </c>
      <c r="D229" s="646">
        <v>73764.378422262904</v>
      </c>
    </row>
    <row r="230" spans="1:4" ht="16.5" thickTop="1" thickBot="1">
      <c r="A230" s="663" t="s">
        <v>544</v>
      </c>
      <c r="B230" s="663" t="s">
        <v>387</v>
      </c>
      <c r="C230" s="664" t="s">
        <v>545</v>
      </c>
      <c r="D230" s="646">
        <v>45443.574351657851</v>
      </c>
    </row>
    <row r="231" spans="1:4" ht="16.5" thickTop="1" thickBot="1">
      <c r="A231" s="663" t="s">
        <v>517</v>
      </c>
      <c r="B231" s="663" t="s">
        <v>387</v>
      </c>
      <c r="C231" s="664" t="s">
        <v>518</v>
      </c>
      <c r="D231" s="646">
        <v>51937.371702660414</v>
      </c>
    </row>
    <row r="232" spans="1:4" ht="16.5" thickTop="1" thickBot="1">
      <c r="A232" s="663" t="s">
        <v>546</v>
      </c>
      <c r="B232" s="663" t="s">
        <v>387</v>
      </c>
      <c r="C232" s="664" t="s">
        <v>547</v>
      </c>
      <c r="D232" s="646">
        <v>73764.378422262904</v>
      </c>
    </row>
    <row r="233" spans="1:4" ht="16.5" thickTop="1" thickBot="1">
      <c r="A233" s="663" t="s">
        <v>548</v>
      </c>
      <c r="B233" s="663" t="s">
        <v>387</v>
      </c>
      <c r="C233" s="664" t="s">
        <v>549</v>
      </c>
      <c r="D233" s="646">
        <v>49695.813878945955</v>
      </c>
    </row>
    <row r="234" spans="1:4" ht="16.5" thickTop="1" thickBot="1">
      <c r="A234" s="663" t="s">
        <v>550</v>
      </c>
      <c r="B234" s="663" t="s">
        <v>387</v>
      </c>
      <c r="C234" s="664" t="s">
        <v>2284</v>
      </c>
      <c r="D234" s="646">
        <v>42273.092420146844</v>
      </c>
    </row>
    <row r="235" spans="1:4" ht="16.5" thickTop="1" thickBot="1">
      <c r="A235" s="663" t="s">
        <v>552</v>
      </c>
      <c r="B235" s="663" t="s">
        <v>144</v>
      </c>
      <c r="C235" s="664" t="s">
        <v>553</v>
      </c>
      <c r="D235" s="646">
        <v>1551.0973141853881</v>
      </c>
    </row>
    <row r="236" spans="1:4" ht="16.5" thickTop="1" thickBot="1">
      <c r="A236" s="663" t="s">
        <v>556</v>
      </c>
      <c r="B236" s="663" t="s">
        <v>387</v>
      </c>
      <c r="C236" s="664" t="s">
        <v>2285</v>
      </c>
      <c r="D236" s="646">
        <v>550618.95195232611</v>
      </c>
    </row>
    <row r="237" spans="1:4" ht="16.5" thickTop="1" thickBot="1">
      <c r="A237" s="663" t="s">
        <v>557</v>
      </c>
      <c r="B237" s="663" t="s">
        <v>387</v>
      </c>
      <c r="C237" s="664" t="s">
        <v>2286</v>
      </c>
      <c r="D237" s="646">
        <v>548748.09663137281</v>
      </c>
    </row>
    <row r="238" spans="1:4" ht="16.5" thickTop="1" thickBot="1">
      <c r="A238" s="663" t="s">
        <v>558</v>
      </c>
      <c r="B238" s="663" t="s">
        <v>387</v>
      </c>
      <c r="C238" s="664" t="s">
        <v>2287</v>
      </c>
      <c r="D238" s="646">
        <v>580896.24145417113</v>
      </c>
    </row>
    <row r="239" spans="1:4" ht="16.5" thickTop="1" thickBot="1">
      <c r="A239" s="663" t="s">
        <v>570</v>
      </c>
      <c r="B239" s="663" t="s">
        <v>571</v>
      </c>
      <c r="C239" s="664" t="s">
        <v>572</v>
      </c>
      <c r="D239" s="646">
        <v>514044.05560532562</v>
      </c>
    </row>
    <row r="240" spans="1:4" ht="16.5" thickTop="1" thickBot="1">
      <c r="A240" s="663" t="s">
        <v>559</v>
      </c>
      <c r="B240" s="663" t="s">
        <v>387</v>
      </c>
      <c r="C240" s="664" t="s">
        <v>1920</v>
      </c>
      <c r="D240" s="646">
        <v>514044.05560532562</v>
      </c>
    </row>
    <row r="241" spans="1:4" ht="16.5" thickTop="1" thickBot="1">
      <c r="A241" s="663" t="s">
        <v>560</v>
      </c>
      <c r="B241" s="663" t="s">
        <v>387</v>
      </c>
      <c r="C241" s="664" t="s">
        <v>2011</v>
      </c>
      <c r="D241" s="646">
        <v>514044.05560532562</v>
      </c>
    </row>
    <row r="242" spans="1:4" ht="16.5" thickTop="1" thickBot="1">
      <c r="A242" s="665" t="s">
        <v>2013</v>
      </c>
      <c r="B242" s="663" t="s">
        <v>387</v>
      </c>
      <c r="C242" s="664" t="s">
        <v>2012</v>
      </c>
      <c r="D242" s="647">
        <v>526212.20266964787</v>
      </c>
    </row>
    <row r="243" spans="1:4" ht="16.5" thickTop="1" thickBot="1">
      <c r="A243" s="663" t="s">
        <v>561</v>
      </c>
      <c r="B243" s="663" t="s">
        <v>387</v>
      </c>
      <c r="C243" s="664" t="s">
        <v>562</v>
      </c>
      <c r="D243" s="646">
        <v>734451.62378218467</v>
      </c>
    </row>
    <row r="244" spans="1:4" ht="16.5" thickTop="1" thickBot="1">
      <c r="A244" s="663" t="s">
        <v>563</v>
      </c>
      <c r="B244" s="663" t="s">
        <v>387</v>
      </c>
      <c r="C244" s="664" t="s">
        <v>564</v>
      </c>
      <c r="D244" s="646">
        <v>564214.6288299131</v>
      </c>
    </row>
    <row r="245" spans="1:4" ht="16.5" thickTop="1" thickBot="1">
      <c r="A245" s="663" t="s">
        <v>565</v>
      </c>
      <c r="B245" s="663" t="s">
        <v>387</v>
      </c>
      <c r="C245" s="664" t="s">
        <v>566</v>
      </c>
      <c r="D245" s="646">
        <v>642646.39022553898</v>
      </c>
    </row>
    <row r="246" spans="1:4" ht="16.5" thickTop="1" thickBot="1">
      <c r="A246" s="663" t="s">
        <v>567</v>
      </c>
      <c r="B246" s="663" t="s">
        <v>387</v>
      </c>
      <c r="C246" s="664" t="s">
        <v>2014</v>
      </c>
      <c r="D246" s="646">
        <v>514044.05560532562</v>
      </c>
    </row>
    <row r="247" spans="1:4" ht="16.5" thickTop="1" thickBot="1">
      <c r="A247" s="663" t="s">
        <v>568</v>
      </c>
      <c r="B247" s="663" t="s">
        <v>387</v>
      </c>
      <c r="C247" s="664" t="s">
        <v>569</v>
      </c>
      <c r="D247" s="646">
        <v>514044.05560532562</v>
      </c>
    </row>
    <row r="248" spans="1:4" ht="16.5" thickTop="1" thickBot="1">
      <c r="A248" s="663" t="s">
        <v>573</v>
      </c>
      <c r="B248" s="663" t="s">
        <v>387</v>
      </c>
      <c r="C248" s="664" t="s">
        <v>574</v>
      </c>
      <c r="D248" s="646">
        <v>514044.05560532562</v>
      </c>
    </row>
    <row r="249" spans="1:4" ht="16.5" thickTop="1" thickBot="1">
      <c r="A249" s="663" t="s">
        <v>575</v>
      </c>
      <c r="B249" s="663" t="s">
        <v>387</v>
      </c>
      <c r="C249" s="664" t="s">
        <v>576</v>
      </c>
      <c r="D249" s="646">
        <v>514044.05560532562</v>
      </c>
    </row>
    <row r="250" spans="1:4" ht="16.5" thickTop="1" thickBot="1">
      <c r="A250" s="663" t="s">
        <v>577</v>
      </c>
      <c r="B250" s="663" t="s">
        <v>387</v>
      </c>
      <c r="C250" s="664" t="s">
        <v>578</v>
      </c>
      <c r="D250" s="646">
        <v>379298.03155338427</v>
      </c>
    </row>
    <row r="251" spans="1:4" ht="16.5" thickTop="1" thickBot="1">
      <c r="A251" s="663" t="s">
        <v>579</v>
      </c>
      <c r="B251" s="663" t="s">
        <v>387</v>
      </c>
      <c r="C251" s="664" t="s">
        <v>580</v>
      </c>
      <c r="D251" s="646">
        <v>383746.46158651967</v>
      </c>
    </row>
    <row r="252" spans="1:4" ht="16.5" thickTop="1" thickBot="1">
      <c r="A252" s="663" t="s">
        <v>581</v>
      </c>
      <c r="B252" s="663" t="s">
        <v>387</v>
      </c>
      <c r="C252" s="664" t="s">
        <v>2288</v>
      </c>
      <c r="D252" s="646">
        <v>406695.33114342607</v>
      </c>
    </row>
    <row r="253" spans="1:4" ht="16.5" thickTop="1" thickBot="1">
      <c r="A253" s="663" t="s">
        <v>582</v>
      </c>
      <c r="B253" s="663" t="s">
        <v>387</v>
      </c>
      <c r="C253" s="664" t="s">
        <v>2289</v>
      </c>
      <c r="D253" s="646">
        <v>363885.69562717737</v>
      </c>
    </row>
    <row r="254" spans="1:4" ht="16.5" thickTop="1" thickBot="1">
      <c r="A254" s="663" t="s">
        <v>584</v>
      </c>
      <c r="B254" s="663" t="s">
        <v>233</v>
      </c>
      <c r="C254" s="664" t="s">
        <v>1921</v>
      </c>
      <c r="D254" s="646">
        <v>24266.922900057627</v>
      </c>
    </row>
    <row r="255" spans="1:4" ht="16.5" thickTop="1" thickBot="1">
      <c r="A255" s="663" t="s">
        <v>583</v>
      </c>
      <c r="B255" s="663" t="s">
        <v>387</v>
      </c>
      <c r="C255" s="664" t="s">
        <v>2290</v>
      </c>
      <c r="D255" s="646">
        <v>580045.35997853498</v>
      </c>
    </row>
    <row r="256" spans="1:4" ht="16.5" thickTop="1" thickBot="1">
      <c r="A256" s="663" t="s">
        <v>554</v>
      </c>
      <c r="B256" s="663" t="s">
        <v>387</v>
      </c>
      <c r="C256" s="664" t="s">
        <v>555</v>
      </c>
      <c r="D256" s="646">
        <v>514044.05560532562</v>
      </c>
    </row>
    <row r="257" spans="1:4" ht="16.5" thickTop="1" thickBot="1">
      <c r="A257" s="663" t="s">
        <v>585</v>
      </c>
      <c r="B257" s="663" t="s">
        <v>387</v>
      </c>
      <c r="C257" s="664" t="s">
        <v>586</v>
      </c>
      <c r="D257" s="646">
        <v>547176.40473370068</v>
      </c>
    </row>
    <row r="258" spans="1:4" ht="16.5" thickTop="1" thickBot="1">
      <c r="A258" s="663" t="s">
        <v>587</v>
      </c>
      <c r="B258" s="663" t="s">
        <v>387</v>
      </c>
      <c r="C258" s="664" t="s">
        <v>588</v>
      </c>
      <c r="D258" s="646">
        <v>520503.16734203469</v>
      </c>
    </row>
    <row r="259" spans="1:4" ht="16.5" thickTop="1" thickBot="1">
      <c r="A259" s="663" t="s">
        <v>497</v>
      </c>
      <c r="B259" s="663" t="s">
        <v>387</v>
      </c>
      <c r="C259" s="664" t="s">
        <v>498</v>
      </c>
      <c r="D259" s="646">
        <v>523180.46319531067</v>
      </c>
    </row>
    <row r="260" spans="1:4" ht="16.5" thickTop="1" thickBot="1">
      <c r="A260" s="663" t="s">
        <v>1669</v>
      </c>
      <c r="B260" s="663" t="s">
        <v>387</v>
      </c>
      <c r="C260" s="664" t="s">
        <v>1670</v>
      </c>
      <c r="D260" s="646">
        <v>464392.6826696932</v>
      </c>
    </row>
    <row r="261" spans="1:4" ht="16.5" thickTop="1" thickBot="1">
      <c r="A261" s="663" t="s">
        <v>499</v>
      </c>
      <c r="B261" s="663" t="s">
        <v>377</v>
      </c>
      <c r="C261" s="664" t="s">
        <v>500</v>
      </c>
      <c r="D261" s="646">
        <v>3248.5245636712843</v>
      </c>
    </row>
    <row r="262" spans="1:4" ht="31.5" thickTop="1" thickBot="1">
      <c r="A262" s="663" t="s">
        <v>589</v>
      </c>
      <c r="B262" s="663" t="s">
        <v>377</v>
      </c>
      <c r="C262" s="664" t="s">
        <v>2291</v>
      </c>
      <c r="D262" s="646">
        <v>3372.0920645917131</v>
      </c>
    </row>
    <row r="263" spans="1:4" ht="16.5" thickTop="1" thickBot="1">
      <c r="A263" s="663" t="s">
        <v>590</v>
      </c>
      <c r="B263" s="663" t="s">
        <v>233</v>
      </c>
      <c r="C263" s="664" t="s">
        <v>2292</v>
      </c>
      <c r="D263" s="646">
        <v>75204.915340887892</v>
      </c>
    </row>
    <row r="264" spans="1:4" ht="16.5" thickTop="1" thickBot="1">
      <c r="A264" s="663" t="s">
        <v>591</v>
      </c>
      <c r="B264" s="663" t="s">
        <v>377</v>
      </c>
      <c r="C264" s="664" t="s">
        <v>2293</v>
      </c>
      <c r="D264" s="646">
        <v>13335.534770386323</v>
      </c>
    </row>
    <row r="265" spans="1:4" ht="16.5" thickTop="1" thickBot="1">
      <c r="A265" s="663" t="s">
        <v>592</v>
      </c>
      <c r="B265" s="663" t="s">
        <v>144</v>
      </c>
      <c r="C265" s="664" t="s">
        <v>2294</v>
      </c>
      <c r="D265" s="646">
        <v>9460.5012985395297</v>
      </c>
    </row>
    <row r="266" spans="1:4" ht="16.5" thickTop="1" thickBot="1">
      <c r="A266" s="663" t="s">
        <v>593</v>
      </c>
      <c r="B266" s="663" t="s">
        <v>92</v>
      </c>
      <c r="C266" s="664" t="s">
        <v>2295</v>
      </c>
      <c r="D266" s="646">
        <v>44600.280354148257</v>
      </c>
    </row>
    <row r="267" spans="1:4" ht="16.5" thickTop="1" thickBot="1">
      <c r="A267" s="663" t="s">
        <v>594</v>
      </c>
      <c r="B267" s="663" t="s">
        <v>92</v>
      </c>
      <c r="C267" s="664" t="s">
        <v>2296</v>
      </c>
      <c r="D267" s="646">
        <v>73764.378422262904</v>
      </c>
    </row>
    <row r="268" spans="1:4" ht="16.5" thickTop="1" thickBot="1">
      <c r="A268" s="663" t="s">
        <v>595</v>
      </c>
      <c r="B268" s="663" t="s">
        <v>92</v>
      </c>
      <c r="C268" s="664" t="s">
        <v>2297</v>
      </c>
      <c r="D268" s="646">
        <v>85102.238594435621</v>
      </c>
    </row>
    <row r="269" spans="1:4" ht="16.5" thickTop="1" thickBot="1">
      <c r="A269" s="663" t="s">
        <v>596</v>
      </c>
      <c r="B269" s="663" t="s">
        <v>377</v>
      </c>
      <c r="C269" s="664" t="s">
        <v>597</v>
      </c>
      <c r="D269" s="646">
        <v>68492.16504965791</v>
      </c>
    </row>
    <row r="270" spans="1:4" ht="16.5" thickTop="1" thickBot="1">
      <c r="A270" s="663" t="s">
        <v>599</v>
      </c>
      <c r="B270" s="663" t="s">
        <v>144</v>
      </c>
      <c r="C270" s="664" t="s">
        <v>600</v>
      </c>
      <c r="D270" s="646">
        <v>193422.1602565519</v>
      </c>
    </row>
    <row r="271" spans="1:4" ht="16.5" thickTop="1" thickBot="1">
      <c r="A271" s="663" t="s">
        <v>601</v>
      </c>
      <c r="B271" s="663" t="s">
        <v>387</v>
      </c>
      <c r="C271" s="664" t="s">
        <v>1922</v>
      </c>
      <c r="D271" s="646">
        <v>66326.48200721039</v>
      </c>
    </row>
    <row r="272" spans="1:4" ht="16.5" thickTop="1" thickBot="1">
      <c r="A272" s="663" t="s">
        <v>598</v>
      </c>
      <c r="B272" s="663" t="s">
        <v>387</v>
      </c>
      <c r="C272" s="664" t="s">
        <v>2298</v>
      </c>
      <c r="D272" s="646">
        <v>64027.47613482242</v>
      </c>
    </row>
    <row r="273" spans="1:4" ht="16.5" thickTop="1" thickBot="1">
      <c r="A273" s="663" t="s">
        <v>602</v>
      </c>
      <c r="B273" s="663" t="s">
        <v>387</v>
      </c>
      <c r="C273" s="664" t="s">
        <v>2299</v>
      </c>
      <c r="D273" s="646">
        <v>67442.925217280936</v>
      </c>
    </row>
    <row r="274" spans="1:4" ht="16.5" thickTop="1" thickBot="1">
      <c r="A274" s="663" t="s">
        <v>603</v>
      </c>
      <c r="B274" s="663" t="s">
        <v>144</v>
      </c>
      <c r="C274" s="664" t="s">
        <v>2300</v>
      </c>
      <c r="D274" s="646">
        <v>81958.854799091365</v>
      </c>
    </row>
    <row r="275" spans="1:4" ht="16.5" thickTop="1" thickBot="1">
      <c r="A275" s="663" t="s">
        <v>604</v>
      </c>
      <c r="B275" s="663" t="s">
        <v>144</v>
      </c>
      <c r="C275" s="664" t="s">
        <v>2301</v>
      </c>
      <c r="D275" s="646">
        <v>65567.734194541088</v>
      </c>
    </row>
    <row r="276" spans="1:4" ht="16.5" thickTop="1" thickBot="1">
      <c r="A276" s="663" t="s">
        <v>605</v>
      </c>
      <c r="B276" s="663" t="s">
        <v>606</v>
      </c>
      <c r="C276" s="664" t="s">
        <v>2302</v>
      </c>
      <c r="D276" s="646">
        <v>125398.25099985559</v>
      </c>
    </row>
    <row r="277" spans="1:4" ht="16.5" thickTop="1" thickBot="1">
      <c r="A277" s="663" t="s">
        <v>607</v>
      </c>
      <c r="B277" s="663" t="s">
        <v>606</v>
      </c>
      <c r="C277" s="664" t="s">
        <v>1923</v>
      </c>
      <c r="D277" s="646">
        <v>90349.521681767175</v>
      </c>
    </row>
    <row r="278" spans="1:4" ht="16.5" thickTop="1" thickBot="1">
      <c r="A278" s="663" t="s">
        <v>608</v>
      </c>
      <c r="B278" s="663" t="s">
        <v>606</v>
      </c>
      <c r="C278" s="664" t="s">
        <v>609</v>
      </c>
      <c r="D278" s="646">
        <v>35417.485477808717</v>
      </c>
    </row>
    <row r="279" spans="1:4" ht="16.5" thickTop="1" thickBot="1">
      <c r="A279" s="663" t="s">
        <v>501</v>
      </c>
      <c r="B279" s="663" t="s">
        <v>141</v>
      </c>
      <c r="C279" s="664" t="s">
        <v>502</v>
      </c>
      <c r="D279" s="646">
        <v>56644.126605923033</v>
      </c>
    </row>
    <row r="280" spans="1:4" ht="16.5" thickTop="1" thickBot="1">
      <c r="A280" s="663" t="s">
        <v>503</v>
      </c>
      <c r="B280" s="663" t="s">
        <v>141</v>
      </c>
      <c r="C280" s="664" t="s">
        <v>504</v>
      </c>
      <c r="D280" s="646">
        <v>67206.62946990678</v>
      </c>
    </row>
    <row r="281" spans="1:4" ht="16.5" thickTop="1" thickBot="1">
      <c r="A281" s="663" t="s">
        <v>610</v>
      </c>
      <c r="B281" s="663" t="s">
        <v>92</v>
      </c>
      <c r="C281" s="664" t="s">
        <v>2303</v>
      </c>
      <c r="D281" s="646">
        <v>85170.525897575848</v>
      </c>
    </row>
    <row r="282" spans="1:4" ht="16.5" thickTop="1" thickBot="1">
      <c r="A282" s="663" t="s">
        <v>611</v>
      </c>
      <c r="B282" s="663" t="s">
        <v>377</v>
      </c>
      <c r="C282" s="664" t="s">
        <v>2304</v>
      </c>
      <c r="D282" s="646">
        <v>13798.370936114597</v>
      </c>
    </row>
    <row r="283" spans="1:4" ht="16.5" thickTop="1" thickBot="1">
      <c r="A283" s="663" t="s">
        <v>612</v>
      </c>
      <c r="B283" s="663" t="s">
        <v>144</v>
      </c>
      <c r="C283" s="664" t="s">
        <v>2305</v>
      </c>
      <c r="D283" s="646">
        <v>7880.1379972940404</v>
      </c>
    </row>
    <row r="284" spans="1:4" ht="16.5" thickTop="1" thickBot="1">
      <c r="A284" s="663" t="s">
        <v>613</v>
      </c>
      <c r="B284" s="663" t="s">
        <v>92</v>
      </c>
      <c r="C284" s="664" t="s">
        <v>614</v>
      </c>
      <c r="D284" s="646">
        <v>16392.20452999694</v>
      </c>
    </row>
    <row r="285" spans="1:4" ht="16.5" thickTop="1" thickBot="1">
      <c r="A285" s="663" t="s">
        <v>615</v>
      </c>
      <c r="B285" s="663" t="s">
        <v>92</v>
      </c>
      <c r="C285" s="664" t="s">
        <v>2306</v>
      </c>
      <c r="D285" s="646">
        <v>160641.00297289799</v>
      </c>
    </row>
    <row r="286" spans="1:4" ht="16.5" thickTop="1" thickBot="1">
      <c r="A286" s="663" t="s">
        <v>616</v>
      </c>
      <c r="B286" s="663" t="s">
        <v>92</v>
      </c>
      <c r="C286" s="664" t="s">
        <v>617</v>
      </c>
      <c r="D286" s="646">
        <v>144105.72028394058</v>
      </c>
    </row>
    <row r="287" spans="1:4" ht="16.5" thickTop="1" thickBot="1">
      <c r="A287" s="663" t="s">
        <v>620</v>
      </c>
      <c r="B287" s="663" t="s">
        <v>92</v>
      </c>
      <c r="C287" s="664" t="s">
        <v>621</v>
      </c>
      <c r="D287" s="646">
        <v>37937.390633465111</v>
      </c>
    </row>
    <row r="288" spans="1:4" ht="16.5" thickTop="1" thickBot="1">
      <c r="A288" s="663" t="s">
        <v>618</v>
      </c>
      <c r="B288" s="663" t="s">
        <v>92</v>
      </c>
      <c r="C288" s="664" t="s">
        <v>2307</v>
      </c>
      <c r="D288" s="646">
        <v>42839.058571113179</v>
      </c>
    </row>
    <row r="289" spans="1:4" ht="16.5" thickTop="1" thickBot="1">
      <c r="A289" s="663" t="s">
        <v>619</v>
      </c>
      <c r="B289" s="663" t="s">
        <v>92</v>
      </c>
      <c r="C289" s="664" t="s">
        <v>2308</v>
      </c>
      <c r="D289" s="646">
        <v>188508.72620679482</v>
      </c>
    </row>
    <row r="290" spans="1:4" ht="16.5" thickTop="1" thickBot="1">
      <c r="A290" s="663" t="s">
        <v>622</v>
      </c>
      <c r="B290" s="663" t="s">
        <v>454</v>
      </c>
      <c r="C290" s="664" t="s">
        <v>623</v>
      </c>
      <c r="D290" s="646">
        <v>2928.0328602685777</v>
      </c>
    </row>
    <row r="291" spans="1:4" ht="16.5" thickTop="1" thickBot="1">
      <c r="A291" s="663" t="s">
        <v>624</v>
      </c>
      <c r="B291" s="663" t="s">
        <v>422</v>
      </c>
      <c r="C291" s="664" t="s">
        <v>1924</v>
      </c>
      <c r="D291" s="646">
        <v>95566.454856591969</v>
      </c>
    </row>
    <row r="292" spans="1:4" ht="16.5" thickTop="1" thickBot="1">
      <c r="A292" s="663" t="s">
        <v>625</v>
      </c>
      <c r="B292" s="663" t="s">
        <v>377</v>
      </c>
      <c r="C292" s="664" t="s">
        <v>2309</v>
      </c>
      <c r="D292" s="646">
        <v>4111.3292192209483</v>
      </c>
    </row>
    <row r="293" spans="1:4" ht="16.5" thickTop="1" thickBot="1">
      <c r="A293" s="663" t="s">
        <v>626</v>
      </c>
      <c r="B293" s="663" t="s">
        <v>377</v>
      </c>
      <c r="C293" s="664" t="s">
        <v>1925</v>
      </c>
      <c r="D293" s="646">
        <v>10333.061283109228</v>
      </c>
    </row>
    <row r="294" spans="1:4" ht="16.5" thickTop="1" thickBot="1">
      <c r="A294" s="663" t="s">
        <v>627</v>
      </c>
      <c r="B294" s="663" t="s">
        <v>92</v>
      </c>
      <c r="C294" s="664" t="s">
        <v>628</v>
      </c>
      <c r="D294" s="646">
        <v>3011.1448908504594</v>
      </c>
    </row>
    <row r="295" spans="1:4" ht="16.5" thickTop="1" thickBot="1">
      <c r="A295" s="663" t="s">
        <v>633</v>
      </c>
      <c r="B295" s="663" t="s">
        <v>92</v>
      </c>
      <c r="C295" s="664" t="s">
        <v>1926</v>
      </c>
      <c r="D295" s="646">
        <v>71922.789088369842</v>
      </c>
    </row>
    <row r="296" spans="1:4" ht="16.5" thickTop="1" thickBot="1">
      <c r="A296" s="663" t="s">
        <v>629</v>
      </c>
      <c r="B296" s="663" t="s">
        <v>92</v>
      </c>
      <c r="C296" s="664" t="s">
        <v>630</v>
      </c>
      <c r="D296" s="646">
        <v>98352.143254534967</v>
      </c>
    </row>
    <row r="297" spans="1:4" ht="16.5" thickTop="1" thickBot="1">
      <c r="A297" s="663" t="s">
        <v>631</v>
      </c>
      <c r="B297" s="663" t="s">
        <v>92</v>
      </c>
      <c r="C297" s="664" t="s">
        <v>632</v>
      </c>
      <c r="D297" s="646">
        <v>73484.725657021932</v>
      </c>
    </row>
    <row r="298" spans="1:4" ht="16.5" thickTop="1" thickBot="1">
      <c r="A298" s="663" t="s">
        <v>646</v>
      </c>
      <c r="B298" s="663" t="s">
        <v>144</v>
      </c>
      <c r="C298" s="664" t="s">
        <v>647</v>
      </c>
      <c r="D298" s="646">
        <v>5639.6640990262567</v>
      </c>
    </row>
    <row r="299" spans="1:4" ht="16.5" thickTop="1" thickBot="1">
      <c r="A299" s="663" t="s">
        <v>634</v>
      </c>
      <c r="B299" s="663" t="s">
        <v>377</v>
      </c>
      <c r="C299" s="664" t="s">
        <v>635</v>
      </c>
      <c r="D299" s="646">
        <v>72026.845931250195</v>
      </c>
    </row>
    <row r="300" spans="1:4" ht="16.5" thickTop="1" thickBot="1">
      <c r="A300" s="663" t="s">
        <v>650</v>
      </c>
      <c r="B300" s="663" t="s">
        <v>377</v>
      </c>
      <c r="C300" s="664" t="s">
        <v>651</v>
      </c>
      <c r="D300" s="646">
        <v>29030.775238174178</v>
      </c>
    </row>
    <row r="301" spans="1:4" ht="31.5" thickTop="1" thickBot="1">
      <c r="A301" s="663" t="s">
        <v>652</v>
      </c>
      <c r="B301" s="663" t="s">
        <v>92</v>
      </c>
      <c r="C301" s="664" t="s">
        <v>2310</v>
      </c>
      <c r="D301" s="646">
        <v>316852.00264525396</v>
      </c>
    </row>
    <row r="302" spans="1:4" ht="31.5" thickTop="1" thickBot="1">
      <c r="A302" s="663" t="s">
        <v>653</v>
      </c>
      <c r="B302" s="663" t="s">
        <v>92</v>
      </c>
      <c r="C302" s="664" t="s">
        <v>2311</v>
      </c>
      <c r="D302" s="646">
        <v>266204.50222413137</v>
      </c>
    </row>
    <row r="303" spans="1:4" ht="31.5" thickTop="1" thickBot="1">
      <c r="A303" s="663" t="s">
        <v>654</v>
      </c>
      <c r="B303" s="663" t="s">
        <v>92</v>
      </c>
      <c r="C303" s="664" t="s">
        <v>2312</v>
      </c>
      <c r="D303" s="646">
        <v>258063.13819418976</v>
      </c>
    </row>
    <row r="304" spans="1:4" ht="31.5" thickTop="1" thickBot="1">
      <c r="A304" s="663" t="s">
        <v>655</v>
      </c>
      <c r="B304" s="663" t="s">
        <v>92</v>
      </c>
      <c r="C304" s="664" t="s">
        <v>2313</v>
      </c>
      <c r="D304" s="646">
        <v>325709.84139544476</v>
      </c>
    </row>
    <row r="305" spans="1:4" ht="31.5" thickTop="1" thickBot="1">
      <c r="A305" s="663" t="s">
        <v>656</v>
      </c>
      <c r="B305" s="663" t="s">
        <v>92</v>
      </c>
      <c r="C305" s="664" t="s">
        <v>2314</v>
      </c>
      <c r="D305" s="646">
        <v>229729.32701822466</v>
      </c>
    </row>
    <row r="306" spans="1:4" ht="31.5" thickTop="1" thickBot="1">
      <c r="A306" s="663" t="s">
        <v>657</v>
      </c>
      <c r="B306" s="663" t="s">
        <v>233</v>
      </c>
      <c r="C306" s="664" t="s">
        <v>2315</v>
      </c>
      <c r="D306" s="646">
        <v>350511.13954071084</v>
      </c>
    </row>
    <row r="307" spans="1:4" ht="16.5" thickTop="1" thickBot="1">
      <c r="A307" s="663" t="s">
        <v>658</v>
      </c>
      <c r="B307" s="663" t="s">
        <v>92</v>
      </c>
      <c r="C307" s="664" t="s">
        <v>659</v>
      </c>
      <c r="D307" s="646">
        <v>188462.11741258798</v>
      </c>
    </row>
    <row r="308" spans="1:4" ht="16.5" thickTop="1" thickBot="1">
      <c r="A308" s="663" t="s">
        <v>636</v>
      </c>
      <c r="B308" s="663" t="s">
        <v>377</v>
      </c>
      <c r="C308" s="664" t="s">
        <v>637</v>
      </c>
      <c r="D308" s="646">
        <v>28954.900456907249</v>
      </c>
    </row>
    <row r="309" spans="1:4" ht="16.5" thickTop="1" thickBot="1">
      <c r="A309" s="663" t="s">
        <v>642</v>
      </c>
      <c r="B309" s="663" t="s">
        <v>377</v>
      </c>
      <c r="C309" s="664" t="s">
        <v>643</v>
      </c>
      <c r="D309" s="646">
        <v>8450.8266864322995</v>
      </c>
    </row>
    <row r="310" spans="1:4" ht="16.5" thickTop="1" thickBot="1">
      <c r="A310" s="663" t="s">
        <v>640</v>
      </c>
      <c r="B310" s="663" t="s">
        <v>377</v>
      </c>
      <c r="C310" s="664" t="s">
        <v>641</v>
      </c>
      <c r="D310" s="646">
        <v>18697.212560875931</v>
      </c>
    </row>
    <row r="311" spans="1:4" ht="16.5" thickTop="1" thickBot="1">
      <c r="A311" s="663" t="s">
        <v>638</v>
      </c>
      <c r="B311" s="663" t="s">
        <v>377</v>
      </c>
      <c r="C311" s="664" t="s">
        <v>639</v>
      </c>
      <c r="D311" s="646">
        <v>93728.618917045853</v>
      </c>
    </row>
    <row r="312" spans="1:4" ht="16.5" thickTop="1" thickBot="1">
      <c r="A312" s="663" t="s">
        <v>644</v>
      </c>
      <c r="B312" s="663" t="s">
        <v>377</v>
      </c>
      <c r="C312" s="664" t="s">
        <v>645</v>
      </c>
      <c r="D312" s="646">
        <v>19676.380821004841</v>
      </c>
    </row>
    <row r="313" spans="1:4" ht="16.5" thickTop="1" thickBot="1">
      <c r="A313" s="663" t="s">
        <v>660</v>
      </c>
      <c r="B313" s="663" t="s">
        <v>377</v>
      </c>
      <c r="C313" s="664" t="s">
        <v>661</v>
      </c>
      <c r="D313" s="646">
        <v>12964.832267625035</v>
      </c>
    </row>
    <row r="314" spans="1:4" ht="16.5" thickTop="1" thickBot="1">
      <c r="A314" s="663" t="s">
        <v>662</v>
      </c>
      <c r="B314" s="663" t="s">
        <v>377</v>
      </c>
      <c r="C314" s="664" t="s">
        <v>663</v>
      </c>
      <c r="D314" s="646">
        <v>10839.254466704318</v>
      </c>
    </row>
    <row r="315" spans="1:4" ht="16.5" thickTop="1" thickBot="1">
      <c r="A315" s="663" t="s">
        <v>667</v>
      </c>
      <c r="B315" s="663" t="s">
        <v>377</v>
      </c>
      <c r="C315" s="664" t="s">
        <v>2316</v>
      </c>
      <c r="D315" s="646">
        <v>18126.485244669635</v>
      </c>
    </row>
    <row r="316" spans="1:4" ht="16.5" thickTop="1" thickBot="1">
      <c r="A316" s="663" t="s">
        <v>664</v>
      </c>
      <c r="B316" s="663" t="s">
        <v>92</v>
      </c>
      <c r="C316" s="664" t="s">
        <v>2317</v>
      </c>
      <c r="D316" s="646">
        <v>25178.612403314924</v>
      </c>
    </row>
    <row r="317" spans="1:4" ht="16.5" thickTop="1" thickBot="1">
      <c r="A317" s="663" t="s">
        <v>665</v>
      </c>
      <c r="B317" s="663" t="s">
        <v>377</v>
      </c>
      <c r="C317" s="664" t="s">
        <v>666</v>
      </c>
      <c r="D317" s="646">
        <v>26984.323994860399</v>
      </c>
    </row>
    <row r="318" spans="1:4" ht="16.5" thickTop="1" thickBot="1">
      <c r="A318" s="663" t="s">
        <v>668</v>
      </c>
      <c r="B318" s="663" t="s">
        <v>606</v>
      </c>
      <c r="C318" s="664" t="s">
        <v>2318</v>
      </c>
      <c r="D318" s="646">
        <v>53889.521432113856</v>
      </c>
    </row>
    <row r="319" spans="1:4" ht="16.5" thickTop="1" thickBot="1">
      <c r="A319" s="663" t="s">
        <v>669</v>
      </c>
      <c r="B319" s="663" t="s">
        <v>92</v>
      </c>
      <c r="C319" s="664" t="s">
        <v>2319</v>
      </c>
      <c r="D319" s="646">
        <v>23123.381553820323</v>
      </c>
    </row>
    <row r="320" spans="1:4" ht="16.5" thickTop="1" thickBot="1">
      <c r="A320" s="663" t="s">
        <v>673</v>
      </c>
      <c r="B320" s="663" t="s">
        <v>92</v>
      </c>
      <c r="C320" s="664" t="s">
        <v>2320</v>
      </c>
      <c r="D320" s="646">
        <v>131136.55231452885</v>
      </c>
    </row>
    <row r="321" spans="1:4" ht="16.5" thickTop="1" thickBot="1">
      <c r="A321" s="663" t="s">
        <v>674</v>
      </c>
      <c r="B321" s="663" t="s">
        <v>92</v>
      </c>
      <c r="C321" s="664" t="s">
        <v>2321</v>
      </c>
      <c r="D321" s="646">
        <v>229487.61164361713</v>
      </c>
    </row>
    <row r="322" spans="1:4" ht="16.5" thickTop="1" thickBot="1">
      <c r="A322" s="663" t="s">
        <v>672</v>
      </c>
      <c r="B322" s="663" t="s">
        <v>92</v>
      </c>
      <c r="C322" s="664" t="s">
        <v>2322</v>
      </c>
      <c r="D322" s="646">
        <v>180312.08197907303</v>
      </c>
    </row>
    <row r="323" spans="1:4" ht="31.5" thickTop="1" thickBot="1">
      <c r="A323" s="663" t="s">
        <v>671</v>
      </c>
      <c r="B323" s="663" t="s">
        <v>92</v>
      </c>
      <c r="C323" s="664" t="s">
        <v>2323</v>
      </c>
      <c r="D323" s="646">
        <v>201666.4972039272</v>
      </c>
    </row>
    <row r="324" spans="1:4" ht="16.5" thickTop="1" thickBot="1">
      <c r="A324" s="663" t="s">
        <v>675</v>
      </c>
      <c r="B324" s="663" t="s">
        <v>92</v>
      </c>
      <c r="C324" s="664" t="s">
        <v>676</v>
      </c>
      <c r="D324" s="646">
        <v>327839.75489815214</v>
      </c>
    </row>
    <row r="325" spans="1:4" ht="16.5" thickTop="1" thickBot="1">
      <c r="A325" s="663" t="s">
        <v>678</v>
      </c>
      <c r="B325" s="663" t="s">
        <v>92</v>
      </c>
      <c r="C325" s="664" t="s">
        <v>679</v>
      </c>
      <c r="D325" s="646">
        <v>16068.110821442484</v>
      </c>
    </row>
    <row r="326" spans="1:4" ht="16.5" thickTop="1" thickBot="1">
      <c r="A326" s="663" t="s">
        <v>670</v>
      </c>
      <c r="B326" s="663" t="s">
        <v>92</v>
      </c>
      <c r="C326" s="664" t="s">
        <v>2324</v>
      </c>
      <c r="D326" s="646">
        <v>29144.587410074571</v>
      </c>
    </row>
    <row r="327" spans="1:4" ht="16.5" thickTop="1" thickBot="1">
      <c r="A327" s="663" t="s">
        <v>677</v>
      </c>
      <c r="B327" s="663" t="s">
        <v>92</v>
      </c>
      <c r="C327" s="664" t="s">
        <v>2325</v>
      </c>
      <c r="D327" s="646">
        <v>17873.930615595418</v>
      </c>
    </row>
    <row r="328" spans="1:4" ht="16.5" thickTop="1" thickBot="1">
      <c r="A328" s="663" t="s">
        <v>680</v>
      </c>
      <c r="B328" s="663" t="s">
        <v>92</v>
      </c>
      <c r="C328" s="664" t="s">
        <v>2326</v>
      </c>
      <c r="D328" s="646">
        <v>103268.82908063204</v>
      </c>
    </row>
    <row r="329" spans="1:4" ht="16.5" thickTop="1" thickBot="1">
      <c r="A329" s="663" t="s">
        <v>681</v>
      </c>
      <c r="B329" s="663" t="s">
        <v>92</v>
      </c>
      <c r="C329" s="664" t="s">
        <v>682</v>
      </c>
      <c r="D329" s="646">
        <v>8869.7619301041432</v>
      </c>
    </row>
    <row r="330" spans="1:4" ht="16.5" thickTop="1" thickBot="1">
      <c r="A330" s="663" t="s">
        <v>683</v>
      </c>
      <c r="B330" s="663" t="s">
        <v>92</v>
      </c>
      <c r="C330" s="664" t="s">
        <v>2327</v>
      </c>
      <c r="D330" s="646">
        <v>39968.666920525502</v>
      </c>
    </row>
    <row r="331" spans="1:4" ht="16.5" thickTop="1" thickBot="1">
      <c r="A331" s="663" t="s">
        <v>684</v>
      </c>
      <c r="B331" s="663" t="s">
        <v>92</v>
      </c>
      <c r="C331" s="664" t="s">
        <v>2328</v>
      </c>
      <c r="D331" s="646">
        <v>2259.9845563078507</v>
      </c>
    </row>
    <row r="332" spans="1:4" ht="16.5" thickTop="1" thickBot="1">
      <c r="A332" s="663" t="s">
        <v>686</v>
      </c>
      <c r="B332" s="663" t="s">
        <v>387</v>
      </c>
      <c r="C332" s="664" t="s">
        <v>687</v>
      </c>
      <c r="D332" s="646">
        <v>41400.532435577144</v>
      </c>
    </row>
    <row r="333" spans="1:4" ht="16.5" thickTop="1" thickBot="1">
      <c r="A333" s="663" t="s">
        <v>685</v>
      </c>
      <c r="B333" s="663" t="s">
        <v>387</v>
      </c>
      <c r="C333" s="664" t="s">
        <v>2329</v>
      </c>
      <c r="D333" s="646">
        <v>29144.587410074571</v>
      </c>
    </row>
    <row r="334" spans="1:4" ht="16.5" thickTop="1" thickBot="1">
      <c r="A334" s="663" t="s">
        <v>690</v>
      </c>
      <c r="B334" s="663" t="s">
        <v>92</v>
      </c>
      <c r="C334" s="664" t="s">
        <v>1929</v>
      </c>
      <c r="D334" s="646">
        <v>1415.6066333515842</v>
      </c>
    </row>
    <row r="335" spans="1:4" ht="16.5" thickTop="1" thickBot="1">
      <c r="A335" s="663" t="s">
        <v>688</v>
      </c>
      <c r="B335" s="663" t="s">
        <v>92</v>
      </c>
      <c r="C335" s="664" t="s">
        <v>689</v>
      </c>
      <c r="D335" s="646">
        <v>5030.4979979974742</v>
      </c>
    </row>
    <row r="336" spans="1:4" ht="16.5" thickTop="1" thickBot="1">
      <c r="A336" s="663" t="s">
        <v>691</v>
      </c>
      <c r="B336" s="663" t="s">
        <v>377</v>
      </c>
      <c r="C336" s="664" t="s">
        <v>692</v>
      </c>
      <c r="D336" s="646">
        <v>5577.8803485660419</v>
      </c>
    </row>
    <row r="337" spans="1:4" ht="16.5" thickTop="1" thickBot="1">
      <c r="A337" s="663" t="s">
        <v>696</v>
      </c>
      <c r="B337" s="663" t="s">
        <v>92</v>
      </c>
      <c r="C337" s="664" t="s">
        <v>697</v>
      </c>
      <c r="D337" s="646">
        <v>478646.3022934093</v>
      </c>
    </row>
    <row r="338" spans="1:4" ht="16.5" thickTop="1" thickBot="1">
      <c r="A338" s="663" t="s">
        <v>694</v>
      </c>
      <c r="B338" s="663" t="s">
        <v>92</v>
      </c>
      <c r="C338" s="664" t="s">
        <v>695</v>
      </c>
      <c r="D338" s="646">
        <v>90155.499026813166</v>
      </c>
    </row>
    <row r="339" spans="1:4" ht="16.5" thickTop="1" thickBot="1">
      <c r="A339" s="663" t="s">
        <v>693</v>
      </c>
      <c r="B339" s="663" t="s">
        <v>144</v>
      </c>
      <c r="C339" s="664" t="s">
        <v>2330</v>
      </c>
      <c r="D339" s="646">
        <v>114245.74207906352</v>
      </c>
    </row>
    <row r="340" spans="1:4" ht="31.5" thickTop="1" thickBot="1">
      <c r="A340" s="663" t="s">
        <v>648</v>
      </c>
      <c r="B340" s="663" t="s">
        <v>92</v>
      </c>
      <c r="C340" s="664" t="s">
        <v>1927</v>
      </c>
      <c r="D340" s="646">
        <v>2124790.8710464342</v>
      </c>
    </row>
    <row r="341" spans="1:4" ht="31.5" thickTop="1" thickBot="1">
      <c r="A341" s="663" t="s">
        <v>698</v>
      </c>
      <c r="B341" s="663" t="s">
        <v>92</v>
      </c>
      <c r="C341" s="664" t="s">
        <v>699</v>
      </c>
      <c r="D341" s="646">
        <v>2112908.8803000329</v>
      </c>
    </row>
    <row r="342" spans="1:4" ht="31.5" thickTop="1" thickBot="1">
      <c r="A342" s="663" t="s">
        <v>649</v>
      </c>
      <c r="B342" s="663" t="s">
        <v>92</v>
      </c>
      <c r="C342" s="664" t="s">
        <v>1928</v>
      </c>
      <c r="D342" s="646">
        <v>1329865.9626690594</v>
      </c>
    </row>
    <row r="343" spans="1:4" ht="31.5" thickTop="1" thickBot="1">
      <c r="A343" s="663" t="s">
        <v>700</v>
      </c>
      <c r="B343" s="663" t="s">
        <v>92</v>
      </c>
      <c r="C343" s="664" t="s">
        <v>701</v>
      </c>
      <c r="D343" s="646">
        <v>1290533.5599857296</v>
      </c>
    </row>
    <row r="344" spans="1:4" ht="16.5" thickTop="1" thickBot="1">
      <c r="A344" s="663" t="s">
        <v>737</v>
      </c>
      <c r="B344" s="663" t="s">
        <v>387</v>
      </c>
      <c r="C344" s="664" t="s">
        <v>2331</v>
      </c>
      <c r="D344" s="646">
        <v>91806.317482092243</v>
      </c>
    </row>
    <row r="345" spans="1:4" ht="16.5" thickTop="1" thickBot="1">
      <c r="A345" s="663" t="s">
        <v>702</v>
      </c>
      <c r="B345" s="663" t="s">
        <v>377</v>
      </c>
      <c r="C345" s="664" t="s">
        <v>2332</v>
      </c>
      <c r="D345" s="646">
        <v>106547.70355681011</v>
      </c>
    </row>
    <row r="346" spans="1:4" ht="16.5" thickTop="1" thickBot="1">
      <c r="A346" s="663" t="s">
        <v>703</v>
      </c>
      <c r="B346" s="663" t="s">
        <v>144</v>
      </c>
      <c r="C346" s="664" t="s">
        <v>2333</v>
      </c>
      <c r="D346" s="646">
        <v>65668.539261081445</v>
      </c>
    </row>
    <row r="347" spans="1:4" ht="16.5" thickTop="1" thickBot="1">
      <c r="A347" s="663" t="s">
        <v>708</v>
      </c>
      <c r="B347" s="663" t="s">
        <v>92</v>
      </c>
      <c r="C347" s="664" t="s">
        <v>2334</v>
      </c>
      <c r="D347" s="646">
        <v>131136.55231452885</v>
      </c>
    </row>
    <row r="348" spans="1:4" ht="16.5" thickTop="1" thickBot="1">
      <c r="A348" s="663" t="s">
        <v>713</v>
      </c>
      <c r="B348" s="663" t="s">
        <v>144</v>
      </c>
      <c r="C348" s="664" t="s">
        <v>1931</v>
      </c>
      <c r="D348" s="646">
        <v>18644.601608178094</v>
      </c>
    </row>
    <row r="349" spans="1:4" ht="16.5" thickTop="1" thickBot="1">
      <c r="A349" s="663" t="s">
        <v>704</v>
      </c>
      <c r="B349" s="663" t="s">
        <v>144</v>
      </c>
      <c r="C349" s="664" t="s">
        <v>2335</v>
      </c>
      <c r="D349" s="646">
        <v>74974.039220747116</v>
      </c>
    </row>
    <row r="350" spans="1:4" ht="16.5" thickTop="1" thickBot="1">
      <c r="A350" s="663" t="s">
        <v>705</v>
      </c>
      <c r="B350" s="663" t="s">
        <v>144</v>
      </c>
      <c r="C350" s="664" t="s">
        <v>2336</v>
      </c>
      <c r="D350" s="646">
        <v>34095.958850465104</v>
      </c>
    </row>
    <row r="351" spans="1:4" ht="16.5" thickTop="1" thickBot="1">
      <c r="A351" s="663" t="s">
        <v>736</v>
      </c>
      <c r="B351" s="663" t="s">
        <v>144</v>
      </c>
      <c r="C351" s="664" t="s">
        <v>1933</v>
      </c>
      <c r="D351" s="646">
        <v>192625.47505324913</v>
      </c>
    </row>
    <row r="352" spans="1:4" ht="16.5" thickTop="1" thickBot="1">
      <c r="A352" s="663" t="s">
        <v>709</v>
      </c>
      <c r="B352" s="663" t="s">
        <v>144</v>
      </c>
      <c r="C352" s="664" t="s">
        <v>710</v>
      </c>
      <c r="D352" s="646">
        <v>266651.7732204455</v>
      </c>
    </row>
    <row r="353" spans="1:4" ht="16.5" thickTop="1" thickBot="1">
      <c r="A353" s="663" t="s">
        <v>711</v>
      </c>
      <c r="B353" s="663" t="s">
        <v>144</v>
      </c>
      <c r="C353" s="664" t="s">
        <v>712</v>
      </c>
      <c r="D353" s="646">
        <v>718870.32555735065</v>
      </c>
    </row>
    <row r="354" spans="1:4" ht="16.5" thickTop="1" thickBot="1">
      <c r="A354" s="663" t="s">
        <v>707</v>
      </c>
      <c r="B354" s="663" t="s">
        <v>144</v>
      </c>
      <c r="C354" s="664" t="s">
        <v>2337</v>
      </c>
      <c r="D354" s="646">
        <v>7810.7667687071325</v>
      </c>
    </row>
    <row r="355" spans="1:4" ht="16.5" thickTop="1" thickBot="1">
      <c r="A355" s="663" t="s">
        <v>706</v>
      </c>
      <c r="B355" s="663" t="s">
        <v>144</v>
      </c>
      <c r="C355" s="664" t="s">
        <v>1930</v>
      </c>
      <c r="D355" s="646">
        <v>5449.9771458589321</v>
      </c>
    </row>
    <row r="356" spans="1:4" ht="16.5" thickTop="1" thickBot="1">
      <c r="A356" s="663" t="s">
        <v>716</v>
      </c>
      <c r="B356" s="663" t="s">
        <v>144</v>
      </c>
      <c r="C356" s="664" t="s">
        <v>717</v>
      </c>
      <c r="D356" s="646">
        <v>71643.136323128885</v>
      </c>
    </row>
    <row r="357" spans="1:4" ht="16.5" thickTop="1" thickBot="1">
      <c r="A357" s="663" t="s">
        <v>714</v>
      </c>
      <c r="B357" s="663" t="s">
        <v>144</v>
      </c>
      <c r="C357" s="664" t="s">
        <v>2338</v>
      </c>
      <c r="D357" s="646">
        <v>483564.07204495312</v>
      </c>
    </row>
    <row r="358" spans="1:4" ht="16.5" thickTop="1" thickBot="1">
      <c r="A358" s="663" t="s">
        <v>715</v>
      </c>
      <c r="B358" s="663" t="s">
        <v>144</v>
      </c>
      <c r="C358" s="664" t="s">
        <v>2339</v>
      </c>
      <c r="D358" s="646">
        <v>491760.71627267491</v>
      </c>
    </row>
    <row r="359" spans="1:4" ht="16.5" thickTop="1" thickBot="1">
      <c r="A359" s="663" t="s">
        <v>718</v>
      </c>
      <c r="B359" s="663" t="s">
        <v>144</v>
      </c>
      <c r="C359" s="664" t="s">
        <v>719</v>
      </c>
      <c r="D359" s="646">
        <v>165412.44278914123</v>
      </c>
    </row>
    <row r="360" spans="1:4" ht="16.5" thickTop="1" thickBot="1">
      <c r="A360" s="663" t="s">
        <v>720</v>
      </c>
      <c r="B360" s="663" t="s">
        <v>144</v>
      </c>
      <c r="C360" s="664" t="s">
        <v>721</v>
      </c>
      <c r="D360" s="646">
        <v>148638.6965019163</v>
      </c>
    </row>
    <row r="361" spans="1:4" ht="16.5" thickTop="1" thickBot="1">
      <c r="A361" s="663" t="s">
        <v>722</v>
      </c>
      <c r="B361" s="663" t="s">
        <v>144</v>
      </c>
      <c r="C361" s="664" t="s">
        <v>723</v>
      </c>
      <c r="D361" s="646">
        <v>167583.54545882213</v>
      </c>
    </row>
    <row r="362" spans="1:4" ht="16.5" thickTop="1" thickBot="1">
      <c r="A362" s="663" t="s">
        <v>724</v>
      </c>
      <c r="B362" s="663" t="s">
        <v>144</v>
      </c>
      <c r="C362" s="664" t="s">
        <v>725</v>
      </c>
      <c r="D362" s="646">
        <v>327839.75489815214</v>
      </c>
    </row>
    <row r="363" spans="1:4" ht="16.5" thickTop="1" thickBot="1">
      <c r="A363" s="663" t="s">
        <v>726</v>
      </c>
      <c r="B363" s="663" t="s">
        <v>144</v>
      </c>
      <c r="C363" s="664" t="s">
        <v>2340</v>
      </c>
      <c r="D363" s="646">
        <v>231741.09264724501</v>
      </c>
    </row>
    <row r="364" spans="1:4" ht="16.5" thickTop="1" thickBot="1">
      <c r="A364" s="663" t="s">
        <v>738</v>
      </c>
      <c r="B364" s="663" t="s">
        <v>144</v>
      </c>
      <c r="C364" s="664" t="s">
        <v>2341</v>
      </c>
      <c r="D364" s="646">
        <v>196725.96501800336</v>
      </c>
    </row>
    <row r="365" spans="1:4" ht="16.5" thickTop="1" thickBot="1">
      <c r="A365" s="663" t="s">
        <v>727</v>
      </c>
      <c r="B365" s="663" t="s">
        <v>144</v>
      </c>
      <c r="C365" s="664" t="s">
        <v>728</v>
      </c>
      <c r="D365" s="646">
        <v>117630.84124901528</v>
      </c>
    </row>
    <row r="366" spans="1:4" ht="16.5" thickTop="1" thickBot="1">
      <c r="A366" s="663" t="s">
        <v>729</v>
      </c>
      <c r="B366" s="663" t="s">
        <v>144</v>
      </c>
      <c r="C366" s="664" t="s">
        <v>1932</v>
      </c>
      <c r="D366" s="646">
        <v>121128.66866542077</v>
      </c>
    </row>
    <row r="367" spans="1:4" ht="16.5" thickTop="1" thickBot="1">
      <c r="A367" s="663" t="s">
        <v>730</v>
      </c>
      <c r="B367" s="663" t="s">
        <v>92</v>
      </c>
      <c r="C367" s="664" t="s">
        <v>2342</v>
      </c>
      <c r="D367" s="646">
        <v>55375.583219499022</v>
      </c>
    </row>
    <row r="368" spans="1:4" ht="16.5" thickTop="1" thickBot="1">
      <c r="A368" s="663" t="s">
        <v>732</v>
      </c>
      <c r="B368" s="663" t="s">
        <v>92</v>
      </c>
      <c r="C368" s="664" t="s">
        <v>733</v>
      </c>
      <c r="D368" s="646">
        <v>2448.5875840285057</v>
      </c>
    </row>
    <row r="369" spans="1:4" ht="16.5" thickTop="1" thickBot="1">
      <c r="A369" s="663" t="s">
        <v>731</v>
      </c>
      <c r="B369" s="663" t="s">
        <v>92</v>
      </c>
      <c r="C369" s="664" t="s">
        <v>2343</v>
      </c>
      <c r="D369" s="646">
        <v>1638.8952753656929</v>
      </c>
    </row>
    <row r="370" spans="1:4" ht="16.5" thickTop="1" thickBot="1">
      <c r="A370" s="663" t="s">
        <v>734</v>
      </c>
      <c r="B370" s="663" t="s">
        <v>92</v>
      </c>
      <c r="C370" s="664" t="s">
        <v>735</v>
      </c>
      <c r="D370" s="646">
        <v>55680.166270013418</v>
      </c>
    </row>
    <row r="371" spans="1:4" ht="16.5" thickTop="1" thickBot="1">
      <c r="A371" s="663" t="s">
        <v>741</v>
      </c>
      <c r="B371" s="663" t="s">
        <v>92</v>
      </c>
      <c r="C371" s="664" t="s">
        <v>1934</v>
      </c>
      <c r="D371" s="646">
        <v>49231.893787771012</v>
      </c>
    </row>
    <row r="372" spans="1:4" ht="16.5" thickTop="1" thickBot="1">
      <c r="A372" s="663" t="s">
        <v>739</v>
      </c>
      <c r="B372" s="663" t="s">
        <v>377</v>
      </c>
      <c r="C372" s="664" t="s">
        <v>740</v>
      </c>
      <c r="D372" s="646">
        <v>3261.8286063391956</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1535.8682361192564</v>
      </c>
    </row>
    <row r="7" spans="1:5" ht="30" customHeight="1" thickTop="1" thickBot="1">
      <c r="A7" s="200" t="s">
        <v>1352</v>
      </c>
      <c r="B7" s="100" t="s">
        <v>339</v>
      </c>
      <c r="C7" s="102" t="s">
        <v>2025</v>
      </c>
      <c r="D7" s="649">
        <v>985.36319889791616</v>
      </c>
      <c r="E7" s="103"/>
    </row>
    <row r="8" spans="1:5" ht="30" customHeight="1" thickTop="1" thickBot="1">
      <c r="A8" s="200" t="s">
        <v>1364</v>
      </c>
      <c r="B8" s="100" t="s">
        <v>339</v>
      </c>
      <c r="C8" s="102" t="s">
        <v>2027</v>
      </c>
      <c r="D8" s="649">
        <v>985.36319889791616</v>
      </c>
    </row>
    <row r="9" spans="1:5" ht="30" customHeight="1" thickTop="1" thickBot="1">
      <c r="A9" s="200" t="s">
        <v>1225</v>
      </c>
      <c r="B9" s="100" t="s">
        <v>1223</v>
      </c>
      <c r="C9" s="102" t="s">
        <v>1226</v>
      </c>
      <c r="D9" s="649">
        <v>985.36319889791616</v>
      </c>
    </row>
    <row r="10" spans="1:5" ht="30" customHeight="1" thickTop="1" thickBot="1">
      <c r="A10" s="200" t="s">
        <v>1388</v>
      </c>
      <c r="B10" s="100" t="s">
        <v>339</v>
      </c>
      <c r="C10" s="102" t="s">
        <v>1389</v>
      </c>
      <c r="D10" s="649">
        <v>1535.8682361192564</v>
      </c>
    </row>
    <row r="11" spans="1:5" ht="30" customHeight="1" thickTop="1" thickBot="1">
      <c r="A11" s="200" t="s">
        <v>1329</v>
      </c>
      <c r="B11" s="100" t="s">
        <v>339</v>
      </c>
      <c r="C11" s="102" t="s">
        <v>1330</v>
      </c>
      <c r="D11" s="649">
        <v>985.36319889791616</v>
      </c>
    </row>
    <row r="12" spans="1:5" ht="30" customHeight="1" thickTop="1" thickBot="1">
      <c r="A12" s="200" t="s">
        <v>1331</v>
      </c>
      <c r="B12" s="100" t="s">
        <v>339</v>
      </c>
      <c r="C12" s="102" t="s">
        <v>1332</v>
      </c>
      <c r="D12" s="649">
        <v>985.36319889791616</v>
      </c>
    </row>
    <row r="13" spans="1:5" ht="30" customHeight="1" thickTop="1" thickBot="1">
      <c r="A13" s="200" t="s">
        <v>1333</v>
      </c>
      <c r="B13" s="100" t="s">
        <v>339</v>
      </c>
      <c r="C13" s="102" t="s">
        <v>1334</v>
      </c>
      <c r="D13" s="649">
        <v>985.36319889791616</v>
      </c>
    </row>
    <row r="14" spans="1:5" ht="30" customHeight="1" thickTop="1" thickBot="1">
      <c r="A14" s="200" t="s">
        <v>1335</v>
      </c>
      <c r="B14" s="100" t="s">
        <v>339</v>
      </c>
      <c r="C14" s="102" t="s">
        <v>1336</v>
      </c>
      <c r="D14" s="649">
        <v>985.36319889791616</v>
      </c>
    </row>
    <row r="15" spans="1:5" ht="30" customHeight="1" thickTop="1" thickBot="1">
      <c r="A15" s="200" t="s">
        <v>1317</v>
      </c>
      <c r="B15" s="100" t="s">
        <v>339</v>
      </c>
      <c r="C15" s="102" t="s">
        <v>1860</v>
      </c>
      <c r="D15" s="649">
        <v>985.36319889791616</v>
      </c>
    </row>
    <row r="16" spans="1:5" ht="30" customHeight="1" thickTop="1" thickBot="1">
      <c r="A16" s="200" t="s">
        <v>1227</v>
      </c>
      <c r="B16" s="100" t="s">
        <v>339</v>
      </c>
      <c r="C16" s="102" t="s">
        <v>1228</v>
      </c>
      <c r="D16" s="649">
        <v>985.36319889791616</v>
      </c>
    </row>
    <row r="17" spans="1:4" ht="30" customHeight="1" thickTop="1" thickBot="1">
      <c r="A17" s="200" t="s">
        <v>1229</v>
      </c>
      <c r="B17" s="100" t="s">
        <v>339</v>
      </c>
      <c r="C17" s="102" t="s">
        <v>1230</v>
      </c>
      <c r="D17" s="649">
        <v>1535.8682361192564</v>
      </c>
    </row>
    <row r="18" spans="1:4" ht="30" customHeight="1" thickTop="1" thickBot="1">
      <c r="A18" s="200" t="s">
        <v>1231</v>
      </c>
      <c r="B18" s="100" t="s">
        <v>339</v>
      </c>
      <c r="C18" s="102" t="s">
        <v>1232</v>
      </c>
      <c r="D18" s="649">
        <v>1535.8682361192564</v>
      </c>
    </row>
    <row r="19" spans="1:4" ht="30" customHeight="1" thickTop="1" thickBot="1">
      <c r="A19" s="200" t="s">
        <v>1235</v>
      </c>
      <c r="B19" s="100" t="s">
        <v>339</v>
      </c>
      <c r="C19" s="102" t="s">
        <v>1236</v>
      </c>
      <c r="D19" s="649">
        <v>985.36319889791616</v>
      </c>
    </row>
    <row r="20" spans="1:4" ht="30" customHeight="1" thickTop="1" thickBot="1">
      <c r="A20" s="200" t="s">
        <v>1407</v>
      </c>
      <c r="B20" s="100" t="s">
        <v>339</v>
      </c>
      <c r="C20" s="102" t="s">
        <v>1869</v>
      </c>
      <c r="D20" s="649">
        <v>985.36319889791616</v>
      </c>
    </row>
    <row r="21" spans="1:4" ht="30" customHeight="1" thickTop="1" thickBot="1">
      <c r="A21" s="200" t="s">
        <v>1239</v>
      </c>
      <c r="B21" s="100" t="s">
        <v>339</v>
      </c>
      <c r="C21" s="102" t="s">
        <v>1240</v>
      </c>
      <c r="D21" s="649">
        <v>985.36319889791616</v>
      </c>
    </row>
    <row r="22" spans="1:4" ht="30" customHeight="1" thickTop="1" thickBot="1">
      <c r="A22" s="200" t="s">
        <v>1390</v>
      </c>
      <c r="B22" s="100" t="s">
        <v>339</v>
      </c>
      <c r="C22" s="102" t="s">
        <v>1391</v>
      </c>
      <c r="D22" s="649">
        <v>985.36319889791616</v>
      </c>
    </row>
    <row r="23" spans="1:4" ht="30" customHeight="1" thickTop="1" thickBot="1">
      <c r="A23" s="200" t="s">
        <v>1247</v>
      </c>
      <c r="B23" s="100" t="s">
        <v>339</v>
      </c>
      <c r="C23" s="102" t="s">
        <v>1248</v>
      </c>
      <c r="D23" s="649">
        <v>1535.8682361192564</v>
      </c>
    </row>
    <row r="24" spans="1:4" ht="30" customHeight="1" thickTop="1" thickBot="1">
      <c r="A24" s="200" t="s">
        <v>1269</v>
      </c>
      <c r="B24" s="100" t="s">
        <v>339</v>
      </c>
      <c r="C24" s="102" t="s">
        <v>1270</v>
      </c>
      <c r="D24" s="649">
        <v>985.36319889791616</v>
      </c>
    </row>
    <row r="25" spans="1:4" ht="30" customHeight="1" thickTop="1" thickBot="1">
      <c r="A25" s="200" t="s">
        <v>1241</v>
      </c>
      <c r="B25" s="100" t="s">
        <v>339</v>
      </c>
      <c r="C25" s="102" t="s">
        <v>1242</v>
      </c>
      <c r="D25" s="649">
        <v>1535.8682361192564</v>
      </c>
    </row>
    <row r="26" spans="1:4" ht="30" customHeight="1" thickTop="1" thickBot="1">
      <c r="A26" s="200" t="s">
        <v>1246</v>
      </c>
      <c r="B26" s="100" t="s">
        <v>339</v>
      </c>
      <c r="C26" s="102" t="s">
        <v>1242</v>
      </c>
      <c r="D26" s="649">
        <v>1535.8682361192564</v>
      </c>
    </row>
    <row r="27" spans="1:4" ht="30" customHeight="1" thickTop="1" thickBot="1">
      <c r="A27" s="200" t="s">
        <v>1303</v>
      </c>
      <c r="B27" s="100" t="s">
        <v>339</v>
      </c>
      <c r="C27" s="102" t="s">
        <v>1304</v>
      </c>
      <c r="D27" s="649">
        <v>985.36319889791616</v>
      </c>
    </row>
    <row r="28" spans="1:4" ht="30" customHeight="1" thickTop="1" thickBot="1">
      <c r="A28" s="200" t="s">
        <v>1249</v>
      </c>
      <c r="B28" s="100" t="s">
        <v>339</v>
      </c>
      <c r="C28" s="102" t="s">
        <v>1250</v>
      </c>
      <c r="D28" s="649">
        <v>1535.8682361192564</v>
      </c>
    </row>
    <row r="29" spans="1:4" ht="30" customHeight="1" thickTop="1" thickBot="1">
      <c r="A29" s="200" t="s">
        <v>1254</v>
      </c>
      <c r="B29" s="100" t="s">
        <v>339</v>
      </c>
      <c r="C29" s="102" t="s">
        <v>1255</v>
      </c>
      <c r="D29" s="649">
        <v>1535.8682361192564</v>
      </c>
    </row>
    <row r="30" spans="1:4" ht="30" customHeight="1" thickTop="1" thickBot="1">
      <c r="A30" s="200" t="s">
        <v>1252</v>
      </c>
      <c r="B30" s="100" t="s">
        <v>339</v>
      </c>
      <c r="C30" s="102" t="s">
        <v>1253</v>
      </c>
      <c r="D30" s="649">
        <v>985.36319889791616</v>
      </c>
    </row>
    <row r="31" spans="1:4" ht="30" customHeight="1" thickTop="1" thickBot="1">
      <c r="A31" s="200" t="s">
        <v>1267</v>
      </c>
      <c r="B31" s="100" t="s">
        <v>339</v>
      </c>
      <c r="C31" s="102" t="s">
        <v>1268</v>
      </c>
      <c r="D31" s="649">
        <v>1535.8682361192564</v>
      </c>
    </row>
    <row r="32" spans="1:4" ht="30" customHeight="1" thickTop="1" thickBot="1">
      <c r="A32" s="200" t="s">
        <v>1256</v>
      </c>
      <c r="B32" s="100" t="s">
        <v>339</v>
      </c>
      <c r="C32" s="102" t="s">
        <v>1257</v>
      </c>
      <c r="D32" s="649">
        <v>1535.8682361192564</v>
      </c>
    </row>
    <row r="33" spans="1:4" ht="30" customHeight="1" thickTop="1" thickBot="1">
      <c r="A33" s="200" t="s">
        <v>1272</v>
      </c>
      <c r="B33" s="100" t="s">
        <v>339</v>
      </c>
      <c r="C33" s="102" t="s">
        <v>1257</v>
      </c>
      <c r="D33" s="649">
        <v>1535.8682361192564</v>
      </c>
    </row>
    <row r="34" spans="1:4" ht="30" customHeight="1" thickTop="1" thickBot="1">
      <c r="A34" s="200" t="s">
        <v>1273</v>
      </c>
      <c r="B34" s="100" t="s">
        <v>339</v>
      </c>
      <c r="C34" s="102" t="s">
        <v>1274</v>
      </c>
      <c r="D34" s="649">
        <v>1535.8682361192564</v>
      </c>
    </row>
    <row r="35" spans="1:4" ht="30" customHeight="1" thickTop="1" thickBot="1">
      <c r="A35" s="200" t="s">
        <v>1323</v>
      </c>
      <c r="B35" s="100" t="s">
        <v>339</v>
      </c>
      <c r="C35" s="102" t="s">
        <v>1864</v>
      </c>
      <c r="D35" s="649">
        <v>985.36319889791616</v>
      </c>
    </row>
    <row r="36" spans="1:4" ht="30" customHeight="1" thickTop="1" thickBot="1">
      <c r="A36" s="200" t="s">
        <v>1404</v>
      </c>
      <c r="B36" s="100" t="s">
        <v>339</v>
      </c>
      <c r="C36" s="102" t="s">
        <v>1405</v>
      </c>
      <c r="D36" s="649">
        <v>985.36319889791616</v>
      </c>
    </row>
    <row r="37" spans="1:4" ht="30" customHeight="1" thickTop="1" thickBot="1">
      <c r="A37" s="200" t="s">
        <v>1385</v>
      </c>
      <c r="B37" s="100" t="s">
        <v>339</v>
      </c>
      <c r="C37" s="102" t="s">
        <v>1386</v>
      </c>
      <c r="D37" s="649">
        <v>985.36319889791616</v>
      </c>
    </row>
    <row r="38" spans="1:4" ht="30" customHeight="1" thickTop="1" thickBot="1">
      <c r="A38" s="200" t="s">
        <v>1264</v>
      </c>
      <c r="B38" s="100" t="s">
        <v>339</v>
      </c>
      <c r="C38" s="102" t="s">
        <v>1265</v>
      </c>
      <c r="D38" s="649">
        <v>985.36319889791616</v>
      </c>
    </row>
    <row r="39" spans="1:4" ht="30" customHeight="1" thickTop="1" thickBot="1">
      <c r="A39" s="200" t="s">
        <v>1221</v>
      </c>
      <c r="B39" s="100" t="s">
        <v>1223</v>
      </c>
      <c r="C39" s="102" t="s">
        <v>1280</v>
      </c>
      <c r="D39" s="649">
        <v>985.36319889791616</v>
      </c>
    </row>
    <row r="40" spans="1:4" ht="30" customHeight="1" thickTop="1" thickBot="1">
      <c r="A40" s="200" t="s">
        <v>1261</v>
      </c>
      <c r="B40" s="100" t="s">
        <v>339</v>
      </c>
      <c r="C40" s="102" t="s">
        <v>1262</v>
      </c>
      <c r="D40" s="649">
        <v>985.36319889791616</v>
      </c>
    </row>
    <row r="41" spans="1:4" ht="30" customHeight="1" thickTop="1" thickBot="1">
      <c r="A41" s="200" t="s">
        <v>1259</v>
      </c>
      <c r="B41" s="100" t="s">
        <v>339</v>
      </c>
      <c r="C41" s="102" t="s">
        <v>1260</v>
      </c>
      <c r="D41" s="649">
        <v>985.36319889791616</v>
      </c>
    </row>
    <row r="42" spans="1:4" ht="30" customHeight="1" thickTop="1" thickBot="1">
      <c r="A42" s="200" t="s">
        <v>1392</v>
      </c>
      <c r="B42" s="100" t="s">
        <v>339</v>
      </c>
      <c r="C42" s="102" t="s">
        <v>1260</v>
      </c>
      <c r="D42" s="649">
        <v>985.36319889791616</v>
      </c>
    </row>
    <row r="43" spans="1:4" ht="30" customHeight="1" thickTop="1" thickBot="1">
      <c r="A43" s="200" t="s">
        <v>1233</v>
      </c>
      <c r="B43" s="100" t="s">
        <v>339</v>
      </c>
      <c r="C43" s="102" t="s">
        <v>1234</v>
      </c>
      <c r="D43" s="649">
        <v>985.36319889791616</v>
      </c>
    </row>
    <row r="44" spans="1:4" ht="30" customHeight="1" thickTop="1" thickBot="1">
      <c r="A44" s="200" t="s">
        <v>1387</v>
      </c>
      <c r="B44" s="100" t="s">
        <v>339</v>
      </c>
      <c r="C44" s="102" t="s">
        <v>1234</v>
      </c>
      <c r="D44" s="649">
        <v>985.36319889791616</v>
      </c>
    </row>
    <row r="45" spans="1:4" ht="30" customHeight="1" thickTop="1" thickBot="1">
      <c r="A45" s="200" t="s">
        <v>1278</v>
      </c>
      <c r="B45" s="100" t="s">
        <v>339</v>
      </c>
      <c r="C45" s="102" t="s">
        <v>1279</v>
      </c>
      <c r="D45" s="649">
        <v>1535.8682361192564</v>
      </c>
    </row>
    <row r="46" spans="1:4" ht="30" customHeight="1" thickTop="1" thickBot="1">
      <c r="A46" s="200" t="s">
        <v>1287</v>
      </c>
      <c r="B46" s="100" t="s">
        <v>339</v>
      </c>
      <c r="C46" s="102" t="s">
        <v>1288</v>
      </c>
      <c r="D46" s="649">
        <v>1535.8682361192564</v>
      </c>
    </row>
    <row r="47" spans="1:4" ht="30" customHeight="1" thickTop="1" thickBot="1">
      <c r="A47" s="200" t="s">
        <v>1291</v>
      </c>
      <c r="B47" s="100" t="s">
        <v>339</v>
      </c>
      <c r="C47" s="102" t="s">
        <v>1292</v>
      </c>
      <c r="D47" s="649">
        <v>1535.8682361192564</v>
      </c>
    </row>
    <row r="48" spans="1:4" ht="30" customHeight="1" thickTop="1" thickBot="1">
      <c r="A48" s="200" t="s">
        <v>1283</v>
      </c>
      <c r="B48" s="100" t="s">
        <v>1223</v>
      </c>
      <c r="C48" s="102" t="s">
        <v>1284</v>
      </c>
      <c r="D48" s="649">
        <v>1535.8682361192564</v>
      </c>
    </row>
    <row r="49" spans="1:4" ht="30" customHeight="1" thickTop="1" thickBot="1">
      <c r="A49" s="200" t="s">
        <v>1281</v>
      </c>
      <c r="B49" s="100" t="s">
        <v>339</v>
      </c>
      <c r="C49" s="102" t="s">
        <v>1282</v>
      </c>
      <c r="D49" s="649">
        <v>985.36319889791616</v>
      </c>
    </row>
    <row r="50" spans="1:4" ht="30" customHeight="1" thickTop="1" thickBot="1">
      <c r="A50" s="200" t="s">
        <v>1285</v>
      </c>
      <c r="B50" s="100" t="s">
        <v>339</v>
      </c>
      <c r="C50" s="102" t="s">
        <v>1286</v>
      </c>
      <c r="D50" s="649">
        <v>1535.8682361192564</v>
      </c>
    </row>
    <row r="51" spans="1:4" ht="30" customHeight="1" thickTop="1" thickBot="1">
      <c r="A51" s="200" t="s">
        <v>1314</v>
      </c>
      <c r="B51" s="100" t="s">
        <v>1306</v>
      </c>
      <c r="C51" s="102" t="s">
        <v>1315</v>
      </c>
      <c r="D51" s="649">
        <v>985.36319889791616</v>
      </c>
    </row>
    <row r="52" spans="1:4" ht="30" customHeight="1" thickTop="1" thickBot="1">
      <c r="A52" s="200" t="s">
        <v>1316</v>
      </c>
      <c r="B52" s="100" t="s">
        <v>1306</v>
      </c>
      <c r="C52" s="102" t="s">
        <v>1315</v>
      </c>
      <c r="D52" s="649">
        <v>985.36319889791616</v>
      </c>
    </row>
    <row r="53" spans="1:4" ht="30" customHeight="1" thickTop="1" thickBot="1">
      <c r="A53" s="200" t="s">
        <v>1289</v>
      </c>
      <c r="B53" s="100" t="s">
        <v>339</v>
      </c>
      <c r="C53" s="102" t="s">
        <v>1290</v>
      </c>
      <c r="D53" s="649">
        <v>985.36319889791616</v>
      </c>
    </row>
    <row r="54" spans="1:4" ht="30" customHeight="1" thickTop="1" thickBot="1">
      <c r="A54" s="200" t="s">
        <v>1293</v>
      </c>
      <c r="B54" s="100" t="s">
        <v>339</v>
      </c>
      <c r="C54" s="102" t="s">
        <v>1294</v>
      </c>
      <c r="D54" s="649">
        <v>985.36319889791616</v>
      </c>
    </row>
    <row r="55" spans="1:4" ht="30" customHeight="1" thickTop="1" thickBot="1">
      <c r="A55" s="200" t="s">
        <v>1378</v>
      </c>
      <c r="B55" s="100" t="s">
        <v>339</v>
      </c>
      <c r="C55" s="102" t="s">
        <v>2029</v>
      </c>
      <c r="D55" s="649">
        <v>985.36319889791616</v>
      </c>
    </row>
    <row r="56" spans="1:4" ht="30" customHeight="1" thickTop="1" thickBot="1">
      <c r="A56" s="200" t="s">
        <v>1379</v>
      </c>
      <c r="B56" s="100" t="s">
        <v>339</v>
      </c>
      <c r="C56" s="102" t="s">
        <v>2030</v>
      </c>
      <c r="D56" s="649">
        <v>985.36319889791616</v>
      </c>
    </row>
    <row r="57" spans="1:4" ht="30" customHeight="1" thickTop="1" thickBot="1">
      <c r="A57" s="200" t="s">
        <v>1380</v>
      </c>
      <c r="B57" s="100" t="s">
        <v>339</v>
      </c>
      <c r="C57" s="102" t="s">
        <v>2031</v>
      </c>
      <c r="D57" s="649">
        <v>985.36319889791616</v>
      </c>
    </row>
    <row r="58" spans="1:4" ht="30" customHeight="1" thickTop="1" thickBot="1">
      <c r="A58" s="200" t="s">
        <v>1357</v>
      </c>
      <c r="B58" s="100" t="s">
        <v>339</v>
      </c>
      <c r="C58" s="102" t="s">
        <v>1867</v>
      </c>
      <c r="D58" s="649">
        <v>985.36319889791616</v>
      </c>
    </row>
    <row r="59" spans="1:4" ht="30" customHeight="1" thickTop="1" thickBot="1">
      <c r="A59" s="200" t="s">
        <v>1295</v>
      </c>
      <c r="B59" s="100" t="s">
        <v>339</v>
      </c>
      <c r="C59" s="102" t="s">
        <v>1296</v>
      </c>
      <c r="D59" s="649">
        <v>985.36319889791616</v>
      </c>
    </row>
    <row r="60" spans="1:4" ht="30" customHeight="1" thickTop="1" thickBot="1">
      <c r="A60" s="200" t="s">
        <v>1376</v>
      </c>
      <c r="B60" s="100" t="s">
        <v>339</v>
      </c>
      <c r="C60" s="102" t="s">
        <v>1377</v>
      </c>
      <c r="D60" s="649">
        <v>985.36319889791616</v>
      </c>
    </row>
    <row r="61" spans="1:4" ht="30" customHeight="1" thickTop="1" thickBot="1">
      <c r="A61" s="200" t="s">
        <v>1362</v>
      </c>
      <c r="B61" s="100" t="s">
        <v>339</v>
      </c>
      <c r="C61" s="102" t="s">
        <v>1363</v>
      </c>
      <c r="D61" s="649">
        <v>985.36319889791616</v>
      </c>
    </row>
    <row r="62" spans="1:4" ht="30" customHeight="1" thickTop="1" thickBot="1">
      <c r="A62" s="200" t="s">
        <v>1369</v>
      </c>
      <c r="B62" s="100" t="s">
        <v>339</v>
      </c>
      <c r="C62" s="102" t="s">
        <v>1370</v>
      </c>
      <c r="D62" s="649">
        <v>985.36319889791616</v>
      </c>
    </row>
    <row r="63" spans="1:4" ht="30" customHeight="1" thickTop="1" thickBot="1">
      <c r="A63" s="200" t="s">
        <v>1373</v>
      </c>
      <c r="B63" s="100" t="s">
        <v>339</v>
      </c>
      <c r="C63" s="102" t="s">
        <v>1374</v>
      </c>
      <c r="D63" s="649">
        <v>985.36319889791616</v>
      </c>
    </row>
    <row r="64" spans="1:4" ht="30" customHeight="1" thickTop="1" thickBot="1">
      <c r="A64" s="200" t="s">
        <v>1360</v>
      </c>
      <c r="B64" s="100" t="s">
        <v>339</v>
      </c>
      <c r="C64" s="102" t="s">
        <v>1361</v>
      </c>
      <c r="D64" s="649">
        <v>985.36319889791616</v>
      </c>
    </row>
    <row r="65" spans="1:4" ht="30" customHeight="1" thickTop="1" thickBot="1">
      <c r="A65" s="200" t="s">
        <v>1297</v>
      </c>
      <c r="B65" s="100" t="s">
        <v>339</v>
      </c>
      <c r="C65" s="102" t="s">
        <v>1298</v>
      </c>
      <c r="D65" s="649">
        <v>985.36319889791616</v>
      </c>
    </row>
    <row r="66" spans="1:4" ht="30" customHeight="1" thickTop="1" thickBot="1">
      <c r="A66" s="200" t="s">
        <v>1367</v>
      </c>
      <c r="B66" s="100" t="s">
        <v>339</v>
      </c>
      <c r="C66" s="102" t="s">
        <v>1368</v>
      </c>
      <c r="D66" s="649">
        <v>985.36319889791616</v>
      </c>
    </row>
    <row r="67" spans="1:4" ht="30" customHeight="1" thickTop="1" thickBot="1">
      <c r="A67" s="200" t="s">
        <v>1371</v>
      </c>
      <c r="B67" s="100" t="s">
        <v>339</v>
      </c>
      <c r="C67" s="102" t="s">
        <v>1372</v>
      </c>
      <c r="D67" s="649">
        <v>985.36319889791616</v>
      </c>
    </row>
    <row r="68" spans="1:4" ht="30" customHeight="1" thickTop="1" thickBot="1">
      <c r="A68" s="200" t="s">
        <v>1343</v>
      </c>
      <c r="B68" s="100" t="s">
        <v>339</v>
      </c>
      <c r="C68" s="102" t="s">
        <v>1344</v>
      </c>
      <c r="D68" s="649">
        <v>985.36319889791616</v>
      </c>
    </row>
    <row r="69" spans="1:4" ht="30" customHeight="1" thickTop="1" thickBot="1">
      <c r="A69" s="200" t="s">
        <v>1383</v>
      </c>
      <c r="B69" s="100" t="s">
        <v>339</v>
      </c>
      <c r="C69" s="102" t="s">
        <v>2033</v>
      </c>
      <c r="D69" s="649">
        <v>985.36319889791616</v>
      </c>
    </row>
    <row r="70" spans="1:4" ht="30" customHeight="1" thickTop="1" thickBot="1">
      <c r="A70" s="200" t="s">
        <v>1384</v>
      </c>
      <c r="B70" s="100" t="s">
        <v>339</v>
      </c>
      <c r="C70" s="102" t="s">
        <v>2034</v>
      </c>
      <c r="D70" s="649">
        <v>985.36319889791616</v>
      </c>
    </row>
    <row r="71" spans="1:4" ht="30" customHeight="1" thickTop="1" thickBot="1">
      <c r="A71" s="200" t="s">
        <v>1381</v>
      </c>
      <c r="B71" s="100" t="s">
        <v>339</v>
      </c>
      <c r="C71" s="102" t="s">
        <v>2035</v>
      </c>
      <c r="D71" s="649">
        <v>985.36319889791616</v>
      </c>
    </row>
    <row r="72" spans="1:4" ht="30" customHeight="1" thickTop="1" thickBot="1">
      <c r="A72" s="200" t="s">
        <v>1382</v>
      </c>
      <c r="B72" s="100" t="s">
        <v>339</v>
      </c>
      <c r="C72" s="102" t="s">
        <v>2036</v>
      </c>
      <c r="D72" s="649">
        <v>985.36319889791616</v>
      </c>
    </row>
    <row r="73" spans="1:4" ht="30" customHeight="1" thickTop="1" thickBot="1">
      <c r="A73" s="200" t="s">
        <v>1350</v>
      </c>
      <c r="B73" s="100" t="s">
        <v>339</v>
      </c>
      <c r="C73" s="102" t="s">
        <v>1351</v>
      </c>
      <c r="D73" s="649">
        <v>985.36319889791616</v>
      </c>
    </row>
    <row r="74" spans="1:4" ht="30" customHeight="1" thickTop="1" thickBot="1">
      <c r="A74" s="200" t="s">
        <v>1349</v>
      </c>
      <c r="B74" s="100" t="s">
        <v>339</v>
      </c>
      <c r="C74" s="102" t="s">
        <v>1866</v>
      </c>
      <c r="D74" s="649">
        <v>985.36319889791616</v>
      </c>
    </row>
    <row r="75" spans="1:4" ht="30" customHeight="1" thickTop="1" thickBot="1">
      <c r="A75" s="200" t="s">
        <v>1347</v>
      </c>
      <c r="B75" s="100" t="s">
        <v>339</v>
      </c>
      <c r="C75" s="102" t="s">
        <v>1348</v>
      </c>
      <c r="D75" s="649">
        <v>985.36319889791616</v>
      </c>
    </row>
    <row r="76" spans="1:4" ht="30" customHeight="1" thickTop="1" thickBot="1">
      <c r="A76" s="200" t="s">
        <v>1375</v>
      </c>
      <c r="B76" s="100" t="s">
        <v>339</v>
      </c>
      <c r="C76" s="102" t="s">
        <v>2028</v>
      </c>
      <c r="D76" s="649">
        <v>985.36319889791616</v>
      </c>
    </row>
    <row r="77" spans="1:4" ht="30" customHeight="1" thickTop="1" thickBot="1">
      <c r="A77" s="200" t="s">
        <v>1353</v>
      </c>
      <c r="B77" s="100" t="s">
        <v>339</v>
      </c>
      <c r="C77" s="102" t="s">
        <v>1354</v>
      </c>
      <c r="D77" s="649">
        <v>985.36319889791616</v>
      </c>
    </row>
    <row r="78" spans="1:4" ht="30" customHeight="1" thickTop="1" thickBot="1">
      <c r="A78" s="200" t="s">
        <v>1355</v>
      </c>
      <c r="B78" s="100" t="s">
        <v>339</v>
      </c>
      <c r="C78" s="102" t="s">
        <v>1356</v>
      </c>
      <c r="D78" s="649">
        <v>985.36319889791616</v>
      </c>
    </row>
    <row r="79" spans="1:4" ht="30" customHeight="1" thickTop="1" thickBot="1">
      <c r="A79" s="200" t="s">
        <v>1358</v>
      </c>
      <c r="B79" s="100" t="s">
        <v>339</v>
      </c>
      <c r="C79" s="102" t="s">
        <v>1359</v>
      </c>
      <c r="D79" s="649">
        <v>985.36319889791616</v>
      </c>
    </row>
    <row r="80" spans="1:4" ht="30" customHeight="1" thickTop="1" thickBot="1">
      <c r="A80" s="200" t="s">
        <v>1337</v>
      </c>
      <c r="B80" s="100" t="s">
        <v>339</v>
      </c>
      <c r="C80" s="102" t="s">
        <v>1338</v>
      </c>
      <c r="D80" s="649">
        <v>985.36319889791616</v>
      </c>
    </row>
    <row r="81" spans="1:4" ht="30" customHeight="1" thickTop="1" thickBot="1">
      <c r="A81" s="200" t="s">
        <v>1341</v>
      </c>
      <c r="B81" s="100" t="s">
        <v>339</v>
      </c>
      <c r="C81" s="102" t="s">
        <v>1342</v>
      </c>
      <c r="D81" s="649">
        <v>985.36319889791616</v>
      </c>
    </row>
    <row r="82" spans="1:4" ht="30" customHeight="1" thickTop="1" thickBot="1">
      <c r="A82" s="200" t="s">
        <v>1345</v>
      </c>
      <c r="B82" s="100" t="s">
        <v>339</v>
      </c>
      <c r="C82" s="102" t="s">
        <v>1346</v>
      </c>
      <c r="D82" s="649">
        <v>985.36319889791616</v>
      </c>
    </row>
    <row r="83" spans="1:4" ht="30" customHeight="1" thickTop="1" thickBot="1">
      <c r="A83" s="200" t="s">
        <v>1339</v>
      </c>
      <c r="B83" s="100" t="s">
        <v>339</v>
      </c>
      <c r="C83" s="102" t="s">
        <v>1340</v>
      </c>
      <c r="D83" s="649">
        <v>985.36319889791616</v>
      </c>
    </row>
    <row r="84" spans="1:4" ht="30" customHeight="1" thickTop="1" thickBot="1">
      <c r="A84" s="200" t="s">
        <v>1305</v>
      </c>
      <c r="B84" s="100" t="s">
        <v>339</v>
      </c>
      <c r="C84" s="102" t="s">
        <v>1307</v>
      </c>
      <c r="D84" s="649">
        <v>1535.8682361192564</v>
      </c>
    </row>
    <row r="85" spans="1:4" ht="30" customHeight="1" thickTop="1" thickBot="1">
      <c r="A85" s="200" t="s">
        <v>1308</v>
      </c>
      <c r="B85" s="100" t="s">
        <v>339</v>
      </c>
      <c r="C85" s="102" t="s">
        <v>1859</v>
      </c>
      <c r="D85" s="649">
        <v>1535.8682361192564</v>
      </c>
    </row>
    <row r="86" spans="1:4" ht="30" customHeight="1" thickTop="1" thickBot="1">
      <c r="A86" s="200" t="s">
        <v>1309</v>
      </c>
      <c r="B86" s="100" t="s">
        <v>1306</v>
      </c>
      <c r="C86" s="102" t="s">
        <v>1310</v>
      </c>
      <c r="D86" s="649">
        <v>1535.8682361192564</v>
      </c>
    </row>
    <row r="87" spans="1:4" ht="30" customHeight="1" thickTop="1" thickBot="1">
      <c r="A87" s="200" t="s">
        <v>1311</v>
      </c>
      <c r="B87" s="100" t="s">
        <v>339</v>
      </c>
      <c r="C87" s="102" t="s">
        <v>1312</v>
      </c>
      <c r="D87" s="649">
        <v>1535.8682361192564</v>
      </c>
    </row>
    <row r="88" spans="1:4" ht="30" customHeight="1" thickTop="1" thickBot="1">
      <c r="A88" s="200" t="s">
        <v>1313</v>
      </c>
      <c r="B88" s="100" t="s">
        <v>339</v>
      </c>
      <c r="C88" s="102" t="s">
        <v>1312</v>
      </c>
      <c r="D88" s="649">
        <v>1535.8682361192564</v>
      </c>
    </row>
    <row r="89" spans="1:4" ht="30" customHeight="1" thickTop="1" thickBot="1">
      <c r="A89" s="200" t="s">
        <v>1243</v>
      </c>
      <c r="B89" s="100" t="s">
        <v>339</v>
      </c>
      <c r="C89" s="102" t="s">
        <v>1852</v>
      </c>
      <c r="D89" s="649">
        <v>985.36319889791616</v>
      </c>
    </row>
    <row r="90" spans="1:4" ht="30" customHeight="1" thickTop="1" thickBot="1">
      <c r="A90" s="200" t="s">
        <v>1365</v>
      </c>
      <c r="B90" s="100" t="s">
        <v>339</v>
      </c>
      <c r="C90" s="102" t="s">
        <v>1366</v>
      </c>
      <c r="D90" s="649">
        <v>1535.8682361192564</v>
      </c>
    </row>
    <row r="91" spans="1:4" ht="30" customHeight="1" thickTop="1" thickBot="1">
      <c r="A91" s="200" t="s">
        <v>1244</v>
      </c>
      <c r="B91" s="100" t="s">
        <v>339</v>
      </c>
      <c r="C91" s="102" t="s">
        <v>1245</v>
      </c>
      <c r="D91" s="649">
        <v>985.36319889791616</v>
      </c>
    </row>
    <row r="92" spans="1:4" ht="30" customHeight="1" thickTop="1" thickBot="1">
      <c r="A92" s="200" t="s">
        <v>1277</v>
      </c>
      <c r="B92" s="100" t="s">
        <v>339</v>
      </c>
      <c r="C92" s="102" t="s">
        <v>1858</v>
      </c>
      <c r="D92" s="649">
        <v>985.36319889791616</v>
      </c>
    </row>
    <row r="93" spans="1:4" ht="30" customHeight="1" thickTop="1" thickBot="1">
      <c r="A93" s="200" t="s">
        <v>1408</v>
      </c>
      <c r="B93" s="100" t="s">
        <v>1406</v>
      </c>
      <c r="C93" s="102" t="s">
        <v>1870</v>
      </c>
      <c r="D93" s="649">
        <v>53.485267581097737</v>
      </c>
    </row>
    <row r="94" spans="1:4" ht="30" customHeight="1" thickTop="1" thickBot="1">
      <c r="A94" s="200" t="s">
        <v>1399</v>
      </c>
      <c r="B94" s="100" t="s">
        <v>92</v>
      </c>
      <c r="C94" s="102" t="s">
        <v>1868</v>
      </c>
      <c r="D94" s="649">
        <v>347485.55497168726</v>
      </c>
    </row>
    <row r="95" spans="1:4" ht="30" customHeight="1" thickTop="1" thickBot="1">
      <c r="A95" s="200" t="s">
        <v>1222</v>
      </c>
      <c r="B95" s="100" t="s">
        <v>1223</v>
      </c>
      <c r="C95" s="102" t="s">
        <v>1224</v>
      </c>
      <c r="D95" s="649">
        <v>0.31849969490835883</v>
      </c>
    </row>
    <row r="96" spans="1:4" ht="30" customHeight="1" thickTop="1" thickBot="1">
      <c r="A96" s="200" t="s">
        <v>1631</v>
      </c>
      <c r="B96" s="100" t="s">
        <v>339</v>
      </c>
      <c r="C96" s="102" t="s">
        <v>1851</v>
      </c>
      <c r="D96" s="649">
        <v>1830.8418518144997</v>
      </c>
    </row>
    <row r="97" spans="1:4" ht="30" customHeight="1" thickTop="1" thickBot="1">
      <c r="A97" s="200" t="s">
        <v>1412</v>
      </c>
      <c r="B97" s="100" t="s">
        <v>339</v>
      </c>
      <c r="C97" s="102" t="s">
        <v>1411</v>
      </c>
      <c r="D97" s="649">
        <v>1502.7303064612267</v>
      </c>
    </row>
    <row r="98" spans="1:4" ht="30" customHeight="1" thickTop="1" thickBot="1">
      <c r="A98" s="200" t="s">
        <v>1237</v>
      </c>
      <c r="B98" s="100" t="s">
        <v>92</v>
      </c>
      <c r="C98" s="102" t="s">
        <v>1238</v>
      </c>
      <c r="D98" s="649">
        <v>29609.238420328089</v>
      </c>
    </row>
    <row r="99" spans="1:4" ht="30" customHeight="1" thickTop="1" thickBot="1">
      <c r="A99" s="200" t="s">
        <v>1251</v>
      </c>
      <c r="B99" s="100" t="s">
        <v>339</v>
      </c>
      <c r="C99" s="102" t="s">
        <v>1853</v>
      </c>
      <c r="D99" s="649">
        <v>1940.898075490989</v>
      </c>
    </row>
    <row r="100" spans="1:4" ht="30" customHeight="1" thickTop="1" thickBot="1">
      <c r="A100" s="200" t="s">
        <v>1320</v>
      </c>
      <c r="B100" s="100" t="s">
        <v>1306</v>
      </c>
      <c r="C100" s="102" t="s">
        <v>1863</v>
      </c>
      <c r="D100" s="649">
        <v>2126.0393863486352</v>
      </c>
    </row>
    <row r="101" spans="1:4" ht="30" customHeight="1" thickTop="1" thickBot="1">
      <c r="A101" s="200" t="s">
        <v>1393</v>
      </c>
      <c r="B101" s="100" t="s">
        <v>339</v>
      </c>
      <c r="C101" s="102" t="s">
        <v>1394</v>
      </c>
      <c r="D101" s="649">
        <v>7086.7979544954496</v>
      </c>
    </row>
    <row r="102" spans="1:4" ht="30" customHeight="1" thickTop="1" thickBot="1">
      <c r="A102" s="200" t="s">
        <v>1395</v>
      </c>
      <c r="B102" s="100" t="s">
        <v>141</v>
      </c>
      <c r="C102" s="102" t="s">
        <v>1396</v>
      </c>
      <c r="D102" s="649">
        <v>173350.89504452827</v>
      </c>
    </row>
    <row r="103" spans="1:4" ht="30" customHeight="1" thickTop="1" thickBot="1">
      <c r="A103" s="200" t="s">
        <v>1327</v>
      </c>
      <c r="B103" s="100" t="s">
        <v>344</v>
      </c>
      <c r="C103" s="102" t="s">
        <v>1328</v>
      </c>
      <c r="D103" s="649">
        <v>1.0285628380980336</v>
      </c>
    </row>
    <row r="104" spans="1:4" ht="30" customHeight="1" thickTop="1" thickBot="1">
      <c r="A104" s="200" t="s">
        <v>1325</v>
      </c>
      <c r="B104" s="100" t="s">
        <v>344</v>
      </c>
      <c r="C104" s="102" t="s">
        <v>1326</v>
      </c>
      <c r="D104" s="649">
        <v>1.0285628380980336</v>
      </c>
    </row>
    <row r="105" spans="1:4" ht="30" customHeight="1" thickTop="1" thickBot="1">
      <c r="A105" s="200" t="s">
        <v>1275</v>
      </c>
      <c r="B105" s="100" t="s">
        <v>339</v>
      </c>
      <c r="C105" s="102" t="s">
        <v>1276</v>
      </c>
      <c r="D105" s="649">
        <v>3333.5721582757265</v>
      </c>
    </row>
    <row r="106" spans="1:4" ht="30" customHeight="1" thickTop="1" thickBot="1">
      <c r="A106" s="200" t="s">
        <v>1402</v>
      </c>
      <c r="B106" s="100" t="s">
        <v>92</v>
      </c>
      <c r="C106" s="102" t="s">
        <v>1403</v>
      </c>
      <c r="D106" s="649">
        <v>165891.75734264133</v>
      </c>
    </row>
    <row r="107" spans="1:4" ht="30" customHeight="1" thickTop="1" thickBot="1">
      <c r="A107" s="200" t="s">
        <v>1301</v>
      </c>
      <c r="B107" s="100" t="s">
        <v>339</v>
      </c>
      <c r="C107" s="102" t="s">
        <v>1302</v>
      </c>
      <c r="D107" s="649">
        <v>1814.3848464049311</v>
      </c>
    </row>
    <row r="108" spans="1:4" ht="30" customHeight="1" thickTop="1" thickBot="1">
      <c r="A108" s="200" t="s">
        <v>1263</v>
      </c>
      <c r="B108" s="100" t="s">
        <v>339</v>
      </c>
      <c r="C108" s="102" t="s">
        <v>1855</v>
      </c>
      <c r="D108" s="649">
        <v>1640.5577267663634</v>
      </c>
    </row>
    <row r="109" spans="1:4" ht="30" customHeight="1" thickTop="1" thickBot="1">
      <c r="A109" s="200" t="s">
        <v>1258</v>
      </c>
      <c r="B109" s="100" t="s">
        <v>339</v>
      </c>
      <c r="C109" s="102" t="s">
        <v>1854</v>
      </c>
      <c r="D109" s="649">
        <v>1619.9864700044027</v>
      </c>
    </row>
    <row r="110" spans="1:4" ht="30" customHeight="1" thickTop="1" thickBot="1">
      <c r="A110" s="200" t="s">
        <v>1397</v>
      </c>
      <c r="B110" s="100" t="s">
        <v>339</v>
      </c>
      <c r="C110" s="102" t="s">
        <v>1398</v>
      </c>
      <c r="D110" s="649">
        <v>1621.0150328425009</v>
      </c>
    </row>
    <row r="111" spans="1:4" ht="30" customHeight="1" thickTop="1" thickBot="1">
      <c r="A111" s="200" t="s">
        <v>1318</v>
      </c>
      <c r="B111" s="100" t="s">
        <v>1306</v>
      </c>
      <c r="C111" s="102" t="s">
        <v>1861</v>
      </c>
      <c r="D111" s="649">
        <v>1594.2723990519519</v>
      </c>
    </row>
    <row r="112" spans="1:4" ht="30" customHeight="1" thickTop="1" thickBot="1">
      <c r="A112" s="200" t="s">
        <v>1319</v>
      </c>
      <c r="B112" s="100" t="s">
        <v>344</v>
      </c>
      <c r="C112" s="102" t="s">
        <v>1862</v>
      </c>
      <c r="D112" s="649">
        <v>4.1142513523921345</v>
      </c>
    </row>
    <row r="113" spans="1:4" ht="30" customHeight="1" thickTop="1" thickBot="1">
      <c r="A113" s="200" t="s">
        <v>1324</v>
      </c>
      <c r="B113" s="100" t="s">
        <v>1306</v>
      </c>
      <c r="C113" s="102" t="s">
        <v>1865</v>
      </c>
      <c r="D113" s="649">
        <v>1253.8180996415028</v>
      </c>
    </row>
    <row r="114" spans="1:4" ht="30" customHeight="1" thickTop="1" thickBot="1">
      <c r="A114" s="200" t="s">
        <v>1400</v>
      </c>
      <c r="B114" s="100" t="s">
        <v>92</v>
      </c>
      <c r="C114" s="102" t="s">
        <v>1401</v>
      </c>
      <c r="D114" s="649">
        <v>1434732.0172345659</v>
      </c>
    </row>
    <row r="115" spans="1:4" ht="30" customHeight="1" thickTop="1" thickBot="1">
      <c r="A115" s="200" t="s">
        <v>1321</v>
      </c>
      <c r="B115" s="100" t="s">
        <v>92</v>
      </c>
      <c r="C115" s="102" t="s">
        <v>1322</v>
      </c>
      <c r="D115" s="649">
        <v>1690.9573058331671</v>
      </c>
    </row>
    <row r="116" spans="1:4" ht="30" customHeight="1" thickTop="1" thickBot="1">
      <c r="A116" s="200" t="s">
        <v>1271</v>
      </c>
      <c r="B116" s="100" t="s">
        <v>339</v>
      </c>
      <c r="C116" s="102" t="s">
        <v>1857</v>
      </c>
      <c r="D116" s="649">
        <v>28.799759466744934</v>
      </c>
    </row>
    <row r="117" spans="1:4" ht="30" customHeight="1" thickTop="1" thickBot="1">
      <c r="A117" s="200" t="s">
        <v>1299</v>
      </c>
      <c r="B117" s="100" t="s">
        <v>92</v>
      </c>
      <c r="C117" s="102" t="s">
        <v>1300</v>
      </c>
      <c r="D117" s="649">
        <v>674692.9935902718</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278133.74427191308</v>
      </c>
      <c r="L36" s="270"/>
      <c r="M36" s="271">
        <v>0.15</v>
      </c>
      <c r="N36" s="272">
        <f>K36/M36</f>
        <v>1854224.9618127539</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178576.97253863825</v>
      </c>
      <c r="L37" s="270"/>
      <c r="M37" s="271">
        <v>0.15</v>
      </c>
      <c r="N37" s="272">
        <f>K37/M37</f>
        <v>1190513.1502575884</v>
      </c>
    </row>
    <row r="38" spans="1:14">
      <c r="A38" t="s">
        <v>273</v>
      </c>
      <c r="B38" s="837" t="str">
        <f>VLOOKUP(A38,EQUIPOS!A8:D154,3,FALSE)</f>
        <v>Motosierra, 93.6 cm3 - 7.1 HP, 45-90 cm - 7.9 kg</v>
      </c>
      <c r="C38" s="838"/>
      <c r="D38" s="838"/>
      <c r="E38" s="838"/>
      <c r="F38" s="838"/>
      <c r="G38" s="838"/>
      <c r="H38" s="839"/>
      <c r="I38" s="267"/>
      <c r="J38" s="268"/>
      <c r="K38" s="269">
        <f>VLOOKUP(A38,EQUIPOS!A8:D163,4,FALSE)</f>
        <v>10869.402588729223</v>
      </c>
      <c r="L38" s="270"/>
      <c r="M38" s="271">
        <v>0.15</v>
      </c>
      <c r="N38" s="273">
        <f>K38/M38</f>
        <v>72462.683924861485</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99">
        <f>SUM(N36:N42)</f>
        <v>3126222.6293285373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3341083.1959952037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668216.63919904083</v>
      </c>
      <c r="M83" s="859"/>
      <c r="N83" s="51"/>
    </row>
    <row r="84" spans="1:14">
      <c r="B84" s="89" t="s">
        <v>973</v>
      </c>
      <c r="C84" s="90"/>
      <c r="D84" s="90"/>
      <c r="E84" s="90"/>
      <c r="F84" s="90"/>
      <c r="G84" s="90"/>
      <c r="H84" s="90"/>
      <c r="I84" s="87"/>
      <c r="J84" s="88"/>
      <c r="K84" s="304">
        <v>0.05</v>
      </c>
      <c r="L84" s="858">
        <f>N78*K84</f>
        <v>167054.15979976021</v>
      </c>
      <c r="M84" s="859"/>
      <c r="N84" s="51"/>
    </row>
    <row r="85" spans="1:14" ht="15.75" thickBot="1">
      <c r="B85" s="91" t="s">
        <v>974</v>
      </c>
      <c r="C85" s="92"/>
      <c r="D85" s="92"/>
      <c r="E85" s="92"/>
      <c r="F85" s="92"/>
      <c r="G85" s="92"/>
      <c r="H85" s="92"/>
      <c r="I85" s="93"/>
      <c r="J85" s="94"/>
      <c r="K85" s="305">
        <v>0.05</v>
      </c>
      <c r="L85" s="860">
        <f>N78*K85</f>
        <v>167054.15979976021</v>
      </c>
      <c r="M85" s="861"/>
      <c r="N85" s="51"/>
    </row>
    <row r="86" spans="1:14" ht="15.75" thickBot="1">
      <c r="B86" s="824" t="s">
        <v>953</v>
      </c>
      <c r="C86" s="825"/>
      <c r="D86" s="825"/>
      <c r="E86" s="825"/>
      <c r="F86" s="825"/>
      <c r="G86" s="825"/>
      <c r="H86" s="825"/>
      <c r="I86" s="825"/>
      <c r="J86" s="825"/>
      <c r="K86" s="825"/>
      <c r="L86" s="825"/>
      <c r="M86" s="826"/>
      <c r="N86" s="52">
        <f>L83+L84+L85</f>
        <v>1002324.9587985612</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4343408.1547937654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7902.1570092663569</v>
      </c>
      <c r="L36" s="270"/>
      <c r="M36" s="271">
        <v>0.36</v>
      </c>
      <c r="N36" s="272">
        <f>K36/M36</f>
        <v>21950.436136850993</v>
      </c>
    </row>
    <row r="37" spans="1:14">
      <c r="A37" t="s">
        <v>273</v>
      </c>
      <c r="B37" s="837" t="str">
        <f>VLOOKUP(A37,EQUIPOS!A7:D154,3,FALSE)</f>
        <v>Motosierra, 93.6 cm3 - 7.1 HP, 45-90 cm - 7.9 kg</v>
      </c>
      <c r="C37" s="838"/>
      <c r="D37" s="838"/>
      <c r="E37" s="838"/>
      <c r="F37" s="838"/>
      <c r="G37" s="838"/>
      <c r="H37" s="839"/>
      <c r="I37" s="267"/>
      <c r="J37" s="268"/>
      <c r="K37" s="269">
        <f>VLOOKUP(A37,EQUIPOS!A7:D162,4,FALSE)</f>
        <v>10869.402588729223</v>
      </c>
      <c r="L37" s="270"/>
      <c r="M37" s="271">
        <v>0.10299999999999999</v>
      </c>
      <c r="N37" s="272">
        <f>K37/M37</f>
        <v>105528.18047309926</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1879.5486111111113</v>
      </c>
    </row>
    <row r="43" spans="1:14" ht="15.75" thickBot="1">
      <c r="B43" s="824" t="s">
        <v>953</v>
      </c>
      <c r="C43" s="825"/>
      <c r="D43" s="825"/>
      <c r="E43" s="825"/>
      <c r="F43" s="825"/>
      <c r="G43" s="825"/>
      <c r="H43" s="825"/>
      <c r="I43" s="825"/>
      <c r="J43" s="825"/>
      <c r="K43" s="825"/>
      <c r="L43" s="825"/>
      <c r="M43" s="826"/>
      <c r="N43" s="99">
        <f>SUM(N36:N42)</f>
        <v>129358.16522106137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976.55080634669548</v>
      </c>
      <c r="M59" s="829"/>
      <c r="N59" s="287">
        <f>K59*L59</f>
        <v>48827.540317334773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48827.540317334773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215776.67776061836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43155.335552123674</v>
      </c>
      <c r="M83" s="859"/>
      <c r="N83" s="51"/>
    </row>
    <row r="84" spans="1:14">
      <c r="B84" s="89" t="s">
        <v>973</v>
      </c>
      <c r="C84" s="90"/>
      <c r="D84" s="90"/>
      <c r="E84" s="90"/>
      <c r="F84" s="90"/>
      <c r="G84" s="90"/>
      <c r="H84" s="90"/>
      <c r="I84" s="87"/>
      <c r="J84" s="88"/>
      <c r="K84" s="304">
        <v>0.05</v>
      </c>
      <c r="L84" s="858">
        <f>N78*K84</f>
        <v>10788.833888030918</v>
      </c>
      <c r="M84" s="859"/>
      <c r="N84" s="51"/>
    </row>
    <row r="85" spans="1:14" ht="15.75" thickBot="1">
      <c r="B85" s="91" t="s">
        <v>974</v>
      </c>
      <c r="C85" s="92"/>
      <c r="D85" s="92"/>
      <c r="E85" s="92"/>
      <c r="F85" s="92"/>
      <c r="G85" s="92"/>
      <c r="H85" s="92"/>
      <c r="I85" s="93"/>
      <c r="J85" s="94"/>
      <c r="K85" s="305">
        <v>0.05</v>
      </c>
      <c r="L85" s="860">
        <f>N78*K85</f>
        <v>10788.833888030918</v>
      </c>
      <c r="M85" s="861"/>
      <c r="N85" s="51"/>
    </row>
    <row r="86" spans="1:14" ht="15.75" thickBot="1">
      <c r="B86" s="824" t="s">
        <v>953</v>
      </c>
      <c r="C86" s="825"/>
      <c r="D86" s="825"/>
      <c r="E86" s="825"/>
      <c r="F86" s="825"/>
      <c r="G86" s="825"/>
      <c r="H86" s="825"/>
      <c r="I86" s="825"/>
      <c r="J86" s="825"/>
      <c r="K86" s="825"/>
      <c r="L86" s="825"/>
      <c r="M86" s="826"/>
      <c r="N86" s="52">
        <f>L83+L84+L85</f>
        <v>64733.003328185507</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280509.68108880386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178576.97253863825</v>
      </c>
      <c r="L36" s="270"/>
      <c r="M36" s="271">
        <v>2.375</v>
      </c>
      <c r="N36" s="272">
        <f>K36/M36</f>
        <v>75190.304226795051</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2.375</v>
      </c>
      <c r="N37" s="272">
        <f>K37/M37</f>
        <v>48373.028656273447</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17458.413077134996</v>
      </c>
      <c r="L38" s="270"/>
      <c r="M38" s="271">
        <v>2.375</v>
      </c>
      <c r="N38" s="273">
        <f>K38/M38</f>
        <v>7350.9107693199985</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132330.45019772751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147469.0664574641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29493.813291492821</v>
      </c>
      <c r="M83" s="859"/>
      <c r="N83" s="51"/>
    </row>
    <row r="84" spans="1:14">
      <c r="B84" s="89" t="s">
        <v>973</v>
      </c>
      <c r="C84" s="90"/>
      <c r="D84" s="90"/>
      <c r="E84" s="90"/>
      <c r="F84" s="90"/>
      <c r="G84" s="90"/>
      <c r="H84" s="90"/>
      <c r="I84" s="87"/>
      <c r="J84" s="88"/>
      <c r="K84" s="304">
        <v>0.05</v>
      </c>
      <c r="L84" s="858">
        <f>N78*K84</f>
        <v>7373.4533228732053</v>
      </c>
      <c r="M84" s="859"/>
      <c r="N84" s="51"/>
    </row>
    <row r="85" spans="1:14" ht="15.75" thickBot="1">
      <c r="B85" s="91" t="s">
        <v>974</v>
      </c>
      <c r="C85" s="92"/>
      <c r="D85" s="92"/>
      <c r="E85" s="92"/>
      <c r="F85" s="92"/>
      <c r="G85" s="92"/>
      <c r="H85" s="92"/>
      <c r="I85" s="93"/>
      <c r="J85" s="94"/>
      <c r="K85" s="305">
        <v>0.05</v>
      </c>
      <c r="L85" s="860">
        <f>N78*K85</f>
        <v>7373.4533228732053</v>
      </c>
      <c r="M85" s="861"/>
      <c r="N85" s="51"/>
    </row>
    <row r="86" spans="1:14" ht="15.75" thickBot="1">
      <c r="B86" s="824" t="s">
        <v>953</v>
      </c>
      <c r="C86" s="825"/>
      <c r="D86" s="825"/>
      <c r="E86" s="825"/>
      <c r="F86" s="825"/>
      <c r="G86" s="825"/>
      <c r="H86" s="825"/>
      <c r="I86" s="825"/>
      <c r="J86" s="825"/>
      <c r="K86" s="825"/>
      <c r="L86" s="825"/>
      <c r="M86" s="826"/>
      <c r="N86" s="52">
        <f>L83+L84+L85</f>
        <v>44240.719937239228</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191709.78639470332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264569.58427645429</v>
      </c>
      <c r="L36" s="270"/>
      <c r="M36" s="271">
        <v>2.5</v>
      </c>
      <c r="N36" s="272">
        <f>K36/M36</f>
        <v>105827.83371058172</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2.5</v>
      </c>
      <c r="N37" s="272">
        <f>K37/M37</f>
        <v>45954.377223459778</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17458.413077134996</v>
      </c>
      <c r="L38" s="270"/>
      <c r="M38" s="271">
        <v>2.5</v>
      </c>
      <c r="N38" s="272">
        <f>K38/M38</f>
        <v>6983.3652308539986</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159034.65540850989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173465.168395577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34693.033679115404</v>
      </c>
      <c r="M83" s="859"/>
      <c r="N83" s="51"/>
    </row>
    <row r="84" spans="1:14">
      <c r="B84" s="89" t="s">
        <v>973</v>
      </c>
      <c r="C84" s="90"/>
      <c r="D84" s="90"/>
      <c r="E84" s="90"/>
      <c r="F84" s="90"/>
      <c r="G84" s="90"/>
      <c r="H84" s="90"/>
      <c r="I84" s="87"/>
      <c r="J84" s="88"/>
      <c r="K84" s="304">
        <v>0.05</v>
      </c>
      <c r="L84" s="858">
        <f>N78*K84</f>
        <v>8673.258419778851</v>
      </c>
      <c r="M84" s="859"/>
      <c r="N84" s="51"/>
    </row>
    <row r="85" spans="1:14" ht="15.75" thickBot="1">
      <c r="B85" s="91" t="s">
        <v>974</v>
      </c>
      <c r="C85" s="92"/>
      <c r="D85" s="92"/>
      <c r="E85" s="92"/>
      <c r="F85" s="92"/>
      <c r="G85" s="92"/>
      <c r="H85" s="92"/>
      <c r="I85" s="93"/>
      <c r="J85" s="94"/>
      <c r="K85" s="305">
        <v>0.05</v>
      </c>
      <c r="L85" s="860">
        <f>N78*K85</f>
        <v>8673.258419778851</v>
      </c>
      <c r="M85" s="861"/>
      <c r="N85" s="51"/>
    </row>
    <row r="86" spans="1:14" ht="15.75" thickBot="1">
      <c r="B86" s="824" t="s">
        <v>953</v>
      </c>
      <c r="C86" s="825"/>
      <c r="D86" s="825"/>
      <c r="E86" s="825"/>
      <c r="F86" s="825"/>
      <c r="G86" s="825"/>
      <c r="H86" s="825"/>
      <c r="I86" s="825"/>
      <c r="J86" s="825"/>
      <c r="K86" s="825"/>
      <c r="L86" s="825"/>
      <c r="M86" s="826"/>
      <c r="N86" s="52">
        <f>L83+L84+L85</f>
        <v>52039.55051867311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225504.71891425012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178576.97253863825</v>
      </c>
      <c r="L36" s="270"/>
      <c r="M36" s="271">
        <v>9.25</v>
      </c>
      <c r="N36" s="272">
        <f>K36/M36</f>
        <v>19305.618652825757</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9.25</v>
      </c>
      <c r="N37" s="272">
        <f>K37/M37</f>
        <v>12420.101952286426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58.094119895785944</v>
      </c>
    </row>
    <row r="43" spans="1:14" ht="15.75" thickBot="1">
      <c r="B43" s="824" t="s">
        <v>953</v>
      </c>
      <c r="C43" s="825"/>
      <c r="D43" s="825"/>
      <c r="E43" s="825"/>
      <c r="F43" s="825"/>
      <c r="G43" s="825"/>
      <c r="H43" s="825"/>
      <c r="I43" s="825"/>
      <c r="J43" s="825"/>
      <c r="K43" s="825"/>
      <c r="L43" s="825"/>
      <c r="M43" s="826"/>
      <c r="N43" s="99">
        <f>SUM(N36:N42)</f>
        <v>31783.814725007967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35665.071526143962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7133.0143052287931</v>
      </c>
      <c r="M83" s="859"/>
      <c r="N83" s="51"/>
    </row>
    <row r="84" spans="1:14">
      <c r="B84" s="89" t="s">
        <v>973</v>
      </c>
      <c r="C84" s="90"/>
      <c r="D84" s="90"/>
      <c r="E84" s="90"/>
      <c r="F84" s="90"/>
      <c r="G84" s="90"/>
      <c r="H84" s="90"/>
      <c r="I84" s="87"/>
      <c r="J84" s="88"/>
      <c r="K84" s="304">
        <v>0.05</v>
      </c>
      <c r="L84" s="858">
        <f>N78*K84</f>
        <v>1783.2535763071983</v>
      </c>
      <c r="M84" s="859"/>
      <c r="N84" s="51"/>
    </row>
    <row r="85" spans="1:14" ht="15.75" thickBot="1">
      <c r="B85" s="91" t="s">
        <v>974</v>
      </c>
      <c r="C85" s="92"/>
      <c r="D85" s="92"/>
      <c r="E85" s="92"/>
      <c r="F85" s="92"/>
      <c r="G85" s="92"/>
      <c r="H85" s="92"/>
      <c r="I85" s="93"/>
      <c r="J85" s="94"/>
      <c r="K85" s="305">
        <v>0.05</v>
      </c>
      <c r="L85" s="860">
        <f>N78*K85</f>
        <v>1783.2535763071983</v>
      </c>
      <c r="M85" s="861"/>
      <c r="N85" s="51"/>
    </row>
    <row r="86" spans="1:14" ht="15.75" thickBot="1">
      <c r="B86" s="824" t="s">
        <v>953</v>
      </c>
      <c r="C86" s="825"/>
      <c r="D86" s="825"/>
      <c r="E86" s="825"/>
      <c r="F86" s="825"/>
      <c r="G86" s="825"/>
      <c r="H86" s="825"/>
      <c r="I86" s="825"/>
      <c r="J86" s="825"/>
      <c r="K86" s="825"/>
      <c r="L86" s="825"/>
      <c r="M86" s="826"/>
      <c r="N86" s="52">
        <f>L83+L84+L85</f>
        <v>10699.521457843188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46364.592983987153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114885.94305864944</v>
      </c>
      <c r="L36" s="270"/>
      <c r="M36" s="271">
        <v>2.5</v>
      </c>
      <c r="N36" s="272">
        <f>K36/M36</f>
        <v>45954.377223459778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1082.6200000000001</v>
      </c>
    </row>
    <row r="43" spans="1:14" ht="15.75" thickBot="1">
      <c r="B43" s="824" t="s">
        <v>953</v>
      </c>
      <c r="C43" s="825"/>
      <c r="D43" s="825"/>
      <c r="E43" s="825"/>
      <c r="F43" s="825"/>
      <c r="G43" s="825"/>
      <c r="H43" s="825"/>
      <c r="I43" s="825"/>
      <c r="J43" s="825"/>
      <c r="K43" s="825"/>
      <c r="L43" s="825"/>
      <c r="M43" s="826"/>
      <c r="N43" s="99">
        <f>SUM(N36:N42)</f>
        <v>47036.997223459781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58839.748029806477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11767.949605961296</v>
      </c>
      <c r="M83" s="859"/>
      <c r="N83" s="51"/>
    </row>
    <row r="84" spans="1:14">
      <c r="B84" s="89" t="s">
        <v>973</v>
      </c>
      <c r="C84" s="90"/>
      <c r="D84" s="90"/>
      <c r="E84" s="90"/>
      <c r="F84" s="90"/>
      <c r="G84" s="90"/>
      <c r="H84" s="90"/>
      <c r="I84" s="87"/>
      <c r="J84" s="88"/>
      <c r="K84" s="304">
        <v>0.05</v>
      </c>
      <c r="L84" s="858">
        <f>N78*K84</f>
        <v>2941.9874014903239</v>
      </c>
      <c r="M84" s="859"/>
      <c r="N84" s="51"/>
    </row>
    <row r="85" spans="1:14" ht="15.75" thickBot="1">
      <c r="B85" s="91" t="s">
        <v>974</v>
      </c>
      <c r="C85" s="92"/>
      <c r="D85" s="92"/>
      <c r="E85" s="92"/>
      <c r="F85" s="92"/>
      <c r="G85" s="92"/>
      <c r="H85" s="92"/>
      <c r="I85" s="93"/>
      <c r="J85" s="94"/>
      <c r="K85" s="305">
        <v>0.05</v>
      </c>
      <c r="L85" s="860">
        <f>N78*K85</f>
        <v>2941.9874014903239</v>
      </c>
      <c r="M85" s="861"/>
      <c r="N85" s="51"/>
    </row>
    <row r="86" spans="1:14" ht="15.75" thickBot="1">
      <c r="B86" s="824" t="s">
        <v>953</v>
      </c>
      <c r="C86" s="825"/>
      <c r="D86" s="825"/>
      <c r="E86" s="825"/>
      <c r="F86" s="825"/>
      <c r="G86" s="825"/>
      <c r="H86" s="825"/>
      <c r="I86" s="825"/>
      <c r="J86" s="825"/>
      <c r="K86" s="825"/>
      <c r="L86" s="825"/>
      <c r="M86" s="826"/>
      <c r="N86" s="52">
        <f>L83+L84+L85</f>
        <v>17651.924408941944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76491.672438748414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178576.97253863825</v>
      </c>
      <c r="L36" s="270"/>
      <c r="M36" s="271">
        <v>2.375</v>
      </c>
      <c r="N36" s="272">
        <f>K36/M36</f>
        <v>75190.304226795051</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2.375</v>
      </c>
      <c r="N37" s="272">
        <f>K37/M37</f>
        <v>48373.028656273447</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17458.413077134996</v>
      </c>
      <c r="L38" s="270"/>
      <c r="M38" s="271">
        <v>2.375</v>
      </c>
      <c r="N38" s="272">
        <f>K38/M38</f>
        <v>7350.9107693199985</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132330.45019772751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147469.0664574641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29493.813291492821</v>
      </c>
      <c r="M83" s="859"/>
      <c r="N83" s="51"/>
    </row>
    <row r="84" spans="1:14">
      <c r="B84" s="89" t="s">
        <v>973</v>
      </c>
      <c r="C84" s="90"/>
      <c r="D84" s="90"/>
      <c r="E84" s="90"/>
      <c r="F84" s="90"/>
      <c r="G84" s="90"/>
      <c r="H84" s="90"/>
      <c r="I84" s="87"/>
      <c r="J84" s="88"/>
      <c r="K84" s="304">
        <v>0.05</v>
      </c>
      <c r="L84" s="858">
        <f>N78*K84</f>
        <v>7373.4533228732053</v>
      </c>
      <c r="M84" s="859"/>
      <c r="N84" s="51"/>
    </row>
    <row r="85" spans="1:14" ht="15.75" thickBot="1">
      <c r="B85" s="91" t="s">
        <v>974</v>
      </c>
      <c r="C85" s="92"/>
      <c r="D85" s="92"/>
      <c r="E85" s="92"/>
      <c r="F85" s="92"/>
      <c r="G85" s="92"/>
      <c r="H85" s="92"/>
      <c r="I85" s="93"/>
      <c r="J85" s="94"/>
      <c r="K85" s="305">
        <v>0.05</v>
      </c>
      <c r="L85" s="860">
        <f>N78*K85</f>
        <v>7373.4533228732053</v>
      </c>
      <c r="M85" s="861"/>
      <c r="N85" s="51"/>
    </row>
    <row r="86" spans="1:14" ht="15.75" thickBot="1">
      <c r="B86" s="824" t="s">
        <v>953</v>
      </c>
      <c r="C86" s="825"/>
      <c r="D86" s="825"/>
      <c r="E86" s="825"/>
      <c r="F86" s="825"/>
      <c r="G86" s="825"/>
      <c r="H86" s="825"/>
      <c r="I86" s="825"/>
      <c r="J86" s="825"/>
      <c r="K86" s="825"/>
      <c r="L86" s="825"/>
      <c r="M86" s="826"/>
      <c r="N86" s="52">
        <f>L83+L84+L85</f>
        <v>44240.719937239228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191709.78639470332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264569.58427645429</v>
      </c>
      <c r="L36" s="270"/>
      <c r="M36" s="271">
        <v>2.5</v>
      </c>
      <c r="N36" s="272">
        <f>K36/M36</f>
        <v>105827.83371058172</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2.5</v>
      </c>
      <c r="N37" s="272">
        <f>K37/M37</f>
        <v>45954.377223459778</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17458.413077134996</v>
      </c>
      <c r="L38" s="270"/>
      <c r="M38" s="271">
        <v>2.5</v>
      </c>
      <c r="N38" s="272">
        <f>K38/M38</f>
        <v>6983.3652308539986</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159034.65540850989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976.55080634669548</v>
      </c>
      <c r="M59" s="829"/>
      <c r="N59" s="287">
        <f>K59*L59</f>
        <v>976.55080634669548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976.55080634669548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173465.168395577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34693.033679115404</v>
      </c>
      <c r="M83" s="859"/>
      <c r="N83" s="51"/>
    </row>
    <row r="84" spans="1:14">
      <c r="B84" s="89" t="s">
        <v>973</v>
      </c>
      <c r="C84" s="90"/>
      <c r="D84" s="90"/>
      <c r="E84" s="90"/>
      <c r="F84" s="90"/>
      <c r="G84" s="90"/>
      <c r="H84" s="90"/>
      <c r="I84" s="87"/>
      <c r="J84" s="88"/>
      <c r="K84" s="304">
        <v>0.05</v>
      </c>
      <c r="L84" s="858">
        <f>N78*K84</f>
        <v>8673.258419778851</v>
      </c>
      <c r="M84" s="859"/>
      <c r="N84" s="51"/>
    </row>
    <row r="85" spans="1:14" ht="15.75" thickBot="1">
      <c r="B85" s="91" t="s">
        <v>974</v>
      </c>
      <c r="C85" s="92"/>
      <c r="D85" s="92"/>
      <c r="E85" s="92"/>
      <c r="F85" s="92"/>
      <c r="G85" s="92"/>
      <c r="H85" s="92"/>
      <c r="I85" s="93"/>
      <c r="J85" s="94"/>
      <c r="K85" s="305">
        <v>0.05</v>
      </c>
      <c r="L85" s="860">
        <f>N78*K85</f>
        <v>8673.258419778851</v>
      </c>
      <c r="M85" s="861"/>
      <c r="N85" s="51"/>
    </row>
    <row r="86" spans="1:14" ht="15.75" thickBot="1">
      <c r="B86" s="824" t="s">
        <v>953</v>
      </c>
      <c r="C86" s="825"/>
      <c r="D86" s="825"/>
      <c r="E86" s="825"/>
      <c r="F86" s="825"/>
      <c r="G86" s="825"/>
      <c r="H86" s="825"/>
      <c r="I86" s="825"/>
      <c r="J86" s="825"/>
      <c r="K86" s="825"/>
      <c r="L86" s="825"/>
      <c r="M86" s="826"/>
      <c r="N86" s="52">
        <f>L83+L84+L85</f>
        <v>52039.55051867311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225504.71891425012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264569.58427645429</v>
      </c>
      <c r="L36" s="270"/>
      <c r="M36" s="271">
        <v>2.5</v>
      </c>
      <c r="N36" s="272">
        <f>K36/M36</f>
        <v>105827.83371058172</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2.5</v>
      </c>
      <c r="N37" s="272">
        <f>K37/M37</f>
        <v>45954.377223459778</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17458.413077134996</v>
      </c>
      <c r="L38" s="270"/>
      <c r="M38" s="271">
        <v>2.5</v>
      </c>
      <c r="N38" s="272">
        <f>K38/M38</f>
        <v>6983.3652308539986</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214.948243614408</v>
      </c>
    </row>
    <row r="43" spans="1:14" ht="15.75" thickBot="1">
      <c r="B43" s="824" t="s">
        <v>953</v>
      </c>
      <c r="C43" s="825"/>
      <c r="D43" s="825"/>
      <c r="E43" s="825"/>
      <c r="F43" s="825"/>
      <c r="G43" s="825"/>
      <c r="H43" s="825"/>
      <c r="I43" s="825"/>
      <c r="J43" s="825"/>
      <c r="K43" s="825"/>
      <c r="L43" s="825"/>
      <c r="M43" s="826"/>
      <c r="N43" s="99">
        <f>SUM(N36:N42)</f>
        <v>158980.5244085099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976.55080634669548</v>
      </c>
      <c r="M59" s="829"/>
      <c r="N59" s="287">
        <f>K59*L59</f>
        <v>1367.1711288853735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1367.1711288853735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171095.10771811567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34219.021543623137</v>
      </c>
      <c r="M83" s="859"/>
      <c r="N83" s="51"/>
    </row>
    <row r="84" spans="1:14">
      <c r="B84" s="89" t="s">
        <v>973</v>
      </c>
      <c r="C84" s="90"/>
      <c r="D84" s="90"/>
      <c r="E84" s="90"/>
      <c r="F84" s="90"/>
      <c r="G84" s="90"/>
      <c r="H84" s="90"/>
      <c r="I84" s="87"/>
      <c r="J84" s="88"/>
      <c r="K84" s="304">
        <v>0.05</v>
      </c>
      <c r="L84" s="858">
        <f>N78*K84</f>
        <v>8554.7553859057844</v>
      </c>
      <c r="M84" s="859"/>
      <c r="N84" s="51"/>
    </row>
    <row r="85" spans="1:14" ht="15.75" thickBot="1">
      <c r="B85" s="91" t="s">
        <v>974</v>
      </c>
      <c r="C85" s="92"/>
      <c r="D85" s="92"/>
      <c r="E85" s="92"/>
      <c r="F85" s="92"/>
      <c r="G85" s="92"/>
      <c r="H85" s="92"/>
      <c r="I85" s="93"/>
      <c r="J85" s="94"/>
      <c r="K85" s="305">
        <v>0.05</v>
      </c>
      <c r="L85" s="860">
        <f>N78*K85</f>
        <v>8554.7553859057844</v>
      </c>
      <c r="M85" s="861"/>
      <c r="N85" s="51"/>
    </row>
    <row r="86" spans="1:14" ht="15.75" thickBot="1">
      <c r="B86" s="824" t="s">
        <v>953</v>
      </c>
      <c r="C86" s="825"/>
      <c r="D86" s="825"/>
      <c r="E86" s="825"/>
      <c r="F86" s="825"/>
      <c r="G86" s="825"/>
      <c r="H86" s="825"/>
      <c r="I86" s="825"/>
      <c r="J86" s="825"/>
      <c r="K86" s="825"/>
      <c r="L86" s="825"/>
      <c r="M86" s="826"/>
      <c r="N86" s="52">
        <f>L83+L84+L85</f>
        <v>51328.532315434699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222423.64003355039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178576.97253863825</v>
      </c>
      <c r="L36" s="270"/>
      <c r="M36" s="271">
        <v>22</v>
      </c>
      <c r="N36" s="272">
        <f>K36/M36</f>
        <v>8117.135115392648</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22</v>
      </c>
      <c r="N37" s="272">
        <f>K37/M37</f>
        <v>5222.0883208477017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13363.649373014716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976.55080634669548</v>
      </c>
      <c r="M59" s="829"/>
      <c r="N59" s="287">
        <f>K59*L59</f>
        <v>410.15133866561206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410.15133866561206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14995.097550398554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2999.0195100797109</v>
      </c>
      <c r="M83" s="859"/>
      <c r="N83" s="51"/>
    </row>
    <row r="84" spans="1:14">
      <c r="B84" s="89" t="s">
        <v>973</v>
      </c>
      <c r="C84" s="90"/>
      <c r="D84" s="90"/>
      <c r="E84" s="90"/>
      <c r="F84" s="90"/>
      <c r="G84" s="90"/>
      <c r="H84" s="90"/>
      <c r="I84" s="87"/>
      <c r="J84" s="88"/>
      <c r="K84" s="304">
        <v>0.05</v>
      </c>
      <c r="L84" s="858">
        <f>N78*K84</f>
        <v>749.75487751992773</v>
      </c>
      <c r="M84" s="859"/>
      <c r="N84" s="51"/>
    </row>
    <row r="85" spans="1:14" ht="15.75" thickBot="1">
      <c r="B85" s="91" t="s">
        <v>974</v>
      </c>
      <c r="C85" s="92"/>
      <c r="D85" s="92"/>
      <c r="E85" s="92"/>
      <c r="F85" s="92"/>
      <c r="G85" s="92"/>
      <c r="H85" s="92"/>
      <c r="I85" s="93"/>
      <c r="J85" s="94"/>
      <c r="K85" s="305">
        <v>0.05</v>
      </c>
      <c r="L85" s="860">
        <f>N78*K85</f>
        <v>749.75487751992773</v>
      </c>
      <c r="M85" s="861"/>
      <c r="N85" s="51"/>
    </row>
    <row r="86" spans="1:14" ht="15.75" thickBot="1">
      <c r="B86" s="824" t="s">
        <v>953</v>
      </c>
      <c r="C86" s="825"/>
      <c r="D86" s="825"/>
      <c r="E86" s="825"/>
      <c r="F86" s="825"/>
      <c r="G86" s="825"/>
      <c r="H86" s="825"/>
      <c r="I86" s="825"/>
      <c r="J86" s="825"/>
      <c r="K86" s="825"/>
      <c r="L86" s="825"/>
      <c r="M86" s="826"/>
      <c r="N86" s="52">
        <f>L83+L84+L85</f>
        <v>4498.5292651195659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19493.626815518121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178576.97253863825</v>
      </c>
      <c r="L36" s="270"/>
      <c r="M36" s="271">
        <v>22</v>
      </c>
      <c r="N36" s="272">
        <f>K36/M36</f>
        <v>8117.135115392648</v>
      </c>
    </row>
    <row r="37" spans="1:14">
      <c r="A37" t="s">
        <v>180</v>
      </c>
      <c r="B37" s="837" t="str">
        <f>VLOOKUP(A37,EQUIPOS!A7:D154,3,FALSE)</f>
        <v>Compresor 120 HP, con martillo.</v>
      </c>
      <c r="C37" s="838"/>
      <c r="D37" s="838"/>
      <c r="E37" s="838"/>
      <c r="F37" s="838"/>
      <c r="G37" s="838"/>
      <c r="H37" s="839"/>
      <c r="I37" s="267"/>
      <c r="J37" s="268"/>
      <c r="K37" s="269">
        <f>VLOOKUP(A37,EQUIPOS!A7:D162,4,FALSE)</f>
        <v>114885.94305864944</v>
      </c>
      <c r="L37" s="270"/>
      <c r="M37" s="271">
        <v>22</v>
      </c>
      <c r="N37" s="272">
        <f>K37/M37</f>
        <v>5222.0883208477017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13363.649373014716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976.55080634669548</v>
      </c>
      <c r="M59" s="829"/>
      <c r="N59" s="287">
        <f>K59*L59</f>
        <v>205.07566933280603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205.07566933280603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14790.02188106575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2958.00437621315</v>
      </c>
      <c r="M83" s="859"/>
      <c r="N83" s="51"/>
    </row>
    <row r="84" spans="1:14">
      <c r="B84" s="89" t="s">
        <v>973</v>
      </c>
      <c r="C84" s="90"/>
      <c r="D84" s="90"/>
      <c r="E84" s="90"/>
      <c r="F84" s="90"/>
      <c r="G84" s="90"/>
      <c r="H84" s="90"/>
      <c r="I84" s="87"/>
      <c r="J84" s="88"/>
      <c r="K84" s="304">
        <v>0.05</v>
      </c>
      <c r="L84" s="858">
        <f>N78*K84</f>
        <v>739.50109405328749</v>
      </c>
      <c r="M84" s="859"/>
      <c r="N84" s="51"/>
    </row>
    <row r="85" spans="1:14" ht="15.75" thickBot="1">
      <c r="B85" s="91" t="s">
        <v>974</v>
      </c>
      <c r="C85" s="92"/>
      <c r="D85" s="92"/>
      <c r="E85" s="92"/>
      <c r="F85" s="92"/>
      <c r="G85" s="92"/>
      <c r="H85" s="92"/>
      <c r="I85" s="93"/>
      <c r="J85" s="94"/>
      <c r="K85" s="305">
        <v>0.05</v>
      </c>
      <c r="L85" s="860">
        <f>N78*K85</f>
        <v>739.50109405328749</v>
      </c>
      <c r="M85" s="861"/>
      <c r="N85" s="51"/>
    </row>
    <row r="86" spans="1:14" ht="15.75" thickBot="1">
      <c r="B86" s="824" t="s">
        <v>953</v>
      </c>
      <c r="C86" s="825"/>
      <c r="D86" s="825"/>
      <c r="E86" s="825"/>
      <c r="F86" s="825"/>
      <c r="G86" s="825"/>
      <c r="H86" s="825"/>
      <c r="I86" s="825"/>
      <c r="J86" s="825"/>
      <c r="K86" s="825"/>
      <c r="L86" s="825"/>
      <c r="M86" s="826"/>
      <c r="N86" s="52">
        <f>L83+L84+L85</f>
        <v>4437.0065643197249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19227.028445385477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114885.94305864944</v>
      </c>
      <c r="L36" s="270"/>
      <c r="M36" s="271">
        <v>20</v>
      </c>
      <c r="N36" s="272">
        <f>K36/M36</f>
        <v>5744.2971529324723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67.663750000000007</v>
      </c>
    </row>
    <row r="43" spans="1:14" ht="15.75" thickBot="1">
      <c r="B43" s="824" t="s">
        <v>953</v>
      </c>
      <c r="C43" s="825"/>
      <c r="D43" s="825"/>
      <c r="E43" s="825"/>
      <c r="F43" s="825"/>
      <c r="G43" s="825"/>
      <c r="H43" s="825"/>
      <c r="I43" s="825"/>
      <c r="J43" s="825"/>
      <c r="K43" s="825"/>
      <c r="L43" s="825"/>
      <c r="M43" s="826"/>
      <c r="N43" s="99">
        <f>SUM(N36:N42)</f>
        <v>5811.960902932472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976.55080634669548</v>
      </c>
      <c r="M59" s="829"/>
      <c r="N59" s="287">
        <f>K59*L59</f>
        <v>78.124064507735639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78.124064507735639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6566.7224674402078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1313.3444934880417</v>
      </c>
      <c r="M83" s="859"/>
      <c r="N83" s="51"/>
    </row>
    <row r="84" spans="1:14">
      <c r="B84" s="89" t="s">
        <v>973</v>
      </c>
      <c r="C84" s="90"/>
      <c r="D84" s="90"/>
      <c r="E84" s="90"/>
      <c r="F84" s="90"/>
      <c r="G84" s="90"/>
      <c r="H84" s="90"/>
      <c r="I84" s="87"/>
      <c r="J84" s="88"/>
      <c r="K84" s="304">
        <v>0.05</v>
      </c>
      <c r="L84" s="858">
        <f>N78*K84</f>
        <v>328.33612337201043</v>
      </c>
      <c r="M84" s="859"/>
      <c r="N84" s="51"/>
    </row>
    <row r="85" spans="1:14" ht="15.75" thickBot="1">
      <c r="B85" s="91" t="s">
        <v>974</v>
      </c>
      <c r="C85" s="92"/>
      <c r="D85" s="92"/>
      <c r="E85" s="92"/>
      <c r="F85" s="92"/>
      <c r="G85" s="92"/>
      <c r="H85" s="92"/>
      <c r="I85" s="93"/>
      <c r="J85" s="94"/>
      <c r="K85" s="305">
        <v>0.05</v>
      </c>
      <c r="L85" s="860">
        <f>N78*K85</f>
        <v>328.33612337201043</v>
      </c>
      <c r="M85" s="861"/>
      <c r="N85" s="51"/>
    </row>
    <row r="86" spans="1:14" ht="15.75" thickBot="1">
      <c r="B86" s="824" t="s">
        <v>953</v>
      </c>
      <c r="C86" s="825"/>
      <c r="D86" s="825"/>
      <c r="E86" s="825"/>
      <c r="F86" s="825"/>
      <c r="G86" s="825"/>
      <c r="H86" s="825"/>
      <c r="I86" s="825"/>
      <c r="J86" s="825"/>
      <c r="K86" s="825"/>
      <c r="L86" s="825"/>
      <c r="M86" s="826"/>
      <c r="N86" s="52">
        <f>L83+L84+L85</f>
        <v>1970.0167402320626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8536.7392076722699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17458.413077134996</v>
      </c>
      <c r="L36" s="270"/>
      <c r="M36" s="271">
        <v>321</v>
      </c>
      <c r="N36" s="272">
        <f>K36/M36</f>
        <v>54.387579679548274</v>
      </c>
    </row>
    <row r="37" spans="1:14">
      <c r="A37" t="s">
        <v>248</v>
      </c>
      <c r="B37" s="837" t="str">
        <f>VLOOKUP(A37,EQUIPOS!A7:D154,3,FALSE)</f>
        <v>Grúa telescópica de 50 Ton.</v>
      </c>
      <c r="C37" s="838"/>
      <c r="D37" s="838"/>
      <c r="E37" s="838"/>
      <c r="F37" s="838"/>
      <c r="G37" s="838"/>
      <c r="H37" s="839"/>
      <c r="I37" s="267"/>
      <c r="J37" s="268"/>
      <c r="K37" s="269">
        <f>VLOOKUP(A37,EQUIPOS!A7:D162,4,FALSE)</f>
        <v>404838.0060183077</v>
      </c>
      <c r="L37" s="270"/>
      <c r="M37" s="271">
        <v>321</v>
      </c>
      <c r="N37" s="272">
        <f>K37/M37</f>
        <v>1261.17758884208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16.863239875389407</v>
      </c>
    </row>
    <row r="43" spans="1:14" ht="15.75" thickBot="1">
      <c r="B43" s="824" t="s">
        <v>953</v>
      </c>
      <c r="C43" s="825"/>
      <c r="D43" s="825"/>
      <c r="E43" s="825"/>
      <c r="F43" s="825"/>
      <c r="G43" s="825"/>
      <c r="H43" s="825"/>
      <c r="I43" s="825"/>
      <c r="J43" s="825"/>
      <c r="K43" s="825"/>
      <c r="L43" s="825"/>
      <c r="M43" s="826"/>
      <c r="N43" s="99">
        <f>SUM(N36:N42)</f>
        <v>1332.4284083970176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0.31849969490835883</v>
      </c>
      <c r="M59" s="829"/>
      <c r="N59" s="287">
        <f>K59*L59</f>
        <v>0.31849969490835883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0.31849969490835883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1501.3793068458199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300.27586136916398</v>
      </c>
      <c r="M83" s="859"/>
      <c r="N83" s="51"/>
    </row>
    <row r="84" spans="1:14">
      <c r="B84" s="89" t="s">
        <v>973</v>
      </c>
      <c r="C84" s="90"/>
      <c r="D84" s="90"/>
      <c r="E84" s="90"/>
      <c r="F84" s="90"/>
      <c r="G84" s="90"/>
      <c r="H84" s="90"/>
      <c r="I84" s="87"/>
      <c r="J84" s="88"/>
      <c r="K84" s="304">
        <v>0.05</v>
      </c>
      <c r="L84" s="858">
        <f>N78*K84</f>
        <v>75.068965342290994</v>
      </c>
      <c r="M84" s="859"/>
      <c r="N84" s="51"/>
    </row>
    <row r="85" spans="1:14" ht="15.75" thickBot="1">
      <c r="B85" s="91" t="s">
        <v>974</v>
      </c>
      <c r="C85" s="92"/>
      <c r="D85" s="92"/>
      <c r="E85" s="92"/>
      <c r="F85" s="92"/>
      <c r="G85" s="92"/>
      <c r="H85" s="92"/>
      <c r="I85" s="93"/>
      <c r="J85" s="94"/>
      <c r="K85" s="305">
        <v>0.05</v>
      </c>
      <c r="L85" s="860">
        <f>N78*K85</f>
        <v>75.068965342290994</v>
      </c>
      <c r="M85" s="861"/>
      <c r="N85" s="51"/>
    </row>
    <row r="86" spans="1:14" ht="15.75" thickBot="1">
      <c r="B86" s="824" t="s">
        <v>953</v>
      </c>
      <c r="C86" s="825"/>
      <c r="D86" s="825"/>
      <c r="E86" s="825"/>
      <c r="F86" s="825"/>
      <c r="G86" s="825"/>
      <c r="H86" s="825"/>
      <c r="I86" s="825"/>
      <c r="J86" s="825"/>
      <c r="K86" s="825"/>
      <c r="L86" s="825"/>
      <c r="M86" s="826"/>
      <c r="N86" s="52">
        <f>L83+L84+L85</f>
        <v>450.41379205374596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1951.7930988995658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10869.402588729223</v>
      </c>
      <c r="L36" s="270"/>
      <c r="M36" s="271">
        <v>3</v>
      </c>
      <c r="N36" s="272">
        <f>K36/M36</f>
        <v>3623.1341962430743</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264569.58427645429</v>
      </c>
      <c r="L37" s="270"/>
      <c r="M37" s="271">
        <v>3</v>
      </c>
      <c r="N37" s="272">
        <f>K37/M37</f>
        <v>88189.861425484763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673.35467419668339</v>
      </c>
    </row>
    <row r="43" spans="1:14" ht="15.75" thickBot="1">
      <c r="B43" s="824" t="s">
        <v>953</v>
      </c>
      <c r="C43" s="825"/>
      <c r="D43" s="825"/>
      <c r="E43" s="825"/>
      <c r="F43" s="825"/>
      <c r="G43" s="825"/>
      <c r="H43" s="825"/>
      <c r="I43" s="825"/>
      <c r="J43" s="825"/>
      <c r="K43" s="825"/>
      <c r="L43" s="825"/>
      <c r="M43" s="826"/>
      <c r="N43" s="99">
        <f>SUM(N36:N42)</f>
        <v>92486.350295924523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1535.8682361192564</v>
      </c>
      <c r="M59" s="829"/>
      <c r="N59" s="287">
        <f>K59*L59</f>
        <v>9215.2094167155374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9215.2094167155374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115168.65319657374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23033.730639314748</v>
      </c>
      <c r="M83" s="859"/>
      <c r="N83" s="51"/>
    </row>
    <row r="84" spans="1:14">
      <c r="B84" s="89" t="s">
        <v>973</v>
      </c>
      <c r="C84" s="90"/>
      <c r="D84" s="90"/>
      <c r="E84" s="90"/>
      <c r="F84" s="90"/>
      <c r="G84" s="90"/>
      <c r="H84" s="90"/>
      <c r="I84" s="87"/>
      <c r="J84" s="88"/>
      <c r="K84" s="304">
        <v>0.05</v>
      </c>
      <c r="L84" s="858">
        <f>N78*K84</f>
        <v>5758.4326598286871</v>
      </c>
      <c r="M84" s="859"/>
      <c r="N84" s="51"/>
    </row>
    <row r="85" spans="1:14" ht="15.75" thickBot="1">
      <c r="B85" s="91" t="s">
        <v>974</v>
      </c>
      <c r="C85" s="92"/>
      <c r="D85" s="92"/>
      <c r="E85" s="92"/>
      <c r="F85" s="92"/>
      <c r="G85" s="92"/>
      <c r="H85" s="92"/>
      <c r="I85" s="93"/>
      <c r="J85" s="94"/>
      <c r="K85" s="305">
        <v>0.05</v>
      </c>
      <c r="L85" s="860">
        <f>N78*K85</f>
        <v>5758.4326598286871</v>
      </c>
      <c r="M85" s="861"/>
      <c r="N85" s="51"/>
    </row>
    <row r="86" spans="1:14" ht="15.75" thickBot="1">
      <c r="B86" s="824" t="s">
        <v>953</v>
      </c>
      <c r="C86" s="825"/>
      <c r="D86" s="825"/>
      <c r="E86" s="825"/>
      <c r="F86" s="825"/>
      <c r="G86" s="825"/>
      <c r="H86" s="825"/>
      <c r="I86" s="825"/>
      <c r="J86" s="825"/>
      <c r="K86" s="825"/>
      <c r="L86" s="825"/>
      <c r="M86" s="826"/>
      <c r="N86" s="52">
        <f>L83+L84+L85</f>
        <v>34550.595958972124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149719.24915554587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17458.413077134996</v>
      </c>
      <c r="L36" s="270"/>
      <c r="M36" s="271">
        <v>4</v>
      </c>
      <c r="N36" s="272">
        <f>K36/M36</f>
        <v>4364.6032692837489</v>
      </c>
    </row>
    <row r="37" spans="1:14">
      <c r="A37" s="108" t="s">
        <v>248</v>
      </c>
      <c r="B37" s="837" t="str">
        <f>VLOOKUP(A37,EQUIPOS!A7:D154,3,FALSE)</f>
        <v>Grúa telescópica de 50 Ton.</v>
      </c>
      <c r="C37" s="838"/>
      <c r="D37" s="838"/>
      <c r="E37" s="838"/>
      <c r="F37" s="838"/>
      <c r="G37" s="838"/>
      <c r="H37" s="839"/>
      <c r="I37" s="267"/>
      <c r="J37" s="268"/>
      <c r="K37" s="269">
        <f>VLOOKUP(A37,EQUIPOS!A7:D162,4,FALSE)</f>
        <v>404838.0060183077</v>
      </c>
      <c r="L37" s="270"/>
      <c r="M37" s="271">
        <v>4</v>
      </c>
      <c r="N37" s="272">
        <f>K37/M37</f>
        <v>101209.50150457693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1010.0320112950249</v>
      </c>
    </row>
    <row r="43" spans="1:14" ht="15.75" thickBot="1">
      <c r="B43" s="824" t="s">
        <v>953</v>
      </c>
      <c r="C43" s="825"/>
      <c r="D43" s="825"/>
      <c r="E43" s="825"/>
      <c r="F43" s="825"/>
      <c r="G43" s="825"/>
      <c r="H43" s="825"/>
      <c r="I43" s="825"/>
      <c r="J43" s="825"/>
      <c r="K43" s="825"/>
      <c r="L43" s="825"/>
      <c r="M43" s="826"/>
      <c r="N43" s="99">
        <f>SUM(N36:N42)</f>
        <v>106584.1367851557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1.0285628380980336</v>
      </c>
      <c r="M59" s="829"/>
      <c r="N59" s="287">
        <f>K59*L59</f>
        <v>1.0285628380980336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1.0285628380980336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116685.48546094404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23337.097092188807</v>
      </c>
      <c r="M83" s="859"/>
      <c r="N83" s="51"/>
    </row>
    <row r="84" spans="1:14">
      <c r="B84" s="89" t="s">
        <v>973</v>
      </c>
      <c r="C84" s="90"/>
      <c r="D84" s="90"/>
      <c r="E84" s="90"/>
      <c r="F84" s="90"/>
      <c r="G84" s="90"/>
      <c r="H84" s="90"/>
      <c r="I84" s="87"/>
      <c r="J84" s="88"/>
      <c r="K84" s="304">
        <v>0.05</v>
      </c>
      <c r="L84" s="858">
        <f>N78*K84</f>
        <v>5834.2742730472019</v>
      </c>
      <c r="M84" s="859"/>
      <c r="N84" s="51"/>
    </row>
    <row r="85" spans="1:14" ht="15.75" thickBot="1">
      <c r="B85" s="91" t="s">
        <v>974</v>
      </c>
      <c r="C85" s="92"/>
      <c r="D85" s="92"/>
      <c r="E85" s="92"/>
      <c r="F85" s="92"/>
      <c r="G85" s="92"/>
      <c r="H85" s="92"/>
      <c r="I85" s="93"/>
      <c r="J85" s="94"/>
      <c r="K85" s="305">
        <v>0.05</v>
      </c>
      <c r="L85" s="860">
        <f>N78*K85</f>
        <v>5834.2742730472019</v>
      </c>
      <c r="M85" s="861"/>
      <c r="N85" s="51"/>
    </row>
    <row r="86" spans="1:14" ht="15.75" thickBot="1">
      <c r="B86" s="824" t="s">
        <v>953</v>
      </c>
      <c r="C86" s="825"/>
      <c r="D86" s="825"/>
      <c r="E86" s="825"/>
      <c r="F86" s="825"/>
      <c r="G86" s="825"/>
      <c r="H86" s="825"/>
      <c r="I86" s="825"/>
      <c r="J86" s="825"/>
      <c r="K86" s="825"/>
      <c r="L86" s="825"/>
      <c r="M86" s="826"/>
      <c r="N86" s="52">
        <f>L83+L84+L85</f>
        <v>35005.645638283211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151691.13109922723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177233.70169717396</v>
      </c>
      <c r="L36" s="270"/>
      <c r="M36" s="271">
        <v>5</v>
      </c>
      <c r="N36" s="272">
        <f>K36/M36</f>
        <v>35446.740339434793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107.474121807204</v>
      </c>
    </row>
    <row r="43" spans="1:14" ht="15.75" thickBot="1">
      <c r="B43" s="824" t="s">
        <v>953</v>
      </c>
      <c r="C43" s="825"/>
      <c r="D43" s="825"/>
      <c r="E43" s="825"/>
      <c r="F43" s="825"/>
      <c r="G43" s="825"/>
      <c r="H43" s="825"/>
      <c r="I43" s="825"/>
      <c r="J43" s="825"/>
      <c r="K43" s="825"/>
      <c r="L43" s="825"/>
      <c r="M43" s="826"/>
      <c r="N43" s="99">
        <f>SUM(N36:N42)</f>
        <v>35554.214461241994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1535.8682361192564</v>
      </c>
      <c r="M59" s="829"/>
      <c r="N59" s="287">
        <f>K59*L59</f>
        <v>1078.1795017557179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1078.1795017557179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42006.100053357906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8401.2200106715809</v>
      </c>
      <c r="M83" s="859"/>
      <c r="N83" s="51"/>
    </row>
    <row r="84" spans="1:14">
      <c r="B84" s="89" t="s">
        <v>973</v>
      </c>
      <c r="C84" s="90"/>
      <c r="D84" s="90"/>
      <c r="E84" s="90"/>
      <c r="F84" s="90"/>
      <c r="G84" s="90"/>
      <c r="H84" s="90"/>
      <c r="I84" s="87"/>
      <c r="J84" s="88"/>
      <c r="K84" s="304">
        <v>0.05</v>
      </c>
      <c r="L84" s="858">
        <f>N78*K84</f>
        <v>2100.3050026678952</v>
      </c>
      <c r="M84" s="859"/>
      <c r="N84" s="51"/>
    </row>
    <row r="85" spans="1:14" ht="15.75" thickBot="1">
      <c r="B85" s="91" t="s">
        <v>974</v>
      </c>
      <c r="C85" s="92"/>
      <c r="D85" s="92"/>
      <c r="E85" s="92"/>
      <c r="F85" s="92"/>
      <c r="G85" s="92"/>
      <c r="H85" s="92"/>
      <c r="I85" s="93"/>
      <c r="J85" s="94"/>
      <c r="K85" s="305">
        <v>0.05</v>
      </c>
      <c r="L85" s="860">
        <f>N78*K85</f>
        <v>2100.3050026678952</v>
      </c>
      <c r="M85" s="861"/>
      <c r="N85" s="51"/>
    </row>
    <row r="86" spans="1:14" ht="15.75" thickBot="1">
      <c r="B86" s="824" t="s">
        <v>953</v>
      </c>
      <c r="C86" s="825"/>
      <c r="D86" s="825"/>
      <c r="E86" s="825"/>
      <c r="F86" s="825"/>
      <c r="G86" s="825"/>
      <c r="H86" s="825"/>
      <c r="I86" s="825"/>
      <c r="J86" s="825"/>
      <c r="K86" s="825"/>
      <c r="L86" s="825"/>
      <c r="M86" s="826"/>
      <c r="N86" s="52">
        <f>L83+L84+L85</f>
        <v>12601.830016007372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54607.930069365277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177233.70169717396</v>
      </c>
      <c r="L36" s="270"/>
      <c r="M36" s="271">
        <v>4</v>
      </c>
      <c r="N36" s="272">
        <f>K36/M36</f>
        <v>44308.425424293491</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67.663750000000007</v>
      </c>
    </row>
    <row r="43" spans="1:14" ht="15.75" thickBot="1">
      <c r="B43" s="824" t="s">
        <v>953</v>
      </c>
      <c r="C43" s="825"/>
      <c r="D43" s="825"/>
      <c r="E43" s="825"/>
      <c r="F43" s="825"/>
      <c r="G43" s="825"/>
      <c r="H43" s="825"/>
      <c r="I43" s="825"/>
      <c r="J43" s="825"/>
      <c r="K43" s="825"/>
      <c r="L43" s="825"/>
      <c r="M43" s="826"/>
      <c r="N43" s="99">
        <f>SUM(N36:N42)</f>
        <v>44376.089174293491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1535.8682361192564</v>
      </c>
      <c r="M59" s="829"/>
      <c r="N59" s="287">
        <f>K59*L59</f>
        <v>4653.6807554413463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4653.6807554413463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52412.957429734837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10482.591485946969</v>
      </c>
      <c r="M83" s="859"/>
      <c r="N83" s="51"/>
    </row>
    <row r="84" spans="1:14">
      <c r="B84" s="89" t="s">
        <v>973</v>
      </c>
      <c r="C84" s="90"/>
      <c r="D84" s="90"/>
      <c r="E84" s="90"/>
      <c r="F84" s="90"/>
      <c r="G84" s="90"/>
      <c r="H84" s="90"/>
      <c r="I84" s="87"/>
      <c r="J84" s="88"/>
      <c r="K84" s="304">
        <v>0.05</v>
      </c>
      <c r="L84" s="858">
        <f>N78*K84</f>
        <v>2620.6478714867421</v>
      </c>
      <c r="M84" s="859"/>
      <c r="N84" s="51"/>
    </row>
    <row r="85" spans="1:14" ht="15.75" thickBot="1">
      <c r="B85" s="91" t="s">
        <v>974</v>
      </c>
      <c r="C85" s="92"/>
      <c r="D85" s="92"/>
      <c r="E85" s="92"/>
      <c r="F85" s="92"/>
      <c r="G85" s="92"/>
      <c r="H85" s="92"/>
      <c r="I85" s="93"/>
      <c r="J85" s="94"/>
      <c r="K85" s="305">
        <v>0.05</v>
      </c>
      <c r="L85" s="860">
        <f>N78*K85</f>
        <v>2620.6478714867421</v>
      </c>
      <c r="M85" s="861"/>
      <c r="N85" s="51"/>
    </row>
    <row r="86" spans="1:14" ht="15.75" thickBot="1">
      <c r="B86" s="824" t="s">
        <v>953</v>
      </c>
      <c r="C86" s="825"/>
      <c r="D86" s="825"/>
      <c r="E86" s="825"/>
      <c r="F86" s="825"/>
      <c r="G86" s="825"/>
      <c r="H86" s="825"/>
      <c r="I86" s="825"/>
      <c r="J86" s="825"/>
      <c r="K86" s="825"/>
      <c r="L86" s="825"/>
      <c r="M86" s="826"/>
      <c r="N86" s="52">
        <f>L83+L84+L85</f>
        <v>15723.887228920454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68136.844658655289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278133.74427191308</v>
      </c>
      <c r="L36" s="270"/>
      <c r="M36" s="271">
        <v>3</v>
      </c>
      <c r="N36" s="272">
        <f>K36/M36</f>
        <v>92711.248090637688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92801.466423971026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985.36319889791616</v>
      </c>
      <c r="M59" s="829"/>
      <c r="N59" s="287">
        <f>K59*L59</f>
        <v>1675.1174381264575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1675.1174381264575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103498.41719543081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20699.683439086162</v>
      </c>
      <c r="M83" s="859"/>
      <c r="N83" s="51"/>
    </row>
    <row r="84" spans="1:14">
      <c r="B84" s="89" t="s">
        <v>973</v>
      </c>
      <c r="C84" s="90"/>
      <c r="D84" s="90"/>
      <c r="E84" s="90"/>
      <c r="F84" s="90"/>
      <c r="G84" s="90"/>
      <c r="H84" s="90"/>
      <c r="I84" s="87"/>
      <c r="J84" s="88"/>
      <c r="K84" s="304">
        <v>0.05</v>
      </c>
      <c r="L84" s="858">
        <f>N78*K84</f>
        <v>5174.9208597715406</v>
      </c>
      <c r="M84" s="859"/>
      <c r="N84" s="51"/>
    </row>
    <row r="85" spans="1:14" ht="15.75" thickBot="1">
      <c r="B85" s="91" t="s">
        <v>974</v>
      </c>
      <c r="C85" s="92"/>
      <c r="D85" s="92"/>
      <c r="E85" s="92"/>
      <c r="F85" s="92"/>
      <c r="G85" s="92"/>
      <c r="H85" s="92"/>
      <c r="I85" s="93"/>
      <c r="J85" s="94"/>
      <c r="K85" s="305">
        <v>0.05</v>
      </c>
      <c r="L85" s="860">
        <f>N78*K85</f>
        <v>5174.9208597715406</v>
      </c>
      <c r="M85" s="861"/>
      <c r="N85" s="51"/>
    </row>
    <row r="86" spans="1:14" ht="15.75" thickBot="1">
      <c r="B86" s="824" t="s">
        <v>953</v>
      </c>
      <c r="C86" s="825"/>
      <c r="D86" s="825"/>
      <c r="E86" s="825"/>
      <c r="F86" s="825"/>
      <c r="G86" s="825"/>
      <c r="H86" s="825"/>
      <c r="I86" s="825"/>
      <c r="J86" s="825"/>
      <c r="K86" s="825"/>
      <c r="L86" s="825"/>
      <c r="M86" s="826"/>
      <c r="N86" s="52">
        <f>L83+L84+L85</f>
        <v>31049.525158629243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134547.94235406007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278133.74427191308</v>
      </c>
      <c r="L36" s="270"/>
      <c r="M36" s="271">
        <v>3</v>
      </c>
      <c r="N36" s="272">
        <f>K36/M36</f>
        <v>92711.248090637688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92801.466423971026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985.36319889791616</v>
      </c>
      <c r="M59" s="829"/>
      <c r="N59" s="287">
        <f>K59*L59</f>
        <v>1675.1174381264575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1675.1174381264575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103498.41719543081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20699.683439086162</v>
      </c>
      <c r="M83" s="859"/>
      <c r="N83" s="51"/>
    </row>
    <row r="84" spans="1:14">
      <c r="B84" s="89" t="s">
        <v>973</v>
      </c>
      <c r="C84" s="90"/>
      <c r="D84" s="90"/>
      <c r="E84" s="90"/>
      <c r="F84" s="90"/>
      <c r="G84" s="90"/>
      <c r="H84" s="90"/>
      <c r="I84" s="87"/>
      <c r="J84" s="88"/>
      <c r="K84" s="304">
        <v>0.05</v>
      </c>
      <c r="L84" s="858">
        <f>N78*K84</f>
        <v>5174.9208597715406</v>
      </c>
      <c r="M84" s="859"/>
      <c r="N84" s="51"/>
    </row>
    <row r="85" spans="1:14" ht="15.75" thickBot="1">
      <c r="B85" s="91" t="s">
        <v>974</v>
      </c>
      <c r="C85" s="92"/>
      <c r="D85" s="92"/>
      <c r="E85" s="92"/>
      <c r="F85" s="92"/>
      <c r="G85" s="92"/>
      <c r="H85" s="92"/>
      <c r="I85" s="93"/>
      <c r="J85" s="94"/>
      <c r="K85" s="305">
        <v>0.05</v>
      </c>
      <c r="L85" s="860">
        <f>N78*K85</f>
        <v>5174.9208597715406</v>
      </c>
      <c r="M85" s="861"/>
      <c r="N85" s="51"/>
    </row>
    <row r="86" spans="1:14" ht="15.75" thickBot="1">
      <c r="B86" s="824" t="s">
        <v>953</v>
      </c>
      <c r="C86" s="825"/>
      <c r="D86" s="825"/>
      <c r="E86" s="825"/>
      <c r="F86" s="825"/>
      <c r="G86" s="825"/>
      <c r="H86" s="825"/>
      <c r="I86" s="825"/>
      <c r="J86" s="825"/>
      <c r="K86" s="825"/>
      <c r="L86" s="825"/>
      <c r="M86" s="826"/>
      <c r="N86" s="52">
        <f>L83+L84+L85</f>
        <v>31049.525158629243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134547.94235406007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45</v>
      </c>
      <c r="N36" s="272">
        <f>K36/M36</f>
        <v>5879.3240950323179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5880.8277339212073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1.0285628380980336</v>
      </c>
      <c r="M59" s="829"/>
      <c r="N59" s="287">
        <f>K59*L59</f>
        <v>36.7196933200998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36.7196933200998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6067.9113161301957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1213.5822632260392</v>
      </c>
      <c r="M83" s="859"/>
      <c r="N83" s="51"/>
    </row>
    <row r="84" spans="1:14">
      <c r="B84" s="89" t="s">
        <v>973</v>
      </c>
      <c r="C84" s="90"/>
      <c r="D84" s="90"/>
      <c r="E84" s="90"/>
      <c r="F84" s="90"/>
      <c r="G84" s="90"/>
      <c r="H84" s="90"/>
      <c r="I84" s="87"/>
      <c r="J84" s="88"/>
      <c r="K84" s="304">
        <v>0.05</v>
      </c>
      <c r="L84" s="858">
        <f>N78*K84</f>
        <v>303.39556580650981</v>
      </c>
      <c r="M84" s="859"/>
      <c r="N84" s="51"/>
    </row>
    <row r="85" spans="1:14" ht="15.75" thickBot="1">
      <c r="B85" s="91" t="s">
        <v>974</v>
      </c>
      <c r="C85" s="92"/>
      <c r="D85" s="92"/>
      <c r="E85" s="92"/>
      <c r="F85" s="92"/>
      <c r="G85" s="92"/>
      <c r="H85" s="92"/>
      <c r="I85" s="93"/>
      <c r="J85" s="94"/>
      <c r="K85" s="305">
        <v>0.05</v>
      </c>
      <c r="L85" s="860">
        <f>N78*K85</f>
        <v>303.39556580650981</v>
      </c>
      <c r="M85" s="861"/>
      <c r="N85" s="51"/>
    </row>
    <row r="86" spans="1:14" ht="15.75" thickBot="1">
      <c r="B86" s="824" t="s">
        <v>953</v>
      </c>
      <c r="C86" s="825"/>
      <c r="D86" s="825"/>
      <c r="E86" s="825"/>
      <c r="F86" s="825"/>
      <c r="G86" s="825"/>
      <c r="H86" s="825"/>
      <c r="I86" s="825"/>
      <c r="J86" s="825"/>
      <c r="K86" s="825"/>
      <c r="L86" s="825"/>
      <c r="M86" s="826"/>
      <c r="N86" s="52">
        <f>L83+L84+L85</f>
        <v>1820.3733948390586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7888.2847109692539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1.0285628380980336</v>
      </c>
      <c r="M59" s="829"/>
      <c r="N59" s="287">
        <f>K59*L59</f>
        <v>10.542769090504844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10.542769090504844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672.14388020161596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134.42877604032319</v>
      </c>
      <c r="M83" s="859"/>
      <c r="N83" s="51"/>
    </row>
    <row r="84" spans="1:14">
      <c r="B84" s="89" t="s">
        <v>973</v>
      </c>
      <c r="C84" s="90"/>
      <c r="D84" s="90"/>
      <c r="E84" s="90"/>
      <c r="F84" s="90"/>
      <c r="G84" s="90"/>
      <c r="H84" s="90"/>
      <c r="I84" s="87"/>
      <c r="J84" s="88"/>
      <c r="K84" s="304">
        <v>0.05</v>
      </c>
      <c r="L84" s="858">
        <f>N78*K84</f>
        <v>33.607194010080796</v>
      </c>
      <c r="M84" s="859"/>
      <c r="N84" s="51"/>
    </row>
    <row r="85" spans="1:14" ht="15.75" thickBot="1">
      <c r="B85" s="91" t="s">
        <v>974</v>
      </c>
      <c r="C85" s="92"/>
      <c r="D85" s="92"/>
      <c r="E85" s="92"/>
      <c r="F85" s="92"/>
      <c r="G85" s="92"/>
      <c r="H85" s="92"/>
      <c r="I85" s="93"/>
      <c r="J85" s="94"/>
      <c r="K85" s="305">
        <v>0.05</v>
      </c>
      <c r="L85" s="860">
        <f>N78*K85</f>
        <v>33.607194010080796</v>
      </c>
      <c r="M85" s="861"/>
      <c r="N85" s="51"/>
    </row>
    <row r="86" spans="1:14" ht="15.75" thickBot="1">
      <c r="B86" s="824" t="s">
        <v>953</v>
      </c>
      <c r="C86" s="825"/>
      <c r="D86" s="825"/>
      <c r="E86" s="825"/>
      <c r="F86" s="825"/>
      <c r="G86" s="825"/>
      <c r="H86" s="825"/>
      <c r="I86" s="825"/>
      <c r="J86" s="825"/>
      <c r="K86" s="825"/>
      <c r="L86" s="825"/>
      <c r="M86" s="826"/>
      <c r="N86" s="52">
        <f>L83+L84+L85</f>
        <v>201.64316406048479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873.78704426210072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45</v>
      </c>
      <c r="N36" s="272">
        <f>K36/M36</f>
        <v>5879.3240950323179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5880.8277339212073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1502.7303064612267</v>
      </c>
      <c r="M59" s="829"/>
      <c r="N59" s="287">
        <f>K59*L59</f>
        <v>1217.9553997352918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1217.9553997352918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7249.1470225453886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1449.8294045090779</v>
      </c>
      <c r="M83" s="859"/>
      <c r="N83" s="51"/>
    </row>
    <row r="84" spans="1:14">
      <c r="B84" s="89" t="s">
        <v>973</v>
      </c>
      <c r="C84" s="90"/>
      <c r="D84" s="90"/>
      <c r="E84" s="90"/>
      <c r="F84" s="90"/>
      <c r="G84" s="90"/>
      <c r="H84" s="90"/>
      <c r="I84" s="87"/>
      <c r="J84" s="88"/>
      <c r="K84" s="304">
        <v>0.05</v>
      </c>
      <c r="L84" s="858">
        <f>N78*K84</f>
        <v>362.45735112726948</v>
      </c>
      <c r="M84" s="859"/>
      <c r="N84" s="51"/>
    </row>
    <row r="85" spans="1:14" ht="15.75" thickBot="1">
      <c r="B85" s="91" t="s">
        <v>974</v>
      </c>
      <c r="C85" s="92"/>
      <c r="D85" s="92"/>
      <c r="E85" s="92"/>
      <c r="F85" s="92"/>
      <c r="G85" s="92"/>
      <c r="H85" s="92"/>
      <c r="I85" s="93"/>
      <c r="J85" s="94"/>
      <c r="K85" s="305">
        <v>0.05</v>
      </c>
      <c r="L85" s="860">
        <f>N78*K85</f>
        <v>362.45735112726948</v>
      </c>
      <c r="M85" s="861"/>
      <c r="N85" s="51"/>
    </row>
    <row r="86" spans="1:14" ht="15.75" thickBot="1">
      <c r="B86" s="824" t="s">
        <v>953</v>
      </c>
      <c r="C86" s="825"/>
      <c r="D86" s="825"/>
      <c r="E86" s="825"/>
      <c r="F86" s="825"/>
      <c r="G86" s="825"/>
      <c r="H86" s="825"/>
      <c r="I86" s="825"/>
      <c r="J86" s="825"/>
      <c r="K86" s="825"/>
      <c r="L86" s="825"/>
      <c r="M86" s="826"/>
      <c r="N86" s="52">
        <f>L83+L84+L85</f>
        <v>2174.7441067636169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9423.8911293090059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239959.38363054467</v>
      </c>
      <c r="L36" s="270"/>
      <c r="M36" s="271">
        <v>0.625</v>
      </c>
      <c r="N36" s="272">
        <f>K36/M36</f>
        <v>383935.0138088715</v>
      </c>
    </row>
    <row r="37" spans="1:14">
      <c r="A37" s="108" t="s">
        <v>241</v>
      </c>
      <c r="B37" s="837" t="str">
        <f>VLOOKUP(A37,EQUIPOS!A7:D154,3,FALSE)</f>
        <v>Grúa (capacidad 15 ton)</v>
      </c>
      <c r="C37" s="838"/>
      <c r="D37" s="838"/>
      <c r="E37" s="838"/>
      <c r="F37" s="838"/>
      <c r="G37" s="838"/>
      <c r="H37" s="839"/>
      <c r="I37" s="267"/>
      <c r="J37" s="268"/>
      <c r="K37" s="269">
        <f>VLOOKUP(A37,EQUIPOS!A6:D154,4,FALSE)</f>
        <v>208599.96588210974</v>
      </c>
      <c r="L37" s="270"/>
      <c r="M37" s="271">
        <v>0.625</v>
      </c>
      <c r="N37" s="272">
        <f>K37/M37</f>
        <v>333759.94541137561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2706.55</v>
      </c>
    </row>
    <row r="43" spans="1:14" ht="15.75" thickBot="1">
      <c r="B43" s="824" t="s">
        <v>953</v>
      </c>
      <c r="C43" s="825"/>
      <c r="D43" s="825"/>
      <c r="E43" s="825"/>
      <c r="F43" s="825"/>
      <c r="G43" s="825"/>
      <c r="H43" s="825"/>
      <c r="I43" s="825"/>
      <c r="J43" s="825"/>
      <c r="K43" s="825"/>
      <c r="L43" s="825"/>
      <c r="M43" s="826"/>
      <c r="N43" s="394">
        <f>SUM(N36:N42)</f>
        <v>720401.50922024716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41400.532435577144</v>
      </c>
      <c r="N51" s="272">
        <f>K51*M51</f>
        <v>82801.064871154289</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113369.93031815381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887902.43953840097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177580.48790768022</v>
      </c>
      <c r="M83" s="859"/>
      <c r="N83" s="51"/>
    </row>
    <row r="84" spans="1:14">
      <c r="B84" s="89" t="s">
        <v>973</v>
      </c>
      <c r="C84" s="90"/>
      <c r="D84" s="90"/>
      <c r="E84" s="90"/>
      <c r="F84" s="90"/>
      <c r="G84" s="90"/>
      <c r="H84" s="90"/>
      <c r="I84" s="87"/>
      <c r="J84" s="88"/>
      <c r="K84" s="304">
        <v>0.05</v>
      </c>
      <c r="L84" s="858">
        <f>N78*K84</f>
        <v>44395.121976920054</v>
      </c>
      <c r="M84" s="859"/>
      <c r="N84" s="51"/>
    </row>
    <row r="85" spans="1:14" ht="15.75" thickBot="1">
      <c r="B85" s="91" t="s">
        <v>974</v>
      </c>
      <c r="C85" s="92"/>
      <c r="D85" s="92"/>
      <c r="E85" s="92"/>
      <c r="F85" s="92"/>
      <c r="G85" s="92"/>
      <c r="H85" s="92"/>
      <c r="I85" s="93"/>
      <c r="J85" s="94"/>
      <c r="K85" s="305">
        <v>0.05</v>
      </c>
      <c r="L85" s="860">
        <f>N78*K85</f>
        <v>44395.121976920054</v>
      </c>
      <c r="M85" s="861"/>
      <c r="N85" s="51"/>
    </row>
    <row r="86" spans="1:14" ht="15.75" thickBot="1">
      <c r="B86" s="824" t="s">
        <v>953</v>
      </c>
      <c r="C86" s="825"/>
      <c r="D86" s="825"/>
      <c r="E86" s="825"/>
      <c r="F86" s="825"/>
      <c r="G86" s="825"/>
      <c r="H86" s="825"/>
      <c r="I86" s="825"/>
      <c r="J86" s="825"/>
      <c r="K86" s="825"/>
      <c r="L86" s="825"/>
      <c r="M86" s="826"/>
      <c r="N86" s="52">
        <f>L83+L84+L85</f>
        <v>266370.73186152033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1154273.1713999212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239959.38363054467</v>
      </c>
      <c r="L36" s="270"/>
      <c r="M36" s="271">
        <v>0.5</v>
      </c>
      <c r="N36" s="272">
        <f>K36/M36</f>
        <v>479918.76726108935</v>
      </c>
    </row>
    <row r="37" spans="1:14">
      <c r="A37" s="108" t="s">
        <v>241</v>
      </c>
      <c r="B37" s="837" t="str">
        <f>VLOOKUP(A37,EQUIPOS!A7:D154,3,FALSE)</f>
        <v>Grúa (capacidad 15 ton)</v>
      </c>
      <c r="C37" s="838"/>
      <c r="D37" s="838"/>
      <c r="E37" s="838"/>
      <c r="F37" s="838"/>
      <c r="G37" s="838"/>
      <c r="H37" s="839"/>
      <c r="I37" s="267"/>
      <c r="J37" s="268"/>
      <c r="K37" s="269">
        <f>VLOOKUP(A37,EQUIPOS!A7:D164,4,FALSE)</f>
        <v>208599.96588210974</v>
      </c>
      <c r="L37" s="270"/>
      <c r="M37" s="271">
        <v>0.5</v>
      </c>
      <c r="N37" s="272">
        <f>K37/M37</f>
        <v>417199.93176421948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3383.1875</v>
      </c>
    </row>
    <row r="43" spans="1:14" ht="15.75" thickBot="1">
      <c r="B43" s="824" t="s">
        <v>953</v>
      </c>
      <c r="C43" s="825"/>
      <c r="D43" s="825"/>
      <c r="E43" s="825"/>
      <c r="F43" s="825"/>
      <c r="G43" s="825"/>
      <c r="H43" s="825"/>
      <c r="I43" s="825"/>
      <c r="J43" s="825"/>
      <c r="K43" s="825"/>
      <c r="L43" s="825"/>
      <c r="M43" s="826"/>
      <c r="N43" s="394">
        <f>SUM(N36:N42)</f>
        <v>900501.88652530883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41400.532435577144</v>
      </c>
      <c r="N51" s="272">
        <f>K51*M51</f>
        <v>82801.064871154289</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113369.93031815381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1081535.5668434626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216307.11336869255</v>
      </c>
      <c r="M83" s="859"/>
      <c r="N83" s="51"/>
    </row>
    <row r="84" spans="1:14">
      <c r="B84" s="89" t="s">
        <v>973</v>
      </c>
      <c r="C84" s="90"/>
      <c r="D84" s="90"/>
      <c r="E84" s="90"/>
      <c r="F84" s="90"/>
      <c r="G84" s="90"/>
      <c r="H84" s="90"/>
      <c r="I84" s="87"/>
      <c r="J84" s="88"/>
      <c r="K84" s="304">
        <v>0.05</v>
      </c>
      <c r="L84" s="858">
        <f>N78*K84</f>
        <v>54076.778342173136</v>
      </c>
      <c r="M84" s="859"/>
      <c r="N84" s="51"/>
    </row>
    <row r="85" spans="1:14" ht="15.75" thickBot="1">
      <c r="B85" s="91" t="s">
        <v>974</v>
      </c>
      <c r="C85" s="92"/>
      <c r="D85" s="92"/>
      <c r="E85" s="92"/>
      <c r="F85" s="92"/>
      <c r="G85" s="92"/>
      <c r="H85" s="92"/>
      <c r="I85" s="93"/>
      <c r="J85" s="94"/>
      <c r="K85" s="305">
        <v>0.05</v>
      </c>
      <c r="L85" s="860">
        <f>N78*K85</f>
        <v>54076.778342173136</v>
      </c>
      <c r="M85" s="861"/>
      <c r="N85" s="51"/>
    </row>
    <row r="86" spans="1:14" ht="15.75" thickBot="1">
      <c r="B86" s="824" t="s">
        <v>953</v>
      </c>
      <c r="C86" s="825"/>
      <c r="D86" s="825"/>
      <c r="E86" s="825"/>
      <c r="F86" s="825"/>
      <c r="G86" s="825"/>
      <c r="H86" s="825"/>
      <c r="I86" s="825"/>
      <c r="J86" s="825"/>
      <c r="K86" s="825"/>
      <c r="L86" s="825"/>
      <c r="M86" s="826"/>
      <c r="N86" s="52">
        <f>L83+L84+L85</f>
        <v>324460.6700530388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1405996.2368965014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239959.38363054467</v>
      </c>
      <c r="L36" s="270"/>
      <c r="M36" s="271">
        <v>0.4375</v>
      </c>
      <c r="N36" s="272">
        <f>K36/M36</f>
        <v>548478.59115553065</v>
      </c>
    </row>
    <row r="37" spans="1:14">
      <c r="A37" s="108" t="s">
        <v>241</v>
      </c>
      <c r="B37" s="837" t="str">
        <f>VLOOKUP(A37,EQUIPOS!A7:D154,3,FALSE)</f>
        <v>Grúa (capacidad 15 ton)</v>
      </c>
      <c r="C37" s="838"/>
      <c r="D37" s="838"/>
      <c r="E37" s="838"/>
      <c r="F37" s="838"/>
      <c r="G37" s="838"/>
      <c r="H37" s="839"/>
      <c r="I37" s="267"/>
      <c r="J37" s="268"/>
      <c r="K37" s="269">
        <f>VLOOKUP(A37,EQUIPOS!A7:D164,4,FALSE)</f>
        <v>208599.96588210974</v>
      </c>
      <c r="L37" s="270"/>
      <c r="M37" s="271">
        <v>0.4375</v>
      </c>
      <c r="N37" s="272">
        <f>K37/M37</f>
        <v>476799.92201625084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3866.5</v>
      </c>
    </row>
    <row r="43" spans="1:14" ht="15.75" thickBot="1">
      <c r="B43" s="824" t="s">
        <v>953</v>
      </c>
      <c r="C43" s="825"/>
      <c r="D43" s="825"/>
      <c r="E43" s="825"/>
      <c r="F43" s="825"/>
      <c r="G43" s="825"/>
      <c r="H43" s="825"/>
      <c r="I43" s="825"/>
      <c r="J43" s="825"/>
      <c r="K43" s="825"/>
      <c r="L43" s="825"/>
      <c r="M43" s="826"/>
      <c r="N43" s="394">
        <f>SUM(N36:N42)</f>
        <v>1029145.0131717816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41400.532435577144</v>
      </c>
      <c r="N51" s="272">
        <f>K51*M51</f>
        <v>82801.064871154289</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113369.93031815381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1219844.9434899352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243968.98869798705</v>
      </c>
      <c r="M83" s="859"/>
      <c r="N83" s="51"/>
    </row>
    <row r="84" spans="1:14">
      <c r="B84" s="89" t="s">
        <v>973</v>
      </c>
      <c r="C84" s="90"/>
      <c r="D84" s="90"/>
      <c r="E84" s="90"/>
      <c r="F84" s="90"/>
      <c r="G84" s="90"/>
      <c r="H84" s="90"/>
      <c r="I84" s="87"/>
      <c r="J84" s="88"/>
      <c r="K84" s="304">
        <v>0.05</v>
      </c>
      <c r="L84" s="858">
        <f>N78*K84</f>
        <v>60992.247174496762</v>
      </c>
      <c r="M84" s="859"/>
      <c r="N84" s="51"/>
    </row>
    <row r="85" spans="1:14" ht="15.75" thickBot="1">
      <c r="B85" s="91" t="s">
        <v>974</v>
      </c>
      <c r="C85" s="92"/>
      <c r="D85" s="92"/>
      <c r="E85" s="92"/>
      <c r="F85" s="92"/>
      <c r="G85" s="92"/>
      <c r="H85" s="92"/>
      <c r="I85" s="93"/>
      <c r="J85" s="94"/>
      <c r="K85" s="305">
        <v>0.05</v>
      </c>
      <c r="L85" s="860">
        <f>N78*K85</f>
        <v>60992.247174496762</v>
      </c>
      <c r="M85" s="861"/>
      <c r="N85" s="51"/>
    </row>
    <row r="86" spans="1:14" ht="15.75" thickBot="1">
      <c r="B86" s="824" t="s">
        <v>953</v>
      </c>
      <c r="C86" s="825"/>
      <c r="D86" s="825"/>
      <c r="E86" s="825"/>
      <c r="F86" s="825"/>
      <c r="G86" s="825"/>
      <c r="H86" s="825"/>
      <c r="I86" s="825"/>
      <c r="J86" s="825"/>
      <c r="K86" s="825"/>
      <c r="L86" s="825"/>
      <c r="M86" s="826"/>
      <c r="N86" s="52">
        <f>L83+L84+L85</f>
        <v>365953.48304698057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1585798.4265369158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239959.38363054467</v>
      </c>
      <c r="L36" s="270"/>
      <c r="M36" s="271">
        <v>0.875</v>
      </c>
      <c r="N36" s="272">
        <f>K36/M36</f>
        <v>274239.29557776533</v>
      </c>
    </row>
    <row r="37" spans="1:14">
      <c r="A37" s="108" t="s">
        <v>241</v>
      </c>
      <c r="B37" s="837" t="str">
        <f>VLOOKUP(A37,EQUIPOS!A7:D154,3,FALSE)</f>
        <v>Grúa (capacidad 15 ton)</v>
      </c>
      <c r="C37" s="838"/>
      <c r="D37" s="838"/>
      <c r="E37" s="838"/>
      <c r="F37" s="838"/>
      <c r="G37" s="838"/>
      <c r="H37" s="839"/>
      <c r="I37" s="267"/>
      <c r="J37" s="268"/>
      <c r="K37" s="269">
        <f>VLOOKUP(A37,EQUIPOS!A7:D164,4,FALSE)</f>
        <v>208599.96588210974</v>
      </c>
      <c r="L37" s="270"/>
      <c r="M37" s="271">
        <v>0.875</v>
      </c>
      <c r="N37" s="272">
        <f>K37/M37</f>
        <v>238399.96100812542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1546.6000000000001</v>
      </c>
    </row>
    <row r="43" spans="1:14" ht="15.75" thickBot="1">
      <c r="B43" s="824" t="s">
        <v>953</v>
      </c>
      <c r="C43" s="825"/>
      <c r="D43" s="825"/>
      <c r="E43" s="825"/>
      <c r="F43" s="825"/>
      <c r="G43" s="825"/>
      <c r="H43" s="825"/>
      <c r="I43" s="825"/>
      <c r="J43" s="825"/>
      <c r="K43" s="825"/>
      <c r="L43" s="825"/>
      <c r="M43" s="826"/>
      <c r="N43" s="394">
        <f>SUM(N36:N42)</f>
        <v>514185.85658589075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575686.72203289031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115137.34440657806</v>
      </c>
      <c r="M83" s="859"/>
      <c r="N83" s="51"/>
    </row>
    <row r="84" spans="1:14">
      <c r="B84" s="89" t="s">
        <v>973</v>
      </c>
      <c r="C84" s="90"/>
      <c r="D84" s="90"/>
      <c r="E84" s="90"/>
      <c r="F84" s="90"/>
      <c r="G84" s="90"/>
      <c r="H84" s="90"/>
      <c r="I84" s="87"/>
      <c r="J84" s="88"/>
      <c r="K84" s="304">
        <v>0.05</v>
      </c>
      <c r="L84" s="858">
        <f>N78*K84</f>
        <v>28784.336101644516</v>
      </c>
      <c r="M84" s="859"/>
      <c r="N84" s="51"/>
    </row>
    <row r="85" spans="1:14" ht="15.75" thickBot="1">
      <c r="B85" s="91" t="s">
        <v>974</v>
      </c>
      <c r="C85" s="92"/>
      <c r="D85" s="92"/>
      <c r="E85" s="92"/>
      <c r="F85" s="92"/>
      <c r="G85" s="92"/>
      <c r="H85" s="92"/>
      <c r="I85" s="93"/>
      <c r="J85" s="94"/>
      <c r="K85" s="305">
        <v>0.05</v>
      </c>
      <c r="L85" s="860">
        <f>N78*K85</f>
        <v>28784.336101644516</v>
      </c>
      <c r="M85" s="861"/>
      <c r="N85" s="51"/>
    </row>
    <row r="86" spans="1:14" ht="15.75" thickBot="1">
      <c r="B86" s="824" t="s">
        <v>953</v>
      </c>
      <c r="C86" s="825"/>
      <c r="D86" s="825"/>
      <c r="E86" s="825"/>
      <c r="F86" s="825"/>
      <c r="G86" s="825"/>
      <c r="H86" s="825"/>
      <c r="I86" s="825"/>
      <c r="J86" s="825"/>
      <c r="K86" s="825"/>
      <c r="L86" s="825"/>
      <c r="M86" s="826"/>
      <c r="N86" s="52">
        <f>L83+L84+L85</f>
        <v>172706.0166098671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748392.73864275741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239959.38363054467</v>
      </c>
      <c r="L36" s="270"/>
      <c r="M36" s="271">
        <v>0.75</v>
      </c>
      <c r="N36" s="272">
        <f>K36/M36</f>
        <v>319945.84484072623</v>
      </c>
    </row>
    <row r="37" spans="1:14">
      <c r="A37" s="108" t="s">
        <v>241</v>
      </c>
      <c r="B37" s="837" t="str">
        <f>VLOOKUP(A37,EQUIPOS!A7:D154,3,FALSE)</f>
        <v>Grúa (capacidad 15 ton)</v>
      </c>
      <c r="C37" s="838"/>
      <c r="D37" s="838"/>
      <c r="E37" s="838"/>
      <c r="F37" s="838"/>
      <c r="G37" s="838"/>
      <c r="H37" s="839"/>
      <c r="I37" s="267"/>
      <c r="J37" s="268"/>
      <c r="K37" s="269">
        <f>VLOOKUP(A37,EQUIPOS!A7:D164,4,FALSE)</f>
        <v>208599.96588210974</v>
      </c>
      <c r="L37" s="270"/>
      <c r="M37" s="271">
        <v>0.75</v>
      </c>
      <c r="N37" s="272">
        <f>K37/M37</f>
        <v>278133.28784281301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1804.3666666666668</v>
      </c>
    </row>
    <row r="43" spans="1:14" ht="15.75" thickBot="1">
      <c r="B43" s="824" t="s">
        <v>953</v>
      </c>
      <c r="C43" s="825"/>
      <c r="D43" s="825"/>
      <c r="E43" s="825"/>
      <c r="F43" s="825"/>
      <c r="G43" s="825"/>
      <c r="H43" s="825"/>
      <c r="I43" s="825"/>
      <c r="J43" s="825"/>
      <c r="K43" s="825"/>
      <c r="L43" s="825"/>
      <c r="M43" s="826"/>
      <c r="N43" s="394">
        <f>SUM(N36:N42)</f>
        <v>599883.499350206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666539.69813053892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133307.93962610778</v>
      </c>
      <c r="M83" s="859"/>
      <c r="N83" s="51"/>
    </row>
    <row r="84" spans="1:14">
      <c r="B84" s="89" t="s">
        <v>973</v>
      </c>
      <c r="C84" s="90"/>
      <c r="D84" s="90"/>
      <c r="E84" s="90"/>
      <c r="F84" s="90"/>
      <c r="G84" s="90"/>
      <c r="H84" s="90"/>
      <c r="I84" s="87"/>
      <c r="J84" s="88"/>
      <c r="K84" s="304">
        <v>0.05</v>
      </c>
      <c r="L84" s="858">
        <f>N78*K84</f>
        <v>33326.984906526945</v>
      </c>
      <c r="M84" s="859"/>
      <c r="N84" s="51"/>
    </row>
    <row r="85" spans="1:14" ht="15.75" thickBot="1">
      <c r="B85" s="91" t="s">
        <v>974</v>
      </c>
      <c r="C85" s="92"/>
      <c r="D85" s="92"/>
      <c r="E85" s="92"/>
      <c r="F85" s="92"/>
      <c r="G85" s="92"/>
      <c r="H85" s="92"/>
      <c r="I85" s="93"/>
      <c r="J85" s="94"/>
      <c r="K85" s="305">
        <v>0.05</v>
      </c>
      <c r="L85" s="860">
        <f>N78*K85</f>
        <v>33326.984906526945</v>
      </c>
      <c r="M85" s="861"/>
      <c r="N85" s="51"/>
    </row>
    <row r="86" spans="1:14" ht="15.75" thickBot="1">
      <c r="B86" s="824" t="s">
        <v>953</v>
      </c>
      <c r="C86" s="825"/>
      <c r="D86" s="825"/>
      <c r="E86" s="825"/>
      <c r="F86" s="825"/>
      <c r="G86" s="825"/>
      <c r="H86" s="825"/>
      <c r="I86" s="825"/>
      <c r="J86" s="825"/>
      <c r="K86" s="825"/>
      <c r="L86" s="825"/>
      <c r="M86" s="826"/>
      <c r="N86" s="52">
        <f>L83+L84+L85</f>
        <v>199961.90943916168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866501.60756970057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239959.38363054467</v>
      </c>
      <c r="L36" s="270"/>
      <c r="M36" s="271">
        <v>0.6875</v>
      </c>
      <c r="N36" s="272">
        <f>K36/M36</f>
        <v>349031.83073533769</v>
      </c>
    </row>
    <row r="37" spans="1:14">
      <c r="A37" s="108" t="s">
        <v>241</v>
      </c>
      <c r="B37" s="837" t="str">
        <f>VLOOKUP(A37,EQUIPOS!A7:D154,3,FALSE)</f>
        <v>Grúa (capacidad 15 ton)</v>
      </c>
      <c r="C37" s="838"/>
      <c r="D37" s="838"/>
      <c r="E37" s="838"/>
      <c r="F37" s="838"/>
      <c r="G37" s="838"/>
      <c r="H37" s="839"/>
      <c r="I37" s="267"/>
      <c r="J37" s="268"/>
      <c r="K37" s="269">
        <f>VLOOKUP(A37,EQUIPOS!A7:D164,4,FALSE)</f>
        <v>208599.96588210974</v>
      </c>
      <c r="L37" s="270"/>
      <c r="M37" s="271">
        <v>0.6875</v>
      </c>
      <c r="N37" s="272">
        <f>K37/M37</f>
        <v>303418.1321921596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1968.4</v>
      </c>
    </row>
    <row r="43" spans="1:14" ht="15.75" thickBot="1">
      <c r="B43" s="824" t="s">
        <v>953</v>
      </c>
      <c r="C43" s="825"/>
      <c r="D43" s="825"/>
      <c r="E43" s="825"/>
      <c r="F43" s="825"/>
      <c r="G43" s="825"/>
      <c r="H43" s="825"/>
      <c r="I43" s="825"/>
      <c r="J43" s="825"/>
      <c r="K43" s="825"/>
      <c r="L43" s="825"/>
      <c r="M43" s="826"/>
      <c r="N43" s="394">
        <f>SUM(N36:N42)</f>
        <v>654418.36292749725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724355.2283744968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144871.04567489936</v>
      </c>
      <c r="M83" s="859"/>
      <c r="N83" s="51"/>
    </row>
    <row r="84" spans="1:14">
      <c r="B84" s="89" t="s">
        <v>973</v>
      </c>
      <c r="C84" s="90"/>
      <c r="D84" s="90"/>
      <c r="E84" s="90"/>
      <c r="F84" s="90"/>
      <c r="G84" s="90"/>
      <c r="H84" s="90"/>
      <c r="I84" s="87"/>
      <c r="J84" s="88"/>
      <c r="K84" s="304">
        <v>0.05</v>
      </c>
      <c r="L84" s="858">
        <f>N78*K84</f>
        <v>36217.76141872484</v>
      </c>
      <c r="M84" s="859"/>
      <c r="N84" s="51"/>
    </row>
    <row r="85" spans="1:14" ht="15.75" thickBot="1">
      <c r="B85" s="91" t="s">
        <v>974</v>
      </c>
      <c r="C85" s="92"/>
      <c r="D85" s="92"/>
      <c r="E85" s="92"/>
      <c r="F85" s="92"/>
      <c r="G85" s="92"/>
      <c r="H85" s="92"/>
      <c r="I85" s="93"/>
      <c r="J85" s="94"/>
      <c r="K85" s="305">
        <v>0.05</v>
      </c>
      <c r="L85" s="860">
        <f>N78*K85</f>
        <v>36217.76141872484</v>
      </c>
      <c r="M85" s="861"/>
      <c r="N85" s="51"/>
    </row>
    <row r="86" spans="1:14" ht="15.75" thickBot="1">
      <c r="B86" s="824" t="s">
        <v>953</v>
      </c>
      <c r="C86" s="825"/>
      <c r="D86" s="825"/>
      <c r="E86" s="825"/>
      <c r="F86" s="825"/>
      <c r="G86" s="825"/>
      <c r="H86" s="825"/>
      <c r="I86" s="825"/>
      <c r="J86" s="825"/>
      <c r="K86" s="825"/>
      <c r="L86" s="825"/>
      <c r="M86" s="826"/>
      <c r="N86" s="52">
        <f>L83+L84+L85</f>
        <v>217306.56851234904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941661.79688684584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208599.96588210974</v>
      </c>
      <c r="L36" s="270"/>
      <c r="M36" s="396">
        <v>1.125</v>
      </c>
      <c r="N36" s="272">
        <f>K36/M36</f>
        <v>185422.19189520867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1202.9111111111113</v>
      </c>
    </row>
    <row r="43" spans="1:14" ht="15.75" thickBot="1">
      <c r="B43" s="824" t="s">
        <v>953</v>
      </c>
      <c r="C43" s="825"/>
      <c r="D43" s="825"/>
      <c r="E43" s="825"/>
      <c r="F43" s="825"/>
      <c r="G43" s="825"/>
      <c r="H43" s="825"/>
      <c r="I43" s="825"/>
      <c r="J43" s="825"/>
      <c r="K43" s="825"/>
      <c r="L43" s="825"/>
      <c r="M43" s="826"/>
      <c r="N43" s="394">
        <f>SUM(N36:N42)</f>
        <v>186625.10300631978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704.55154033578071</v>
      </c>
      <c r="N48" s="272">
        <f>K48*M48</f>
        <v>7045.5154033578074</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3372.0920645917131</v>
      </c>
      <c r="N49" s="272">
        <f>K49*M49</f>
        <v>3372.0920645917131</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20151.257979050002</v>
      </c>
      <c r="N50" s="272">
        <f>K50*M50</f>
        <v>20151.257979050002</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241252.19067554153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48250.438135108307</v>
      </c>
      <c r="M83" s="859"/>
      <c r="N83" s="51"/>
    </row>
    <row r="84" spans="1:14">
      <c r="B84" s="89" t="s">
        <v>973</v>
      </c>
      <c r="C84" s="90"/>
      <c r="D84" s="90"/>
      <c r="E84" s="90"/>
      <c r="F84" s="90"/>
      <c r="G84" s="90"/>
      <c r="H84" s="90"/>
      <c r="I84" s="87"/>
      <c r="J84" s="88"/>
      <c r="K84" s="304">
        <v>0.05</v>
      </c>
      <c r="L84" s="858">
        <f>N78*K84</f>
        <v>12062.609533777077</v>
      </c>
      <c r="M84" s="859"/>
      <c r="N84" s="51"/>
    </row>
    <row r="85" spans="1:14" ht="15.75" thickBot="1">
      <c r="B85" s="91" t="s">
        <v>974</v>
      </c>
      <c r="C85" s="92"/>
      <c r="D85" s="92"/>
      <c r="E85" s="92"/>
      <c r="F85" s="92"/>
      <c r="G85" s="92"/>
      <c r="H85" s="92"/>
      <c r="I85" s="93"/>
      <c r="J85" s="94"/>
      <c r="K85" s="305">
        <v>0.05</v>
      </c>
      <c r="L85" s="860">
        <f>N78*K85</f>
        <v>12062.609533777077</v>
      </c>
      <c r="M85" s="861"/>
      <c r="N85" s="51"/>
    </row>
    <row r="86" spans="1:14" ht="15.75" thickBot="1">
      <c r="B86" s="824" t="s">
        <v>953</v>
      </c>
      <c r="C86" s="825"/>
      <c r="D86" s="825"/>
      <c r="E86" s="825"/>
      <c r="F86" s="825"/>
      <c r="G86" s="825"/>
      <c r="H86" s="825"/>
      <c r="I86" s="825"/>
      <c r="J86" s="825"/>
      <c r="K86" s="825"/>
      <c r="L86" s="825"/>
      <c r="M86" s="826"/>
      <c r="N86" s="52">
        <f>L83+L84+L85</f>
        <v>72375.657202662464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313627.84787820396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208599.96588210974</v>
      </c>
      <c r="L36" s="270"/>
      <c r="M36" s="462">
        <v>1</v>
      </c>
      <c r="N36" s="272">
        <f>K36/M36</f>
        <v>208599.96588210974</v>
      </c>
    </row>
    <row r="37" spans="1:14">
      <c r="A37" s="155" t="s">
        <v>373</v>
      </c>
      <c r="B37" s="837" t="str">
        <f>VLOOKUP(A37,EQUIPOS!A7:D154,3,FALSE)</f>
        <v>Volqueta 6 m3</v>
      </c>
      <c r="C37" s="838"/>
      <c r="D37" s="838"/>
      <c r="E37" s="838"/>
      <c r="F37" s="838"/>
      <c r="G37" s="838"/>
      <c r="H37" s="839"/>
      <c r="I37" s="267"/>
      <c r="J37" s="268"/>
      <c r="K37" s="269">
        <f>VLOOKUP(A37,EQUIPOS!A7:D164,4,FALSE)</f>
        <v>64452.353218881901</v>
      </c>
      <c r="L37" s="270"/>
      <c r="M37" s="463">
        <v>1</v>
      </c>
      <c r="N37" s="272">
        <f>K37/M37</f>
        <v>64452.353218881901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1353.2750000000001</v>
      </c>
    </row>
    <row r="43" spans="1:14" ht="15.75" thickBot="1">
      <c r="B43" s="824" t="s">
        <v>953</v>
      </c>
      <c r="C43" s="825"/>
      <c r="D43" s="825"/>
      <c r="E43" s="825"/>
      <c r="F43" s="825"/>
      <c r="G43" s="825"/>
      <c r="H43" s="825"/>
      <c r="I43" s="825"/>
      <c r="J43" s="825"/>
      <c r="K43" s="825"/>
      <c r="L43" s="825"/>
      <c r="M43" s="826"/>
      <c r="N43" s="394">
        <f>SUM(N36:N42)</f>
        <v>274405.59410099167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704.55154033578071</v>
      </c>
      <c r="N48" s="272">
        <f>K48*M48</f>
        <v>7045.5154033578074</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3372.0920645917131</v>
      </c>
      <c r="N49" s="272">
        <f>K49*M49</f>
        <v>3372.0920645917131</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20151.257979050002</v>
      </c>
      <c r="N50" s="272">
        <f>K50*M50</f>
        <v>20151.257979050002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332039.95954799117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66407.991909598233</v>
      </c>
      <c r="M83" s="859"/>
      <c r="N83" s="51"/>
    </row>
    <row r="84" spans="1:14">
      <c r="B84" s="89" t="s">
        <v>973</v>
      </c>
      <c r="C84" s="90"/>
      <c r="D84" s="90"/>
      <c r="E84" s="90"/>
      <c r="F84" s="90"/>
      <c r="G84" s="90"/>
      <c r="H84" s="90"/>
      <c r="I84" s="87"/>
      <c r="J84" s="88"/>
      <c r="K84" s="304">
        <v>0.05</v>
      </c>
      <c r="L84" s="858">
        <f>N78*K84</f>
        <v>16601.997977399558</v>
      </c>
      <c r="M84" s="859"/>
      <c r="N84" s="51"/>
    </row>
    <row r="85" spans="1:14" ht="15.75" thickBot="1">
      <c r="B85" s="91" t="s">
        <v>974</v>
      </c>
      <c r="C85" s="92"/>
      <c r="D85" s="92"/>
      <c r="E85" s="92"/>
      <c r="F85" s="92"/>
      <c r="G85" s="92"/>
      <c r="H85" s="92"/>
      <c r="I85" s="93"/>
      <c r="J85" s="94"/>
      <c r="K85" s="305">
        <v>0.05</v>
      </c>
      <c r="L85" s="860">
        <f>N78*K85</f>
        <v>16601.997977399558</v>
      </c>
      <c r="M85" s="861"/>
      <c r="N85" s="51"/>
    </row>
    <row r="86" spans="1:14" ht="15.75" thickBot="1">
      <c r="B86" s="824" t="s">
        <v>953</v>
      </c>
      <c r="C86" s="825"/>
      <c r="D86" s="825"/>
      <c r="E86" s="825"/>
      <c r="F86" s="825"/>
      <c r="G86" s="825"/>
      <c r="H86" s="825"/>
      <c r="I86" s="825"/>
      <c r="J86" s="825"/>
      <c r="K86" s="825"/>
      <c r="L86" s="825"/>
      <c r="M86" s="826"/>
      <c r="N86" s="52">
        <f>L83+L84+L85</f>
        <v>99611.98786439735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431651.94741238852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208599.96588210974</v>
      </c>
      <c r="L36" s="270"/>
      <c r="M36" s="271">
        <v>0.9375</v>
      </c>
      <c r="N36" s="272">
        <f>K36/M36</f>
        <v>222506.63027425038</v>
      </c>
    </row>
    <row r="37" spans="1:14">
      <c r="A37" s="144" t="s">
        <v>373</v>
      </c>
      <c r="B37" s="837" t="str">
        <f>VLOOKUP(A37,EQUIPOS!A7:D154,3,FALSE)</f>
        <v>Volqueta 6 m3</v>
      </c>
      <c r="C37" s="838"/>
      <c r="D37" s="838"/>
      <c r="E37" s="838"/>
      <c r="F37" s="838"/>
      <c r="G37" s="838"/>
      <c r="H37" s="839"/>
      <c r="I37" s="267"/>
      <c r="J37" s="268"/>
      <c r="K37" s="269">
        <f>VLOOKUP(A37,EQUIPOS!A7:D164,4,FALSE)</f>
        <v>64452.353218881901</v>
      </c>
      <c r="L37" s="270"/>
      <c r="M37" s="271">
        <v>0.9375</v>
      </c>
      <c r="N37" s="272">
        <f>K37/M37</f>
        <v>68749.176766807359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1443.4933333333333</v>
      </c>
    </row>
    <row r="43" spans="1:14" ht="15.75" thickBot="1">
      <c r="B43" s="824" t="s">
        <v>953</v>
      </c>
      <c r="C43" s="825"/>
      <c r="D43" s="825"/>
      <c r="E43" s="825"/>
      <c r="F43" s="825"/>
      <c r="G43" s="825"/>
      <c r="H43" s="825"/>
      <c r="I43" s="825"/>
      <c r="J43" s="825"/>
      <c r="K43" s="825"/>
      <c r="L43" s="825"/>
      <c r="M43" s="826"/>
      <c r="N43" s="394">
        <f>SUM(N36:N42)</f>
        <v>292699.30037439108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20151.257979050002</v>
      </c>
      <c r="N49" s="272">
        <f>K49*M49</f>
        <v>20151.257979050002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352138.03248805722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70427.606497611443</v>
      </c>
      <c r="M83" s="859"/>
      <c r="N83" s="51"/>
    </row>
    <row r="84" spans="1:14">
      <c r="B84" s="89" t="s">
        <v>973</v>
      </c>
      <c r="C84" s="90"/>
      <c r="D84" s="90"/>
      <c r="E84" s="90"/>
      <c r="F84" s="90"/>
      <c r="G84" s="90"/>
      <c r="H84" s="90"/>
      <c r="I84" s="87"/>
      <c r="J84" s="88"/>
      <c r="K84" s="304">
        <v>0.05</v>
      </c>
      <c r="L84" s="858">
        <f>N78*K84</f>
        <v>17606.901624402861</v>
      </c>
      <c r="M84" s="859"/>
      <c r="N84" s="51"/>
    </row>
    <row r="85" spans="1:14" ht="15.75" thickBot="1">
      <c r="B85" s="91" t="s">
        <v>974</v>
      </c>
      <c r="C85" s="92"/>
      <c r="D85" s="92"/>
      <c r="E85" s="92"/>
      <c r="F85" s="92"/>
      <c r="G85" s="92"/>
      <c r="H85" s="92"/>
      <c r="I85" s="93"/>
      <c r="J85" s="94"/>
      <c r="K85" s="305">
        <v>0.05</v>
      </c>
      <c r="L85" s="860">
        <f>N78*K85</f>
        <v>17606.901624402861</v>
      </c>
      <c r="M85" s="861"/>
      <c r="N85" s="51"/>
    </row>
    <row r="86" spans="1:14" ht="15.75" thickBot="1">
      <c r="B86" s="824" t="s">
        <v>953</v>
      </c>
      <c r="C86" s="825"/>
      <c r="D86" s="825"/>
      <c r="E86" s="825"/>
      <c r="F86" s="825"/>
      <c r="G86" s="825"/>
      <c r="H86" s="825"/>
      <c r="I86" s="825"/>
      <c r="J86" s="825"/>
      <c r="K86" s="825"/>
      <c r="L86" s="825"/>
      <c r="M86" s="826"/>
      <c r="N86" s="52">
        <f>L83+L84+L85</f>
        <v>105641.40974641716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457779.44223447435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208599.96588210974</v>
      </c>
      <c r="L36" s="270"/>
      <c r="M36" s="271">
        <v>1.5</v>
      </c>
      <c r="N36" s="272">
        <f>K36/M36</f>
        <v>139066.6439214065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394">
        <f>SUM(N36:N42)</f>
        <v>139968.82725473982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20151.257979050002</v>
      </c>
      <c r="N49" s="272">
        <f>K49*M49</f>
        <v>20151.257979050002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188581.359368406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37716.271873681202</v>
      </c>
      <c r="M83" s="859"/>
      <c r="N83" s="51"/>
    </row>
    <row r="84" spans="1:14">
      <c r="B84" s="89" t="s">
        <v>973</v>
      </c>
      <c r="C84" s="90"/>
      <c r="D84" s="90"/>
      <c r="E84" s="90"/>
      <c r="F84" s="90"/>
      <c r="G84" s="90"/>
      <c r="H84" s="90"/>
      <c r="I84" s="87"/>
      <c r="J84" s="88"/>
      <c r="K84" s="304">
        <v>0.05</v>
      </c>
      <c r="L84" s="858">
        <f>N78*K84</f>
        <v>9429.0679684203005</v>
      </c>
      <c r="M84" s="859"/>
      <c r="N84" s="51"/>
    </row>
    <row r="85" spans="1:14" ht="15.75" thickBot="1">
      <c r="B85" s="91" t="s">
        <v>974</v>
      </c>
      <c r="C85" s="92"/>
      <c r="D85" s="92"/>
      <c r="E85" s="92"/>
      <c r="F85" s="92"/>
      <c r="G85" s="92"/>
      <c r="H85" s="92"/>
      <c r="I85" s="93"/>
      <c r="J85" s="94"/>
      <c r="K85" s="305">
        <v>0.05</v>
      </c>
      <c r="L85" s="860">
        <f>N78*K85</f>
        <v>9429.0679684203005</v>
      </c>
      <c r="M85" s="861"/>
      <c r="N85" s="51"/>
    </row>
    <row r="86" spans="1:14" ht="15.75" thickBot="1">
      <c r="B86" s="824" t="s">
        <v>953</v>
      </c>
      <c r="C86" s="825"/>
      <c r="D86" s="825"/>
      <c r="E86" s="825"/>
      <c r="F86" s="825"/>
      <c r="G86" s="825"/>
      <c r="H86" s="825"/>
      <c r="I86" s="825"/>
      <c r="J86" s="825"/>
      <c r="K86" s="825"/>
      <c r="L86" s="825"/>
      <c r="M86" s="826"/>
      <c r="N86" s="52">
        <f>L83+L84+L85</f>
        <v>56574.4078105218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245155.76717892781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208599.96588210974</v>
      </c>
      <c r="L36" s="270"/>
      <c r="M36" s="271">
        <v>1.375</v>
      </c>
      <c r="N36" s="272">
        <f>K36/M36</f>
        <v>151709.0660960798</v>
      </c>
    </row>
    <row r="37" spans="1:14">
      <c r="A37" s="144" t="s">
        <v>373</v>
      </c>
      <c r="B37" s="837" t="str">
        <f>VLOOKUP(A37,EQUIPOS!A7:D154,3,FALSE)</f>
        <v>Volqueta 6 m3</v>
      </c>
      <c r="C37" s="838"/>
      <c r="D37" s="838"/>
      <c r="E37" s="838"/>
      <c r="F37" s="838"/>
      <c r="G37" s="838"/>
      <c r="H37" s="839"/>
      <c r="I37" s="267"/>
      <c r="J37" s="268"/>
      <c r="K37" s="269">
        <f>VLOOKUP(A37,EQUIPOS!A7:D164,4,FALSE)</f>
        <v>64452.353218881901</v>
      </c>
      <c r="L37" s="270"/>
      <c r="M37" s="271">
        <v>1.375</v>
      </c>
      <c r="N37" s="272">
        <f>K37/M37</f>
        <v>46874.438704641383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984.2</v>
      </c>
    </row>
    <row r="43" spans="1:14" ht="15.75" thickBot="1">
      <c r="B43" s="824" t="s">
        <v>953</v>
      </c>
      <c r="C43" s="825"/>
      <c r="D43" s="825"/>
      <c r="E43" s="825"/>
      <c r="F43" s="825"/>
      <c r="G43" s="825"/>
      <c r="H43" s="825"/>
      <c r="I43" s="825"/>
      <c r="J43" s="825"/>
      <c r="K43" s="825"/>
      <c r="L43" s="825"/>
      <c r="M43" s="826"/>
      <c r="N43" s="394">
        <f>SUM(N36:N42)</f>
        <v>199567.7048007212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20151.257979050002</v>
      </c>
      <c r="N49" s="272">
        <f>K49*M49</f>
        <v>20151.257979050002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249820.57024772072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49964.11404954415</v>
      </c>
      <c r="M83" s="859"/>
      <c r="N83" s="51"/>
    </row>
    <row r="84" spans="1:14">
      <c r="B84" s="89" t="s">
        <v>973</v>
      </c>
      <c r="C84" s="90"/>
      <c r="D84" s="90"/>
      <c r="E84" s="90"/>
      <c r="F84" s="90"/>
      <c r="G84" s="90"/>
      <c r="H84" s="90"/>
      <c r="I84" s="87"/>
      <c r="J84" s="88"/>
      <c r="K84" s="304">
        <v>0.05</v>
      </c>
      <c r="L84" s="858">
        <f>N78*K84</f>
        <v>12491.028512386038</v>
      </c>
      <c r="M84" s="859"/>
      <c r="N84" s="51"/>
    </row>
    <row r="85" spans="1:14" ht="15.75" thickBot="1">
      <c r="B85" s="91" t="s">
        <v>974</v>
      </c>
      <c r="C85" s="92"/>
      <c r="D85" s="92"/>
      <c r="E85" s="92"/>
      <c r="F85" s="92"/>
      <c r="G85" s="92"/>
      <c r="H85" s="92"/>
      <c r="I85" s="93"/>
      <c r="J85" s="94"/>
      <c r="K85" s="305">
        <v>0.05</v>
      </c>
      <c r="L85" s="860">
        <f>N78*K85</f>
        <v>12491.028512386038</v>
      </c>
      <c r="M85" s="861"/>
      <c r="N85" s="51"/>
    </row>
    <row r="86" spans="1:14" ht="15.75" thickBot="1">
      <c r="B86" s="824" t="s">
        <v>953</v>
      </c>
      <c r="C86" s="825"/>
      <c r="D86" s="825"/>
      <c r="E86" s="825"/>
      <c r="F86" s="825"/>
      <c r="G86" s="825"/>
      <c r="H86" s="825"/>
      <c r="I86" s="825"/>
      <c r="J86" s="825"/>
      <c r="K86" s="825"/>
      <c r="L86" s="825"/>
      <c r="M86" s="826"/>
      <c r="N86" s="52">
        <f>L83+L84+L85</f>
        <v>74946.171074316226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324766.74132203695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208599.96588210974</v>
      </c>
      <c r="L36" s="270"/>
      <c r="M36" s="271">
        <v>1.3125</v>
      </c>
      <c r="N36" s="272">
        <f>K36/M36</f>
        <v>158933.30733875028</v>
      </c>
    </row>
    <row r="37" spans="1:14">
      <c r="A37" s="144" t="s">
        <v>373</v>
      </c>
      <c r="B37" s="837" t="str">
        <f>VLOOKUP(A37,EQUIPOS!A7:D154,3,FALSE)</f>
        <v>Volqueta 6 m3</v>
      </c>
      <c r="C37" s="838"/>
      <c r="D37" s="838"/>
      <c r="E37" s="838"/>
      <c r="F37" s="838"/>
      <c r="G37" s="838"/>
      <c r="H37" s="839"/>
      <c r="I37" s="267"/>
      <c r="J37" s="268"/>
      <c r="K37" s="269">
        <f>VLOOKUP(A37,EQUIPOS!A7:D164,4,FALSE)</f>
        <v>64452.353218881901</v>
      </c>
      <c r="L37" s="270"/>
      <c r="M37" s="271">
        <v>1.3125</v>
      </c>
      <c r="N37" s="272">
        <f>K37/M37</f>
        <v>49106.554833433831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1031.0666666666666</v>
      </c>
    </row>
    <row r="43" spans="1:14" ht="15.75" thickBot="1">
      <c r="B43" s="824" t="s">
        <v>953</v>
      </c>
      <c r="C43" s="825"/>
      <c r="D43" s="825"/>
      <c r="E43" s="825"/>
      <c r="F43" s="825"/>
      <c r="G43" s="825"/>
      <c r="H43" s="825"/>
      <c r="I43" s="825"/>
      <c r="J43" s="825"/>
      <c r="K43" s="825"/>
      <c r="L43" s="825"/>
      <c r="M43" s="826"/>
      <c r="N43" s="394">
        <f>SUM(N36:N42)</f>
        <v>209070.92883885078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704.55154033578071</v>
      </c>
      <c r="N48" s="272">
        <f>K48*M48</f>
        <v>7045.5154033578074</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20151.257979050002</v>
      </c>
      <c r="N49" s="272">
        <f>K49*M49</f>
        <v>20151.257979050002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3372.0920645917131</v>
      </c>
      <c r="N50" s="272">
        <f>K50*M50</f>
        <v>3372.0920645917131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30568.865446999524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260261.12761918365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52052.225523836736</v>
      </c>
      <c r="M83" s="859"/>
      <c r="N83" s="51"/>
    </row>
    <row r="84" spans="1:14">
      <c r="B84" s="89" t="s">
        <v>973</v>
      </c>
      <c r="C84" s="90"/>
      <c r="D84" s="90"/>
      <c r="E84" s="90"/>
      <c r="F84" s="90"/>
      <c r="G84" s="90"/>
      <c r="H84" s="90"/>
      <c r="I84" s="87"/>
      <c r="J84" s="88"/>
      <c r="K84" s="304">
        <v>0.05</v>
      </c>
      <c r="L84" s="858">
        <f>N78*K84</f>
        <v>13013.056380959184</v>
      </c>
      <c r="M84" s="859"/>
      <c r="N84" s="51"/>
    </row>
    <row r="85" spans="1:14" ht="15.75" thickBot="1">
      <c r="B85" s="91" t="s">
        <v>974</v>
      </c>
      <c r="C85" s="92"/>
      <c r="D85" s="92"/>
      <c r="E85" s="92"/>
      <c r="F85" s="92"/>
      <c r="G85" s="92"/>
      <c r="H85" s="92"/>
      <c r="I85" s="93"/>
      <c r="J85" s="94"/>
      <c r="K85" s="305">
        <v>0.05</v>
      </c>
      <c r="L85" s="860">
        <f>N78*K85</f>
        <v>13013.056380959184</v>
      </c>
      <c r="M85" s="861"/>
      <c r="N85" s="51"/>
    </row>
    <row r="86" spans="1:14" ht="15.75" thickBot="1">
      <c r="B86" s="824" t="s">
        <v>953</v>
      </c>
      <c r="C86" s="825"/>
      <c r="D86" s="825"/>
      <c r="E86" s="825"/>
      <c r="F86" s="825"/>
      <c r="G86" s="825"/>
      <c r="H86" s="825"/>
      <c r="I86" s="825"/>
      <c r="J86" s="825"/>
      <c r="K86" s="825"/>
      <c r="L86" s="825"/>
      <c r="M86" s="826"/>
      <c r="N86" s="52">
        <f>L83+L84+L85</f>
        <v>78078.338285755104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338339.46590493876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66</v>
      </c>
      <c r="N36" s="272">
        <f>K36/M36</f>
        <v>4008.6300647947619</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278133.74427191308</v>
      </c>
      <c r="L37" s="270"/>
      <c r="M37" s="271">
        <v>100</v>
      </c>
      <c r="N37" s="272">
        <f>K37/M37</f>
        <v>2781.3374427191306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6790.9927158472265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6997.8226837043085</v>
      </c>
      <c r="N48" s="272">
        <f>K48*M48</f>
        <v>6997.8226837043085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6997.8226837043085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13891.336232884869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2778.2672465769738</v>
      </c>
      <c r="M83" s="859"/>
      <c r="N83" s="51"/>
    </row>
    <row r="84" spans="1:14">
      <c r="B84" s="89" t="s">
        <v>973</v>
      </c>
      <c r="C84" s="90"/>
      <c r="D84" s="90"/>
      <c r="E84" s="90"/>
      <c r="F84" s="90"/>
      <c r="G84" s="90"/>
      <c r="H84" s="90"/>
      <c r="I84" s="87"/>
      <c r="J84" s="88"/>
      <c r="K84" s="304">
        <v>0.05</v>
      </c>
      <c r="L84" s="858">
        <f>N78*K84</f>
        <v>694.56681164424344</v>
      </c>
      <c r="M84" s="859"/>
      <c r="N84" s="51"/>
    </row>
    <row r="85" spans="1:14" ht="15.75" thickBot="1">
      <c r="B85" s="91" t="s">
        <v>974</v>
      </c>
      <c r="C85" s="92"/>
      <c r="D85" s="92"/>
      <c r="E85" s="92"/>
      <c r="F85" s="92"/>
      <c r="G85" s="92"/>
      <c r="H85" s="92"/>
      <c r="I85" s="93"/>
      <c r="J85" s="94"/>
      <c r="K85" s="305">
        <v>0.05</v>
      </c>
      <c r="L85" s="860">
        <f>N78*K85</f>
        <v>694.56681164424344</v>
      </c>
      <c r="M85" s="861"/>
      <c r="N85" s="51"/>
    </row>
    <row r="86" spans="1:14" ht="15.75" thickBot="1">
      <c r="B86" s="824" t="s">
        <v>953</v>
      </c>
      <c r="C86" s="825"/>
      <c r="D86" s="825"/>
      <c r="E86" s="825"/>
      <c r="F86" s="825"/>
      <c r="G86" s="825"/>
      <c r="H86" s="825"/>
      <c r="I86" s="825"/>
      <c r="J86" s="825"/>
      <c r="K86" s="825"/>
      <c r="L86" s="825"/>
      <c r="M86" s="826"/>
      <c r="N86" s="52">
        <f>L83+L84+L85</f>
        <v>4167.4008698654607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18058.737102750329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66</v>
      </c>
      <c r="N36" s="272">
        <f>K36/M36</f>
        <v>4008.6300647947619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4009.6552731280954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4112.1761064614284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822.43522129228575</v>
      </c>
      <c r="M83" s="859"/>
      <c r="N83" s="51"/>
    </row>
    <row r="84" spans="1:14">
      <c r="B84" s="89" t="s">
        <v>973</v>
      </c>
      <c r="C84" s="90"/>
      <c r="D84" s="90"/>
      <c r="E84" s="90"/>
      <c r="F84" s="90"/>
      <c r="G84" s="90"/>
      <c r="H84" s="90"/>
      <c r="I84" s="87"/>
      <c r="J84" s="88"/>
      <c r="K84" s="304">
        <v>0.05</v>
      </c>
      <c r="L84" s="858">
        <f>N78*K84</f>
        <v>205.60880532307144</v>
      </c>
      <c r="M84" s="859"/>
      <c r="N84" s="51"/>
    </row>
    <row r="85" spans="1:14" ht="15.75" thickBot="1">
      <c r="B85" s="91" t="s">
        <v>974</v>
      </c>
      <c r="C85" s="92"/>
      <c r="D85" s="92"/>
      <c r="E85" s="92"/>
      <c r="F85" s="92"/>
      <c r="G85" s="92"/>
      <c r="H85" s="92"/>
      <c r="I85" s="93"/>
      <c r="J85" s="94"/>
      <c r="K85" s="305">
        <v>0.05</v>
      </c>
      <c r="L85" s="860">
        <f>N78*K85</f>
        <v>205.60880532307144</v>
      </c>
      <c r="M85" s="861"/>
      <c r="N85" s="51"/>
    </row>
    <row r="86" spans="1:14" ht="15.75" thickBot="1">
      <c r="B86" s="824" t="s">
        <v>953</v>
      </c>
      <c r="C86" s="825"/>
      <c r="D86" s="825"/>
      <c r="E86" s="825"/>
      <c r="F86" s="825"/>
      <c r="G86" s="825"/>
      <c r="H86" s="825"/>
      <c r="I86" s="825"/>
      <c r="J86" s="825"/>
      <c r="K86" s="825"/>
      <c r="L86" s="825"/>
      <c r="M86" s="826"/>
      <c r="N86" s="52">
        <f>L83+L84+L85</f>
        <v>1233.6528319384286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5345.8289383998572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114885.94305864944</v>
      </c>
      <c r="L36" s="270"/>
      <c r="M36" s="271">
        <v>66</v>
      </c>
      <c r="N36" s="272">
        <f>K36/M36</f>
        <v>1740.696106949234</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278133.74427191308</v>
      </c>
      <c r="L37" s="270"/>
      <c r="M37" s="271">
        <v>100</v>
      </c>
      <c r="N37" s="272">
        <f>K37/M37</f>
        <v>2781.3374427191306</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264569.58427645429</v>
      </c>
      <c r="L38" s="270"/>
      <c r="M38" s="271">
        <v>66</v>
      </c>
      <c r="N38" s="272">
        <f>K38/M38</f>
        <v>4008.6300647947619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6.0915622581215141</v>
      </c>
    </row>
    <row r="43" spans="1:14" ht="15.75" thickBot="1">
      <c r="B43" s="824" t="s">
        <v>953</v>
      </c>
      <c r="C43" s="825"/>
      <c r="D43" s="825"/>
      <c r="E43" s="825"/>
      <c r="F43" s="825"/>
      <c r="G43" s="825"/>
      <c r="H43" s="825"/>
      <c r="I43" s="825"/>
      <c r="J43" s="825"/>
      <c r="K43" s="825"/>
      <c r="L43" s="825"/>
      <c r="M43" s="826"/>
      <c r="N43" s="394">
        <f>SUM(N36:N42)</f>
        <v>8536.7551767212481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7442.2321168391854</v>
      </c>
      <c r="N48" s="272">
        <f>K48*M48</f>
        <v>1488.4464233678373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3182.4051114243875</v>
      </c>
      <c r="N49" s="272">
        <f t="shared" ref="N49:N54" si="0">K49*M49</f>
        <v>9547.2153342731617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13911.099182568323</v>
      </c>
      <c r="N50" s="272">
        <f t="shared" si="0"/>
        <v>4173.3297547704969</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1523.9991780186272</v>
      </c>
      <c r="N51" s="272">
        <f t="shared" si="0"/>
        <v>304.79983560372546</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1551.0973141853881</v>
      </c>
      <c r="N52" s="272">
        <f t="shared" si="0"/>
        <v>775.54865709269404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6997.8226837043085</v>
      </c>
      <c r="N54" s="272">
        <f t="shared" si="0"/>
        <v>6997.8226837043085</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23287.162688812223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32128.495978439543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6425.6991956879092</v>
      </c>
      <c r="M85" s="859"/>
      <c r="N85" s="51"/>
    </row>
    <row r="86" spans="1:14">
      <c r="B86" s="89" t="s">
        <v>973</v>
      </c>
      <c r="C86" s="90"/>
      <c r="D86" s="90"/>
      <c r="E86" s="90"/>
      <c r="F86" s="90"/>
      <c r="G86" s="90"/>
      <c r="H86" s="90"/>
      <c r="I86" s="87"/>
      <c r="J86" s="88"/>
      <c r="K86" s="304">
        <v>0.05</v>
      </c>
      <c r="L86" s="858">
        <f>N80*K86</f>
        <v>1606.4247989219773</v>
      </c>
      <c r="M86" s="859"/>
      <c r="N86" s="51"/>
    </row>
    <row r="87" spans="1:14" ht="15.75" thickBot="1">
      <c r="B87" s="91" t="s">
        <v>974</v>
      </c>
      <c r="C87" s="92"/>
      <c r="D87" s="92"/>
      <c r="E87" s="92"/>
      <c r="F87" s="92"/>
      <c r="G87" s="92"/>
      <c r="H87" s="92"/>
      <c r="I87" s="93"/>
      <c r="J87" s="94"/>
      <c r="K87" s="305">
        <v>0.05</v>
      </c>
      <c r="L87" s="860">
        <f>N80*K87</f>
        <v>1606.4247989219773</v>
      </c>
      <c r="M87" s="861"/>
      <c r="N87" s="51"/>
    </row>
    <row r="88" spans="1:14" ht="15.75" thickBot="1">
      <c r="B88" s="824" t="s">
        <v>953</v>
      </c>
      <c r="C88" s="825"/>
      <c r="D88" s="825"/>
      <c r="E88" s="825"/>
      <c r="F88" s="825"/>
      <c r="G88" s="825"/>
      <c r="H88" s="825"/>
      <c r="I88" s="825"/>
      <c r="J88" s="825"/>
      <c r="K88" s="825"/>
      <c r="L88" s="825"/>
      <c r="M88" s="826"/>
      <c r="N88" s="52">
        <f>L85+L86+L87</f>
        <v>9638.5487935318633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41767.044771971407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66</v>
      </c>
      <c r="N36" s="272">
        <f>K36/M36</f>
        <v>4008.6300647947619</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278133.74427191308</v>
      </c>
      <c r="L37" s="270"/>
      <c r="M37" s="271">
        <v>100</v>
      </c>
      <c r="N37" s="272">
        <f>K37/M37</f>
        <v>2781.3374427191306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6790.9927158472265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6997.8226837043085</v>
      </c>
      <c r="N48" s="272">
        <f>K48*M48</f>
        <v>6997.8226837043085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6997.8226837043085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13891.336232884869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2778.2672465769738</v>
      </c>
      <c r="M83" s="859"/>
      <c r="N83" s="51"/>
    </row>
    <row r="84" spans="1:14">
      <c r="B84" s="89" t="s">
        <v>973</v>
      </c>
      <c r="C84" s="90"/>
      <c r="D84" s="90"/>
      <c r="E84" s="90"/>
      <c r="F84" s="90"/>
      <c r="G84" s="90"/>
      <c r="H84" s="90"/>
      <c r="I84" s="87"/>
      <c r="J84" s="88"/>
      <c r="K84" s="304">
        <v>0.05</v>
      </c>
      <c r="L84" s="858">
        <f>N78*K84</f>
        <v>694.56681164424344</v>
      </c>
      <c r="M84" s="859"/>
      <c r="N84" s="51"/>
    </row>
    <row r="85" spans="1:14" ht="15.75" thickBot="1">
      <c r="B85" s="91" t="s">
        <v>974</v>
      </c>
      <c r="C85" s="92"/>
      <c r="D85" s="92"/>
      <c r="E85" s="92"/>
      <c r="F85" s="92"/>
      <c r="G85" s="92"/>
      <c r="H85" s="92"/>
      <c r="I85" s="93"/>
      <c r="J85" s="94"/>
      <c r="K85" s="305">
        <v>0.05</v>
      </c>
      <c r="L85" s="860">
        <f>N78*K85</f>
        <v>694.56681164424344</v>
      </c>
      <c r="M85" s="861"/>
      <c r="N85" s="51"/>
    </row>
    <row r="86" spans="1:14" ht="15.75" thickBot="1">
      <c r="B86" s="824" t="s">
        <v>953</v>
      </c>
      <c r="C86" s="825"/>
      <c r="D86" s="825"/>
      <c r="E86" s="825"/>
      <c r="F86" s="825"/>
      <c r="G86" s="825"/>
      <c r="H86" s="825"/>
      <c r="I86" s="825"/>
      <c r="J86" s="825"/>
      <c r="K86" s="825"/>
      <c r="L86" s="825"/>
      <c r="M86" s="826"/>
      <c r="N86" s="52">
        <f>L83+L84+L85</f>
        <v>4167.4008698654607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18058.737102750329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53" sqref="A53:XFD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66</v>
      </c>
      <c r="N36" s="272">
        <f>K36/M36</f>
        <v>4008.6300647947619</v>
      </c>
    </row>
    <row r="37" spans="1:14">
      <c r="A37" s="108" t="s">
        <v>180</v>
      </c>
      <c r="B37" s="837" t="str">
        <f>VLOOKUP(A37,EQUIPOS!A7:D154,3,FALSE)</f>
        <v>Compresor 120 HP, con martillo.</v>
      </c>
      <c r="C37" s="838"/>
      <c r="D37" s="838"/>
      <c r="E37" s="838"/>
      <c r="F37" s="838"/>
      <c r="G37" s="838"/>
      <c r="H37" s="839"/>
      <c r="I37" s="267"/>
      <c r="J37" s="268"/>
      <c r="K37" s="269">
        <f>VLOOKUP(A37,EQUIPOS!A7:D164,4,FALSE)</f>
        <v>114885.94305864944</v>
      </c>
      <c r="L37" s="270"/>
      <c r="M37" s="271">
        <v>66</v>
      </c>
      <c r="N37" s="272">
        <f>K37/M37</f>
        <v>1740.696106949234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6.0915622581215141</v>
      </c>
    </row>
    <row r="43" spans="1:14" ht="15.75" thickBot="1">
      <c r="B43" s="824" t="s">
        <v>953</v>
      </c>
      <c r="C43" s="825"/>
      <c r="D43" s="825"/>
      <c r="E43" s="825"/>
      <c r="F43" s="825"/>
      <c r="G43" s="825"/>
      <c r="H43" s="825"/>
      <c r="I43" s="825"/>
      <c r="J43" s="825"/>
      <c r="K43" s="825"/>
      <c r="L43" s="825"/>
      <c r="M43" s="826"/>
      <c r="N43" s="394">
        <f>SUM(N36:N42)</f>
        <v>5755.4177340021179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7442.2321168391854</v>
      </c>
      <c r="N48" s="272">
        <f t="shared" ref="N48:N53" si="0">K48*M48</f>
        <v>1488.4464233678373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3182.4051114243875</v>
      </c>
      <c r="N49" s="272">
        <f t="shared" si="0"/>
        <v>9547.2153342731617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13911.099182568323</v>
      </c>
      <c r="N50" s="272">
        <f t="shared" si="0"/>
        <v>4173.3297547704969</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1523.9991780186272</v>
      </c>
      <c r="N51" s="272">
        <f t="shared" si="0"/>
        <v>304.79983560372546</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1551.0973141853881</v>
      </c>
      <c r="N52" s="272">
        <f t="shared" si="0"/>
        <v>775.54865709269404</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16289.340005107915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22349.335852016109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4469.8671704032222</v>
      </c>
      <c r="M86" s="859"/>
      <c r="N86" s="51"/>
    </row>
    <row r="87" spans="1:14">
      <c r="B87" s="89" t="s">
        <v>973</v>
      </c>
      <c r="C87" s="90"/>
      <c r="D87" s="90"/>
      <c r="E87" s="90"/>
      <c r="F87" s="90"/>
      <c r="G87" s="90"/>
      <c r="H87" s="90"/>
      <c r="I87" s="87"/>
      <c r="J87" s="88"/>
      <c r="K87" s="304">
        <v>0.05</v>
      </c>
      <c r="L87" s="858">
        <f>N81*K87</f>
        <v>1117.4667926008055</v>
      </c>
      <c r="M87" s="859"/>
      <c r="N87" s="51"/>
    </row>
    <row r="88" spans="1:14" ht="15.75" thickBot="1">
      <c r="B88" s="91" t="s">
        <v>974</v>
      </c>
      <c r="C88" s="92"/>
      <c r="D88" s="92"/>
      <c r="E88" s="92"/>
      <c r="F88" s="92"/>
      <c r="G88" s="92"/>
      <c r="H88" s="92"/>
      <c r="I88" s="93"/>
      <c r="J88" s="94"/>
      <c r="K88" s="305">
        <v>0.05</v>
      </c>
      <c r="L88" s="860">
        <f>N81*K88</f>
        <v>1117.4667926008055</v>
      </c>
      <c r="M88" s="861"/>
      <c r="N88" s="51"/>
    </row>
    <row r="89" spans="1:14" ht="15.75" thickBot="1">
      <c r="B89" s="824" t="s">
        <v>953</v>
      </c>
      <c r="C89" s="825"/>
      <c r="D89" s="825"/>
      <c r="E89" s="825"/>
      <c r="F89" s="825"/>
      <c r="G89" s="825"/>
      <c r="H89" s="825"/>
      <c r="I89" s="825"/>
      <c r="J89" s="825"/>
      <c r="K89" s="825"/>
      <c r="L89" s="825"/>
      <c r="M89" s="826"/>
      <c r="N89" s="52">
        <f>L86+L87+L88</f>
        <v>6704.8007556048342</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29054.136607620945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264569.58427645429</v>
      </c>
      <c r="L36" s="270"/>
      <c r="M36" s="271">
        <v>66</v>
      </c>
      <c r="N36" s="272">
        <f>K36/M36</f>
        <v>4008.6300647947619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4009.6552731280954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4112.1761064614284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822.43522129228575</v>
      </c>
      <c r="M83" s="859"/>
      <c r="N83" s="51"/>
    </row>
    <row r="84" spans="1:14">
      <c r="B84" s="89" t="s">
        <v>973</v>
      </c>
      <c r="C84" s="90"/>
      <c r="D84" s="90"/>
      <c r="E84" s="90"/>
      <c r="F84" s="90"/>
      <c r="G84" s="90"/>
      <c r="H84" s="90"/>
      <c r="I84" s="87"/>
      <c r="J84" s="88"/>
      <c r="K84" s="304">
        <v>0.05</v>
      </c>
      <c r="L84" s="858">
        <f>N78*K84</f>
        <v>205.60880532307144</v>
      </c>
      <c r="M84" s="859"/>
      <c r="N84" s="51"/>
    </row>
    <row r="85" spans="1:14" ht="15.75" thickBot="1">
      <c r="B85" s="91" t="s">
        <v>974</v>
      </c>
      <c r="C85" s="92"/>
      <c r="D85" s="92"/>
      <c r="E85" s="92"/>
      <c r="F85" s="92"/>
      <c r="G85" s="92"/>
      <c r="H85" s="92"/>
      <c r="I85" s="93"/>
      <c r="J85" s="94"/>
      <c r="K85" s="305">
        <v>0.05</v>
      </c>
      <c r="L85" s="860">
        <f>N78*K85</f>
        <v>205.60880532307144</v>
      </c>
      <c r="M85" s="861"/>
      <c r="N85" s="51"/>
    </row>
    <row r="86" spans="1:14" ht="15.75" thickBot="1">
      <c r="B86" s="824" t="s">
        <v>953</v>
      </c>
      <c r="C86" s="825"/>
      <c r="D86" s="825"/>
      <c r="E86" s="825"/>
      <c r="F86" s="825"/>
      <c r="G86" s="825"/>
      <c r="H86" s="825"/>
      <c r="I86" s="825"/>
      <c r="J86" s="825"/>
      <c r="K86" s="825"/>
      <c r="L86" s="825"/>
      <c r="M86" s="826"/>
      <c r="N86" s="52">
        <f>L83+L84+L85</f>
        <v>1233.6528319384286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5345.8289383998572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164840.28234335835</v>
      </c>
      <c r="L36" s="270"/>
      <c r="M36" s="271">
        <v>66</v>
      </c>
      <c r="N36" s="272">
        <f>K36/M36</f>
        <v>2497.5800355054298</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278133.74427191308</v>
      </c>
      <c r="L37" s="270"/>
      <c r="M37" s="271">
        <v>100</v>
      </c>
      <c r="N37" s="272">
        <f>K37/M37</f>
        <v>2781.3374427191306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2.0504166666666666</v>
      </c>
    </row>
    <row r="43" spans="1:14" ht="15.75" thickBot="1">
      <c r="B43" s="824" t="s">
        <v>953</v>
      </c>
      <c r="C43" s="825"/>
      <c r="D43" s="825"/>
      <c r="E43" s="825"/>
      <c r="F43" s="825"/>
      <c r="G43" s="825"/>
      <c r="H43" s="825"/>
      <c r="I43" s="825"/>
      <c r="J43" s="825"/>
      <c r="K43" s="825"/>
      <c r="L43" s="825"/>
      <c r="M43" s="826"/>
      <c r="N43" s="394">
        <f>SUM(N36:N42)</f>
        <v>5280.9678948912278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4807.2093559833647</v>
      </c>
      <c r="N48" s="272">
        <f>K48*M48</f>
        <v>4807.2093559833647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4807.2093559833647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10293.218917541259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2058.643783508252</v>
      </c>
      <c r="M83" s="859"/>
      <c r="N83" s="51"/>
    </row>
    <row r="84" spans="1:14">
      <c r="B84" s="89" t="s">
        <v>973</v>
      </c>
      <c r="C84" s="90"/>
      <c r="D84" s="90"/>
      <c r="E84" s="90"/>
      <c r="F84" s="90"/>
      <c r="G84" s="90"/>
      <c r="H84" s="90"/>
      <c r="I84" s="87"/>
      <c r="J84" s="88"/>
      <c r="K84" s="304">
        <v>0.05</v>
      </c>
      <c r="L84" s="858">
        <f>N78*K84</f>
        <v>514.660945877063</v>
      </c>
      <c r="M84" s="859"/>
      <c r="N84" s="51"/>
    </row>
    <row r="85" spans="1:14" ht="15.75" thickBot="1">
      <c r="B85" s="91" t="s">
        <v>974</v>
      </c>
      <c r="C85" s="92"/>
      <c r="D85" s="92"/>
      <c r="E85" s="92"/>
      <c r="F85" s="92"/>
      <c r="G85" s="92"/>
      <c r="H85" s="92"/>
      <c r="I85" s="93"/>
      <c r="J85" s="94"/>
      <c r="K85" s="305">
        <v>0.05</v>
      </c>
      <c r="L85" s="860">
        <f>N78*K85</f>
        <v>514.660945877063</v>
      </c>
      <c r="M85" s="861"/>
      <c r="N85" s="51"/>
    </row>
    <row r="86" spans="1:14" ht="15.75" thickBot="1">
      <c r="B86" s="824" t="s">
        <v>953</v>
      </c>
      <c r="C86" s="825"/>
      <c r="D86" s="825"/>
      <c r="E86" s="825"/>
      <c r="F86" s="825"/>
      <c r="G86" s="825"/>
      <c r="H86" s="825"/>
      <c r="I86" s="825"/>
      <c r="J86" s="825"/>
      <c r="K86" s="825"/>
      <c r="L86" s="825"/>
      <c r="M86" s="826"/>
      <c r="N86" s="52">
        <f>L83+L84+L85</f>
        <v>3087.9656752623782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13381.184592803636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278133.74427191308</v>
      </c>
      <c r="L36" s="464"/>
      <c r="M36" s="283">
        <v>50</v>
      </c>
      <c r="N36" s="272">
        <f>K36/M36</f>
        <v>5562.6748854382613</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89621.223083259814</v>
      </c>
      <c r="L37" s="464"/>
      <c r="M37" s="283">
        <v>50</v>
      </c>
      <c r="N37" s="272">
        <f>K37/M37</f>
        <v>1792.4244616651963</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464"/>
      <c r="M38" s="283">
        <v>50</v>
      </c>
      <c r="N38" s="272">
        <f>K38/M38</f>
        <v>3846.2732546783618</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169971.00185708582</v>
      </c>
      <c r="L39" s="952">
        <v>50</v>
      </c>
      <c r="M39" s="953"/>
      <c r="N39" s="272">
        <f>K39/L39</f>
        <v>3399.4200371417164</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14600.792638923536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15002.835747959556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3000.5671495919114</v>
      </c>
      <c r="M83" s="859"/>
      <c r="N83" s="51"/>
    </row>
    <row r="84" spans="1:14">
      <c r="B84" s="89" t="s">
        <v>973</v>
      </c>
      <c r="C84" s="90"/>
      <c r="D84" s="90"/>
      <c r="E84" s="90"/>
      <c r="F84" s="90"/>
      <c r="G84" s="90"/>
      <c r="H84" s="90"/>
      <c r="I84" s="87"/>
      <c r="J84" s="88"/>
      <c r="K84" s="304">
        <v>0.05</v>
      </c>
      <c r="L84" s="858">
        <f>N78*K84</f>
        <v>750.14178739797785</v>
      </c>
      <c r="M84" s="859"/>
      <c r="N84" s="51"/>
    </row>
    <row r="85" spans="1:14" ht="15.75" thickBot="1">
      <c r="B85" s="91" t="s">
        <v>974</v>
      </c>
      <c r="C85" s="92"/>
      <c r="D85" s="92"/>
      <c r="E85" s="92"/>
      <c r="F85" s="92"/>
      <c r="G85" s="92"/>
      <c r="H85" s="92"/>
      <c r="I85" s="93"/>
      <c r="J85" s="94"/>
      <c r="K85" s="305">
        <v>0.05</v>
      </c>
      <c r="L85" s="860">
        <f>N78*K85</f>
        <v>750.14178739797785</v>
      </c>
      <c r="M85" s="861"/>
      <c r="N85" s="51"/>
    </row>
    <row r="86" spans="1:14" ht="15.75" thickBot="1">
      <c r="B86" s="824" t="s">
        <v>953</v>
      </c>
      <c r="C86" s="825"/>
      <c r="D86" s="825"/>
      <c r="E86" s="825"/>
      <c r="F86" s="825"/>
      <c r="G86" s="825"/>
      <c r="H86" s="825"/>
      <c r="I86" s="825"/>
      <c r="J86" s="825"/>
      <c r="K86" s="825"/>
      <c r="L86" s="825"/>
      <c r="M86" s="826"/>
      <c r="N86" s="52">
        <f>L83+L84+L85</f>
        <v>4500.8507243878676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19503.686472347425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278133.74427191308</v>
      </c>
      <c r="L36" s="270"/>
      <c r="M36" s="271">
        <v>40</v>
      </c>
      <c r="N36" s="272">
        <f>K36/M36</f>
        <v>6953.3436067978273</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169971.00185708582</v>
      </c>
      <c r="L37" s="270"/>
      <c r="M37" s="271">
        <v>40</v>
      </c>
      <c r="N37" s="272">
        <f>K37/M37</f>
        <v>4249.2750464271458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11202.618653224974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11705.172539519999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2341.0345079039998</v>
      </c>
      <c r="M83" s="859"/>
      <c r="N83" s="51"/>
    </row>
    <row r="84" spans="1:14">
      <c r="B84" s="89" t="s">
        <v>973</v>
      </c>
      <c r="C84" s="90"/>
      <c r="D84" s="90"/>
      <c r="E84" s="90"/>
      <c r="F84" s="90"/>
      <c r="G84" s="90"/>
      <c r="H84" s="90"/>
      <c r="I84" s="87"/>
      <c r="J84" s="88"/>
      <c r="K84" s="304">
        <v>0.05</v>
      </c>
      <c r="L84" s="858">
        <f>N78*K84</f>
        <v>585.25862697599996</v>
      </c>
      <c r="M84" s="859"/>
      <c r="N84" s="51"/>
    </row>
    <row r="85" spans="1:14" ht="15.75" thickBot="1">
      <c r="B85" s="91" t="s">
        <v>974</v>
      </c>
      <c r="C85" s="92"/>
      <c r="D85" s="92"/>
      <c r="E85" s="92"/>
      <c r="F85" s="92"/>
      <c r="G85" s="92"/>
      <c r="H85" s="92"/>
      <c r="I85" s="93"/>
      <c r="J85" s="94"/>
      <c r="K85" s="305">
        <v>0.05</v>
      </c>
      <c r="L85" s="860">
        <f>N78*K85</f>
        <v>585.25862697599996</v>
      </c>
      <c r="M85" s="861"/>
      <c r="N85" s="51"/>
    </row>
    <row r="86" spans="1:14" ht="15.75" thickBot="1">
      <c r="B86" s="824" t="s">
        <v>953</v>
      </c>
      <c r="C86" s="825"/>
      <c r="D86" s="825"/>
      <c r="E86" s="825"/>
      <c r="F86" s="825"/>
      <c r="G86" s="825"/>
      <c r="H86" s="825"/>
      <c r="I86" s="825"/>
      <c r="J86" s="825"/>
      <c r="K86" s="825"/>
      <c r="L86" s="825"/>
      <c r="M86" s="826"/>
      <c r="N86" s="52">
        <f>L83+L84+L85</f>
        <v>3511.5517618559998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15216.724301375998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278133.74427191308</v>
      </c>
      <c r="L36" s="270"/>
      <c r="M36" s="271">
        <v>40</v>
      </c>
      <c r="N36" s="272">
        <f>K36/M36</f>
        <v>6953.3436067978273</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6953.3436067978273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7455.8974930928525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1491.1794986185705</v>
      </c>
      <c r="M83" s="859"/>
      <c r="N83" s="51"/>
    </row>
    <row r="84" spans="1:14">
      <c r="B84" s="89" t="s">
        <v>973</v>
      </c>
      <c r="C84" s="90"/>
      <c r="D84" s="90"/>
      <c r="E84" s="90"/>
      <c r="F84" s="90"/>
      <c r="G84" s="90"/>
      <c r="H84" s="90"/>
      <c r="I84" s="87"/>
      <c r="J84" s="88"/>
      <c r="K84" s="304">
        <v>0.05</v>
      </c>
      <c r="L84" s="858">
        <f>N78*K84</f>
        <v>372.79487465464263</v>
      </c>
      <c r="M84" s="859"/>
      <c r="N84" s="51"/>
    </row>
    <row r="85" spans="1:14" ht="15.75" thickBot="1">
      <c r="B85" s="91" t="s">
        <v>974</v>
      </c>
      <c r="C85" s="92"/>
      <c r="D85" s="92"/>
      <c r="E85" s="92"/>
      <c r="F85" s="92"/>
      <c r="G85" s="92"/>
      <c r="H85" s="92"/>
      <c r="I85" s="93"/>
      <c r="J85" s="94"/>
      <c r="K85" s="305">
        <v>0.05</v>
      </c>
      <c r="L85" s="860">
        <f>N78*K85</f>
        <v>372.79487465464263</v>
      </c>
      <c r="M85" s="861"/>
      <c r="N85" s="51"/>
    </row>
    <row r="86" spans="1:14" ht="15.75" thickBot="1">
      <c r="B86" s="824" t="s">
        <v>953</v>
      </c>
      <c r="C86" s="825"/>
      <c r="D86" s="825"/>
      <c r="E86" s="825"/>
      <c r="F86" s="825"/>
      <c r="G86" s="825"/>
      <c r="H86" s="825"/>
      <c r="I86" s="825"/>
      <c r="J86" s="825"/>
      <c r="K86" s="825"/>
      <c r="L86" s="825"/>
      <c r="M86" s="826"/>
      <c r="N86" s="52">
        <f>L83+L84+L85</f>
        <v>2236.7692479278558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9692.6667410207083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7022.7529689777284</v>
      </c>
      <c r="N48" s="272">
        <f>K48*M48</f>
        <v>9129.5788596710481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9129.5788596710481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9346.6765857215996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1869.33531714432</v>
      </c>
      <c r="M83" s="859"/>
      <c r="N83" s="51"/>
    </row>
    <row r="84" spans="1:14">
      <c r="B84" s="89" t="s">
        <v>973</v>
      </c>
      <c r="C84" s="90"/>
      <c r="D84" s="90"/>
      <c r="E84" s="90"/>
      <c r="F84" s="90"/>
      <c r="G84" s="90"/>
      <c r="H84" s="90"/>
      <c r="I84" s="87"/>
      <c r="J84" s="88"/>
      <c r="K84" s="304">
        <v>0.05</v>
      </c>
      <c r="L84" s="858">
        <f>N78*K84</f>
        <v>467.33382928608</v>
      </c>
      <c r="M84" s="859"/>
      <c r="N84" s="51"/>
    </row>
    <row r="85" spans="1:14" ht="15.75" thickBot="1">
      <c r="B85" s="91" t="s">
        <v>974</v>
      </c>
      <c r="C85" s="92"/>
      <c r="D85" s="92"/>
      <c r="E85" s="92"/>
      <c r="F85" s="92"/>
      <c r="G85" s="92"/>
      <c r="H85" s="92"/>
      <c r="I85" s="93"/>
      <c r="J85" s="94"/>
      <c r="K85" s="305">
        <v>0.05</v>
      </c>
      <c r="L85" s="860">
        <f>N78*K85</f>
        <v>467.33382928608</v>
      </c>
      <c r="M85" s="861"/>
      <c r="N85" s="51"/>
    </row>
    <row r="86" spans="1:14" ht="15.75" thickBot="1">
      <c r="B86" s="824" t="s">
        <v>953</v>
      </c>
      <c r="C86" s="825"/>
      <c r="D86" s="825"/>
      <c r="E86" s="825"/>
      <c r="F86" s="825"/>
      <c r="G86" s="825"/>
      <c r="H86" s="825"/>
      <c r="I86" s="825"/>
      <c r="J86" s="825"/>
      <c r="K86" s="825"/>
      <c r="L86" s="825"/>
      <c r="M86" s="826"/>
      <c r="N86" s="52">
        <f>L83+L84+L85</f>
        <v>2804.0029757164798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12150.679561438079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11543.806007040097</v>
      </c>
      <c r="N48" s="272">
        <f>K48*M48</f>
        <v>13852.567208448116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13852.567208448116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14069.664934498667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2813.9329868997338</v>
      </c>
      <c r="M83" s="859"/>
      <c r="N83" s="51"/>
    </row>
    <row r="84" spans="1:14">
      <c r="B84" s="89" t="s">
        <v>973</v>
      </c>
      <c r="C84" s="90"/>
      <c r="D84" s="90"/>
      <c r="E84" s="90"/>
      <c r="F84" s="90"/>
      <c r="G84" s="90"/>
      <c r="H84" s="90"/>
      <c r="I84" s="87"/>
      <c r="J84" s="88"/>
      <c r="K84" s="304">
        <v>0.05</v>
      </c>
      <c r="L84" s="858">
        <f>N78*K84</f>
        <v>703.48324672493345</v>
      </c>
      <c r="M84" s="859"/>
      <c r="N84" s="51"/>
    </row>
    <row r="85" spans="1:14" ht="15.75" thickBot="1">
      <c r="B85" s="91" t="s">
        <v>974</v>
      </c>
      <c r="C85" s="92"/>
      <c r="D85" s="92"/>
      <c r="E85" s="92"/>
      <c r="F85" s="92"/>
      <c r="G85" s="92"/>
      <c r="H85" s="92"/>
      <c r="I85" s="93"/>
      <c r="J85" s="94"/>
      <c r="K85" s="305">
        <v>0.05</v>
      </c>
      <c r="L85" s="860">
        <f>N78*K85</f>
        <v>703.48324672493345</v>
      </c>
      <c r="M85" s="861"/>
      <c r="N85" s="51"/>
    </row>
    <row r="86" spans="1:14" ht="15.75" thickBot="1">
      <c r="B86" s="824" t="s">
        <v>953</v>
      </c>
      <c r="C86" s="825"/>
      <c r="D86" s="825"/>
      <c r="E86" s="825"/>
      <c r="F86" s="825"/>
      <c r="G86" s="825"/>
      <c r="H86" s="825"/>
      <c r="I86" s="825"/>
      <c r="J86" s="825"/>
      <c r="K86" s="825"/>
      <c r="L86" s="825"/>
      <c r="M86" s="826"/>
      <c r="N86" s="52">
        <f>L83+L84+L85</f>
        <v>4220.8994803496007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18290.564414848268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278133.74427191308</v>
      </c>
      <c r="L36" s="270"/>
      <c r="M36" s="271">
        <v>45</v>
      </c>
      <c r="N36" s="272">
        <f>K36/M36</f>
        <v>6180.7498727091797</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89621.223083259814</v>
      </c>
      <c r="L37" s="270"/>
      <c r="M37" s="271">
        <v>45</v>
      </c>
      <c r="N37" s="272">
        <f>K37/M37</f>
        <v>1991.5827351835514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192313.66273391808</v>
      </c>
      <c r="L38" s="270"/>
      <c r="M38" s="271">
        <v>45</v>
      </c>
      <c r="N38" s="272">
        <f>K38/M38</f>
        <v>4273.6369496426241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169971.00185708582</v>
      </c>
      <c r="L39" s="841">
        <v>45</v>
      </c>
      <c r="M39" s="842"/>
      <c r="N39" s="272">
        <f>K39/L39</f>
        <v>3777.1333746019072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16235.044501226952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42273.092420146844</v>
      </c>
      <c r="N48" s="272">
        <f>K48*M48</f>
        <v>52841.365525183559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52841.365525183559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1535.8682361192564</v>
      </c>
      <c r="M59" s="829"/>
      <c r="N59" s="291">
        <f>K59*L59</f>
        <v>1919.8352951490706</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1919.8352951490706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71593.323776044039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14318.664755208809</v>
      </c>
      <c r="M83" s="859"/>
      <c r="N83" s="51"/>
    </row>
    <row r="84" spans="1:14">
      <c r="B84" s="89" t="s">
        <v>973</v>
      </c>
      <c r="C84" s="90"/>
      <c r="D84" s="90"/>
      <c r="E84" s="90"/>
      <c r="F84" s="90"/>
      <c r="G84" s="90"/>
      <c r="H84" s="90"/>
      <c r="I84" s="87"/>
      <c r="J84" s="88"/>
      <c r="K84" s="304">
        <v>0.05</v>
      </c>
      <c r="L84" s="858">
        <f>N78*K84</f>
        <v>3579.6661888022022</v>
      </c>
      <c r="M84" s="859"/>
      <c r="N84" s="51"/>
    </row>
    <row r="85" spans="1:14" ht="15.75" thickBot="1">
      <c r="B85" s="91" t="s">
        <v>974</v>
      </c>
      <c r="C85" s="92"/>
      <c r="D85" s="92"/>
      <c r="E85" s="92"/>
      <c r="F85" s="92"/>
      <c r="G85" s="92"/>
      <c r="H85" s="92"/>
      <c r="I85" s="93"/>
      <c r="J85" s="94"/>
      <c r="K85" s="305">
        <v>0.05</v>
      </c>
      <c r="L85" s="860">
        <f>N78*K85</f>
        <v>3579.6661888022022</v>
      </c>
      <c r="M85" s="861"/>
      <c r="N85" s="51"/>
    </row>
    <row r="86" spans="1:14" ht="15.75" thickBot="1">
      <c r="B86" s="824" t="s">
        <v>953</v>
      </c>
      <c r="C86" s="825"/>
      <c r="D86" s="825"/>
      <c r="E86" s="825"/>
      <c r="F86" s="825"/>
      <c r="G86" s="825"/>
      <c r="H86" s="825"/>
      <c r="I86" s="825"/>
      <c r="J86" s="825"/>
      <c r="K86" s="825"/>
      <c r="L86" s="825"/>
      <c r="M86" s="826"/>
      <c r="N86" s="52">
        <f>L83+L84+L85</f>
        <v>21477.997132813212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93071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278133.74427191308</v>
      </c>
      <c r="L36" s="270"/>
      <c r="M36" s="271">
        <v>45</v>
      </c>
      <c r="N36" s="272">
        <f>K36/M36</f>
        <v>6180.7498727091797</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89621.223083259814</v>
      </c>
      <c r="L37" s="270"/>
      <c r="M37" s="271">
        <v>45</v>
      </c>
      <c r="N37" s="272">
        <f>K37/M37</f>
        <v>1991.5827351835514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192313.66273391808</v>
      </c>
      <c r="L38" s="270"/>
      <c r="M38" s="271">
        <v>45</v>
      </c>
      <c r="N38" s="272">
        <f>K38/M38</f>
        <v>4273.6369496426241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169971.00185708582</v>
      </c>
      <c r="L39" s="841">
        <v>45</v>
      </c>
      <c r="M39" s="842"/>
      <c r="N39" s="272">
        <f>K39/L39</f>
        <v>3777.1333746019072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16235.044501226952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55765.79638030038</v>
      </c>
      <c r="N48" s="272">
        <f>K48*M48</f>
        <v>69707.245475375472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69707.245475375472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985.36319889791616</v>
      </c>
      <c r="M59" s="829"/>
      <c r="N59" s="291">
        <f>K59*L59</f>
        <v>1231.7039986223951</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1231.7039986223951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87771.072429709282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17554.214485941859</v>
      </c>
      <c r="M83" s="859"/>
      <c r="N83" s="51"/>
    </row>
    <row r="84" spans="1:14">
      <c r="B84" s="89" t="s">
        <v>973</v>
      </c>
      <c r="C84" s="90"/>
      <c r="D84" s="90"/>
      <c r="E84" s="90"/>
      <c r="F84" s="90"/>
      <c r="G84" s="90"/>
      <c r="H84" s="90"/>
      <c r="I84" s="87"/>
      <c r="J84" s="88"/>
      <c r="K84" s="304">
        <v>0.05</v>
      </c>
      <c r="L84" s="858">
        <f>N78*K84</f>
        <v>4388.5536214854646</v>
      </c>
      <c r="M84" s="859"/>
      <c r="N84" s="51"/>
    </row>
    <row r="85" spans="1:14" ht="15.75" thickBot="1">
      <c r="B85" s="91" t="s">
        <v>974</v>
      </c>
      <c r="C85" s="92"/>
      <c r="D85" s="92"/>
      <c r="E85" s="92"/>
      <c r="F85" s="92"/>
      <c r="G85" s="92"/>
      <c r="H85" s="92"/>
      <c r="I85" s="93"/>
      <c r="J85" s="94"/>
      <c r="K85" s="305">
        <v>0.05</v>
      </c>
      <c r="L85" s="860">
        <f>N78*K85</f>
        <v>4388.5536214854646</v>
      </c>
      <c r="M85" s="861"/>
      <c r="N85" s="51"/>
    </row>
    <row r="86" spans="1:14" ht="15.75" thickBot="1">
      <c r="B86" s="824" t="s">
        <v>953</v>
      </c>
      <c r="C86" s="825"/>
      <c r="D86" s="825"/>
      <c r="E86" s="825"/>
      <c r="F86" s="825"/>
      <c r="G86" s="825"/>
      <c r="H86" s="825"/>
      <c r="I86" s="825"/>
      <c r="J86" s="825"/>
      <c r="K86" s="825"/>
      <c r="L86" s="825"/>
      <c r="M86" s="826"/>
      <c r="N86" s="52">
        <f>L83+L84+L85</f>
        <v>26331.32172891279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114102.39415862208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278133.74427191308</v>
      </c>
      <c r="L36" s="270"/>
      <c r="M36" s="271">
        <v>45</v>
      </c>
      <c r="N36" s="272">
        <f>K36/M36</f>
        <v>6180.7498727091797</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89621.223083259814</v>
      </c>
      <c r="L37" s="270"/>
      <c r="M37" s="271">
        <v>45</v>
      </c>
      <c r="N37" s="272">
        <f>K37/M37</f>
        <v>1991.5827351835514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192313.66273391808</v>
      </c>
      <c r="L38" s="270"/>
      <c r="M38" s="271">
        <v>45</v>
      </c>
      <c r="N38" s="272">
        <f>K38/M38</f>
        <v>4273.6369496426241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169971.00185708582</v>
      </c>
      <c r="L39" s="841">
        <v>45</v>
      </c>
      <c r="M39" s="842"/>
      <c r="N39" s="272">
        <f>K39/L39</f>
        <v>3777.1333746019072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16235.044501226952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73764.378422262904</v>
      </c>
      <c r="N48" s="272">
        <f>K48*M48</f>
        <v>92205.47302782863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92205.47302782863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985.36319889791616</v>
      </c>
      <c r="M59" s="829"/>
      <c r="N59" s="291">
        <f>K59*L59</f>
        <v>1231.7039986223951</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1231.7039986223951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110269.29998216244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22053.859996432489</v>
      </c>
      <c r="M83" s="859"/>
      <c r="N83" s="51"/>
    </row>
    <row r="84" spans="1:14">
      <c r="B84" s="89" t="s">
        <v>973</v>
      </c>
      <c r="C84" s="90"/>
      <c r="D84" s="90"/>
      <c r="E84" s="90"/>
      <c r="F84" s="90"/>
      <c r="G84" s="90"/>
      <c r="H84" s="90"/>
      <c r="I84" s="87"/>
      <c r="J84" s="88"/>
      <c r="K84" s="304">
        <v>0.05</v>
      </c>
      <c r="L84" s="858">
        <f>N78*K84</f>
        <v>5513.4649991081224</v>
      </c>
      <c r="M84" s="859"/>
      <c r="N84" s="51"/>
    </row>
    <row r="85" spans="1:14" ht="15.75" thickBot="1">
      <c r="B85" s="91" t="s">
        <v>974</v>
      </c>
      <c r="C85" s="92"/>
      <c r="D85" s="92"/>
      <c r="E85" s="92"/>
      <c r="F85" s="92"/>
      <c r="G85" s="92"/>
      <c r="H85" s="92"/>
      <c r="I85" s="93"/>
      <c r="J85" s="94"/>
      <c r="K85" s="305">
        <v>0.05</v>
      </c>
      <c r="L85" s="860">
        <f>N78*K85</f>
        <v>5513.4649991081224</v>
      </c>
      <c r="M85" s="861"/>
      <c r="N85" s="51"/>
    </row>
    <row r="86" spans="1:14" ht="15.75" thickBot="1">
      <c r="B86" s="824" t="s">
        <v>953</v>
      </c>
      <c r="C86" s="825"/>
      <c r="D86" s="825"/>
      <c r="E86" s="825"/>
      <c r="F86" s="825"/>
      <c r="G86" s="825"/>
      <c r="H86" s="825"/>
      <c r="I86" s="825"/>
      <c r="J86" s="825"/>
      <c r="K86" s="825"/>
      <c r="L86" s="825"/>
      <c r="M86" s="826"/>
      <c r="N86" s="52">
        <f>L83+L84+L85</f>
        <v>33080.789994648738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143350.08997681117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278133.74427191308</v>
      </c>
      <c r="L36" s="270"/>
      <c r="M36" s="271">
        <v>400</v>
      </c>
      <c r="N36" s="272">
        <f>K36/M36</f>
        <v>695.33436067978266</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89621.223083259814</v>
      </c>
      <c r="L37" s="270"/>
      <c r="M37" s="271">
        <v>200</v>
      </c>
      <c r="N37" s="272">
        <f>K37/M37</f>
        <v>448.10611541629908</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200</v>
      </c>
      <c r="N38" s="272">
        <f>K38/M38</f>
        <v>961.56831366959045</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169971.00185708582</v>
      </c>
      <c r="L39" s="841">
        <v>200</v>
      </c>
      <c r="M39" s="842"/>
      <c r="N39" s="272">
        <f>K39/L39</f>
        <v>849.85500928542911</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2957.5506520962817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3091.8933043552865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618.37866087105738</v>
      </c>
      <c r="M83" s="859"/>
      <c r="N83" s="51"/>
    </row>
    <row r="84" spans="1:14">
      <c r="B84" s="89" t="s">
        <v>973</v>
      </c>
      <c r="C84" s="90"/>
      <c r="D84" s="90"/>
      <c r="E84" s="90"/>
      <c r="F84" s="90"/>
      <c r="G84" s="90"/>
      <c r="H84" s="90"/>
      <c r="I84" s="87"/>
      <c r="J84" s="88"/>
      <c r="K84" s="304">
        <v>0.05</v>
      </c>
      <c r="L84" s="858">
        <f>N78*K84</f>
        <v>154.59466521776434</v>
      </c>
      <c r="M84" s="859"/>
      <c r="N84" s="51"/>
    </row>
    <row r="85" spans="1:14" ht="15.75" thickBot="1">
      <c r="B85" s="91" t="s">
        <v>974</v>
      </c>
      <c r="C85" s="92"/>
      <c r="D85" s="92"/>
      <c r="E85" s="92"/>
      <c r="F85" s="92"/>
      <c r="G85" s="92"/>
      <c r="H85" s="92"/>
      <c r="I85" s="93"/>
      <c r="J85" s="94"/>
      <c r="K85" s="305">
        <v>0.05</v>
      </c>
      <c r="L85" s="860">
        <f>N78*K85</f>
        <v>154.59466521776434</v>
      </c>
      <c r="M85" s="861"/>
      <c r="N85" s="51"/>
    </row>
    <row r="86" spans="1:14" ht="15.75" thickBot="1">
      <c r="B86" s="824" t="s">
        <v>953</v>
      </c>
      <c r="C86" s="825"/>
      <c r="D86" s="825"/>
      <c r="E86" s="825"/>
      <c r="F86" s="825"/>
      <c r="G86" s="825"/>
      <c r="H86" s="825"/>
      <c r="I86" s="825"/>
      <c r="J86" s="825"/>
      <c r="K86" s="825"/>
      <c r="L86" s="825"/>
      <c r="M86" s="826"/>
      <c r="N86" s="52">
        <f>L83+L84+L85</f>
        <v>927.56799130658612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4019.4612956618726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9399.8014735259858</v>
      </c>
      <c r="N48" s="272">
        <f>K48*M48</f>
        <v>11279.761768231183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11279.761768231183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11496.859494281734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2299.3718988563469</v>
      </c>
      <c r="M83" s="859"/>
      <c r="N83" s="51"/>
    </row>
    <row r="84" spans="1:14">
      <c r="B84" s="89" t="s">
        <v>973</v>
      </c>
      <c r="C84" s="90"/>
      <c r="D84" s="90"/>
      <c r="E84" s="90"/>
      <c r="F84" s="90"/>
      <c r="G84" s="90"/>
      <c r="H84" s="90"/>
      <c r="I84" s="87"/>
      <c r="J84" s="88"/>
      <c r="K84" s="304">
        <v>0.05</v>
      </c>
      <c r="L84" s="858">
        <f>N78*K84</f>
        <v>574.84297471408672</v>
      </c>
      <c r="M84" s="859"/>
      <c r="N84" s="51"/>
    </row>
    <row r="85" spans="1:14" ht="15.75" thickBot="1">
      <c r="B85" s="91" t="s">
        <v>974</v>
      </c>
      <c r="C85" s="92"/>
      <c r="D85" s="92"/>
      <c r="E85" s="92"/>
      <c r="F85" s="92"/>
      <c r="G85" s="92"/>
      <c r="H85" s="92"/>
      <c r="I85" s="93"/>
      <c r="J85" s="94"/>
      <c r="K85" s="305">
        <v>0.05</v>
      </c>
      <c r="L85" s="860">
        <f>N78*K85</f>
        <v>574.84297471408672</v>
      </c>
      <c r="M85" s="861"/>
      <c r="N85" s="51"/>
    </row>
    <row r="86" spans="1:14" ht="15.75" thickBot="1">
      <c r="B86" s="824" t="s">
        <v>953</v>
      </c>
      <c r="C86" s="825"/>
      <c r="D86" s="825"/>
      <c r="E86" s="825"/>
      <c r="F86" s="825"/>
      <c r="G86" s="825"/>
      <c r="H86" s="825"/>
      <c r="I86" s="825"/>
      <c r="J86" s="825"/>
      <c r="K86" s="825"/>
      <c r="L86" s="825"/>
      <c r="M86" s="826"/>
      <c r="N86" s="52">
        <f>L83+L84+L85</f>
        <v>3449.0578482845203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14945.917342566256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7947.3413749876063</v>
      </c>
      <c r="N48" s="272">
        <f>K48*M48</f>
        <v>9536.8096499851272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9536.8096499851272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9753.9073760356787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1950.7814752071358</v>
      </c>
      <c r="M83" s="859"/>
      <c r="N83" s="51"/>
    </row>
    <row r="84" spans="1:14">
      <c r="B84" s="89" t="s">
        <v>973</v>
      </c>
      <c r="C84" s="90"/>
      <c r="D84" s="90"/>
      <c r="E84" s="90"/>
      <c r="F84" s="90"/>
      <c r="G84" s="90"/>
      <c r="H84" s="90"/>
      <c r="I84" s="87"/>
      <c r="J84" s="88"/>
      <c r="K84" s="304">
        <v>0.05</v>
      </c>
      <c r="L84" s="858">
        <f>N78*K84</f>
        <v>487.69536880178396</v>
      </c>
      <c r="M84" s="859"/>
      <c r="N84" s="51"/>
    </row>
    <row r="85" spans="1:14" ht="15.75" thickBot="1">
      <c r="B85" s="91" t="s">
        <v>974</v>
      </c>
      <c r="C85" s="92"/>
      <c r="D85" s="92"/>
      <c r="E85" s="92"/>
      <c r="F85" s="92"/>
      <c r="G85" s="92"/>
      <c r="H85" s="92"/>
      <c r="I85" s="93"/>
      <c r="J85" s="94"/>
      <c r="K85" s="305">
        <v>0.05</v>
      </c>
      <c r="L85" s="860">
        <f>N78*K85</f>
        <v>487.69536880178396</v>
      </c>
      <c r="M85" s="861"/>
      <c r="N85" s="51"/>
    </row>
    <row r="86" spans="1:14" ht="15.75" thickBot="1">
      <c r="B86" s="824" t="s">
        <v>953</v>
      </c>
      <c r="C86" s="825"/>
      <c r="D86" s="825"/>
      <c r="E86" s="825"/>
      <c r="F86" s="825"/>
      <c r="G86" s="825"/>
      <c r="H86" s="825"/>
      <c r="I86" s="825"/>
      <c r="J86" s="825"/>
      <c r="K86" s="825"/>
      <c r="L86" s="825"/>
      <c r="M86" s="826"/>
      <c r="N86" s="52">
        <f>L83+L84+L85</f>
        <v>2926.1722128107035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12680.079588846382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16392.20452999694</v>
      </c>
      <c r="N48" s="272">
        <f>K48*M48</f>
        <v>21309.865888996021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21309.865888996021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21526.96361504657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4305.3927230093141</v>
      </c>
      <c r="M83" s="859"/>
      <c r="N83" s="51"/>
    </row>
    <row r="84" spans="1:14">
      <c r="B84" s="89" t="s">
        <v>973</v>
      </c>
      <c r="C84" s="90"/>
      <c r="D84" s="90"/>
      <c r="E84" s="90"/>
      <c r="F84" s="90"/>
      <c r="G84" s="90"/>
      <c r="H84" s="90"/>
      <c r="I84" s="87"/>
      <c r="J84" s="88"/>
      <c r="K84" s="304">
        <v>0.05</v>
      </c>
      <c r="L84" s="858">
        <f>N78*K84</f>
        <v>1076.3481807523285</v>
      </c>
      <c r="M84" s="859"/>
      <c r="N84" s="51"/>
    </row>
    <row r="85" spans="1:14" ht="15.75" thickBot="1">
      <c r="B85" s="91" t="s">
        <v>974</v>
      </c>
      <c r="C85" s="92"/>
      <c r="D85" s="92"/>
      <c r="E85" s="92"/>
      <c r="F85" s="92"/>
      <c r="G85" s="92"/>
      <c r="H85" s="92"/>
      <c r="I85" s="93"/>
      <c r="J85" s="94"/>
      <c r="K85" s="305">
        <v>0.05</v>
      </c>
      <c r="L85" s="860">
        <f>N78*K85</f>
        <v>1076.3481807523285</v>
      </c>
      <c r="M85" s="861"/>
      <c r="N85" s="51"/>
    </row>
    <row r="86" spans="1:14" ht="15.75" thickBot="1">
      <c r="B86" s="824" t="s">
        <v>953</v>
      </c>
      <c r="C86" s="825"/>
      <c r="D86" s="825"/>
      <c r="E86" s="825"/>
      <c r="F86" s="825"/>
      <c r="G86" s="825"/>
      <c r="H86" s="825"/>
      <c r="I86" s="825"/>
      <c r="J86" s="825"/>
      <c r="K86" s="825"/>
      <c r="L86" s="825"/>
      <c r="M86" s="826"/>
      <c r="N86" s="52">
        <f>L83+L84+L85</f>
        <v>6458.0890845139711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27985.05269956054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185422.03975217533</v>
      </c>
      <c r="L36" s="270"/>
      <c r="M36" s="271">
        <v>250</v>
      </c>
      <c r="N36" s="272">
        <f>K36/M36</f>
        <v>741.68815900870129</v>
      </c>
    </row>
    <row r="37" spans="1:14">
      <c r="A37" s="113" t="s">
        <v>373</v>
      </c>
      <c r="B37" s="837" t="str">
        <f>VLOOKUP(A37,EQUIPOS!A7:D154,3,FALSE)</f>
        <v>Volqueta 6 m3</v>
      </c>
      <c r="C37" s="838"/>
      <c r="D37" s="838"/>
      <c r="E37" s="838"/>
      <c r="F37" s="838"/>
      <c r="G37" s="838"/>
      <c r="H37" s="839"/>
      <c r="I37" s="267"/>
      <c r="J37" s="268"/>
      <c r="K37" s="269">
        <f>VLOOKUP(A37,EQUIPOS!A7:D164,4,FALSE)</f>
        <v>64452.353218881901</v>
      </c>
      <c r="L37" s="270"/>
      <c r="M37" s="271">
        <v>250</v>
      </c>
      <c r="N37" s="272">
        <f>K37/M37</f>
        <v>257.80941287552758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5.3737060903602005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1004.871277974589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1112.345399781793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222.46907995635863</v>
      </c>
      <c r="M83" s="859"/>
      <c r="N83" s="51"/>
    </row>
    <row r="84" spans="1:14">
      <c r="B84" s="89" t="s">
        <v>973</v>
      </c>
      <c r="C84" s="90"/>
      <c r="D84" s="90"/>
      <c r="E84" s="90"/>
      <c r="F84" s="90"/>
      <c r="G84" s="90"/>
      <c r="H84" s="90"/>
      <c r="I84" s="87"/>
      <c r="J84" s="88"/>
      <c r="K84" s="304">
        <v>0.05</v>
      </c>
      <c r="L84" s="858">
        <f>N78*K84</f>
        <v>55.617269989089657</v>
      </c>
      <c r="M84" s="859"/>
      <c r="N84" s="51"/>
    </row>
    <row r="85" spans="1:14" ht="15.75" thickBot="1">
      <c r="B85" s="91" t="s">
        <v>974</v>
      </c>
      <c r="C85" s="92"/>
      <c r="D85" s="92"/>
      <c r="E85" s="92"/>
      <c r="F85" s="92"/>
      <c r="G85" s="92"/>
      <c r="H85" s="92"/>
      <c r="I85" s="93"/>
      <c r="J85" s="94"/>
      <c r="K85" s="305">
        <v>0.05</v>
      </c>
      <c r="L85" s="860">
        <f>N78*K85</f>
        <v>55.617269989089657</v>
      </c>
      <c r="M85" s="861"/>
      <c r="N85" s="51"/>
    </row>
    <row r="86" spans="1:14" ht="15.75" thickBot="1">
      <c r="B86" s="824" t="s">
        <v>953</v>
      </c>
      <c r="C86" s="825"/>
      <c r="D86" s="825"/>
      <c r="E86" s="825"/>
      <c r="F86" s="825"/>
      <c r="G86" s="825"/>
      <c r="H86" s="825"/>
      <c r="I86" s="825"/>
      <c r="J86" s="825"/>
      <c r="K86" s="825"/>
      <c r="L86" s="825"/>
      <c r="M86" s="826"/>
      <c r="N86" s="52">
        <f>L83+L84+L85</f>
        <v>333.70361993453793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1446.049019716331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35</v>
      </c>
      <c r="N36" s="272">
        <f>K36/M36</f>
        <v>2560.6063738074231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35</v>
      </c>
      <c r="N37" s="272">
        <f>K37/M37</f>
        <v>5494.6760781119456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35</v>
      </c>
      <c r="N38" s="272">
        <f>K38/M38</f>
        <v>4856.314338773881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12926.950236665707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75.874781266930228</v>
      </c>
      <c r="N48" s="272">
        <f>K48*M48</f>
        <v>1896.8695316732558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537.69330706750247</v>
      </c>
      <c r="N49" s="272">
        <f>K49*M49</f>
        <v>43015.464565400194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44912.33409707345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58606.956632362038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11721.391326472409</v>
      </c>
      <c r="M83" s="859"/>
      <c r="N83" s="51"/>
    </row>
    <row r="84" spans="1:14">
      <c r="B84" s="89" t="s">
        <v>973</v>
      </c>
      <c r="C84" s="90"/>
      <c r="D84" s="90"/>
      <c r="E84" s="90"/>
      <c r="F84" s="90"/>
      <c r="G84" s="90"/>
      <c r="H84" s="90"/>
      <c r="I84" s="87"/>
      <c r="J84" s="88"/>
      <c r="K84" s="304">
        <v>0.05</v>
      </c>
      <c r="L84" s="858">
        <f>N78*K84</f>
        <v>2930.3478316181022</v>
      </c>
      <c r="M84" s="859"/>
      <c r="N84" s="51"/>
    </row>
    <row r="85" spans="1:14" ht="15.75" thickBot="1">
      <c r="B85" s="91" t="s">
        <v>974</v>
      </c>
      <c r="C85" s="92"/>
      <c r="D85" s="92"/>
      <c r="E85" s="92"/>
      <c r="F85" s="92"/>
      <c r="G85" s="92"/>
      <c r="H85" s="92"/>
      <c r="I85" s="93"/>
      <c r="J85" s="94"/>
      <c r="K85" s="305">
        <v>0.05</v>
      </c>
      <c r="L85" s="860">
        <f>N78*K85</f>
        <v>2930.3478316181022</v>
      </c>
      <c r="M85" s="861"/>
      <c r="N85" s="51"/>
    </row>
    <row r="86" spans="1:14" ht="15.75" thickBot="1">
      <c r="B86" s="824" t="s">
        <v>953</v>
      </c>
      <c r="C86" s="825"/>
      <c r="D86" s="825"/>
      <c r="E86" s="825"/>
      <c r="F86" s="825"/>
      <c r="G86" s="825"/>
      <c r="H86" s="825"/>
      <c r="I86" s="825"/>
      <c r="J86" s="825"/>
      <c r="K86" s="825"/>
      <c r="L86" s="825"/>
      <c r="M86" s="826"/>
      <c r="N86" s="52">
        <f>L83+L84+L85</f>
        <v>17582.086989708612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76189.043622070647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35</v>
      </c>
      <c r="N36" s="272">
        <f>K36/M36</f>
        <v>2560.6063738074231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35</v>
      </c>
      <c r="N37" s="272">
        <f>K37/M37</f>
        <v>5494.6760781119456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35</v>
      </c>
      <c r="N38" s="272">
        <f>K38/M38</f>
        <v>4856.314338773881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12926.950236665707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75.874781266930228</v>
      </c>
      <c r="N48" s="272">
        <f>K48*M48</f>
        <v>1896.8695316732558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1896.8695316732558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15591.492066961848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3118.2984133923696</v>
      </c>
      <c r="M83" s="859"/>
      <c r="N83" s="51"/>
    </row>
    <row r="84" spans="1:14">
      <c r="B84" s="89" t="s">
        <v>973</v>
      </c>
      <c r="C84" s="90"/>
      <c r="D84" s="90"/>
      <c r="E84" s="90"/>
      <c r="F84" s="90"/>
      <c r="G84" s="90"/>
      <c r="H84" s="90"/>
      <c r="I84" s="87"/>
      <c r="J84" s="88"/>
      <c r="K84" s="304">
        <v>0.05</v>
      </c>
      <c r="L84" s="858">
        <f>N78*K84</f>
        <v>779.57460334809241</v>
      </c>
      <c r="M84" s="859"/>
      <c r="N84" s="51"/>
    </row>
    <row r="85" spans="1:14" ht="15.75" thickBot="1">
      <c r="B85" s="91" t="s">
        <v>974</v>
      </c>
      <c r="C85" s="92"/>
      <c r="D85" s="92"/>
      <c r="E85" s="92"/>
      <c r="F85" s="92"/>
      <c r="G85" s="92"/>
      <c r="H85" s="92"/>
      <c r="I85" s="93"/>
      <c r="J85" s="94"/>
      <c r="K85" s="305">
        <v>0.05</v>
      </c>
      <c r="L85" s="860">
        <f>N78*K85</f>
        <v>779.57460334809241</v>
      </c>
      <c r="M85" s="861"/>
      <c r="N85" s="51"/>
    </row>
    <row r="86" spans="1:14" ht="15.75" thickBot="1">
      <c r="B86" s="824" t="s">
        <v>953</v>
      </c>
      <c r="C86" s="825"/>
      <c r="D86" s="825"/>
      <c r="E86" s="825"/>
      <c r="F86" s="825"/>
      <c r="G86" s="825"/>
      <c r="H86" s="825"/>
      <c r="I86" s="825"/>
      <c r="J86" s="825"/>
      <c r="K86" s="825"/>
      <c r="L86" s="825"/>
      <c r="M86" s="826"/>
      <c r="N86" s="52">
        <f>L83+L84+L85</f>
        <v>4677.4476200885547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20268.939687050402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537.69330706750247</v>
      </c>
      <c r="N48" s="272">
        <f>K48*M48</f>
        <v>537.69330706750247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537.69330706750247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537.69330706750247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107.53866141350051</v>
      </c>
      <c r="M83" s="859"/>
      <c r="N83" s="51"/>
    </row>
    <row r="84" spans="1:14">
      <c r="B84" s="89" t="s">
        <v>973</v>
      </c>
      <c r="C84" s="90"/>
      <c r="D84" s="90"/>
      <c r="E84" s="90"/>
      <c r="F84" s="90"/>
      <c r="G84" s="90"/>
      <c r="H84" s="90"/>
      <c r="I84" s="87"/>
      <c r="J84" s="88"/>
      <c r="K84" s="304">
        <v>0.05</v>
      </c>
      <c r="L84" s="858">
        <f>N78*K84</f>
        <v>26.884665353375127</v>
      </c>
      <c r="M84" s="859"/>
      <c r="N84" s="51"/>
    </row>
    <row r="85" spans="1:14" ht="15.75" thickBot="1">
      <c r="B85" s="91" t="s">
        <v>974</v>
      </c>
      <c r="C85" s="92"/>
      <c r="D85" s="92"/>
      <c r="E85" s="92"/>
      <c r="F85" s="92"/>
      <c r="G85" s="92"/>
      <c r="H85" s="92"/>
      <c r="I85" s="93"/>
      <c r="J85" s="94"/>
      <c r="K85" s="305">
        <v>0.05</v>
      </c>
      <c r="L85" s="860">
        <f>N78*K85</f>
        <v>26.884665353375127</v>
      </c>
      <c r="M85" s="861"/>
      <c r="N85" s="51"/>
    </row>
    <row r="86" spans="1:14" ht="15.75" thickBot="1">
      <c r="B86" s="824" t="s">
        <v>953</v>
      </c>
      <c r="C86" s="825"/>
      <c r="D86" s="825"/>
      <c r="E86" s="825"/>
      <c r="F86" s="825"/>
      <c r="G86" s="825"/>
      <c r="H86" s="825"/>
      <c r="I86" s="825"/>
      <c r="J86" s="825"/>
      <c r="K86" s="825"/>
      <c r="L86" s="825"/>
      <c r="M86" s="826"/>
      <c r="N86" s="52">
        <f>L83+L84+L85</f>
        <v>161.30799212025073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699.00129918775315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35</v>
      </c>
      <c r="N36" s="272">
        <f>K36/M36</f>
        <v>2560.6063738074231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35</v>
      </c>
      <c r="N37" s="272">
        <f>K37/M37</f>
        <v>5494.6760781119456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35</v>
      </c>
      <c r="N38" s="272">
        <f>K38/M38</f>
        <v>4856.314338773881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12926.950236665707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1445.9158633617196</v>
      </c>
      <c r="N48" s="272">
        <f>K48*M48</f>
        <v>115673.26906893757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75.874781266930228</v>
      </c>
      <c r="N49" s="272">
        <f>K49*M49</f>
        <v>1896.8695316732558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117570.13860061084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131264.76113589943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26252.952227179889</v>
      </c>
      <c r="M83" s="859"/>
      <c r="N83" s="51"/>
    </row>
    <row r="84" spans="1:14">
      <c r="B84" s="89" t="s">
        <v>973</v>
      </c>
      <c r="C84" s="90"/>
      <c r="D84" s="90"/>
      <c r="E84" s="90"/>
      <c r="F84" s="90"/>
      <c r="G84" s="90"/>
      <c r="H84" s="90"/>
      <c r="I84" s="87"/>
      <c r="J84" s="88"/>
      <c r="K84" s="304">
        <v>0.05</v>
      </c>
      <c r="L84" s="858">
        <f>N78*K84</f>
        <v>6563.2380567949722</v>
      </c>
      <c r="M84" s="859"/>
      <c r="N84" s="51"/>
    </row>
    <row r="85" spans="1:14" ht="15.75" thickBot="1">
      <c r="B85" s="91" t="s">
        <v>974</v>
      </c>
      <c r="C85" s="92"/>
      <c r="D85" s="92"/>
      <c r="E85" s="92"/>
      <c r="F85" s="92"/>
      <c r="G85" s="92"/>
      <c r="H85" s="92"/>
      <c r="I85" s="93"/>
      <c r="J85" s="94"/>
      <c r="K85" s="305">
        <v>0.05</v>
      </c>
      <c r="L85" s="860">
        <f>N78*K85</f>
        <v>6563.2380567949722</v>
      </c>
      <c r="M85" s="861"/>
      <c r="N85" s="51"/>
    </row>
    <row r="86" spans="1:14" ht="15.75" thickBot="1">
      <c r="B86" s="824" t="s">
        <v>953</v>
      </c>
      <c r="C86" s="825"/>
      <c r="D86" s="825"/>
      <c r="E86" s="825"/>
      <c r="F86" s="825"/>
      <c r="G86" s="825"/>
      <c r="H86" s="825"/>
      <c r="I86" s="825"/>
      <c r="J86" s="825"/>
      <c r="K86" s="825"/>
      <c r="L86" s="825"/>
      <c r="M86" s="826"/>
      <c r="N86" s="52">
        <f>L83+L84+L85</f>
        <v>39379.428340769831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170644.18947666927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35</v>
      </c>
      <c r="N36" s="272">
        <f>K36/M36</f>
        <v>2560.6063738074231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35</v>
      </c>
      <c r="N37" s="272">
        <f>K37/M37</f>
        <v>5494.6760781119456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35</v>
      </c>
      <c r="N38" s="272">
        <f>K38/M38</f>
        <v>4856.314338773881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12926.950236665707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75.874781266930228</v>
      </c>
      <c r="N48" s="272">
        <f>K48*M48</f>
        <v>1896.8695316732558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1896.8695316732558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15591.492066961848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3118.2984133923696</v>
      </c>
      <c r="M82" s="859"/>
      <c r="N82" s="51"/>
    </row>
    <row r="83" spans="1:14">
      <c r="B83" s="89" t="s">
        <v>973</v>
      </c>
      <c r="C83" s="90"/>
      <c r="D83" s="90"/>
      <c r="E83" s="90"/>
      <c r="F83" s="90"/>
      <c r="G83" s="90"/>
      <c r="H83" s="90"/>
      <c r="I83" s="87"/>
      <c r="J83" s="88"/>
      <c r="K83" s="304">
        <v>0.05</v>
      </c>
      <c r="L83" s="858">
        <f>N77*K83</f>
        <v>779.57460334809241</v>
      </c>
      <c r="M83" s="859"/>
      <c r="N83" s="51"/>
    </row>
    <row r="84" spans="1:14" ht="15.75" thickBot="1">
      <c r="B84" s="91" t="s">
        <v>974</v>
      </c>
      <c r="C84" s="92"/>
      <c r="D84" s="92"/>
      <c r="E84" s="92"/>
      <c r="F84" s="92"/>
      <c r="G84" s="92"/>
      <c r="H84" s="92"/>
      <c r="I84" s="93"/>
      <c r="J84" s="94"/>
      <c r="K84" s="305">
        <v>0.05</v>
      </c>
      <c r="L84" s="860">
        <f>N77*K84</f>
        <v>779.57460334809241</v>
      </c>
      <c r="M84" s="861"/>
      <c r="N84" s="51"/>
    </row>
    <row r="85" spans="1:14" ht="15.75" thickBot="1">
      <c r="B85" s="824" t="s">
        <v>953</v>
      </c>
      <c r="C85" s="825"/>
      <c r="D85" s="825"/>
      <c r="E85" s="825"/>
      <c r="F85" s="825"/>
      <c r="G85" s="825"/>
      <c r="H85" s="825"/>
      <c r="I85" s="825"/>
      <c r="J85" s="825"/>
      <c r="K85" s="825"/>
      <c r="L85" s="825"/>
      <c r="M85" s="826"/>
      <c r="N85" s="52">
        <f>L82+L83+L84</f>
        <v>4677.4476200885547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20268.939687050402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1445.9158633617196</v>
      </c>
      <c r="N48" s="272">
        <f>K48*M48</f>
        <v>1445.9158633617196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1445.9158633617196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1445.9158633617196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289.18317267234391</v>
      </c>
      <c r="M83" s="859"/>
      <c r="N83" s="51"/>
    </row>
    <row r="84" spans="1:14">
      <c r="B84" s="89" t="s">
        <v>973</v>
      </c>
      <c r="C84" s="90"/>
      <c r="D84" s="90"/>
      <c r="E84" s="90"/>
      <c r="F84" s="90"/>
      <c r="G84" s="90"/>
      <c r="H84" s="90"/>
      <c r="I84" s="87"/>
      <c r="J84" s="88"/>
      <c r="K84" s="304">
        <v>0.05</v>
      </c>
      <c r="L84" s="858">
        <f>N78*K84</f>
        <v>72.295793168085979</v>
      </c>
      <c r="M84" s="859"/>
      <c r="N84" s="51"/>
    </row>
    <row r="85" spans="1:14" ht="15.75" thickBot="1">
      <c r="B85" s="91" t="s">
        <v>974</v>
      </c>
      <c r="C85" s="92"/>
      <c r="D85" s="92"/>
      <c r="E85" s="92"/>
      <c r="F85" s="92"/>
      <c r="G85" s="92"/>
      <c r="H85" s="92"/>
      <c r="I85" s="93"/>
      <c r="J85" s="94"/>
      <c r="K85" s="305">
        <v>0.05</v>
      </c>
      <c r="L85" s="860">
        <f>N78*K85</f>
        <v>72.295793168085979</v>
      </c>
      <c r="M85" s="861"/>
      <c r="N85" s="51"/>
    </row>
    <row r="86" spans="1:14" ht="15.75" thickBot="1">
      <c r="B86" s="824" t="s">
        <v>953</v>
      </c>
      <c r="C86" s="825"/>
      <c r="D86" s="825"/>
      <c r="E86" s="825"/>
      <c r="F86" s="825"/>
      <c r="G86" s="825"/>
      <c r="H86" s="825"/>
      <c r="I86" s="825"/>
      <c r="J86" s="825"/>
      <c r="K86" s="825"/>
      <c r="L86" s="825"/>
      <c r="M86" s="826"/>
      <c r="N86" s="52">
        <f>L83+L84+L85</f>
        <v>433.7747590085159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1879.6906223702356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600</v>
      </c>
      <c r="N36" s="272">
        <f>K36/M36</f>
        <v>149.36870513876636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600</v>
      </c>
      <c r="N37" s="272">
        <f>K37/M37</f>
        <v>320.5227712231968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600</v>
      </c>
      <c r="N38" s="272">
        <f>K38/M38</f>
        <v>283.28500309514305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0.44780884086334993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753.62428829796954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75.874781266930228</v>
      </c>
      <c r="N48" s="272">
        <f>K48*M48</f>
        <v>227.62434380079068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227.62434380079068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1026.0295161850952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205.20590323701904</v>
      </c>
      <c r="M82" s="859"/>
      <c r="N82" s="51"/>
    </row>
    <row r="83" spans="1:14">
      <c r="B83" s="89" t="s">
        <v>973</v>
      </c>
      <c r="C83" s="90"/>
      <c r="D83" s="90"/>
      <c r="E83" s="90"/>
      <c r="F83" s="90"/>
      <c r="G83" s="90"/>
      <c r="H83" s="90"/>
      <c r="I83" s="87"/>
      <c r="J83" s="88"/>
      <c r="K83" s="304">
        <v>0.05</v>
      </c>
      <c r="L83" s="858">
        <f>N77*K83</f>
        <v>51.301475809254761</v>
      </c>
      <c r="M83" s="859"/>
      <c r="N83" s="51"/>
    </row>
    <row r="84" spans="1:14" ht="15.75" thickBot="1">
      <c r="B84" s="91" t="s">
        <v>974</v>
      </c>
      <c r="C84" s="92"/>
      <c r="D84" s="92"/>
      <c r="E84" s="92"/>
      <c r="F84" s="92"/>
      <c r="G84" s="92"/>
      <c r="H84" s="92"/>
      <c r="I84" s="93"/>
      <c r="J84" s="94"/>
      <c r="K84" s="305">
        <v>0.05</v>
      </c>
      <c r="L84" s="860">
        <f>N77*K84</f>
        <v>51.301475809254761</v>
      </c>
      <c r="M84" s="861"/>
      <c r="N84" s="51"/>
    </row>
    <row r="85" spans="1:14" ht="15.75" thickBot="1">
      <c r="B85" s="824" t="s">
        <v>953</v>
      </c>
      <c r="C85" s="825"/>
      <c r="D85" s="825"/>
      <c r="E85" s="825"/>
      <c r="F85" s="825"/>
      <c r="G85" s="825"/>
      <c r="H85" s="825"/>
      <c r="I85" s="825"/>
      <c r="J85" s="825"/>
      <c r="K85" s="825"/>
      <c r="L85" s="825"/>
      <c r="M85" s="826"/>
      <c r="N85" s="52">
        <f>L82+L83+L84</f>
        <v>307.80885485552858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1333.8383710406238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11.941569089689333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10054.294628517771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75.874781266930228</v>
      </c>
      <c r="N48" s="272">
        <f>K48*M48</f>
        <v>1896.8695316732558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43357.017866817274</v>
      </c>
      <c r="N49" s="272">
        <f>K49*M49</f>
        <v>54196.272333521592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56093.141865194848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985.36319889791616</v>
      </c>
      <c r="M58" s="829"/>
      <c r="N58" s="287">
        <f>K58*L58</f>
        <v>1231.7039986223951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1231.7039986223951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67976.218946819485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13595.243789363898</v>
      </c>
      <c r="M82" s="859"/>
      <c r="N82" s="51"/>
    </row>
    <row r="83" spans="1:14">
      <c r="B83" s="89" t="s">
        <v>973</v>
      </c>
      <c r="C83" s="90"/>
      <c r="D83" s="90"/>
      <c r="E83" s="90"/>
      <c r="F83" s="90"/>
      <c r="G83" s="90"/>
      <c r="H83" s="90"/>
      <c r="I83" s="87"/>
      <c r="J83" s="88"/>
      <c r="K83" s="304">
        <v>0.05</v>
      </c>
      <c r="L83" s="858">
        <f>N77*K83</f>
        <v>3398.8109473409745</v>
      </c>
      <c r="M83" s="859"/>
      <c r="N83" s="51"/>
    </row>
    <row r="84" spans="1:14" ht="15.75" thickBot="1">
      <c r="B84" s="91" t="s">
        <v>974</v>
      </c>
      <c r="C84" s="92"/>
      <c r="D84" s="92"/>
      <c r="E84" s="92"/>
      <c r="F84" s="92"/>
      <c r="G84" s="92"/>
      <c r="H84" s="92"/>
      <c r="I84" s="93"/>
      <c r="J84" s="94"/>
      <c r="K84" s="305">
        <v>0.05</v>
      </c>
      <c r="L84" s="860">
        <f>N77*K84</f>
        <v>3398.8109473409745</v>
      </c>
      <c r="M84" s="861"/>
      <c r="N84" s="51"/>
    </row>
    <row r="85" spans="1:14" ht="15.75" thickBot="1">
      <c r="B85" s="824" t="s">
        <v>953</v>
      </c>
      <c r="C85" s="825"/>
      <c r="D85" s="825"/>
      <c r="E85" s="825"/>
      <c r="F85" s="825"/>
      <c r="G85" s="825"/>
      <c r="H85" s="825"/>
      <c r="I85" s="825"/>
      <c r="J85" s="825"/>
      <c r="K85" s="825"/>
      <c r="L85" s="825"/>
      <c r="M85" s="826"/>
      <c r="N85" s="52">
        <f>L82+L83+L84</f>
        <v>20392.865684045846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88369.084630865327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7261.2165672452229</v>
      </c>
      <c r="N48" s="272">
        <f>K48*M48</f>
        <v>7261.2165672452229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7261.2165672452229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7261.2165672452229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1452.2433134490448</v>
      </c>
      <c r="M83" s="859"/>
      <c r="N83" s="51"/>
    </row>
    <row r="84" spans="1:14">
      <c r="B84" s="89" t="s">
        <v>973</v>
      </c>
      <c r="C84" s="90"/>
      <c r="D84" s="90"/>
      <c r="E84" s="90"/>
      <c r="F84" s="90"/>
      <c r="G84" s="90"/>
      <c r="H84" s="90"/>
      <c r="I84" s="87"/>
      <c r="J84" s="88"/>
      <c r="K84" s="304">
        <v>0.05</v>
      </c>
      <c r="L84" s="858">
        <f>N78*K84</f>
        <v>363.06082836226119</v>
      </c>
      <c r="M84" s="859"/>
      <c r="N84" s="51"/>
    </row>
    <row r="85" spans="1:14" ht="15.75" thickBot="1">
      <c r="B85" s="91" t="s">
        <v>974</v>
      </c>
      <c r="C85" s="92"/>
      <c r="D85" s="92"/>
      <c r="E85" s="92"/>
      <c r="F85" s="92"/>
      <c r="G85" s="92"/>
      <c r="H85" s="92"/>
      <c r="I85" s="93"/>
      <c r="J85" s="94"/>
      <c r="K85" s="305">
        <v>0.05</v>
      </c>
      <c r="L85" s="860">
        <f>N78*K85</f>
        <v>363.06082836226119</v>
      </c>
      <c r="M85" s="861"/>
      <c r="N85" s="51"/>
    </row>
    <row r="86" spans="1:14" ht="15.75" thickBot="1">
      <c r="B86" s="824" t="s">
        <v>953</v>
      </c>
      <c r="C86" s="825"/>
      <c r="D86" s="825"/>
      <c r="E86" s="825"/>
      <c r="F86" s="825"/>
      <c r="G86" s="825"/>
      <c r="H86" s="825"/>
      <c r="I86" s="825"/>
      <c r="J86" s="825"/>
      <c r="K86" s="825"/>
      <c r="L86" s="825"/>
      <c r="M86" s="826"/>
      <c r="N86" s="52">
        <f>L83+L84+L85</f>
        <v>2178.3649701735671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9439.5815374187896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4606.6831483493361</v>
      </c>
      <c r="N48" s="272">
        <f>K48*M48</f>
        <v>4606.6831483493361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4606.6831483493361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4606.6831483493361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921.33662966986731</v>
      </c>
      <c r="M83" s="859"/>
      <c r="N83" s="51"/>
    </row>
    <row r="84" spans="1:14">
      <c r="B84" s="89" t="s">
        <v>973</v>
      </c>
      <c r="C84" s="90"/>
      <c r="D84" s="90"/>
      <c r="E84" s="90"/>
      <c r="F84" s="90"/>
      <c r="G84" s="90"/>
      <c r="H84" s="90"/>
      <c r="I84" s="87"/>
      <c r="J84" s="88"/>
      <c r="K84" s="304">
        <v>0.05</v>
      </c>
      <c r="L84" s="858">
        <f>N78*K84</f>
        <v>230.33415741746683</v>
      </c>
      <c r="M84" s="859"/>
      <c r="N84" s="51"/>
    </row>
    <row r="85" spans="1:14" ht="15.75" thickBot="1">
      <c r="B85" s="91" t="s">
        <v>974</v>
      </c>
      <c r="C85" s="92"/>
      <c r="D85" s="92"/>
      <c r="E85" s="92"/>
      <c r="F85" s="92"/>
      <c r="G85" s="92"/>
      <c r="H85" s="92"/>
      <c r="I85" s="93"/>
      <c r="J85" s="94"/>
      <c r="K85" s="305">
        <v>0.05</v>
      </c>
      <c r="L85" s="860">
        <f>N78*K85</f>
        <v>230.33415741746683</v>
      </c>
      <c r="M85" s="861"/>
      <c r="N85" s="51"/>
    </row>
    <row r="86" spans="1:14" ht="15.75" thickBot="1">
      <c r="B86" s="824" t="s">
        <v>953</v>
      </c>
      <c r="C86" s="825"/>
      <c r="D86" s="825"/>
      <c r="E86" s="825"/>
      <c r="F86" s="825"/>
      <c r="G86" s="825"/>
      <c r="H86" s="825"/>
      <c r="I86" s="825"/>
      <c r="J86" s="825"/>
      <c r="K86" s="825"/>
      <c r="L86" s="825"/>
      <c r="M86" s="826"/>
      <c r="N86" s="52">
        <f>L83+L84+L85</f>
        <v>1382.0049445048012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5988.6880928541377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75.874781266930228</v>
      </c>
      <c r="N48" s="272">
        <f>K48*M48</f>
        <v>75.874781266930228</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4606.6831483493361</v>
      </c>
      <c r="N49" s="272">
        <f>K49*M49</f>
        <v>1658.4059334057608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1734.2807146726911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1734.2807146726911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346.85614293453824</v>
      </c>
      <c r="M82" s="859"/>
      <c r="N82" s="51"/>
    </row>
    <row r="83" spans="1:14">
      <c r="B83" s="89" t="s">
        <v>973</v>
      </c>
      <c r="C83" s="90"/>
      <c r="D83" s="90"/>
      <c r="E83" s="90"/>
      <c r="F83" s="90"/>
      <c r="G83" s="90"/>
      <c r="H83" s="90"/>
      <c r="I83" s="87"/>
      <c r="J83" s="88"/>
      <c r="K83" s="304">
        <v>0.05</v>
      </c>
      <c r="L83" s="858">
        <f>N77*K83</f>
        <v>86.71403573363456</v>
      </c>
      <c r="M83" s="859"/>
      <c r="N83" s="51"/>
    </row>
    <row r="84" spans="1:14" ht="15.75" thickBot="1">
      <c r="B84" s="91" t="s">
        <v>974</v>
      </c>
      <c r="C84" s="92"/>
      <c r="D84" s="92"/>
      <c r="E84" s="92"/>
      <c r="F84" s="92"/>
      <c r="G84" s="92"/>
      <c r="H84" s="92"/>
      <c r="I84" s="93"/>
      <c r="J84" s="94"/>
      <c r="K84" s="305">
        <v>0.05</v>
      </c>
      <c r="L84" s="860">
        <f>N77*K84</f>
        <v>86.71403573363456</v>
      </c>
      <c r="M84" s="861"/>
      <c r="N84" s="51"/>
    </row>
    <row r="85" spans="1:14" ht="15.75" thickBot="1">
      <c r="B85" s="824" t="s">
        <v>953</v>
      </c>
      <c r="C85" s="825"/>
      <c r="D85" s="825"/>
      <c r="E85" s="825"/>
      <c r="F85" s="825"/>
      <c r="G85" s="825"/>
      <c r="H85" s="825"/>
      <c r="I85" s="825"/>
      <c r="J85" s="825"/>
      <c r="K85" s="825"/>
      <c r="L85" s="825"/>
      <c r="M85" s="826"/>
      <c r="N85" s="52">
        <f>L82+L83+L84</f>
        <v>520.28421440180739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2254.5649290744987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43357.017866817274</v>
      </c>
      <c r="N48" s="272">
        <f>K48*M48</f>
        <v>54196.272333521592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75.874781266930228</v>
      </c>
      <c r="N49" s="272">
        <f>K49*M49</f>
        <v>1896.8695316732558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56093.141865194848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1535.8682361192564</v>
      </c>
      <c r="M59" s="829"/>
      <c r="N59" s="287">
        <f>K59*L59</f>
        <v>1919.8352951490706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1919.8352951490706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68658.379458801312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13731.675891760264</v>
      </c>
      <c r="M83" s="859"/>
      <c r="N83" s="51"/>
    </row>
    <row r="84" spans="1:14">
      <c r="B84" s="89" t="s">
        <v>973</v>
      </c>
      <c r="C84" s="90"/>
      <c r="D84" s="90"/>
      <c r="E84" s="90"/>
      <c r="F84" s="90"/>
      <c r="G84" s="90"/>
      <c r="H84" s="90"/>
      <c r="I84" s="87"/>
      <c r="J84" s="88"/>
      <c r="K84" s="304">
        <v>0.05</v>
      </c>
      <c r="L84" s="858">
        <f>N78*K84</f>
        <v>3432.9189729400659</v>
      </c>
      <c r="M84" s="859"/>
      <c r="N84" s="51"/>
    </row>
    <row r="85" spans="1:14" ht="15.75" thickBot="1">
      <c r="B85" s="91" t="s">
        <v>974</v>
      </c>
      <c r="C85" s="92"/>
      <c r="D85" s="92"/>
      <c r="E85" s="92"/>
      <c r="F85" s="92"/>
      <c r="G85" s="92"/>
      <c r="H85" s="92"/>
      <c r="I85" s="93"/>
      <c r="J85" s="94"/>
      <c r="K85" s="305">
        <v>0.05</v>
      </c>
      <c r="L85" s="860">
        <f>N78*K85</f>
        <v>3432.9189729400659</v>
      </c>
      <c r="M85" s="861"/>
      <c r="N85" s="51"/>
    </row>
    <row r="86" spans="1:14" ht="15.75" thickBot="1">
      <c r="B86" s="824" t="s">
        <v>953</v>
      </c>
      <c r="C86" s="825"/>
      <c r="D86" s="825"/>
      <c r="E86" s="825"/>
      <c r="F86" s="825"/>
      <c r="G86" s="825"/>
      <c r="H86" s="825"/>
      <c r="I86" s="825"/>
      <c r="J86" s="825"/>
      <c r="K86" s="825"/>
      <c r="L86" s="825"/>
      <c r="M86" s="826"/>
      <c r="N86" s="52">
        <f>L83+L84+L85</f>
        <v>20597.513837640399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89255.893296441704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73764.378422262904</v>
      </c>
      <c r="N48" s="272">
        <f>K48*M48</f>
        <v>95893.691948941778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97714.686699348109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109641.0611563728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21928.212231274563</v>
      </c>
      <c r="M83" s="859"/>
      <c r="N83" s="51"/>
    </row>
    <row r="84" spans="1:14">
      <c r="B84" s="89" t="s">
        <v>973</v>
      </c>
      <c r="C84" s="90"/>
      <c r="D84" s="90"/>
      <c r="E84" s="90"/>
      <c r="F84" s="90"/>
      <c r="G84" s="90"/>
      <c r="H84" s="90"/>
      <c r="I84" s="87"/>
      <c r="J84" s="88"/>
      <c r="K84" s="304">
        <v>0.05</v>
      </c>
      <c r="L84" s="858">
        <f>N78*K84</f>
        <v>5482.0530578186408</v>
      </c>
      <c r="M84" s="859"/>
      <c r="N84" s="51"/>
    </row>
    <row r="85" spans="1:14" ht="15.75" thickBot="1">
      <c r="B85" s="91" t="s">
        <v>974</v>
      </c>
      <c r="C85" s="92"/>
      <c r="D85" s="92"/>
      <c r="E85" s="92"/>
      <c r="F85" s="92"/>
      <c r="G85" s="92"/>
      <c r="H85" s="92"/>
      <c r="I85" s="93"/>
      <c r="J85" s="94"/>
      <c r="K85" s="305">
        <v>0.05</v>
      </c>
      <c r="L85" s="860">
        <f>N78*K85</f>
        <v>5482.0530578186408</v>
      </c>
      <c r="M85" s="861"/>
      <c r="N85" s="51"/>
    </row>
    <row r="86" spans="1:14" ht="15.75" thickBot="1">
      <c r="B86" s="824" t="s">
        <v>953</v>
      </c>
      <c r="C86" s="825"/>
      <c r="D86" s="825"/>
      <c r="E86" s="825"/>
      <c r="F86" s="825"/>
      <c r="G86" s="825"/>
      <c r="H86" s="825"/>
      <c r="I86" s="825"/>
      <c r="J86" s="825"/>
      <c r="K86" s="825"/>
      <c r="L86" s="825"/>
      <c r="M86" s="826"/>
      <c r="N86" s="52">
        <f>L83+L84+L85</f>
        <v>32892.318346911845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142533.37950328464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56588.495794323237</v>
      </c>
      <c r="N48" s="272">
        <f>K48*M48</f>
        <v>73565.044532620217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75386.039283026548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87312.413740051241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17462.48274801025</v>
      </c>
      <c r="M83" s="859"/>
      <c r="N83" s="51"/>
    </row>
    <row r="84" spans="1:14">
      <c r="B84" s="89" t="s">
        <v>973</v>
      </c>
      <c r="C84" s="90"/>
      <c r="D84" s="90"/>
      <c r="E84" s="90"/>
      <c r="F84" s="90"/>
      <c r="G84" s="90"/>
      <c r="H84" s="90"/>
      <c r="I84" s="87"/>
      <c r="J84" s="88"/>
      <c r="K84" s="304">
        <v>0.05</v>
      </c>
      <c r="L84" s="858">
        <f>N78*K84</f>
        <v>4365.6206870025626</v>
      </c>
      <c r="M84" s="859"/>
      <c r="N84" s="51"/>
    </row>
    <row r="85" spans="1:14" ht="15.75" thickBot="1">
      <c r="B85" s="91" t="s">
        <v>974</v>
      </c>
      <c r="C85" s="92"/>
      <c r="D85" s="92"/>
      <c r="E85" s="92"/>
      <c r="F85" s="92"/>
      <c r="G85" s="92"/>
      <c r="H85" s="92"/>
      <c r="I85" s="93"/>
      <c r="J85" s="94"/>
      <c r="K85" s="305">
        <v>0.05</v>
      </c>
      <c r="L85" s="860">
        <f>N78*K85</f>
        <v>4365.6206870025626</v>
      </c>
      <c r="M85" s="861"/>
      <c r="N85" s="51"/>
    </row>
    <row r="86" spans="1:14" ht="15.75" thickBot="1">
      <c r="B86" s="824" t="s">
        <v>953</v>
      </c>
      <c r="C86" s="825"/>
      <c r="D86" s="825"/>
      <c r="E86" s="825"/>
      <c r="F86" s="825"/>
      <c r="G86" s="825"/>
      <c r="H86" s="825"/>
      <c r="I86" s="825"/>
      <c r="J86" s="825"/>
      <c r="K86" s="825"/>
      <c r="L86" s="825"/>
      <c r="M86" s="826"/>
      <c r="N86" s="52">
        <f>L83+L84+L85</f>
        <v>26193.724122015377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113506.13786206662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55765.79638030038</v>
      </c>
      <c r="N48" s="272">
        <f>K48*M48</f>
        <v>72495.535294390502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74316.530044796833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86242.904501821526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17248.580900364304</v>
      </c>
      <c r="M83" s="859"/>
      <c r="N83" s="51"/>
    </row>
    <row r="84" spans="1:14">
      <c r="B84" s="89" t="s">
        <v>973</v>
      </c>
      <c r="C84" s="90"/>
      <c r="D84" s="90"/>
      <c r="E84" s="90"/>
      <c r="F84" s="90"/>
      <c r="G84" s="90"/>
      <c r="H84" s="90"/>
      <c r="I84" s="87"/>
      <c r="J84" s="88"/>
      <c r="K84" s="304">
        <v>0.05</v>
      </c>
      <c r="L84" s="858">
        <f>N78*K84</f>
        <v>4312.1452250910761</v>
      </c>
      <c r="M84" s="859"/>
      <c r="N84" s="51"/>
    </row>
    <row r="85" spans="1:14" ht="15.75" thickBot="1">
      <c r="B85" s="91" t="s">
        <v>974</v>
      </c>
      <c r="C85" s="92"/>
      <c r="D85" s="92"/>
      <c r="E85" s="92"/>
      <c r="F85" s="92"/>
      <c r="G85" s="92"/>
      <c r="H85" s="92"/>
      <c r="I85" s="93"/>
      <c r="J85" s="94"/>
      <c r="K85" s="305">
        <v>0.05</v>
      </c>
      <c r="L85" s="860">
        <f>N78*K85</f>
        <v>4312.1452250910761</v>
      </c>
      <c r="M85" s="861"/>
      <c r="N85" s="51"/>
    </row>
    <row r="86" spans="1:14" ht="15.75" thickBot="1">
      <c r="B86" s="824" t="s">
        <v>953</v>
      </c>
      <c r="C86" s="825"/>
      <c r="D86" s="825"/>
      <c r="E86" s="825"/>
      <c r="F86" s="825"/>
      <c r="G86" s="825"/>
      <c r="H86" s="825"/>
      <c r="I86" s="825"/>
      <c r="J86" s="825"/>
      <c r="K86" s="825"/>
      <c r="L86" s="825"/>
      <c r="M86" s="826"/>
      <c r="N86" s="52">
        <f>L83+L84+L85</f>
        <v>25872.871350546458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112115.77585236798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73764.378422262904</v>
      </c>
      <c r="N48" s="272">
        <f>K48*M48</f>
        <v>95893.691948941778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97714.686699348109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123073.53631014122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24614.707262028245</v>
      </c>
      <c r="M83" s="859"/>
      <c r="N83" s="51"/>
    </row>
    <row r="84" spans="1:14">
      <c r="B84" s="89" t="s">
        <v>973</v>
      </c>
      <c r="C84" s="90"/>
      <c r="D84" s="90"/>
      <c r="E84" s="90"/>
      <c r="F84" s="90"/>
      <c r="G84" s="90"/>
      <c r="H84" s="90"/>
      <c r="I84" s="87"/>
      <c r="J84" s="88"/>
      <c r="K84" s="304">
        <v>0.05</v>
      </c>
      <c r="L84" s="858">
        <f>N78*K84</f>
        <v>6153.6768155070613</v>
      </c>
      <c r="M84" s="859"/>
      <c r="N84" s="51"/>
    </row>
    <row r="85" spans="1:14" ht="15.75" thickBot="1">
      <c r="B85" s="91" t="s">
        <v>974</v>
      </c>
      <c r="C85" s="92"/>
      <c r="D85" s="92"/>
      <c r="E85" s="92"/>
      <c r="F85" s="92"/>
      <c r="G85" s="92"/>
      <c r="H85" s="92"/>
      <c r="I85" s="93"/>
      <c r="J85" s="94"/>
      <c r="K85" s="305">
        <v>0.05</v>
      </c>
      <c r="L85" s="860">
        <f>N78*K85</f>
        <v>6153.6768155070613</v>
      </c>
      <c r="M85" s="861"/>
      <c r="N85" s="51"/>
    </row>
    <row r="86" spans="1:14" ht="15.75" thickBot="1">
      <c r="B86" s="824" t="s">
        <v>953</v>
      </c>
      <c r="C86" s="825"/>
      <c r="D86" s="825"/>
      <c r="E86" s="825"/>
      <c r="F86" s="825"/>
      <c r="G86" s="825"/>
      <c r="H86" s="825"/>
      <c r="I86" s="825"/>
      <c r="J86" s="825"/>
      <c r="K86" s="825"/>
      <c r="L86" s="825"/>
      <c r="M86" s="826"/>
      <c r="N86" s="52">
        <f>L83+L84+L85</f>
        <v>36922.06089304237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159995.5972031836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56588.495794323237</v>
      </c>
      <c r="N48" s="272">
        <f>K48*M48</f>
        <v>73565.044532620217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75386.039283026548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100744.88889381966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20148.977778763932</v>
      </c>
      <c r="M83" s="859"/>
      <c r="N83" s="51"/>
    </row>
    <row r="84" spans="1:14">
      <c r="B84" s="89" t="s">
        <v>973</v>
      </c>
      <c r="C84" s="90"/>
      <c r="D84" s="90"/>
      <c r="E84" s="90"/>
      <c r="F84" s="90"/>
      <c r="G84" s="90"/>
      <c r="H84" s="90"/>
      <c r="I84" s="87"/>
      <c r="J84" s="88"/>
      <c r="K84" s="304">
        <v>0.05</v>
      </c>
      <c r="L84" s="858">
        <f>N78*K84</f>
        <v>5037.2444446909831</v>
      </c>
      <c r="M84" s="859"/>
      <c r="N84" s="51"/>
    </row>
    <row r="85" spans="1:14" ht="15.75" thickBot="1">
      <c r="B85" s="91" t="s">
        <v>974</v>
      </c>
      <c r="C85" s="92"/>
      <c r="D85" s="92"/>
      <c r="E85" s="92"/>
      <c r="F85" s="92"/>
      <c r="G85" s="92"/>
      <c r="H85" s="92"/>
      <c r="I85" s="93"/>
      <c r="J85" s="94"/>
      <c r="K85" s="305">
        <v>0.05</v>
      </c>
      <c r="L85" s="860">
        <f>N78*K85</f>
        <v>5037.2444446909831</v>
      </c>
      <c r="M85" s="861"/>
      <c r="N85" s="51"/>
    </row>
    <row r="86" spans="1:14" ht="15.75" thickBot="1">
      <c r="B86" s="824" t="s">
        <v>953</v>
      </c>
      <c r="C86" s="825"/>
      <c r="D86" s="825"/>
      <c r="E86" s="825"/>
      <c r="F86" s="825"/>
      <c r="G86" s="825"/>
      <c r="H86" s="825"/>
      <c r="I86" s="825"/>
      <c r="J86" s="825"/>
      <c r="K86" s="825"/>
      <c r="L86" s="825"/>
      <c r="M86" s="826"/>
      <c r="N86" s="52">
        <f>L83+L84+L85</f>
        <v>30223.466668145898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130968.35556196555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55765.79638030038</v>
      </c>
      <c r="N48" s="272">
        <f>K48*M48</f>
        <v>72495.535294390502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74316.530044796833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99675.379655589946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19935.07593111799</v>
      </c>
      <c r="M83" s="859"/>
      <c r="N83" s="51"/>
    </row>
    <row r="84" spans="1:14">
      <c r="B84" s="89" t="s">
        <v>973</v>
      </c>
      <c r="C84" s="90"/>
      <c r="D84" s="90"/>
      <c r="E84" s="90"/>
      <c r="F84" s="90"/>
      <c r="G84" s="90"/>
      <c r="H84" s="90"/>
      <c r="I84" s="87"/>
      <c r="J84" s="88"/>
      <c r="K84" s="304">
        <v>0.05</v>
      </c>
      <c r="L84" s="858">
        <f>N78*K84</f>
        <v>4983.7689827794975</v>
      </c>
      <c r="M84" s="859"/>
      <c r="N84" s="51"/>
    </row>
    <row r="85" spans="1:14" ht="15.75" thickBot="1">
      <c r="B85" s="91" t="s">
        <v>974</v>
      </c>
      <c r="C85" s="92"/>
      <c r="D85" s="92"/>
      <c r="E85" s="92"/>
      <c r="F85" s="92"/>
      <c r="G85" s="92"/>
      <c r="H85" s="92"/>
      <c r="I85" s="93"/>
      <c r="J85" s="94"/>
      <c r="K85" s="305">
        <v>0.05</v>
      </c>
      <c r="L85" s="860">
        <f>N78*K85</f>
        <v>4983.7689827794975</v>
      </c>
      <c r="M85" s="861"/>
      <c r="N85" s="51"/>
    </row>
    <row r="86" spans="1:14" ht="15.75" thickBot="1">
      <c r="B86" s="824" t="s">
        <v>953</v>
      </c>
      <c r="C86" s="825"/>
      <c r="D86" s="825"/>
      <c r="E86" s="825"/>
      <c r="F86" s="825"/>
      <c r="G86" s="825"/>
      <c r="H86" s="825"/>
      <c r="I86" s="825"/>
      <c r="J86" s="825"/>
      <c r="K86" s="825"/>
      <c r="L86" s="825"/>
      <c r="M86" s="826"/>
      <c r="N86" s="52">
        <f>L83+L84+L85</f>
        <v>29902.613896676983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129577.99355226693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102998.82325186647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114925.19770889117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22985.039541778235</v>
      </c>
      <c r="M83" s="859"/>
      <c r="N83" s="51"/>
    </row>
    <row r="84" spans="1:14">
      <c r="B84" s="89" t="s">
        <v>973</v>
      </c>
      <c r="C84" s="90"/>
      <c r="D84" s="90"/>
      <c r="E84" s="90"/>
      <c r="F84" s="90"/>
      <c r="G84" s="90"/>
      <c r="H84" s="90"/>
      <c r="I84" s="87"/>
      <c r="J84" s="88"/>
      <c r="K84" s="304">
        <v>0.05</v>
      </c>
      <c r="L84" s="858">
        <f>N78*K84</f>
        <v>5746.2598854445587</v>
      </c>
      <c r="M84" s="859"/>
      <c r="N84" s="51"/>
    </row>
    <row r="85" spans="1:14" ht="15.75" thickBot="1">
      <c r="B85" s="91" t="s">
        <v>974</v>
      </c>
      <c r="C85" s="92"/>
      <c r="D85" s="92"/>
      <c r="E85" s="92"/>
      <c r="F85" s="92"/>
      <c r="G85" s="92"/>
      <c r="H85" s="92"/>
      <c r="I85" s="93"/>
      <c r="J85" s="94"/>
      <c r="K85" s="305">
        <v>0.05</v>
      </c>
      <c r="L85" s="860">
        <f>N78*K85</f>
        <v>5746.2598854445587</v>
      </c>
      <c r="M85" s="861"/>
      <c r="N85" s="51"/>
    </row>
    <row r="86" spans="1:14" ht="15.75" thickBot="1">
      <c r="B86" s="824" t="s">
        <v>953</v>
      </c>
      <c r="C86" s="825"/>
      <c r="D86" s="825"/>
      <c r="E86" s="825"/>
      <c r="F86" s="825"/>
      <c r="G86" s="825"/>
      <c r="H86" s="825"/>
      <c r="I86" s="825"/>
      <c r="J86" s="825"/>
      <c r="K86" s="825"/>
      <c r="L86" s="825"/>
      <c r="M86" s="826"/>
      <c r="N86" s="52">
        <f>L83+L84+L85</f>
        <v>34477.559312667356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149402.75702155853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101575.62914038818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113502.00359741287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22700.400719482575</v>
      </c>
      <c r="M83" s="859"/>
      <c r="N83" s="51"/>
    </row>
    <row r="84" spans="1:14">
      <c r="B84" s="89" t="s">
        <v>973</v>
      </c>
      <c r="C84" s="90"/>
      <c r="D84" s="90"/>
      <c r="E84" s="90"/>
      <c r="F84" s="90"/>
      <c r="G84" s="90"/>
      <c r="H84" s="90"/>
      <c r="I84" s="87"/>
      <c r="J84" s="88"/>
      <c r="K84" s="304">
        <v>0.05</v>
      </c>
      <c r="L84" s="858">
        <f>N78*K84</f>
        <v>5675.1001798706438</v>
      </c>
      <c r="M84" s="859"/>
      <c r="N84" s="51"/>
    </row>
    <row r="85" spans="1:14" ht="15.75" thickBot="1">
      <c r="B85" s="91" t="s">
        <v>974</v>
      </c>
      <c r="C85" s="92"/>
      <c r="D85" s="92"/>
      <c r="E85" s="92"/>
      <c r="F85" s="92"/>
      <c r="G85" s="92"/>
      <c r="H85" s="92"/>
      <c r="I85" s="93"/>
      <c r="J85" s="94"/>
      <c r="K85" s="305">
        <v>0.05</v>
      </c>
      <c r="L85" s="860">
        <f>N78*K85</f>
        <v>5675.1001798706438</v>
      </c>
      <c r="M85" s="861"/>
      <c r="N85" s="51"/>
    </row>
    <row r="86" spans="1:14" ht="15.75" thickBot="1">
      <c r="B86" s="824" t="s">
        <v>953</v>
      </c>
      <c r="C86" s="825"/>
      <c r="D86" s="825"/>
      <c r="E86" s="825"/>
      <c r="F86" s="825"/>
      <c r="G86" s="825"/>
      <c r="H86" s="825"/>
      <c r="I86" s="825"/>
      <c r="J86" s="825"/>
      <c r="K86" s="825"/>
      <c r="L86" s="825"/>
      <c r="M86" s="826"/>
      <c r="N86" s="52">
        <f>L83+L84+L85</f>
        <v>34050.601079223859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147552.60467663672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192313.66273391808</v>
      </c>
      <c r="L37" s="270"/>
      <c r="M37" s="271">
        <v>45</v>
      </c>
      <c r="N37" s="272">
        <f>K37/M37</f>
        <v>4273.6369496426241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10048.323843972927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75821.66892004339</v>
      </c>
      <c r="N48" s="272">
        <f>K48*M48</f>
        <v>98568.16959605641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100389.16434646274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112315.53880348743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22463.107760697487</v>
      </c>
      <c r="M83" s="859"/>
      <c r="N83" s="51"/>
    </row>
    <row r="84" spans="1:14">
      <c r="B84" s="89" t="s">
        <v>973</v>
      </c>
      <c r="C84" s="90"/>
      <c r="D84" s="90"/>
      <c r="E84" s="90"/>
      <c r="F84" s="90"/>
      <c r="G84" s="90"/>
      <c r="H84" s="90"/>
      <c r="I84" s="87"/>
      <c r="J84" s="88"/>
      <c r="K84" s="304">
        <v>0.05</v>
      </c>
      <c r="L84" s="858">
        <f>N78*K84</f>
        <v>5615.7769401743717</v>
      </c>
      <c r="M84" s="859"/>
      <c r="N84" s="51"/>
    </row>
    <row r="85" spans="1:14" ht="15.75" thickBot="1">
      <c r="B85" s="91" t="s">
        <v>974</v>
      </c>
      <c r="C85" s="92"/>
      <c r="D85" s="92"/>
      <c r="E85" s="92"/>
      <c r="F85" s="92"/>
      <c r="G85" s="92"/>
      <c r="H85" s="92"/>
      <c r="I85" s="93"/>
      <c r="J85" s="94"/>
      <c r="K85" s="305">
        <v>0.05</v>
      </c>
      <c r="L85" s="860">
        <f>N78*K85</f>
        <v>5615.7769401743717</v>
      </c>
      <c r="M85" s="861"/>
      <c r="N85" s="51"/>
    </row>
    <row r="86" spans="1:14" ht="15.75" thickBot="1">
      <c r="B86" s="824" t="s">
        <v>953</v>
      </c>
      <c r="C86" s="825"/>
      <c r="D86" s="825"/>
      <c r="E86" s="825"/>
      <c r="F86" s="825"/>
      <c r="G86" s="825"/>
      <c r="H86" s="825"/>
      <c r="I86" s="825"/>
      <c r="J86" s="825"/>
      <c r="K86" s="825"/>
      <c r="L86" s="825"/>
      <c r="M86" s="826"/>
      <c r="N86" s="52">
        <f>L83+L84+L85</f>
        <v>33694.66164104623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146010.20044453366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102998.82325186647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128357.67286265959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25671.53457253192</v>
      </c>
      <c r="M83" s="859"/>
      <c r="N83" s="51"/>
    </row>
    <row r="84" spans="1:14">
      <c r="B84" s="89" t="s">
        <v>973</v>
      </c>
      <c r="C84" s="90"/>
      <c r="D84" s="90"/>
      <c r="E84" s="90"/>
      <c r="F84" s="90"/>
      <c r="G84" s="90"/>
      <c r="H84" s="90"/>
      <c r="I84" s="87"/>
      <c r="J84" s="88"/>
      <c r="K84" s="304">
        <v>0.05</v>
      </c>
      <c r="L84" s="858">
        <f>N78*K84</f>
        <v>6417.8836431329801</v>
      </c>
      <c r="M84" s="859"/>
      <c r="N84" s="51"/>
    </row>
    <row r="85" spans="1:14" ht="15.75" thickBot="1">
      <c r="B85" s="91" t="s">
        <v>974</v>
      </c>
      <c r="C85" s="92"/>
      <c r="D85" s="92"/>
      <c r="E85" s="92"/>
      <c r="F85" s="92"/>
      <c r="G85" s="92"/>
      <c r="H85" s="92"/>
      <c r="I85" s="93"/>
      <c r="J85" s="94"/>
      <c r="K85" s="305">
        <v>0.05</v>
      </c>
      <c r="L85" s="860">
        <f>N78*K85</f>
        <v>6417.8836431329801</v>
      </c>
      <c r="M85" s="861"/>
      <c r="N85" s="51"/>
    </row>
    <row r="86" spans="1:14" ht="15.75" thickBot="1">
      <c r="B86" s="824" t="s">
        <v>953</v>
      </c>
      <c r="C86" s="825"/>
      <c r="D86" s="825"/>
      <c r="E86" s="825"/>
      <c r="F86" s="825"/>
      <c r="G86" s="825"/>
      <c r="H86" s="825"/>
      <c r="I86" s="825"/>
      <c r="J86" s="825"/>
      <c r="K86" s="825"/>
      <c r="L86" s="825"/>
      <c r="M86" s="826"/>
      <c r="N86" s="52">
        <f>L83+L84+L85</f>
        <v>38507.30185879788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166864.97472145746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101575.62914038818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126934.47875118129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25386.895750236261</v>
      </c>
      <c r="M83" s="859"/>
      <c r="N83" s="51"/>
    </row>
    <row r="84" spans="1:14">
      <c r="B84" s="89" t="s">
        <v>973</v>
      </c>
      <c r="C84" s="90"/>
      <c r="D84" s="90"/>
      <c r="E84" s="90"/>
      <c r="F84" s="90"/>
      <c r="G84" s="90"/>
      <c r="H84" s="90"/>
      <c r="I84" s="87"/>
      <c r="J84" s="88"/>
      <c r="K84" s="304">
        <v>0.05</v>
      </c>
      <c r="L84" s="858">
        <f>N78*K84</f>
        <v>6346.7239375590652</v>
      </c>
      <c r="M84" s="859"/>
      <c r="N84" s="51"/>
    </row>
    <row r="85" spans="1:14" ht="15.75" thickBot="1">
      <c r="B85" s="91" t="s">
        <v>974</v>
      </c>
      <c r="C85" s="92"/>
      <c r="D85" s="92"/>
      <c r="E85" s="92"/>
      <c r="F85" s="92"/>
      <c r="G85" s="92"/>
      <c r="H85" s="92"/>
      <c r="I85" s="93"/>
      <c r="J85" s="94"/>
      <c r="K85" s="305">
        <v>0.05</v>
      </c>
      <c r="L85" s="860">
        <f>N78*K85</f>
        <v>6346.7239375590652</v>
      </c>
      <c r="M85" s="861"/>
      <c r="N85" s="51"/>
    </row>
    <row r="86" spans="1:14" ht="15.75" thickBot="1">
      <c r="B86" s="824" t="s">
        <v>953</v>
      </c>
      <c r="C86" s="825"/>
      <c r="D86" s="825"/>
      <c r="E86" s="825"/>
      <c r="F86" s="825"/>
      <c r="G86" s="825"/>
      <c r="H86" s="825"/>
      <c r="I86" s="825"/>
      <c r="J86" s="825"/>
      <c r="K86" s="825"/>
      <c r="L86" s="825"/>
      <c r="M86" s="826"/>
      <c r="N86" s="52">
        <f>L83+L84+L85</f>
        <v>38080.343625354391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165014.82237653568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271">
        <v>2.5</v>
      </c>
      <c r="N36" s="272">
        <f>K36/M36</f>
        <v>7109.3396624694024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7917.3652715054222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75821.66892004339</v>
      </c>
      <c r="N48" s="272">
        <f>K48*M48</f>
        <v>98568.16959605641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100389.16434646274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985.36319889791616</v>
      </c>
      <c r="M59" s="829"/>
      <c r="N59" s="287">
        <f>K59*L59</f>
        <v>1280.972158567291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1280.972158567291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125748.01395725585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25149.602791451172</v>
      </c>
      <c r="M83" s="859"/>
      <c r="N83" s="51"/>
    </row>
    <row r="84" spans="1:14">
      <c r="B84" s="89" t="s">
        <v>973</v>
      </c>
      <c r="C84" s="90"/>
      <c r="D84" s="90"/>
      <c r="E84" s="90"/>
      <c r="F84" s="90"/>
      <c r="G84" s="90"/>
      <c r="H84" s="90"/>
      <c r="I84" s="87"/>
      <c r="J84" s="88"/>
      <c r="K84" s="304">
        <v>0.05</v>
      </c>
      <c r="L84" s="858">
        <f>N78*K84</f>
        <v>6287.4006978627931</v>
      </c>
      <c r="M84" s="859"/>
      <c r="N84" s="51"/>
    </row>
    <row r="85" spans="1:14" ht="15.75" thickBot="1">
      <c r="B85" s="91" t="s">
        <v>974</v>
      </c>
      <c r="C85" s="92"/>
      <c r="D85" s="92"/>
      <c r="E85" s="92"/>
      <c r="F85" s="92"/>
      <c r="G85" s="92"/>
      <c r="H85" s="92"/>
      <c r="I85" s="93"/>
      <c r="J85" s="94"/>
      <c r="K85" s="305">
        <v>0.05</v>
      </c>
      <c r="L85" s="860">
        <f>N78*K85</f>
        <v>6287.4006978627931</v>
      </c>
      <c r="M85" s="861"/>
      <c r="N85" s="51"/>
    </row>
    <row r="86" spans="1:14" ht="15.75" thickBot="1">
      <c r="B86" s="824" t="s">
        <v>953</v>
      </c>
      <c r="C86" s="825"/>
      <c r="D86" s="825"/>
      <c r="E86" s="825"/>
      <c r="F86" s="825"/>
      <c r="G86" s="825"/>
      <c r="H86" s="825"/>
      <c r="I86" s="825"/>
      <c r="J86" s="825"/>
      <c r="K86" s="825"/>
      <c r="L86" s="825"/>
      <c r="M86" s="826"/>
      <c r="N86" s="52">
        <f>L83+L84+L85</f>
        <v>37724.404187176762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163472.41814443262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30</v>
      </c>
      <c r="N36" s="272">
        <f>K36/M36</f>
        <v>4532.5691781042888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30</v>
      </c>
      <c r="N37" s="272">
        <f>K37/M37</f>
        <v>5021.7698875441147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30</v>
      </c>
      <c r="N38" s="272">
        <f>K38/M38</f>
        <v>5665.7000619028604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15228.995304368531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77829.098847277026</v>
      </c>
      <c r="N48" s="272">
        <f>K48*M48</f>
        <v>97286.373559096275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97286.373559096275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1535.8682361192564</v>
      </c>
      <c r="M59" s="829"/>
      <c r="N59" s="287">
        <f>K59*L59</f>
        <v>1919.8352951490706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1919.8352951490706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115330.82184034056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23066.164368068115</v>
      </c>
      <c r="M83" s="859"/>
      <c r="N83" s="51"/>
    </row>
    <row r="84" spans="1:14">
      <c r="B84" s="89" t="s">
        <v>973</v>
      </c>
      <c r="C84" s="90"/>
      <c r="D84" s="90"/>
      <c r="E84" s="90"/>
      <c r="F84" s="90"/>
      <c r="G84" s="90"/>
      <c r="H84" s="90"/>
      <c r="I84" s="87"/>
      <c r="J84" s="88"/>
      <c r="K84" s="304">
        <v>0.05</v>
      </c>
      <c r="L84" s="858">
        <f>N78*K84</f>
        <v>5766.5410920170289</v>
      </c>
      <c r="M84" s="859"/>
      <c r="N84" s="51"/>
    </row>
    <row r="85" spans="1:14" ht="15.75" thickBot="1">
      <c r="B85" s="91" t="s">
        <v>974</v>
      </c>
      <c r="C85" s="92"/>
      <c r="D85" s="92"/>
      <c r="E85" s="92"/>
      <c r="F85" s="92"/>
      <c r="G85" s="92"/>
      <c r="H85" s="92"/>
      <c r="I85" s="93"/>
      <c r="J85" s="94"/>
      <c r="K85" s="305">
        <v>0.05</v>
      </c>
      <c r="L85" s="860">
        <f>N78*K85</f>
        <v>5766.5410920170289</v>
      </c>
      <c r="M85" s="861"/>
      <c r="N85" s="51"/>
    </row>
    <row r="86" spans="1:14" ht="15.75" thickBot="1">
      <c r="B86" s="824" t="s">
        <v>953</v>
      </c>
      <c r="C86" s="825"/>
      <c r="D86" s="825"/>
      <c r="E86" s="825"/>
      <c r="F86" s="825"/>
      <c r="G86" s="825"/>
      <c r="H86" s="825"/>
      <c r="I86" s="825"/>
      <c r="J86" s="825"/>
      <c r="K86" s="825"/>
      <c r="L86" s="825"/>
      <c r="M86" s="826"/>
      <c r="N86" s="52">
        <f>L83+L84+L85</f>
        <v>34599.246552102173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149930.06839244274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30</v>
      </c>
      <c r="N36" s="272">
        <f>K36/M36</f>
        <v>4532.5691781042888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30</v>
      </c>
      <c r="N37" s="272">
        <f>K37/M37</f>
        <v>5021.7698875441147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30</v>
      </c>
      <c r="N38" s="272">
        <f>K38/M38</f>
        <v>5665.7000619028604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15228.995304368531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75821.66892004339</v>
      </c>
      <c r="N48" s="272">
        <f>K48*M48</f>
        <v>94777.086150054238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94777.086150054238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1535.8682361192564</v>
      </c>
      <c r="M59" s="829"/>
      <c r="N59" s="287">
        <f>K59*L59</f>
        <v>1919.8352951490706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1919.8352951490706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112821.53443129853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22564.306886259707</v>
      </c>
      <c r="M83" s="859"/>
      <c r="N83" s="51"/>
    </row>
    <row r="84" spans="1:14">
      <c r="B84" s="89" t="s">
        <v>973</v>
      </c>
      <c r="C84" s="90"/>
      <c r="D84" s="90"/>
      <c r="E84" s="90"/>
      <c r="F84" s="90"/>
      <c r="G84" s="90"/>
      <c r="H84" s="90"/>
      <c r="I84" s="87"/>
      <c r="J84" s="88"/>
      <c r="K84" s="304">
        <v>0.05</v>
      </c>
      <c r="L84" s="858">
        <f>N78*K84</f>
        <v>5641.0767215649266</v>
      </c>
      <c r="M84" s="859"/>
      <c r="N84" s="51"/>
    </row>
    <row r="85" spans="1:14" ht="15.75" thickBot="1">
      <c r="B85" s="91" t="s">
        <v>974</v>
      </c>
      <c r="C85" s="92"/>
      <c r="D85" s="92"/>
      <c r="E85" s="92"/>
      <c r="F85" s="92"/>
      <c r="G85" s="92"/>
      <c r="H85" s="92"/>
      <c r="I85" s="93"/>
      <c r="J85" s="94"/>
      <c r="K85" s="305">
        <v>0.05</v>
      </c>
      <c r="L85" s="860">
        <f>N78*K85</f>
        <v>5641.0767215649266</v>
      </c>
      <c r="M85" s="861"/>
      <c r="N85" s="51"/>
    </row>
    <row r="86" spans="1:14" ht="15.75" thickBot="1">
      <c r="B86" s="824" t="s">
        <v>953</v>
      </c>
      <c r="C86" s="825"/>
      <c r="D86" s="825"/>
      <c r="E86" s="825"/>
      <c r="F86" s="825"/>
      <c r="G86" s="825"/>
      <c r="H86" s="825"/>
      <c r="I86" s="825"/>
      <c r="J86" s="825"/>
      <c r="K86" s="825"/>
      <c r="L86" s="825"/>
      <c r="M86" s="826"/>
      <c r="N86" s="52">
        <f>L83+L84+L85</f>
        <v>33846.460329389556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146667.99476068807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30</v>
      </c>
      <c r="N36" s="272">
        <f>K36/M36</f>
        <v>4532.5691781042888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30</v>
      </c>
      <c r="N37" s="272">
        <f>K37/M37</f>
        <v>5021.7698875441147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30</v>
      </c>
      <c r="N38" s="272">
        <f>K38/M38</f>
        <v>5665.7000619028604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15228.995304368531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75821.66892004339</v>
      </c>
      <c r="N48" s="272">
        <f>K48*M48</f>
        <v>94777.086150054238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94777.086150054238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1535.8682361192564</v>
      </c>
      <c r="M59" s="829"/>
      <c r="N59" s="287">
        <f>K59*L59</f>
        <v>1919.8352951490706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1919.8352951490706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112821.53443129853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22564.306886259707</v>
      </c>
      <c r="M83" s="859"/>
      <c r="N83" s="51"/>
    </row>
    <row r="84" spans="1:14">
      <c r="B84" s="89" t="s">
        <v>973</v>
      </c>
      <c r="C84" s="90"/>
      <c r="D84" s="90"/>
      <c r="E84" s="90"/>
      <c r="F84" s="90"/>
      <c r="G84" s="90"/>
      <c r="H84" s="90"/>
      <c r="I84" s="87"/>
      <c r="J84" s="88"/>
      <c r="K84" s="304">
        <v>0.05</v>
      </c>
      <c r="L84" s="858">
        <f>N78*K84</f>
        <v>5641.0767215649266</v>
      </c>
      <c r="M84" s="859"/>
      <c r="N84" s="51"/>
    </row>
    <row r="85" spans="1:14" ht="15.75" thickBot="1">
      <c r="B85" s="91" t="s">
        <v>974</v>
      </c>
      <c r="C85" s="92"/>
      <c r="D85" s="92"/>
      <c r="E85" s="92"/>
      <c r="F85" s="92"/>
      <c r="G85" s="92"/>
      <c r="H85" s="92"/>
      <c r="I85" s="93"/>
      <c r="J85" s="94"/>
      <c r="K85" s="305">
        <v>0.05</v>
      </c>
      <c r="L85" s="860">
        <f>N78*K85</f>
        <v>5641.0767215649266</v>
      </c>
      <c r="M85" s="861"/>
      <c r="N85" s="51"/>
    </row>
    <row r="86" spans="1:14" ht="15.75" thickBot="1">
      <c r="B86" s="824" t="s">
        <v>953</v>
      </c>
      <c r="C86" s="825"/>
      <c r="D86" s="825"/>
      <c r="E86" s="825"/>
      <c r="F86" s="825"/>
      <c r="G86" s="825"/>
      <c r="H86" s="825"/>
      <c r="I86" s="825"/>
      <c r="J86" s="825"/>
      <c r="K86" s="825"/>
      <c r="L86" s="825"/>
      <c r="M86" s="826"/>
      <c r="N86" s="52">
        <f>L83+L84+L85</f>
        <v>33846.460329389556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146667.99476068807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149570.22613753536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161286.46678500122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32257.293357000246</v>
      </c>
      <c r="M83" s="859"/>
      <c r="N83" s="51"/>
    </row>
    <row r="84" spans="1:14">
      <c r="B84" s="89" t="s">
        <v>973</v>
      </c>
      <c r="C84" s="90"/>
      <c r="D84" s="90"/>
      <c r="E84" s="90"/>
      <c r="F84" s="90"/>
      <c r="G84" s="90"/>
      <c r="H84" s="90"/>
      <c r="I84" s="87"/>
      <c r="J84" s="88"/>
      <c r="K84" s="304">
        <v>0.05</v>
      </c>
      <c r="L84" s="858">
        <f>N78*K84</f>
        <v>8064.3233392500615</v>
      </c>
      <c r="M84" s="859"/>
      <c r="N84" s="51"/>
    </row>
    <row r="85" spans="1:14" ht="15.75" thickBot="1">
      <c r="B85" s="91" t="s">
        <v>974</v>
      </c>
      <c r="C85" s="92"/>
      <c r="D85" s="92"/>
      <c r="E85" s="92"/>
      <c r="F85" s="92"/>
      <c r="G85" s="92"/>
      <c r="H85" s="92"/>
      <c r="I85" s="93"/>
      <c r="J85" s="94"/>
      <c r="K85" s="305">
        <v>0.05</v>
      </c>
      <c r="L85" s="860">
        <f>N78*K85</f>
        <v>8064.3233392500615</v>
      </c>
      <c r="M85" s="861"/>
      <c r="N85" s="51"/>
    </row>
    <row r="86" spans="1:14" ht="15.75" thickBot="1">
      <c r="B86" s="824" t="s">
        <v>953</v>
      </c>
      <c r="C86" s="825"/>
      <c r="D86" s="825"/>
      <c r="E86" s="825"/>
      <c r="F86" s="825"/>
      <c r="G86" s="825"/>
      <c r="H86" s="825"/>
      <c r="I86" s="825"/>
      <c r="J86" s="825"/>
      <c r="K86" s="825"/>
      <c r="L86" s="825"/>
      <c r="M86" s="826"/>
      <c r="N86" s="52">
        <f>L83+L84+L85</f>
        <v>48385.940035500367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209672.40682050158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148147.03202605707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159863.27267352294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31972.65453470459</v>
      </c>
      <c r="M83" s="859"/>
      <c r="N83" s="51"/>
    </row>
    <row r="84" spans="1:14">
      <c r="B84" s="89" t="s">
        <v>973</v>
      </c>
      <c r="C84" s="90"/>
      <c r="D84" s="90"/>
      <c r="E84" s="90"/>
      <c r="F84" s="90"/>
      <c r="G84" s="90"/>
      <c r="H84" s="90"/>
      <c r="I84" s="87"/>
      <c r="J84" s="88"/>
      <c r="K84" s="304">
        <v>0.05</v>
      </c>
      <c r="L84" s="858">
        <f>N78*K84</f>
        <v>7993.1636336761476</v>
      </c>
      <c r="M84" s="859"/>
      <c r="N84" s="51"/>
    </row>
    <row r="85" spans="1:14" ht="15.75" thickBot="1">
      <c r="B85" s="91" t="s">
        <v>974</v>
      </c>
      <c r="C85" s="92"/>
      <c r="D85" s="92"/>
      <c r="E85" s="92"/>
      <c r="F85" s="92"/>
      <c r="G85" s="92"/>
      <c r="H85" s="92"/>
      <c r="I85" s="93"/>
      <c r="J85" s="94"/>
      <c r="K85" s="305">
        <v>0.05</v>
      </c>
      <c r="L85" s="860">
        <f>N78*K85</f>
        <v>7993.1636336761476</v>
      </c>
      <c r="M85" s="861"/>
      <c r="N85" s="51"/>
    </row>
    <row r="86" spans="1:14" ht="15.75" thickBot="1">
      <c r="B86" s="824" t="s">
        <v>953</v>
      </c>
      <c r="C86" s="825"/>
      <c r="D86" s="825"/>
      <c r="E86" s="825"/>
      <c r="F86" s="825"/>
      <c r="G86" s="825"/>
      <c r="H86" s="825"/>
      <c r="I86" s="825"/>
      <c r="J86" s="825"/>
      <c r="K86" s="825"/>
      <c r="L86" s="825"/>
      <c r="M86" s="826"/>
      <c r="N86" s="52">
        <f>L83+L84+L85</f>
        <v>47958.981802056878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207822.25447557983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149570.22613753536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161286.46678500122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32257.293357000246</v>
      </c>
      <c r="M83" s="859"/>
      <c r="N83" s="51"/>
    </row>
    <row r="84" spans="1:14">
      <c r="B84" s="89" t="s">
        <v>973</v>
      </c>
      <c r="C84" s="90"/>
      <c r="D84" s="90"/>
      <c r="E84" s="90"/>
      <c r="F84" s="90"/>
      <c r="G84" s="90"/>
      <c r="H84" s="90"/>
      <c r="I84" s="87"/>
      <c r="J84" s="88"/>
      <c r="K84" s="304">
        <v>0.05</v>
      </c>
      <c r="L84" s="858">
        <f>N78*K84</f>
        <v>8064.3233392500615</v>
      </c>
      <c r="M84" s="859"/>
      <c r="N84" s="51"/>
    </row>
    <row r="85" spans="1:14" ht="15.75" thickBot="1">
      <c r="B85" s="91" t="s">
        <v>974</v>
      </c>
      <c r="C85" s="92"/>
      <c r="D85" s="92"/>
      <c r="E85" s="92"/>
      <c r="F85" s="92"/>
      <c r="G85" s="92"/>
      <c r="H85" s="92"/>
      <c r="I85" s="93"/>
      <c r="J85" s="94"/>
      <c r="K85" s="305">
        <v>0.05</v>
      </c>
      <c r="L85" s="860">
        <f>N78*K85</f>
        <v>8064.3233392500615</v>
      </c>
      <c r="M85" s="861"/>
      <c r="N85" s="51"/>
    </row>
    <row r="86" spans="1:14" ht="15.75" thickBot="1">
      <c r="B86" s="824" t="s">
        <v>953</v>
      </c>
      <c r="C86" s="825"/>
      <c r="D86" s="825"/>
      <c r="E86" s="825"/>
      <c r="F86" s="825"/>
      <c r="G86" s="825"/>
      <c r="H86" s="825"/>
      <c r="I86" s="825"/>
      <c r="J86" s="825"/>
      <c r="K86" s="825"/>
      <c r="L86" s="825"/>
      <c r="M86" s="826"/>
      <c r="N86" s="52">
        <f>L83+L84+L85</f>
        <v>48385.940035500367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209672.40682050158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148147.03202605707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159863.27267352294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31972.65453470459</v>
      </c>
      <c r="M83" s="859"/>
      <c r="N83" s="51"/>
    </row>
    <row r="84" spans="1:14">
      <c r="B84" s="89" t="s">
        <v>973</v>
      </c>
      <c r="C84" s="90"/>
      <c r="D84" s="90"/>
      <c r="E84" s="90"/>
      <c r="F84" s="90"/>
      <c r="G84" s="90"/>
      <c r="H84" s="90"/>
      <c r="I84" s="87"/>
      <c r="J84" s="88"/>
      <c r="K84" s="304">
        <v>0.05</v>
      </c>
      <c r="L84" s="858">
        <f>N78*K84</f>
        <v>7993.1636336761476</v>
      </c>
      <c r="M84" s="859"/>
      <c r="N84" s="51"/>
    </row>
    <row r="85" spans="1:14" ht="15.75" thickBot="1">
      <c r="B85" s="91" t="s">
        <v>974</v>
      </c>
      <c r="C85" s="92"/>
      <c r="D85" s="92"/>
      <c r="E85" s="92"/>
      <c r="F85" s="92"/>
      <c r="G85" s="92"/>
      <c r="H85" s="92"/>
      <c r="I85" s="93"/>
      <c r="J85" s="94"/>
      <c r="K85" s="305">
        <v>0.05</v>
      </c>
      <c r="L85" s="860">
        <f>N78*K85</f>
        <v>7993.1636336761476</v>
      </c>
      <c r="M85" s="861"/>
      <c r="N85" s="51"/>
    </row>
    <row r="86" spans="1:14" ht="15.75" thickBot="1">
      <c r="B86" s="824" t="s">
        <v>953</v>
      </c>
      <c r="C86" s="825"/>
      <c r="D86" s="825"/>
      <c r="E86" s="825"/>
      <c r="F86" s="825"/>
      <c r="G86" s="825"/>
      <c r="H86" s="825"/>
      <c r="I86" s="825"/>
      <c r="J86" s="825"/>
      <c r="K86" s="825"/>
      <c r="L86" s="825"/>
      <c r="M86" s="826"/>
      <c r="N86" s="52">
        <f>L83+L84+L85</f>
        <v>47958.981802056878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207822.25447557983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101177.82850146014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112894.06914892602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22578.813829785206</v>
      </c>
      <c r="M83" s="859"/>
      <c r="N83" s="51"/>
    </row>
    <row r="84" spans="1:14">
      <c r="B84" s="89" t="s">
        <v>973</v>
      </c>
      <c r="C84" s="90"/>
      <c r="D84" s="90"/>
      <c r="E84" s="90"/>
      <c r="F84" s="90"/>
      <c r="G84" s="90"/>
      <c r="H84" s="90"/>
      <c r="I84" s="87"/>
      <c r="J84" s="88"/>
      <c r="K84" s="304">
        <v>0.05</v>
      </c>
      <c r="L84" s="858">
        <f>N78*K84</f>
        <v>5644.7034574463014</v>
      </c>
      <c r="M84" s="859"/>
      <c r="N84" s="51"/>
    </row>
    <row r="85" spans="1:14" ht="15.75" thickBot="1">
      <c r="B85" s="91" t="s">
        <v>974</v>
      </c>
      <c r="C85" s="92"/>
      <c r="D85" s="92"/>
      <c r="E85" s="92"/>
      <c r="F85" s="92"/>
      <c r="G85" s="92"/>
      <c r="H85" s="92"/>
      <c r="I85" s="93"/>
      <c r="J85" s="94"/>
      <c r="K85" s="305">
        <v>0.05</v>
      </c>
      <c r="L85" s="860">
        <f>N78*K85</f>
        <v>5644.7034574463014</v>
      </c>
      <c r="M85" s="861"/>
      <c r="N85" s="51"/>
    </row>
    <row r="86" spans="1:14" ht="15.75" thickBot="1">
      <c r="B86" s="824" t="s">
        <v>953</v>
      </c>
      <c r="C86" s="825"/>
      <c r="D86" s="825"/>
      <c r="E86" s="825"/>
      <c r="F86" s="825"/>
      <c r="G86" s="825"/>
      <c r="H86" s="825"/>
      <c r="I86" s="825"/>
      <c r="J86" s="825"/>
      <c r="K86" s="825"/>
      <c r="L86" s="825"/>
      <c r="M86" s="826"/>
      <c r="N86" s="52">
        <f>L83+L84+L85</f>
        <v>33868.220744677812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146762.28989360383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99754.634389981846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111470.87503744772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22294.175007489546</v>
      </c>
      <c r="M83" s="859"/>
      <c r="N83" s="51"/>
    </row>
    <row r="84" spans="1:14">
      <c r="B84" s="89" t="s">
        <v>973</v>
      </c>
      <c r="C84" s="90"/>
      <c r="D84" s="90"/>
      <c r="E84" s="90"/>
      <c r="F84" s="90"/>
      <c r="G84" s="90"/>
      <c r="H84" s="90"/>
      <c r="I84" s="87"/>
      <c r="J84" s="88"/>
      <c r="K84" s="304">
        <v>0.05</v>
      </c>
      <c r="L84" s="858">
        <f>N78*K84</f>
        <v>5573.5437518723866</v>
      </c>
      <c r="M84" s="859"/>
      <c r="N84" s="51"/>
    </row>
    <row r="85" spans="1:14" ht="15.75" thickBot="1">
      <c r="B85" s="91" t="s">
        <v>974</v>
      </c>
      <c r="C85" s="92"/>
      <c r="D85" s="92"/>
      <c r="E85" s="92"/>
      <c r="F85" s="92"/>
      <c r="G85" s="92"/>
      <c r="H85" s="92"/>
      <c r="I85" s="93"/>
      <c r="J85" s="94"/>
      <c r="K85" s="305">
        <v>0.05</v>
      </c>
      <c r="L85" s="860">
        <f>N78*K85</f>
        <v>5573.5437518723866</v>
      </c>
      <c r="M85" s="861"/>
      <c r="N85" s="51"/>
    </row>
    <row r="86" spans="1:14" ht="15.75" thickBot="1">
      <c r="B86" s="824" t="s">
        <v>953</v>
      </c>
      <c r="C86" s="825"/>
      <c r="D86" s="825"/>
      <c r="E86" s="825"/>
      <c r="F86" s="825"/>
      <c r="G86" s="825"/>
      <c r="H86" s="825"/>
      <c r="I86" s="825"/>
      <c r="J86" s="825"/>
      <c r="K86" s="825"/>
      <c r="L86" s="825"/>
      <c r="M86" s="826"/>
      <c r="N86" s="52">
        <f>L83+L84+L85</f>
        <v>33441.262511234316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144912.13754868205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77829.098847277026</v>
      </c>
      <c r="N48" s="272">
        <f>K48*M48</f>
        <v>101177.82850146014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101177.82850146014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112894.06914892602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22578.813829785206</v>
      </c>
      <c r="M83" s="859"/>
      <c r="N83" s="51"/>
    </row>
    <row r="84" spans="1:14">
      <c r="B84" s="89" t="s">
        <v>973</v>
      </c>
      <c r="C84" s="90"/>
      <c r="D84" s="90"/>
      <c r="E84" s="90"/>
      <c r="F84" s="90"/>
      <c r="G84" s="90"/>
      <c r="H84" s="90"/>
      <c r="I84" s="87"/>
      <c r="J84" s="88"/>
      <c r="K84" s="304">
        <v>0.05</v>
      </c>
      <c r="L84" s="858">
        <f>N78*K84</f>
        <v>5644.7034574463014</v>
      </c>
      <c r="M84" s="859"/>
      <c r="N84" s="51"/>
    </row>
    <row r="85" spans="1:14" ht="15.75" thickBot="1">
      <c r="B85" s="91" t="s">
        <v>974</v>
      </c>
      <c r="C85" s="92"/>
      <c r="D85" s="92"/>
      <c r="E85" s="92"/>
      <c r="F85" s="92"/>
      <c r="G85" s="92"/>
      <c r="H85" s="92"/>
      <c r="I85" s="93"/>
      <c r="J85" s="94"/>
      <c r="K85" s="305">
        <v>0.05</v>
      </c>
      <c r="L85" s="860">
        <f>N78*K85</f>
        <v>5644.7034574463014</v>
      </c>
      <c r="M85" s="861"/>
      <c r="N85" s="51"/>
    </row>
    <row r="86" spans="1:14" ht="15.75" thickBot="1">
      <c r="B86" s="824" t="s">
        <v>953</v>
      </c>
      <c r="C86" s="825"/>
      <c r="D86" s="825"/>
      <c r="E86" s="825"/>
      <c r="F86" s="825"/>
      <c r="G86" s="825"/>
      <c r="H86" s="825"/>
      <c r="I86" s="825"/>
      <c r="J86" s="825"/>
      <c r="K86" s="825"/>
      <c r="L86" s="825"/>
      <c r="M86" s="826"/>
      <c r="N86" s="52">
        <f>L83+L84+L85</f>
        <v>33868.220744677812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146762.28989360383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99754.634389981846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111470.87503744772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22294.175007489546</v>
      </c>
      <c r="M83" s="859"/>
      <c r="N83" s="51"/>
    </row>
    <row r="84" spans="1:14">
      <c r="B84" s="89" t="s">
        <v>973</v>
      </c>
      <c r="C84" s="90"/>
      <c r="D84" s="90"/>
      <c r="E84" s="90"/>
      <c r="F84" s="90"/>
      <c r="G84" s="90"/>
      <c r="H84" s="90"/>
      <c r="I84" s="87"/>
      <c r="J84" s="88"/>
      <c r="K84" s="304">
        <v>0.05</v>
      </c>
      <c r="L84" s="858">
        <f>N78*K84</f>
        <v>5573.5437518723866</v>
      </c>
      <c r="M84" s="859"/>
      <c r="N84" s="51"/>
    </row>
    <row r="85" spans="1:14" ht="15.75" thickBot="1">
      <c r="B85" s="91" t="s">
        <v>974</v>
      </c>
      <c r="C85" s="92"/>
      <c r="D85" s="92"/>
      <c r="E85" s="92"/>
      <c r="F85" s="92"/>
      <c r="G85" s="92"/>
      <c r="H85" s="92"/>
      <c r="I85" s="93"/>
      <c r="J85" s="94"/>
      <c r="K85" s="305">
        <v>0.05</v>
      </c>
      <c r="L85" s="860">
        <f>N78*K85</f>
        <v>5573.5437518723866</v>
      </c>
      <c r="M85" s="861"/>
      <c r="N85" s="51"/>
    </row>
    <row r="86" spans="1:14" ht="15.75" thickBot="1">
      <c r="B86" s="824" t="s">
        <v>953</v>
      </c>
      <c r="C86" s="825"/>
      <c r="D86" s="825"/>
      <c r="E86" s="825"/>
      <c r="F86" s="825"/>
      <c r="G86" s="825"/>
      <c r="H86" s="825"/>
      <c r="I86" s="825"/>
      <c r="J86" s="825"/>
      <c r="K86" s="825"/>
      <c r="L86" s="825"/>
      <c r="M86" s="826"/>
      <c r="N86" s="52">
        <f>L83+L84+L85</f>
        <v>33441.262511234316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144912.13754868205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537.69330706750247</v>
      </c>
      <c r="N48" s="272">
        <f>K48*M48</f>
        <v>537.69330706750247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537.69330706750247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537.69330706750247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107.53866141350051</v>
      </c>
      <c r="M83" s="859"/>
      <c r="N83" s="51"/>
    </row>
    <row r="84" spans="1:14">
      <c r="B84" s="89" t="s">
        <v>973</v>
      </c>
      <c r="C84" s="90"/>
      <c r="D84" s="90"/>
      <c r="E84" s="90"/>
      <c r="F84" s="90"/>
      <c r="G84" s="90"/>
      <c r="H84" s="90"/>
      <c r="I84" s="87"/>
      <c r="J84" s="88"/>
      <c r="K84" s="304">
        <v>0.05</v>
      </c>
      <c r="L84" s="858">
        <f>N78*K84</f>
        <v>26.884665353375127</v>
      </c>
      <c r="M84" s="859"/>
      <c r="N84" s="51"/>
    </row>
    <row r="85" spans="1:14" ht="15.75" thickBot="1">
      <c r="B85" s="91" t="s">
        <v>974</v>
      </c>
      <c r="C85" s="92"/>
      <c r="D85" s="92"/>
      <c r="E85" s="92"/>
      <c r="F85" s="92"/>
      <c r="G85" s="92"/>
      <c r="H85" s="92"/>
      <c r="I85" s="93"/>
      <c r="J85" s="94"/>
      <c r="K85" s="305">
        <v>0.05</v>
      </c>
      <c r="L85" s="860">
        <f>N78*K85</f>
        <v>26.884665353375127</v>
      </c>
      <c r="M85" s="861"/>
      <c r="N85" s="51"/>
    </row>
    <row r="86" spans="1:14" ht="15.75" thickBot="1">
      <c r="B86" s="824" t="s">
        <v>953</v>
      </c>
      <c r="C86" s="825"/>
      <c r="D86" s="825"/>
      <c r="E86" s="825"/>
      <c r="F86" s="825"/>
      <c r="G86" s="825"/>
      <c r="H86" s="825"/>
      <c r="I86" s="825"/>
      <c r="J86" s="825"/>
      <c r="K86" s="825"/>
      <c r="L86" s="825"/>
      <c r="M86" s="826"/>
      <c r="N86" s="52">
        <f>L83+L84+L85</f>
        <v>161.30799212025073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699.00129918775315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148147.03202605707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159863.27267352294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31972.65453470459</v>
      </c>
      <c r="M83" s="859"/>
      <c r="N83" s="51"/>
    </row>
    <row r="84" spans="1:14">
      <c r="B84" s="89" t="s">
        <v>973</v>
      </c>
      <c r="C84" s="90"/>
      <c r="D84" s="90"/>
      <c r="E84" s="90"/>
      <c r="F84" s="90"/>
      <c r="G84" s="90"/>
      <c r="H84" s="90"/>
      <c r="I84" s="87"/>
      <c r="J84" s="88"/>
      <c r="K84" s="304">
        <v>0.05</v>
      </c>
      <c r="L84" s="858">
        <f>N78*K84</f>
        <v>7993.1636336761476</v>
      </c>
      <c r="M84" s="859"/>
      <c r="N84" s="51"/>
    </row>
    <row r="85" spans="1:14" ht="15.75" thickBot="1">
      <c r="B85" s="91" t="s">
        <v>974</v>
      </c>
      <c r="C85" s="92"/>
      <c r="D85" s="92"/>
      <c r="E85" s="92"/>
      <c r="F85" s="92"/>
      <c r="G85" s="92"/>
      <c r="H85" s="92"/>
      <c r="I85" s="93"/>
      <c r="J85" s="94"/>
      <c r="K85" s="305">
        <v>0.05</v>
      </c>
      <c r="L85" s="860">
        <f>N78*K85</f>
        <v>7993.1636336761476</v>
      </c>
      <c r="M85" s="861"/>
      <c r="N85" s="51"/>
    </row>
    <row r="86" spans="1:14" ht="15.75" thickBot="1">
      <c r="B86" s="824" t="s">
        <v>953</v>
      </c>
      <c r="C86" s="825"/>
      <c r="D86" s="825"/>
      <c r="E86" s="825"/>
      <c r="F86" s="825"/>
      <c r="G86" s="825"/>
      <c r="H86" s="825"/>
      <c r="I86" s="825"/>
      <c r="J86" s="825"/>
      <c r="K86" s="825"/>
      <c r="L86" s="825"/>
      <c r="M86" s="826"/>
      <c r="N86" s="52">
        <f>L83+L84+L85</f>
        <v>47958.981802056878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207822.25447557983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537.69330706750247</v>
      </c>
      <c r="N49" s="272">
        <f>K49*M49</f>
        <v>48392.39763607522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148147.03202605707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159863.27267352294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31972.65453470459</v>
      </c>
      <c r="M83" s="859"/>
      <c r="N83" s="51"/>
    </row>
    <row r="84" spans="1:14">
      <c r="B84" s="89" t="s">
        <v>973</v>
      </c>
      <c r="C84" s="90"/>
      <c r="D84" s="90"/>
      <c r="E84" s="90"/>
      <c r="F84" s="90"/>
      <c r="G84" s="90"/>
      <c r="H84" s="90"/>
      <c r="I84" s="87"/>
      <c r="J84" s="88"/>
      <c r="K84" s="304">
        <v>0.05</v>
      </c>
      <c r="L84" s="858">
        <f>N78*K84</f>
        <v>7993.1636336761476</v>
      </c>
      <c r="M84" s="859"/>
      <c r="N84" s="51"/>
    </row>
    <row r="85" spans="1:14" ht="15.75" thickBot="1">
      <c r="B85" s="91" t="s">
        <v>974</v>
      </c>
      <c r="C85" s="92"/>
      <c r="D85" s="92"/>
      <c r="E85" s="92"/>
      <c r="F85" s="92"/>
      <c r="G85" s="92"/>
      <c r="H85" s="92"/>
      <c r="I85" s="93"/>
      <c r="J85" s="94"/>
      <c r="K85" s="305">
        <v>0.05</v>
      </c>
      <c r="L85" s="860">
        <f>N78*K85</f>
        <v>7993.1636336761476</v>
      </c>
      <c r="M85" s="861"/>
      <c r="N85" s="51"/>
    </row>
    <row r="86" spans="1:14" ht="15.75" thickBot="1">
      <c r="B86" s="824" t="s">
        <v>953</v>
      </c>
      <c r="C86" s="825"/>
      <c r="D86" s="825"/>
      <c r="E86" s="825"/>
      <c r="F86" s="825"/>
      <c r="G86" s="825"/>
      <c r="H86" s="825"/>
      <c r="I86" s="825"/>
      <c r="J86" s="825"/>
      <c r="K86" s="825"/>
      <c r="L86" s="825"/>
      <c r="M86" s="826"/>
      <c r="N86" s="52">
        <f>L83+L84+L85</f>
        <v>47958.981802056878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207822.25447557983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99754.634389981846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111470.87503744772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22294.175007489546</v>
      </c>
      <c r="M83" s="859"/>
      <c r="N83" s="51"/>
    </row>
    <row r="84" spans="1:14">
      <c r="B84" s="89" t="s">
        <v>973</v>
      </c>
      <c r="C84" s="90"/>
      <c r="D84" s="90"/>
      <c r="E84" s="90"/>
      <c r="F84" s="90"/>
      <c r="G84" s="90"/>
      <c r="H84" s="90"/>
      <c r="I84" s="87"/>
      <c r="J84" s="88"/>
      <c r="K84" s="304">
        <v>0.05</v>
      </c>
      <c r="L84" s="858">
        <f>N78*K84</f>
        <v>5573.5437518723866</v>
      </c>
      <c r="M84" s="859"/>
      <c r="N84" s="51"/>
    </row>
    <row r="85" spans="1:14" ht="15.75" thickBot="1">
      <c r="B85" s="91" t="s">
        <v>974</v>
      </c>
      <c r="C85" s="92"/>
      <c r="D85" s="92"/>
      <c r="E85" s="92"/>
      <c r="F85" s="92"/>
      <c r="G85" s="92"/>
      <c r="H85" s="92"/>
      <c r="I85" s="93"/>
      <c r="J85" s="94"/>
      <c r="K85" s="305">
        <v>0.05</v>
      </c>
      <c r="L85" s="860">
        <f>N78*K85</f>
        <v>5573.5437518723866</v>
      </c>
      <c r="M85" s="861"/>
      <c r="N85" s="51"/>
    </row>
    <row r="86" spans="1:14" ht="15.75" thickBot="1">
      <c r="B86" s="824" t="s">
        <v>953</v>
      </c>
      <c r="C86" s="825"/>
      <c r="D86" s="825"/>
      <c r="E86" s="825"/>
      <c r="F86" s="825"/>
      <c r="G86" s="825"/>
      <c r="H86" s="825"/>
      <c r="I86" s="825"/>
      <c r="J86" s="825"/>
      <c r="K86" s="825"/>
      <c r="L86" s="825"/>
      <c r="M86" s="826"/>
      <c r="N86" s="52">
        <f>L83+L84+L85</f>
        <v>33441.262511234316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144912.13754868205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45</v>
      </c>
      <c r="N36" s="272">
        <f>K36/M36</f>
        <v>1991.5827351835514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150653.09662632344</v>
      </c>
      <c r="L37" s="270"/>
      <c r="M37" s="271">
        <v>45</v>
      </c>
      <c r="N37" s="272">
        <f>K37/M37</f>
        <v>3347.8465916960768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169971.00185708582</v>
      </c>
      <c r="L38" s="270"/>
      <c r="M38" s="271">
        <v>45</v>
      </c>
      <c r="N38" s="272">
        <f>K38/M38</f>
        <v>3777.1333746019072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9122.5334860263811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76734.334146139881</v>
      </c>
      <c r="N48" s="272">
        <f>K48*M48</f>
        <v>99754.634389981846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99754.634389981846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1535.8682361192564</v>
      </c>
      <c r="M59" s="829"/>
      <c r="N59" s="287">
        <f>K59*L59</f>
        <v>1996.6287069550333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111470.87503744772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22294.175007489546</v>
      </c>
      <c r="M83" s="859"/>
      <c r="N83" s="51"/>
    </row>
    <row r="84" spans="1:14">
      <c r="B84" s="89" t="s">
        <v>973</v>
      </c>
      <c r="C84" s="90"/>
      <c r="D84" s="90"/>
      <c r="E84" s="90"/>
      <c r="F84" s="90"/>
      <c r="G84" s="90"/>
      <c r="H84" s="90"/>
      <c r="I84" s="87"/>
      <c r="J84" s="88"/>
      <c r="K84" s="304">
        <v>0.05</v>
      </c>
      <c r="L84" s="858">
        <f>N78*K84</f>
        <v>5573.5437518723866</v>
      </c>
      <c r="M84" s="859"/>
      <c r="N84" s="51"/>
    </row>
    <row r="85" spans="1:14" ht="15.75" thickBot="1">
      <c r="B85" s="91" t="s">
        <v>974</v>
      </c>
      <c r="C85" s="92"/>
      <c r="D85" s="92"/>
      <c r="E85" s="92"/>
      <c r="F85" s="92"/>
      <c r="G85" s="92"/>
      <c r="H85" s="92"/>
      <c r="I85" s="93"/>
      <c r="J85" s="94"/>
      <c r="K85" s="305">
        <v>0.05</v>
      </c>
      <c r="L85" s="860">
        <f>N78*K85</f>
        <v>5573.5437518723866</v>
      </c>
      <c r="M85" s="861"/>
      <c r="N85" s="51"/>
    </row>
    <row r="86" spans="1:14" ht="15.75" thickBot="1">
      <c r="B86" s="824" t="s">
        <v>953</v>
      </c>
      <c r="C86" s="825"/>
      <c r="D86" s="825"/>
      <c r="E86" s="825"/>
      <c r="F86" s="825"/>
      <c r="G86" s="825"/>
      <c r="H86" s="825"/>
      <c r="I86" s="825"/>
      <c r="J86" s="825"/>
      <c r="K86" s="825"/>
      <c r="L86" s="825"/>
      <c r="M86" s="826"/>
      <c r="N86" s="52">
        <f>L83+L84+L85</f>
        <v>33441.262511234316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144912.13754868205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537.69330706750247</v>
      </c>
      <c r="N48" s="272">
        <f>K48*M48</f>
        <v>537.69330706750247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537.69330706750247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537.69330706750247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107.53866141350051</v>
      </c>
      <c r="M83" s="859"/>
      <c r="N83" s="51"/>
    </row>
    <row r="84" spans="1:14">
      <c r="B84" s="89" t="s">
        <v>973</v>
      </c>
      <c r="C84" s="90"/>
      <c r="D84" s="90"/>
      <c r="E84" s="90"/>
      <c r="F84" s="90"/>
      <c r="G84" s="90"/>
      <c r="H84" s="90"/>
      <c r="I84" s="87"/>
      <c r="J84" s="88"/>
      <c r="K84" s="304">
        <v>0.05</v>
      </c>
      <c r="L84" s="858">
        <f>N78*K84</f>
        <v>26.884665353375127</v>
      </c>
      <c r="M84" s="859"/>
      <c r="N84" s="51"/>
    </row>
    <row r="85" spans="1:14" ht="15.75" thickBot="1">
      <c r="B85" s="91" t="s">
        <v>974</v>
      </c>
      <c r="C85" s="92"/>
      <c r="D85" s="92"/>
      <c r="E85" s="92"/>
      <c r="F85" s="92"/>
      <c r="G85" s="92"/>
      <c r="H85" s="92"/>
      <c r="I85" s="93"/>
      <c r="J85" s="94"/>
      <c r="K85" s="305">
        <v>0.05</v>
      </c>
      <c r="L85" s="860">
        <f>N78*K85</f>
        <v>26.884665353375127</v>
      </c>
      <c r="M85" s="861"/>
      <c r="N85" s="51"/>
    </row>
    <row r="86" spans="1:14" ht="15.75" thickBot="1">
      <c r="B86" s="824" t="s">
        <v>953</v>
      </c>
      <c r="C86" s="825"/>
      <c r="D86" s="825"/>
      <c r="E86" s="825"/>
      <c r="F86" s="825"/>
      <c r="G86" s="825"/>
      <c r="H86" s="825"/>
      <c r="I86" s="825"/>
      <c r="J86" s="825"/>
      <c r="K86" s="825"/>
      <c r="L86" s="825"/>
      <c r="M86" s="826"/>
      <c r="N86" s="52">
        <f>L83+L84+L85</f>
        <v>161.30799212025073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699.00129918775315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2390.0556099083028</v>
      </c>
      <c r="N48" s="272">
        <f>K48*M48</f>
        <v>2390.0556099083028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2390.0556099083028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2390.0556099083028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478.01112198166061</v>
      </c>
      <c r="M83" s="859"/>
      <c r="N83" s="51"/>
    </row>
    <row r="84" spans="1:14">
      <c r="B84" s="89" t="s">
        <v>973</v>
      </c>
      <c r="C84" s="90"/>
      <c r="D84" s="90"/>
      <c r="E84" s="90"/>
      <c r="F84" s="90"/>
      <c r="G84" s="90"/>
      <c r="H84" s="90"/>
      <c r="I84" s="87"/>
      <c r="J84" s="88"/>
      <c r="K84" s="304">
        <v>0.05</v>
      </c>
      <c r="L84" s="858">
        <f>N78*K84</f>
        <v>119.50278049541515</v>
      </c>
      <c r="M84" s="859"/>
      <c r="N84" s="51"/>
    </row>
    <row r="85" spans="1:14" ht="15.75" thickBot="1">
      <c r="B85" s="91" t="s">
        <v>974</v>
      </c>
      <c r="C85" s="92"/>
      <c r="D85" s="92"/>
      <c r="E85" s="92"/>
      <c r="F85" s="92"/>
      <c r="G85" s="92"/>
      <c r="H85" s="92"/>
      <c r="I85" s="93"/>
      <c r="J85" s="94"/>
      <c r="K85" s="305">
        <v>0.05</v>
      </c>
      <c r="L85" s="860">
        <f>N78*K85</f>
        <v>119.50278049541515</v>
      </c>
      <c r="M85" s="861"/>
      <c r="N85" s="51"/>
    </row>
    <row r="86" spans="1:14" ht="15.75" thickBot="1">
      <c r="B86" s="824" t="s">
        <v>953</v>
      </c>
      <c r="C86" s="825"/>
      <c r="D86" s="825"/>
      <c r="E86" s="825"/>
      <c r="F86" s="825"/>
      <c r="G86" s="825"/>
      <c r="H86" s="825"/>
      <c r="I86" s="825"/>
      <c r="J86" s="825"/>
      <c r="K86" s="825"/>
      <c r="L86" s="825"/>
      <c r="M86" s="826"/>
      <c r="N86" s="52">
        <f>L83+L84+L85</f>
        <v>717.01668297249103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3107.0722928807936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2268.6559598812141</v>
      </c>
      <c r="N48" s="272">
        <f>K48*M48</f>
        <v>2268.6559598812141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2268.6559598812141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2268.6559598812141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453.73119197624283</v>
      </c>
      <c r="M83" s="859"/>
      <c r="N83" s="51"/>
    </row>
    <row r="84" spans="1:14">
      <c r="B84" s="89" t="s">
        <v>973</v>
      </c>
      <c r="C84" s="90"/>
      <c r="D84" s="90"/>
      <c r="E84" s="90"/>
      <c r="F84" s="90"/>
      <c r="G84" s="90"/>
      <c r="H84" s="90"/>
      <c r="I84" s="87"/>
      <c r="J84" s="88"/>
      <c r="K84" s="304">
        <v>0.05</v>
      </c>
      <c r="L84" s="858">
        <f>N78*K84</f>
        <v>113.43279799406071</v>
      </c>
      <c r="M84" s="859"/>
      <c r="N84" s="51"/>
    </row>
    <row r="85" spans="1:14" ht="15.75" thickBot="1">
      <c r="B85" s="91" t="s">
        <v>974</v>
      </c>
      <c r="C85" s="92"/>
      <c r="D85" s="92"/>
      <c r="E85" s="92"/>
      <c r="F85" s="92"/>
      <c r="G85" s="92"/>
      <c r="H85" s="92"/>
      <c r="I85" s="93"/>
      <c r="J85" s="94"/>
      <c r="K85" s="305">
        <v>0.05</v>
      </c>
      <c r="L85" s="860">
        <f>N78*K85</f>
        <v>113.43279799406071</v>
      </c>
      <c r="M85" s="861"/>
      <c r="N85" s="51"/>
    </row>
    <row r="86" spans="1:14" ht="15.75" thickBot="1">
      <c r="B86" s="824" t="s">
        <v>953</v>
      </c>
      <c r="C86" s="825"/>
      <c r="D86" s="825"/>
      <c r="E86" s="825"/>
      <c r="F86" s="825"/>
      <c r="G86" s="825"/>
      <c r="H86" s="825"/>
      <c r="I86" s="825"/>
      <c r="J86" s="825"/>
      <c r="K86" s="825"/>
      <c r="L86" s="825"/>
      <c r="M86" s="826"/>
      <c r="N86" s="52">
        <f>L83+L84+L85</f>
        <v>680.59678796436424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2949.2527478455786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2215.5436129943632</v>
      </c>
      <c r="N48" s="272">
        <f>K48*M48</f>
        <v>2215.5436129943632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2215.5436129943632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2215.5436129943632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443.10872259887265</v>
      </c>
      <c r="M83" s="859"/>
      <c r="N83" s="51"/>
    </row>
    <row r="84" spans="1:14">
      <c r="B84" s="89" t="s">
        <v>973</v>
      </c>
      <c r="C84" s="90"/>
      <c r="D84" s="90"/>
      <c r="E84" s="90"/>
      <c r="F84" s="90"/>
      <c r="G84" s="90"/>
      <c r="H84" s="90"/>
      <c r="I84" s="87"/>
      <c r="J84" s="88"/>
      <c r="K84" s="304">
        <v>0.05</v>
      </c>
      <c r="L84" s="858">
        <f>N78*K84</f>
        <v>110.77718064971816</v>
      </c>
      <c r="M84" s="859"/>
      <c r="N84" s="51"/>
    </row>
    <row r="85" spans="1:14" ht="15.75" thickBot="1">
      <c r="B85" s="91" t="s">
        <v>974</v>
      </c>
      <c r="C85" s="92"/>
      <c r="D85" s="92"/>
      <c r="E85" s="92"/>
      <c r="F85" s="92"/>
      <c r="G85" s="92"/>
      <c r="H85" s="92"/>
      <c r="I85" s="93"/>
      <c r="J85" s="94"/>
      <c r="K85" s="305">
        <v>0.05</v>
      </c>
      <c r="L85" s="860">
        <f>N78*K85</f>
        <v>110.77718064971816</v>
      </c>
      <c r="M85" s="861"/>
      <c r="N85" s="51"/>
    </row>
    <row r="86" spans="1:14" ht="15.75" thickBot="1">
      <c r="B86" s="824" t="s">
        <v>953</v>
      </c>
      <c r="C86" s="825"/>
      <c r="D86" s="825"/>
      <c r="E86" s="825"/>
      <c r="F86" s="825"/>
      <c r="G86" s="825"/>
      <c r="H86" s="825"/>
      <c r="I86" s="825"/>
      <c r="J86" s="825"/>
      <c r="K86" s="825"/>
      <c r="L86" s="825"/>
      <c r="M86" s="826"/>
      <c r="N86" s="52">
        <f>L83+L84+L85</f>
        <v>664.66308389830897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2880.206696892672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2469.1821675152437</v>
      </c>
      <c r="N48" s="272">
        <f>K48*M48</f>
        <v>2469.1821675152437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2469.1821675152437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2469.1821675152437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493.83643350304874</v>
      </c>
      <c r="M83" s="859"/>
      <c r="N83" s="51"/>
    </row>
    <row r="84" spans="1:14">
      <c r="B84" s="89" t="s">
        <v>973</v>
      </c>
      <c r="C84" s="90"/>
      <c r="D84" s="90"/>
      <c r="E84" s="90"/>
      <c r="F84" s="90"/>
      <c r="G84" s="90"/>
      <c r="H84" s="90"/>
      <c r="I84" s="87"/>
      <c r="J84" s="88"/>
      <c r="K84" s="304">
        <v>0.05</v>
      </c>
      <c r="L84" s="858">
        <f>N78*K84</f>
        <v>123.45910837576218</v>
      </c>
      <c r="M84" s="859"/>
      <c r="N84" s="51"/>
    </row>
    <row r="85" spans="1:14" ht="15.75" thickBot="1">
      <c r="B85" s="91" t="s">
        <v>974</v>
      </c>
      <c r="C85" s="92"/>
      <c r="D85" s="92"/>
      <c r="E85" s="92"/>
      <c r="F85" s="92"/>
      <c r="G85" s="92"/>
      <c r="H85" s="92"/>
      <c r="I85" s="93"/>
      <c r="J85" s="94"/>
      <c r="K85" s="305">
        <v>0.05</v>
      </c>
      <c r="L85" s="860">
        <f>N78*K85</f>
        <v>123.45910837576218</v>
      </c>
      <c r="M85" s="861"/>
      <c r="N85" s="51"/>
    </row>
    <row r="86" spans="1:14" ht="15.75" thickBot="1">
      <c r="B86" s="824" t="s">
        <v>953</v>
      </c>
      <c r="C86" s="825"/>
      <c r="D86" s="825"/>
      <c r="E86" s="825"/>
      <c r="F86" s="825"/>
      <c r="G86" s="825"/>
      <c r="H86" s="825"/>
      <c r="I86" s="825"/>
      <c r="J86" s="825"/>
      <c r="K86" s="825"/>
      <c r="L86" s="825"/>
      <c r="M86" s="826"/>
      <c r="N86" s="52">
        <f>L83+L84+L85</f>
        <v>740.75465025457311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3209.936817769817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3062.0893868439698</v>
      </c>
      <c r="N48" s="272">
        <f>K48*M48</f>
        <v>3062.0893868439698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3062.0893868439698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3062.0893868439698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612.41787736879394</v>
      </c>
      <c r="M83" s="859"/>
      <c r="N83" s="51"/>
    </row>
    <row r="84" spans="1:14">
      <c r="B84" s="89" t="s">
        <v>973</v>
      </c>
      <c r="C84" s="90"/>
      <c r="D84" s="90"/>
      <c r="E84" s="90"/>
      <c r="F84" s="90"/>
      <c r="G84" s="90"/>
      <c r="H84" s="90"/>
      <c r="I84" s="87"/>
      <c r="J84" s="88"/>
      <c r="K84" s="304">
        <v>0.05</v>
      </c>
      <c r="L84" s="858">
        <f>N78*K84</f>
        <v>153.10446934219848</v>
      </c>
      <c r="M84" s="859"/>
      <c r="N84" s="51"/>
    </row>
    <row r="85" spans="1:14" ht="15.75" thickBot="1">
      <c r="B85" s="91" t="s">
        <v>974</v>
      </c>
      <c r="C85" s="92"/>
      <c r="D85" s="92"/>
      <c r="E85" s="92"/>
      <c r="F85" s="92"/>
      <c r="G85" s="92"/>
      <c r="H85" s="92"/>
      <c r="I85" s="93"/>
      <c r="J85" s="94"/>
      <c r="K85" s="305">
        <v>0.05</v>
      </c>
      <c r="L85" s="860">
        <f>N78*K85</f>
        <v>153.10446934219848</v>
      </c>
      <c r="M85" s="861"/>
      <c r="N85" s="51"/>
    </row>
    <row r="86" spans="1:14" ht="15.75" thickBot="1">
      <c r="B86" s="824" t="s">
        <v>953</v>
      </c>
      <c r="C86" s="825"/>
      <c r="D86" s="825"/>
      <c r="E86" s="825"/>
      <c r="F86" s="825"/>
      <c r="G86" s="825"/>
      <c r="H86" s="825"/>
      <c r="I86" s="825"/>
      <c r="J86" s="825"/>
      <c r="K86" s="825"/>
      <c r="L86" s="825"/>
      <c r="M86" s="826"/>
      <c r="N86" s="52">
        <f>L83+L84+L85</f>
        <v>918.62681605319096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3980.7162028971607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3569.3664958857321</v>
      </c>
      <c r="N48" s="272">
        <f>K48*M48</f>
        <v>3569.3664958857321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3569.3664958857321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3569.3664958857321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713.87329917714646</v>
      </c>
      <c r="M83" s="859"/>
      <c r="N83" s="51"/>
    </row>
    <row r="84" spans="1:14">
      <c r="B84" s="89" t="s">
        <v>973</v>
      </c>
      <c r="C84" s="90"/>
      <c r="D84" s="90"/>
      <c r="E84" s="90"/>
      <c r="F84" s="90"/>
      <c r="G84" s="90"/>
      <c r="H84" s="90"/>
      <c r="I84" s="87"/>
      <c r="J84" s="88"/>
      <c r="K84" s="304">
        <v>0.05</v>
      </c>
      <c r="L84" s="858">
        <f>N78*K84</f>
        <v>178.46832479428662</v>
      </c>
      <c r="M84" s="859"/>
      <c r="N84" s="51"/>
    </row>
    <row r="85" spans="1:14" ht="15.75" thickBot="1">
      <c r="B85" s="91" t="s">
        <v>974</v>
      </c>
      <c r="C85" s="92"/>
      <c r="D85" s="92"/>
      <c r="E85" s="92"/>
      <c r="F85" s="92"/>
      <c r="G85" s="92"/>
      <c r="H85" s="92"/>
      <c r="I85" s="93"/>
      <c r="J85" s="94"/>
      <c r="K85" s="305">
        <v>0.05</v>
      </c>
      <c r="L85" s="860">
        <f>N78*K85</f>
        <v>178.46832479428662</v>
      </c>
      <c r="M85" s="861"/>
      <c r="N85" s="51"/>
    </row>
    <row r="86" spans="1:14" ht="15.75" thickBot="1">
      <c r="B86" s="824" t="s">
        <v>953</v>
      </c>
      <c r="C86" s="825"/>
      <c r="D86" s="825"/>
      <c r="E86" s="825"/>
      <c r="F86" s="825"/>
      <c r="G86" s="825"/>
      <c r="H86" s="825"/>
      <c r="I86" s="825"/>
      <c r="J86" s="825"/>
      <c r="K86" s="825"/>
      <c r="L86" s="825"/>
      <c r="M86" s="826"/>
      <c r="N86" s="52">
        <f>L83+L84+L85</f>
        <v>1070.8099487657198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4640.1764446514517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2875.6542100166557</v>
      </c>
      <c r="N48" s="272">
        <f>K48*M48</f>
        <v>2875.6542100166557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2875.6542100166557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2875.6542100166557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575.13084200333117</v>
      </c>
      <c r="M83" s="859"/>
      <c r="N83" s="51"/>
    </row>
    <row r="84" spans="1:14">
      <c r="B84" s="89" t="s">
        <v>973</v>
      </c>
      <c r="C84" s="90"/>
      <c r="D84" s="90"/>
      <c r="E84" s="90"/>
      <c r="F84" s="90"/>
      <c r="G84" s="90"/>
      <c r="H84" s="90"/>
      <c r="I84" s="87"/>
      <c r="J84" s="88"/>
      <c r="K84" s="304">
        <v>0.05</v>
      </c>
      <c r="L84" s="858">
        <f>N78*K84</f>
        <v>143.78271050083279</v>
      </c>
      <c r="M84" s="859"/>
      <c r="N84" s="51"/>
    </row>
    <row r="85" spans="1:14" ht="15.75" thickBot="1">
      <c r="B85" s="91" t="s">
        <v>974</v>
      </c>
      <c r="C85" s="92"/>
      <c r="D85" s="92"/>
      <c r="E85" s="92"/>
      <c r="F85" s="92"/>
      <c r="G85" s="92"/>
      <c r="H85" s="92"/>
      <c r="I85" s="93"/>
      <c r="J85" s="94"/>
      <c r="K85" s="305">
        <v>0.05</v>
      </c>
      <c r="L85" s="860">
        <f>N78*K85</f>
        <v>143.78271050083279</v>
      </c>
      <c r="M85" s="861"/>
      <c r="N85" s="51"/>
    </row>
    <row r="86" spans="1:14" ht="15.75" thickBot="1">
      <c r="B86" s="824" t="s">
        <v>953</v>
      </c>
      <c r="C86" s="825"/>
      <c r="D86" s="825"/>
      <c r="E86" s="825"/>
      <c r="F86" s="825"/>
      <c r="G86" s="825"/>
      <c r="H86" s="825"/>
      <c r="I86" s="825"/>
      <c r="J86" s="825"/>
      <c r="K86" s="825"/>
      <c r="L86" s="825"/>
      <c r="M86" s="826"/>
      <c r="N86" s="52">
        <f>L83+L84+L85</f>
        <v>862.69626300499669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3738.3504730216523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3628.9823954526064</v>
      </c>
      <c r="N48" s="272">
        <f>K48*M48</f>
        <v>3628.9823954526064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3628.9823954526064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3628.9823954526064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725.7964790905213</v>
      </c>
      <c r="M83" s="859"/>
      <c r="N83" s="51"/>
    </row>
    <row r="84" spans="1:14">
      <c r="B84" s="89" t="s">
        <v>973</v>
      </c>
      <c r="C84" s="90"/>
      <c r="D84" s="90"/>
      <c r="E84" s="90"/>
      <c r="F84" s="90"/>
      <c r="G84" s="90"/>
      <c r="H84" s="90"/>
      <c r="I84" s="87"/>
      <c r="J84" s="88"/>
      <c r="K84" s="304">
        <v>0.05</v>
      </c>
      <c r="L84" s="858">
        <f>N78*K84</f>
        <v>181.44911977263033</v>
      </c>
      <c r="M84" s="859"/>
      <c r="N84" s="51"/>
    </row>
    <row r="85" spans="1:14" ht="15.75" thickBot="1">
      <c r="B85" s="91" t="s">
        <v>974</v>
      </c>
      <c r="C85" s="92"/>
      <c r="D85" s="92"/>
      <c r="E85" s="92"/>
      <c r="F85" s="92"/>
      <c r="G85" s="92"/>
      <c r="H85" s="92"/>
      <c r="I85" s="93"/>
      <c r="J85" s="94"/>
      <c r="K85" s="305">
        <v>0.05</v>
      </c>
      <c r="L85" s="860">
        <f>N78*K85</f>
        <v>181.44911977263033</v>
      </c>
      <c r="M85" s="861"/>
      <c r="N85" s="51"/>
    </row>
    <row r="86" spans="1:14" ht="15.75" thickBot="1">
      <c r="B86" s="824" t="s">
        <v>953</v>
      </c>
      <c r="C86" s="825"/>
      <c r="D86" s="825"/>
      <c r="E86" s="825"/>
      <c r="F86" s="825"/>
      <c r="G86" s="825"/>
      <c r="H86" s="825"/>
      <c r="I86" s="825"/>
      <c r="J86" s="825"/>
      <c r="K86" s="825"/>
      <c r="L86" s="825"/>
      <c r="M86" s="826"/>
      <c r="N86" s="52">
        <f>L83+L84+L85</f>
        <v>1088.694718635782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4717.6771140883884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3734.1231637796377</v>
      </c>
      <c r="N48" s="272">
        <f>K48*M48</f>
        <v>3734.1231637796377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3734.1231637796377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3734.1231637796377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746.82463275592761</v>
      </c>
      <c r="M83" s="859"/>
      <c r="N83" s="51"/>
    </row>
    <row r="84" spans="1:14">
      <c r="B84" s="89" t="s">
        <v>973</v>
      </c>
      <c r="C84" s="90"/>
      <c r="D84" s="90"/>
      <c r="E84" s="90"/>
      <c r="F84" s="90"/>
      <c r="G84" s="90"/>
      <c r="H84" s="90"/>
      <c r="I84" s="87"/>
      <c r="J84" s="88"/>
      <c r="K84" s="304">
        <v>0.05</v>
      </c>
      <c r="L84" s="858">
        <f>N78*K84</f>
        <v>186.7061581889819</v>
      </c>
      <c r="M84" s="859"/>
      <c r="N84" s="51"/>
    </row>
    <row r="85" spans="1:14" ht="15.75" thickBot="1">
      <c r="B85" s="91" t="s">
        <v>974</v>
      </c>
      <c r="C85" s="92"/>
      <c r="D85" s="92"/>
      <c r="E85" s="92"/>
      <c r="F85" s="92"/>
      <c r="G85" s="92"/>
      <c r="H85" s="92"/>
      <c r="I85" s="93"/>
      <c r="J85" s="94"/>
      <c r="K85" s="305">
        <v>0.05</v>
      </c>
      <c r="L85" s="860">
        <f>N78*K85</f>
        <v>186.7061581889819</v>
      </c>
      <c r="M85" s="861"/>
      <c r="N85" s="51"/>
    </row>
    <row r="86" spans="1:14" ht="15.75" thickBot="1">
      <c r="B86" s="824" t="s">
        <v>953</v>
      </c>
      <c r="C86" s="825"/>
      <c r="D86" s="825"/>
      <c r="E86" s="825"/>
      <c r="F86" s="825"/>
      <c r="G86" s="825"/>
      <c r="H86" s="825"/>
      <c r="I86" s="825"/>
      <c r="J86" s="825"/>
      <c r="K86" s="825"/>
      <c r="L86" s="825"/>
      <c r="M86" s="826"/>
      <c r="N86" s="52">
        <f>L83+L84+L85</f>
        <v>1120.2369491338914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4854.3601129135295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3849.0192611267034</v>
      </c>
      <c r="N48" s="272">
        <f>K48*M48</f>
        <v>3849.0192611267034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3849.0192611267034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3849.0192611267034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769.80385222534073</v>
      </c>
      <c r="M83" s="859"/>
      <c r="N83" s="51"/>
    </row>
    <row r="84" spans="1:14">
      <c r="B84" s="89" t="s">
        <v>973</v>
      </c>
      <c r="C84" s="90"/>
      <c r="D84" s="90"/>
      <c r="E84" s="90"/>
      <c r="F84" s="90"/>
      <c r="G84" s="90"/>
      <c r="H84" s="90"/>
      <c r="I84" s="87"/>
      <c r="J84" s="88"/>
      <c r="K84" s="304">
        <v>0.05</v>
      </c>
      <c r="L84" s="858">
        <f>N78*K84</f>
        <v>192.45096305633518</v>
      </c>
      <c r="M84" s="859"/>
      <c r="N84" s="51"/>
    </row>
    <row r="85" spans="1:14" ht="15.75" thickBot="1">
      <c r="B85" s="91" t="s">
        <v>974</v>
      </c>
      <c r="C85" s="92"/>
      <c r="D85" s="92"/>
      <c r="E85" s="92"/>
      <c r="F85" s="92"/>
      <c r="G85" s="92"/>
      <c r="H85" s="92"/>
      <c r="I85" s="93"/>
      <c r="J85" s="94"/>
      <c r="K85" s="305">
        <v>0.05</v>
      </c>
      <c r="L85" s="860">
        <f>N78*K85</f>
        <v>192.45096305633518</v>
      </c>
      <c r="M85" s="861"/>
      <c r="N85" s="51"/>
    </row>
    <row r="86" spans="1:14" ht="15.75" thickBot="1">
      <c r="B86" s="824" t="s">
        <v>953</v>
      </c>
      <c r="C86" s="825"/>
      <c r="D86" s="825"/>
      <c r="E86" s="825"/>
      <c r="F86" s="825"/>
      <c r="G86" s="825"/>
      <c r="H86" s="825"/>
      <c r="I86" s="825"/>
      <c r="J86" s="825"/>
      <c r="K86" s="825"/>
      <c r="L86" s="825"/>
      <c r="M86" s="826"/>
      <c r="N86" s="52">
        <f>L83+L84+L85</f>
        <v>1154.7057783380112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5003.7250394647144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3625.7306191125945</v>
      </c>
      <c r="N48" s="272">
        <f>K48*M48</f>
        <v>3625.7306191125945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3625.7306191125945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3625.7306191125945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725.14612382251892</v>
      </c>
      <c r="M83" s="859"/>
      <c r="N83" s="51"/>
    </row>
    <row r="84" spans="1:14">
      <c r="B84" s="89" t="s">
        <v>973</v>
      </c>
      <c r="C84" s="90"/>
      <c r="D84" s="90"/>
      <c r="E84" s="90"/>
      <c r="F84" s="90"/>
      <c r="G84" s="90"/>
      <c r="H84" s="90"/>
      <c r="I84" s="87"/>
      <c r="J84" s="88"/>
      <c r="K84" s="304">
        <v>0.05</v>
      </c>
      <c r="L84" s="858">
        <f>N78*K84</f>
        <v>181.28653095562973</v>
      </c>
      <c r="M84" s="859"/>
      <c r="N84" s="51"/>
    </row>
    <row r="85" spans="1:14" ht="15.75" thickBot="1">
      <c r="B85" s="91" t="s">
        <v>974</v>
      </c>
      <c r="C85" s="92"/>
      <c r="D85" s="92"/>
      <c r="E85" s="92"/>
      <c r="F85" s="92"/>
      <c r="G85" s="92"/>
      <c r="H85" s="92"/>
      <c r="I85" s="93"/>
      <c r="J85" s="94"/>
      <c r="K85" s="305">
        <v>0.05</v>
      </c>
      <c r="L85" s="860">
        <f>N78*K85</f>
        <v>181.28653095562973</v>
      </c>
      <c r="M85" s="861"/>
      <c r="N85" s="51"/>
    </row>
    <row r="86" spans="1:14" ht="15.75" thickBot="1">
      <c r="B86" s="824" t="s">
        <v>953</v>
      </c>
      <c r="C86" s="825"/>
      <c r="D86" s="825"/>
      <c r="E86" s="825"/>
      <c r="F86" s="825"/>
      <c r="G86" s="825"/>
      <c r="H86" s="825"/>
      <c r="I86" s="825"/>
      <c r="J86" s="825"/>
      <c r="K86" s="825"/>
      <c r="L86" s="825"/>
      <c r="M86" s="826"/>
      <c r="N86" s="52">
        <f>L83+L84+L85</f>
        <v>1087.7191857337784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4713.4498048463729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4754.0970090965138</v>
      </c>
      <c r="N48" s="272">
        <f>K48*M48</f>
        <v>4754.0970090965138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4754.0970090965138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4754.0970090965138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950.81940181930281</v>
      </c>
      <c r="M83" s="859"/>
      <c r="N83" s="51"/>
    </row>
    <row r="84" spans="1:14">
      <c r="B84" s="89" t="s">
        <v>973</v>
      </c>
      <c r="C84" s="90"/>
      <c r="D84" s="90"/>
      <c r="E84" s="90"/>
      <c r="F84" s="90"/>
      <c r="G84" s="90"/>
      <c r="H84" s="90"/>
      <c r="I84" s="87"/>
      <c r="J84" s="88"/>
      <c r="K84" s="304">
        <v>0.05</v>
      </c>
      <c r="L84" s="858">
        <f>N78*K84</f>
        <v>237.7048504548257</v>
      </c>
      <c r="M84" s="859"/>
      <c r="N84" s="51"/>
    </row>
    <row r="85" spans="1:14" ht="15.75" thickBot="1">
      <c r="B85" s="91" t="s">
        <v>974</v>
      </c>
      <c r="C85" s="92"/>
      <c r="D85" s="92"/>
      <c r="E85" s="92"/>
      <c r="F85" s="92"/>
      <c r="G85" s="92"/>
      <c r="H85" s="92"/>
      <c r="I85" s="93"/>
      <c r="J85" s="94"/>
      <c r="K85" s="305">
        <v>0.05</v>
      </c>
      <c r="L85" s="860">
        <f>N78*K85</f>
        <v>237.7048504548257</v>
      </c>
      <c r="M85" s="861"/>
      <c r="N85" s="51"/>
    </row>
    <row r="86" spans="1:14" ht="15.75" thickBot="1">
      <c r="B86" s="824" t="s">
        <v>953</v>
      </c>
      <c r="C86" s="825"/>
      <c r="D86" s="825"/>
      <c r="E86" s="825"/>
      <c r="F86" s="825"/>
      <c r="G86" s="825"/>
      <c r="H86" s="825"/>
      <c r="I86" s="825"/>
      <c r="J86" s="825"/>
      <c r="K86" s="825"/>
      <c r="L86" s="825"/>
      <c r="M86" s="826"/>
      <c r="N86" s="52">
        <f>L83+L84+L85</f>
        <v>1426.2291027289541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6180.3261118254677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4754.0970090965138</v>
      </c>
      <c r="N48" s="272">
        <f>K48*M48</f>
        <v>4754.0970090965138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4754.0970090965138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4754.0970090965138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950.81940181930281</v>
      </c>
      <c r="M83" s="859"/>
      <c r="N83" s="51"/>
    </row>
    <row r="84" spans="1:14">
      <c r="B84" s="89" t="s">
        <v>973</v>
      </c>
      <c r="C84" s="90"/>
      <c r="D84" s="90"/>
      <c r="E84" s="90"/>
      <c r="F84" s="90"/>
      <c r="G84" s="90"/>
      <c r="H84" s="90"/>
      <c r="I84" s="87"/>
      <c r="J84" s="88"/>
      <c r="K84" s="304">
        <v>0.05</v>
      </c>
      <c r="L84" s="858">
        <f>N78*K84</f>
        <v>237.7048504548257</v>
      </c>
      <c r="M84" s="859"/>
      <c r="N84" s="51"/>
    </row>
    <row r="85" spans="1:14" ht="15.75" thickBot="1">
      <c r="B85" s="91" t="s">
        <v>974</v>
      </c>
      <c r="C85" s="92"/>
      <c r="D85" s="92"/>
      <c r="E85" s="92"/>
      <c r="F85" s="92"/>
      <c r="G85" s="92"/>
      <c r="H85" s="92"/>
      <c r="I85" s="93"/>
      <c r="J85" s="94"/>
      <c r="K85" s="305">
        <v>0.05</v>
      </c>
      <c r="L85" s="860">
        <f>N78*K85</f>
        <v>237.7048504548257</v>
      </c>
      <c r="M85" s="861"/>
      <c r="N85" s="51"/>
    </row>
    <row r="86" spans="1:14" ht="15.75" thickBot="1">
      <c r="B86" s="824" t="s">
        <v>953</v>
      </c>
      <c r="C86" s="825"/>
      <c r="D86" s="825"/>
      <c r="E86" s="825"/>
      <c r="F86" s="825"/>
      <c r="G86" s="825"/>
      <c r="H86" s="825"/>
      <c r="I86" s="825"/>
      <c r="J86" s="825"/>
      <c r="K86" s="825"/>
      <c r="L86" s="825"/>
      <c r="M86" s="826"/>
      <c r="N86" s="52">
        <f>L83+L84+L85</f>
        <v>1426.2291027289541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6180.3261118254677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3856.6067392533964</v>
      </c>
      <c r="N48" s="272">
        <f>K48*M48</f>
        <v>3856.6067392533964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3856.6067392533964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3856.6067392533964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771.32134785067933</v>
      </c>
      <c r="M83" s="859"/>
      <c r="N83" s="51"/>
    </row>
    <row r="84" spans="1:14">
      <c r="B84" s="89" t="s">
        <v>973</v>
      </c>
      <c r="C84" s="90"/>
      <c r="D84" s="90"/>
      <c r="E84" s="90"/>
      <c r="F84" s="90"/>
      <c r="G84" s="90"/>
      <c r="H84" s="90"/>
      <c r="I84" s="87"/>
      <c r="J84" s="88"/>
      <c r="K84" s="304">
        <v>0.05</v>
      </c>
      <c r="L84" s="858">
        <f>N78*K84</f>
        <v>192.83033696266983</v>
      </c>
      <c r="M84" s="859"/>
      <c r="N84" s="51"/>
    </row>
    <row r="85" spans="1:14" ht="15.75" thickBot="1">
      <c r="B85" s="91" t="s">
        <v>974</v>
      </c>
      <c r="C85" s="92"/>
      <c r="D85" s="92"/>
      <c r="E85" s="92"/>
      <c r="F85" s="92"/>
      <c r="G85" s="92"/>
      <c r="H85" s="92"/>
      <c r="I85" s="93"/>
      <c r="J85" s="94"/>
      <c r="K85" s="305">
        <v>0.05</v>
      </c>
      <c r="L85" s="860">
        <f>N78*K85</f>
        <v>192.83033696266983</v>
      </c>
      <c r="M85" s="861"/>
      <c r="N85" s="51"/>
    </row>
    <row r="86" spans="1:14" ht="15.75" thickBot="1">
      <c r="B86" s="824" t="s">
        <v>953</v>
      </c>
      <c r="C86" s="825"/>
      <c r="D86" s="825"/>
      <c r="E86" s="825"/>
      <c r="F86" s="825"/>
      <c r="G86" s="825"/>
      <c r="H86" s="825"/>
      <c r="I86" s="825"/>
      <c r="J86" s="825"/>
      <c r="K86" s="825"/>
      <c r="L86" s="825"/>
      <c r="M86" s="826"/>
      <c r="N86" s="52">
        <f>L83+L84+L85</f>
        <v>1156.9820217760191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5013.5887610294158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4136.2595044943682</v>
      </c>
      <c r="N48" s="272">
        <f>K48*M48</f>
        <v>4136.2595044943682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4136.2595044943682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4136.2595044943682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827.25190089887371</v>
      </c>
      <c r="M83" s="859"/>
      <c r="N83" s="51"/>
    </row>
    <row r="84" spans="1:14">
      <c r="B84" s="89" t="s">
        <v>973</v>
      </c>
      <c r="C84" s="90"/>
      <c r="D84" s="90"/>
      <c r="E84" s="90"/>
      <c r="F84" s="90"/>
      <c r="G84" s="90"/>
      <c r="H84" s="90"/>
      <c r="I84" s="87"/>
      <c r="J84" s="88"/>
      <c r="K84" s="304">
        <v>0.05</v>
      </c>
      <c r="L84" s="858">
        <f>N78*K84</f>
        <v>206.81297522471843</v>
      </c>
      <c r="M84" s="859"/>
      <c r="N84" s="51"/>
    </row>
    <row r="85" spans="1:14" ht="15.75" thickBot="1">
      <c r="B85" s="91" t="s">
        <v>974</v>
      </c>
      <c r="C85" s="92"/>
      <c r="D85" s="92"/>
      <c r="E85" s="92"/>
      <c r="F85" s="92"/>
      <c r="G85" s="92"/>
      <c r="H85" s="92"/>
      <c r="I85" s="93"/>
      <c r="J85" s="94"/>
      <c r="K85" s="305">
        <v>0.05</v>
      </c>
      <c r="L85" s="860">
        <f>N78*K85</f>
        <v>206.81297522471843</v>
      </c>
      <c r="M85" s="861"/>
      <c r="N85" s="51"/>
    </row>
    <row r="86" spans="1:14" ht="15.75" thickBot="1">
      <c r="B86" s="824" t="s">
        <v>953</v>
      </c>
      <c r="C86" s="825"/>
      <c r="D86" s="825"/>
      <c r="E86" s="825"/>
      <c r="F86" s="825"/>
      <c r="G86" s="825"/>
      <c r="H86" s="825"/>
      <c r="I86" s="825"/>
      <c r="J86" s="825"/>
      <c r="K86" s="825"/>
      <c r="L86" s="825"/>
      <c r="M86" s="826"/>
      <c r="N86" s="52">
        <f>L83+L84+L85</f>
        <v>1240.8778513483105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5377.1373558426785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4469.0246166221905</v>
      </c>
      <c r="N48" s="272">
        <f>K48*M48</f>
        <v>4469.0246166221905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4469.0246166221905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4469.0246166221905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893.80492332443816</v>
      </c>
      <c r="M83" s="859"/>
      <c r="N83" s="51"/>
    </row>
    <row r="84" spans="1:14">
      <c r="B84" s="89" t="s">
        <v>973</v>
      </c>
      <c r="C84" s="90"/>
      <c r="D84" s="90"/>
      <c r="E84" s="90"/>
      <c r="F84" s="90"/>
      <c r="G84" s="90"/>
      <c r="H84" s="90"/>
      <c r="I84" s="87"/>
      <c r="J84" s="88"/>
      <c r="K84" s="304">
        <v>0.05</v>
      </c>
      <c r="L84" s="858">
        <f>N78*K84</f>
        <v>223.45123083110954</v>
      </c>
      <c r="M84" s="859"/>
      <c r="N84" s="51"/>
    </row>
    <row r="85" spans="1:14" ht="15.75" thickBot="1">
      <c r="B85" s="91" t="s">
        <v>974</v>
      </c>
      <c r="C85" s="92"/>
      <c r="D85" s="92"/>
      <c r="E85" s="92"/>
      <c r="F85" s="92"/>
      <c r="G85" s="92"/>
      <c r="H85" s="92"/>
      <c r="I85" s="93"/>
      <c r="J85" s="94"/>
      <c r="K85" s="305">
        <v>0.05</v>
      </c>
      <c r="L85" s="860">
        <f>N78*K85</f>
        <v>223.45123083110954</v>
      </c>
      <c r="M85" s="861"/>
      <c r="N85" s="51"/>
    </row>
    <row r="86" spans="1:14" ht="15.75" thickBot="1">
      <c r="B86" s="824" t="s">
        <v>953</v>
      </c>
      <c r="C86" s="825"/>
      <c r="D86" s="825"/>
      <c r="E86" s="825"/>
      <c r="F86" s="825"/>
      <c r="G86" s="825"/>
      <c r="H86" s="825"/>
      <c r="I86" s="825"/>
      <c r="J86" s="825"/>
      <c r="K86" s="825"/>
      <c r="L86" s="825"/>
      <c r="M86" s="826"/>
      <c r="N86" s="52">
        <f>L83+L84+L85</f>
        <v>1340.7073849866572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5809.7320016088479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3517.3380744455512</v>
      </c>
      <c r="N48" s="272">
        <f>K48*M48</f>
        <v>3517.3380744455512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3517.3380744455512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3517.3380744455512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703.46761488911034</v>
      </c>
      <c r="M83" s="859"/>
      <c r="N83" s="51"/>
    </row>
    <row r="84" spans="1:14">
      <c r="B84" s="89" t="s">
        <v>973</v>
      </c>
      <c r="C84" s="90"/>
      <c r="D84" s="90"/>
      <c r="E84" s="90"/>
      <c r="F84" s="90"/>
      <c r="G84" s="90"/>
      <c r="H84" s="90"/>
      <c r="I84" s="87"/>
      <c r="J84" s="88"/>
      <c r="K84" s="304">
        <v>0.05</v>
      </c>
      <c r="L84" s="858">
        <f>N78*K84</f>
        <v>175.86690372227758</v>
      </c>
      <c r="M84" s="859"/>
      <c r="N84" s="51"/>
    </row>
    <row r="85" spans="1:14" ht="15.75" thickBot="1">
      <c r="B85" s="91" t="s">
        <v>974</v>
      </c>
      <c r="C85" s="92"/>
      <c r="D85" s="92"/>
      <c r="E85" s="92"/>
      <c r="F85" s="92"/>
      <c r="G85" s="92"/>
      <c r="H85" s="92"/>
      <c r="I85" s="93"/>
      <c r="J85" s="94"/>
      <c r="K85" s="305">
        <v>0.05</v>
      </c>
      <c r="L85" s="860">
        <f>N78*K85</f>
        <v>175.86690372227758</v>
      </c>
      <c r="M85" s="861"/>
      <c r="N85" s="51"/>
    </row>
    <row r="86" spans="1:14" ht="15.75" thickBot="1">
      <c r="B86" s="824" t="s">
        <v>953</v>
      </c>
      <c r="C86" s="825"/>
      <c r="D86" s="825"/>
      <c r="E86" s="825"/>
      <c r="F86" s="825"/>
      <c r="G86" s="825"/>
      <c r="H86" s="825"/>
      <c r="I86" s="825"/>
      <c r="J86" s="825"/>
      <c r="K86" s="825"/>
      <c r="L86" s="825"/>
      <c r="M86" s="826"/>
      <c r="N86" s="52">
        <f>L83+L84+L85</f>
        <v>1055.2014223336655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4572.5394967792163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2894.0809426100527</v>
      </c>
      <c r="N48" s="272">
        <f>K48*M48</f>
        <v>2894.0809426100527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2894.0809426100527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3419.6128150932341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683.92256301864688</v>
      </c>
      <c r="M82" s="859"/>
      <c r="N82" s="51"/>
    </row>
    <row r="83" spans="1:14">
      <c r="B83" s="89" t="s">
        <v>973</v>
      </c>
      <c r="C83" s="90"/>
      <c r="D83" s="90"/>
      <c r="E83" s="90"/>
      <c r="F83" s="90"/>
      <c r="G83" s="90"/>
      <c r="H83" s="90"/>
      <c r="I83" s="87"/>
      <c r="J83" s="88"/>
      <c r="K83" s="304">
        <v>0.05</v>
      </c>
      <c r="L83" s="858">
        <f>N77*K83</f>
        <v>170.98064075466172</v>
      </c>
      <c r="M83" s="859"/>
      <c r="N83" s="51"/>
    </row>
    <row r="84" spans="1:14" ht="15.75" thickBot="1">
      <c r="B84" s="91" t="s">
        <v>974</v>
      </c>
      <c r="C84" s="92"/>
      <c r="D84" s="92"/>
      <c r="E84" s="92"/>
      <c r="F84" s="92"/>
      <c r="G84" s="92"/>
      <c r="H84" s="92"/>
      <c r="I84" s="93"/>
      <c r="J84" s="94"/>
      <c r="K84" s="305">
        <v>0.05</v>
      </c>
      <c r="L84" s="860">
        <f>N77*K84</f>
        <v>170.98064075466172</v>
      </c>
      <c r="M84" s="861"/>
      <c r="N84" s="51"/>
    </row>
    <row r="85" spans="1:14" ht="15.75" thickBot="1">
      <c r="B85" s="824" t="s">
        <v>953</v>
      </c>
      <c r="C85" s="825"/>
      <c r="D85" s="825"/>
      <c r="E85" s="825"/>
      <c r="F85" s="825"/>
      <c r="G85" s="825"/>
      <c r="H85" s="825"/>
      <c r="I85" s="825"/>
      <c r="J85" s="825"/>
      <c r="K85" s="825"/>
      <c r="L85" s="825"/>
      <c r="M85" s="826"/>
      <c r="N85" s="52">
        <f>L82+L83+L84</f>
        <v>1025.8838445279703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4445.4966596212043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2886.4934644833602</v>
      </c>
      <c r="N48" s="272">
        <f>K48*M48</f>
        <v>2886.4934644833602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2886.4934644833602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3412.0253369665415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682.4050673933084</v>
      </c>
      <c r="M83" s="859"/>
      <c r="N83" s="51"/>
    </row>
    <row r="84" spans="1:14">
      <c r="B84" s="89" t="s">
        <v>973</v>
      </c>
      <c r="C84" s="90"/>
      <c r="D84" s="90"/>
      <c r="E84" s="90"/>
      <c r="F84" s="90"/>
      <c r="G84" s="90"/>
      <c r="H84" s="90"/>
      <c r="I84" s="87"/>
      <c r="J84" s="88"/>
      <c r="K84" s="304">
        <v>0.05</v>
      </c>
      <c r="L84" s="858">
        <f>N78*K84</f>
        <v>170.6012668483271</v>
      </c>
      <c r="M84" s="859"/>
      <c r="N84" s="51"/>
    </row>
    <row r="85" spans="1:14" ht="15.75" thickBot="1">
      <c r="B85" s="91" t="s">
        <v>974</v>
      </c>
      <c r="C85" s="92"/>
      <c r="D85" s="92"/>
      <c r="E85" s="92"/>
      <c r="F85" s="92"/>
      <c r="G85" s="92"/>
      <c r="H85" s="92"/>
      <c r="I85" s="93"/>
      <c r="J85" s="94"/>
      <c r="K85" s="305">
        <v>0.05</v>
      </c>
      <c r="L85" s="860">
        <f>N78*K85</f>
        <v>170.6012668483271</v>
      </c>
      <c r="M85" s="861"/>
      <c r="N85" s="51"/>
    </row>
    <row r="86" spans="1:14" ht="15.75" thickBot="1">
      <c r="B86" s="824" t="s">
        <v>953</v>
      </c>
      <c r="C86" s="825"/>
      <c r="D86" s="825"/>
      <c r="E86" s="825"/>
      <c r="F86" s="825"/>
      <c r="G86" s="825"/>
      <c r="H86" s="825"/>
      <c r="I86" s="825"/>
      <c r="J86" s="825"/>
      <c r="K86" s="825"/>
      <c r="L86" s="825"/>
      <c r="M86" s="826"/>
      <c r="N86" s="52">
        <f>L83+L84+L85</f>
        <v>1023.6076010899626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4435.6329380565039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11905.837106228022</v>
      </c>
      <c r="N48" s="272">
        <f>K48*M48</f>
        <v>3571.7511318684064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3571.7511318684064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4097.2830043515878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819.45660087031763</v>
      </c>
      <c r="M83" s="859"/>
      <c r="N83" s="51"/>
    </row>
    <row r="84" spans="1:14">
      <c r="B84" s="89" t="s">
        <v>973</v>
      </c>
      <c r="C84" s="90"/>
      <c r="D84" s="90"/>
      <c r="E84" s="90"/>
      <c r="F84" s="90"/>
      <c r="G84" s="90"/>
      <c r="H84" s="90"/>
      <c r="I84" s="87"/>
      <c r="J84" s="88"/>
      <c r="K84" s="304">
        <v>0.05</v>
      </c>
      <c r="L84" s="858">
        <f>N78*K84</f>
        <v>204.86415021757941</v>
      </c>
      <c r="M84" s="859"/>
      <c r="N84" s="51"/>
    </row>
    <row r="85" spans="1:14" ht="15.75" thickBot="1">
      <c r="B85" s="91" t="s">
        <v>974</v>
      </c>
      <c r="C85" s="92"/>
      <c r="D85" s="92"/>
      <c r="E85" s="92"/>
      <c r="F85" s="92"/>
      <c r="G85" s="92"/>
      <c r="H85" s="92"/>
      <c r="I85" s="93"/>
      <c r="J85" s="94"/>
      <c r="K85" s="305">
        <v>0.05</v>
      </c>
      <c r="L85" s="860">
        <f>N78*K85</f>
        <v>204.86415021757941</v>
      </c>
      <c r="M85" s="861"/>
      <c r="N85" s="51"/>
    </row>
    <row r="86" spans="1:14" ht="15.75" thickBot="1">
      <c r="B86" s="824" t="s">
        <v>953</v>
      </c>
      <c r="C86" s="825"/>
      <c r="D86" s="825"/>
      <c r="E86" s="825"/>
      <c r="F86" s="825"/>
      <c r="G86" s="825"/>
      <c r="H86" s="825"/>
      <c r="I86" s="825"/>
      <c r="J86" s="825"/>
      <c r="K86" s="825"/>
      <c r="L86" s="825"/>
      <c r="M86" s="826"/>
      <c r="N86" s="52">
        <f>L83+L84+L85</f>
        <v>1229.1849013054764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5326.467905657064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135977.07534312867</v>
      </c>
      <c r="L36" s="270"/>
      <c r="M36" s="271">
        <v>500</v>
      </c>
      <c r="N36" s="272">
        <f>K36/M36</f>
        <v>271.95415068625732</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2832.2971921498383</v>
      </c>
      <c r="N48" s="272">
        <f>K48*M48</f>
        <v>1274.5337364674274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1274.5337364674274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1800.065608950609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360.01312179012183</v>
      </c>
      <c r="M83" s="859"/>
      <c r="N83" s="51"/>
    </row>
    <row r="84" spans="1:14">
      <c r="B84" s="89" t="s">
        <v>973</v>
      </c>
      <c r="C84" s="90"/>
      <c r="D84" s="90"/>
      <c r="E84" s="90"/>
      <c r="F84" s="90"/>
      <c r="G84" s="90"/>
      <c r="H84" s="90"/>
      <c r="I84" s="87"/>
      <c r="J84" s="88"/>
      <c r="K84" s="304">
        <v>0.05</v>
      </c>
      <c r="L84" s="858">
        <f>N78*K84</f>
        <v>90.003280447530457</v>
      </c>
      <c r="M84" s="859"/>
      <c r="N84" s="51"/>
    </row>
    <row r="85" spans="1:14" ht="15.75" thickBot="1">
      <c r="B85" s="91" t="s">
        <v>974</v>
      </c>
      <c r="C85" s="92"/>
      <c r="D85" s="92"/>
      <c r="E85" s="92"/>
      <c r="F85" s="92"/>
      <c r="G85" s="92"/>
      <c r="H85" s="92"/>
      <c r="I85" s="93"/>
      <c r="J85" s="94"/>
      <c r="K85" s="305">
        <v>0.05</v>
      </c>
      <c r="L85" s="860">
        <f>N78*K85</f>
        <v>90.003280447530457</v>
      </c>
      <c r="M85" s="861"/>
      <c r="N85" s="51"/>
    </row>
    <row r="86" spans="1:14" ht="15.75" thickBot="1">
      <c r="B86" s="824" t="s">
        <v>953</v>
      </c>
      <c r="C86" s="825"/>
      <c r="D86" s="825"/>
      <c r="E86" s="825"/>
      <c r="F86" s="825"/>
      <c r="G86" s="825"/>
      <c r="H86" s="825"/>
      <c r="I86" s="825"/>
      <c r="J86" s="825"/>
      <c r="K86" s="825"/>
      <c r="L86" s="825"/>
      <c r="M86" s="826"/>
      <c r="N86" s="52">
        <f>L83+L84+L85</f>
        <v>540.01968268518272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2340.0852916357917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2788.940174283021</v>
      </c>
      <c r="N48" s="272">
        <f>K48*M48</f>
        <v>1255.0230784273595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1255.0230784273595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1780.554950910541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356.11099018210825</v>
      </c>
      <c r="M83" s="859"/>
      <c r="N83" s="51"/>
    </row>
    <row r="84" spans="1:14">
      <c r="B84" s="89" t="s">
        <v>973</v>
      </c>
      <c r="C84" s="90"/>
      <c r="D84" s="90"/>
      <c r="E84" s="90"/>
      <c r="F84" s="90"/>
      <c r="G84" s="90"/>
      <c r="H84" s="90"/>
      <c r="I84" s="87"/>
      <c r="J84" s="88"/>
      <c r="K84" s="304">
        <v>0.05</v>
      </c>
      <c r="L84" s="858">
        <f>N78*K84</f>
        <v>89.027747545527063</v>
      </c>
      <c r="M84" s="859"/>
      <c r="N84" s="51"/>
    </row>
    <row r="85" spans="1:14" ht="15.75" thickBot="1">
      <c r="B85" s="91" t="s">
        <v>974</v>
      </c>
      <c r="C85" s="92"/>
      <c r="D85" s="92"/>
      <c r="E85" s="92"/>
      <c r="F85" s="92"/>
      <c r="G85" s="92"/>
      <c r="H85" s="92"/>
      <c r="I85" s="93"/>
      <c r="J85" s="94"/>
      <c r="K85" s="305">
        <v>0.05</v>
      </c>
      <c r="L85" s="860">
        <f>N78*K85</f>
        <v>89.027747545527063</v>
      </c>
      <c r="M85" s="861"/>
      <c r="N85" s="51"/>
    </row>
    <row r="86" spans="1:14" ht="15.75" thickBot="1">
      <c r="B86" s="824" t="s">
        <v>953</v>
      </c>
      <c r="C86" s="825"/>
      <c r="D86" s="825"/>
      <c r="E86" s="825"/>
      <c r="F86" s="825"/>
      <c r="G86" s="825"/>
      <c r="H86" s="825"/>
      <c r="I86" s="825"/>
      <c r="J86" s="825"/>
      <c r="K86" s="825"/>
      <c r="L86" s="825"/>
      <c r="M86" s="826"/>
      <c r="N86" s="52">
        <f>L83+L84+L85</f>
        <v>534.16648527316238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2314.7214361837032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2836.6328939365203</v>
      </c>
      <c r="N48" s="272">
        <f>K48*M48</f>
        <v>1276.4848022714341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1276.4848022714341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1802.0166747546157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360.40333495092318</v>
      </c>
      <c r="M83" s="859"/>
      <c r="N83" s="51"/>
    </row>
    <row r="84" spans="1:14">
      <c r="B84" s="89" t="s">
        <v>973</v>
      </c>
      <c r="C84" s="90"/>
      <c r="D84" s="90"/>
      <c r="E84" s="90"/>
      <c r="F84" s="90"/>
      <c r="G84" s="90"/>
      <c r="H84" s="90"/>
      <c r="I84" s="87"/>
      <c r="J84" s="88"/>
      <c r="K84" s="304">
        <v>0.05</v>
      </c>
      <c r="L84" s="858">
        <f>N78*K84</f>
        <v>90.100833737730795</v>
      </c>
      <c r="M84" s="859"/>
      <c r="N84" s="51"/>
    </row>
    <row r="85" spans="1:14" ht="15.75" thickBot="1">
      <c r="B85" s="91" t="s">
        <v>974</v>
      </c>
      <c r="C85" s="92"/>
      <c r="D85" s="92"/>
      <c r="E85" s="92"/>
      <c r="F85" s="92"/>
      <c r="G85" s="92"/>
      <c r="H85" s="92"/>
      <c r="I85" s="93"/>
      <c r="J85" s="94"/>
      <c r="K85" s="305">
        <v>0.05</v>
      </c>
      <c r="L85" s="860">
        <f>N78*K85</f>
        <v>90.100833737730795</v>
      </c>
      <c r="M85" s="861"/>
      <c r="N85" s="51"/>
    </row>
    <row r="86" spans="1:14" ht="15.75" thickBot="1">
      <c r="B86" s="824" t="s">
        <v>953</v>
      </c>
      <c r="C86" s="825"/>
      <c r="D86" s="825"/>
      <c r="E86" s="825"/>
      <c r="F86" s="825"/>
      <c r="G86" s="825"/>
      <c r="H86" s="825"/>
      <c r="I86" s="825"/>
      <c r="J86" s="825"/>
      <c r="K86" s="825"/>
      <c r="L86" s="825"/>
      <c r="M86" s="826"/>
      <c r="N86" s="52">
        <f>L83+L84+L85</f>
        <v>540.60500242638477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2342.6216771810005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500</v>
      </c>
      <c r="N36" s="272">
        <f>K36/M36</f>
        <v>271.95415068625732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500</v>
      </c>
      <c r="N37" s="272">
        <f>K37/M37</f>
        <v>198.9054117969242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471.40087248318156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3313.5600904715102</v>
      </c>
      <c r="N48" s="272">
        <f>K48*M48</f>
        <v>1491.1020407121796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1491.1020407121796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2016.6339131953612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403.32678263907223</v>
      </c>
      <c r="M83" s="859"/>
      <c r="N83" s="51"/>
    </row>
    <row r="84" spans="1:14">
      <c r="B84" s="89" t="s">
        <v>973</v>
      </c>
      <c r="C84" s="90"/>
      <c r="D84" s="90"/>
      <c r="E84" s="90"/>
      <c r="F84" s="90"/>
      <c r="G84" s="90"/>
      <c r="H84" s="90"/>
      <c r="I84" s="87"/>
      <c r="J84" s="88"/>
      <c r="K84" s="304">
        <v>0.05</v>
      </c>
      <c r="L84" s="858">
        <f>N78*K84</f>
        <v>100.83169565976806</v>
      </c>
      <c r="M84" s="859"/>
      <c r="N84" s="51"/>
    </row>
    <row r="85" spans="1:14" ht="15.75" thickBot="1">
      <c r="B85" s="91" t="s">
        <v>974</v>
      </c>
      <c r="C85" s="92"/>
      <c r="D85" s="92"/>
      <c r="E85" s="92"/>
      <c r="F85" s="92"/>
      <c r="G85" s="92"/>
      <c r="H85" s="92"/>
      <c r="I85" s="93"/>
      <c r="J85" s="94"/>
      <c r="K85" s="305">
        <v>0.05</v>
      </c>
      <c r="L85" s="860">
        <f>N78*K85</f>
        <v>100.83169565976806</v>
      </c>
      <c r="M85" s="861"/>
      <c r="N85" s="51"/>
    </row>
    <row r="86" spans="1:14" ht="15.75" thickBot="1">
      <c r="B86" s="824" t="s">
        <v>953</v>
      </c>
      <c r="C86" s="825"/>
      <c r="D86" s="825"/>
      <c r="E86" s="825"/>
      <c r="F86" s="825"/>
      <c r="G86" s="825"/>
      <c r="H86" s="825"/>
      <c r="I86" s="825"/>
      <c r="J86" s="825"/>
      <c r="K86" s="825"/>
      <c r="L86" s="825"/>
      <c r="M86" s="826"/>
      <c r="N86" s="52">
        <f>L83+L84+L85</f>
        <v>604.99017395860835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2621.6240871539694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400</v>
      </c>
      <c r="N36" s="272">
        <f>K36/M36</f>
        <v>339.94268835782168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400</v>
      </c>
      <c r="N37" s="272">
        <f>K37/M37</f>
        <v>444.24130201157641</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400</v>
      </c>
      <c r="N38" s="272">
        <f>K38/M38</f>
        <v>248.63176474615523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400</v>
      </c>
      <c r="M39" s="842"/>
      <c r="N39" s="272">
        <f>K39/L39</f>
        <v>257.04261198743376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1290.8683991142818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2788.940174283021</v>
      </c>
      <c r="N48" s="272">
        <f>K48*M48</f>
        <v>5103.7605189379283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100483.14068268905</v>
      </c>
      <c r="N49" s="272">
        <f>K49*M49</f>
        <v>1909.1796729710918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7012.9401919090196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985.36319889791616</v>
      </c>
      <c r="M58" s="829"/>
      <c r="N58" s="287">
        <f>K58*L58</f>
        <v>18.721900779060405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18.721900779060405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8423.5336929318655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1684.7067385863731</v>
      </c>
      <c r="M82" s="859"/>
      <c r="N82" s="51"/>
    </row>
    <row r="83" spans="1:14">
      <c r="B83" s="89" t="s">
        <v>973</v>
      </c>
      <c r="C83" s="90"/>
      <c r="D83" s="90"/>
      <c r="E83" s="90"/>
      <c r="F83" s="90"/>
      <c r="G83" s="90"/>
      <c r="H83" s="90"/>
      <c r="I83" s="87"/>
      <c r="J83" s="88"/>
      <c r="K83" s="304">
        <v>0.05</v>
      </c>
      <c r="L83" s="858">
        <f>N77*K83</f>
        <v>421.17668464659329</v>
      </c>
      <c r="M83" s="859"/>
      <c r="N83" s="51"/>
    </row>
    <row r="84" spans="1:14" ht="15.75" thickBot="1">
      <c r="B84" s="91" t="s">
        <v>974</v>
      </c>
      <c r="C84" s="92"/>
      <c r="D84" s="92"/>
      <c r="E84" s="92"/>
      <c r="F84" s="92"/>
      <c r="G84" s="92"/>
      <c r="H84" s="92"/>
      <c r="I84" s="93"/>
      <c r="J84" s="94"/>
      <c r="K84" s="305">
        <v>0.05</v>
      </c>
      <c r="L84" s="860">
        <f>N77*K84</f>
        <v>421.17668464659329</v>
      </c>
      <c r="M84" s="861"/>
      <c r="N84" s="51"/>
    </row>
    <row r="85" spans="1:14" ht="15.75" thickBot="1">
      <c r="B85" s="824" t="s">
        <v>953</v>
      </c>
      <c r="C85" s="825"/>
      <c r="D85" s="825"/>
      <c r="E85" s="825"/>
      <c r="F85" s="825"/>
      <c r="G85" s="825"/>
      <c r="H85" s="825"/>
      <c r="I85" s="825"/>
      <c r="J85" s="825"/>
      <c r="K85" s="825"/>
      <c r="L85" s="825"/>
      <c r="M85" s="826"/>
      <c r="N85" s="52">
        <f>L82+L83+L84</f>
        <v>2527.0601078795598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10950.593800811424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400</v>
      </c>
      <c r="N36" s="272">
        <f>K36/M36</f>
        <v>339.94268835782168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400</v>
      </c>
      <c r="N37" s="272">
        <f>K37/M37</f>
        <v>444.24130201157641</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400</v>
      </c>
      <c r="N38" s="272">
        <f>K38/M38</f>
        <v>248.63176474615523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400</v>
      </c>
      <c r="M39" s="842"/>
      <c r="N39" s="272">
        <f>K39/L39</f>
        <v>257.04261198743376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1290.8683991142818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2788.940174283021</v>
      </c>
      <c r="N48" s="272">
        <f>K48*M48</f>
        <v>4183.4102614245312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100483.14068268905</v>
      </c>
      <c r="N49" s="272">
        <f>K49*M49</f>
        <v>1306.2808288749575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5489.6910902994887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985.36319889791616</v>
      </c>
      <c r="M58" s="829"/>
      <c r="N58" s="287">
        <f>K58*L58</f>
        <v>12.809721585672909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12.809721585672909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6894.3724121289461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1378.8744824257892</v>
      </c>
      <c r="M83" s="859"/>
      <c r="N83" s="51"/>
    </row>
    <row r="84" spans="1:14">
      <c r="B84" s="89" t="s">
        <v>973</v>
      </c>
      <c r="C84" s="90"/>
      <c r="D84" s="90"/>
      <c r="E84" s="90"/>
      <c r="F84" s="90"/>
      <c r="G84" s="90"/>
      <c r="H84" s="90"/>
      <c r="I84" s="87"/>
      <c r="J84" s="88"/>
      <c r="K84" s="304">
        <v>0.05</v>
      </c>
      <c r="L84" s="858">
        <f>N78*K84</f>
        <v>344.7186206064473</v>
      </c>
      <c r="M84" s="859"/>
      <c r="N84" s="51"/>
    </row>
    <row r="85" spans="1:14" ht="15.75" thickBot="1">
      <c r="B85" s="91" t="s">
        <v>974</v>
      </c>
      <c r="C85" s="92"/>
      <c r="D85" s="92"/>
      <c r="E85" s="92"/>
      <c r="F85" s="92"/>
      <c r="G85" s="92"/>
      <c r="H85" s="92"/>
      <c r="I85" s="93"/>
      <c r="J85" s="94"/>
      <c r="K85" s="305">
        <v>0.05</v>
      </c>
      <c r="L85" s="860">
        <f>N78*K85</f>
        <v>344.7186206064473</v>
      </c>
      <c r="M85" s="861"/>
      <c r="N85" s="51"/>
    </row>
    <row r="86" spans="1:14" ht="15.75" thickBot="1">
      <c r="B86" s="824" t="s">
        <v>953</v>
      </c>
      <c r="C86" s="825"/>
      <c r="D86" s="825"/>
      <c r="E86" s="825"/>
      <c r="F86" s="825"/>
      <c r="G86" s="825"/>
      <c r="H86" s="825"/>
      <c r="I86" s="825"/>
      <c r="J86" s="825"/>
      <c r="K86" s="825"/>
      <c r="L86" s="825"/>
      <c r="M86" s="826"/>
      <c r="N86" s="52">
        <f>L83+L84+L85</f>
        <v>2068.3117236386838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8962.6841357676294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400</v>
      </c>
      <c r="N36" s="272">
        <f>K36/M36</f>
        <v>339.94268835782168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400</v>
      </c>
      <c r="N37" s="272">
        <f>K37/M37</f>
        <v>444.24130201157641</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400</v>
      </c>
      <c r="N38" s="272">
        <f>K38/M38</f>
        <v>248.63176474615523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400</v>
      </c>
      <c r="M39" s="842"/>
      <c r="N39" s="272">
        <f>K39/L39</f>
        <v>257.04261198743376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1290.8683991142818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2788.940174283021</v>
      </c>
      <c r="N48" s="272">
        <f>K48*M48</f>
        <v>5103.7605189379283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100483.14068268905</v>
      </c>
      <c r="N49" s="272">
        <f>K49*M49</f>
        <v>1909.1796729710918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7012.9401919090196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985.36319889791616</v>
      </c>
      <c r="M58" s="829"/>
      <c r="N58" s="287">
        <f>K58*L58</f>
        <v>18.721900779060405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18.721900779060405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8423.5336929318655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1684.7067385863731</v>
      </c>
      <c r="M83" s="859"/>
      <c r="N83" s="51"/>
    </row>
    <row r="84" spans="1:14">
      <c r="B84" s="89" t="s">
        <v>973</v>
      </c>
      <c r="C84" s="90"/>
      <c r="D84" s="90"/>
      <c r="E84" s="90"/>
      <c r="F84" s="90"/>
      <c r="G84" s="90"/>
      <c r="H84" s="90"/>
      <c r="I84" s="87"/>
      <c r="J84" s="88"/>
      <c r="K84" s="304">
        <v>0.05</v>
      </c>
      <c r="L84" s="858">
        <f>N78*K84</f>
        <v>421.17668464659329</v>
      </c>
      <c r="M84" s="859"/>
      <c r="N84" s="51"/>
    </row>
    <row r="85" spans="1:14" ht="15.75" thickBot="1">
      <c r="B85" s="91" t="s">
        <v>974</v>
      </c>
      <c r="C85" s="92"/>
      <c r="D85" s="92"/>
      <c r="E85" s="92"/>
      <c r="F85" s="92"/>
      <c r="G85" s="92"/>
      <c r="H85" s="92"/>
      <c r="I85" s="93"/>
      <c r="J85" s="94"/>
      <c r="K85" s="305">
        <v>0.05</v>
      </c>
      <c r="L85" s="860">
        <f>N78*K85</f>
        <v>421.17668464659329</v>
      </c>
      <c r="M85" s="861"/>
      <c r="N85" s="51"/>
    </row>
    <row r="86" spans="1:14" ht="15.75" thickBot="1">
      <c r="B86" s="824" t="s">
        <v>953</v>
      </c>
      <c r="C86" s="825"/>
      <c r="D86" s="825"/>
      <c r="E86" s="825"/>
      <c r="F86" s="825"/>
      <c r="G86" s="825"/>
      <c r="H86" s="825"/>
      <c r="I86" s="825"/>
      <c r="J86" s="825"/>
      <c r="K86" s="825"/>
      <c r="L86" s="825"/>
      <c r="M86" s="826"/>
      <c r="N86" s="52">
        <f>L83+L84+L85</f>
        <v>2527.0601078795598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10950.593800811424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400</v>
      </c>
      <c r="N36" s="272">
        <f>K36/M36</f>
        <v>339.94268835782168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400</v>
      </c>
      <c r="N37" s="272">
        <f>K37/M37</f>
        <v>444.24130201157641</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400</v>
      </c>
      <c r="N38" s="272">
        <f>K38/M38</f>
        <v>248.63176474615523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400</v>
      </c>
      <c r="M39" s="842"/>
      <c r="N39" s="272">
        <f>K39/L39</f>
        <v>257.04261198743376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1290.8683991142818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100483.14068268905</v>
      </c>
      <c r="N48" s="272">
        <f>K48*M48</f>
        <v>1306.2808288749575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2788.940174283021</v>
      </c>
      <c r="N49" s="272">
        <f>K49*M49</f>
        <v>4183.4102614245312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5489.6910902994887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985.36319889791616</v>
      </c>
      <c r="M58" s="829"/>
      <c r="N58" s="287">
        <f>K58*L58</f>
        <v>12.809721585672909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12.809721585672909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6894.3724121289461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1378.8744824257892</v>
      </c>
      <c r="M83" s="859"/>
      <c r="N83" s="51"/>
    </row>
    <row r="84" spans="1:14">
      <c r="B84" s="89" t="s">
        <v>973</v>
      </c>
      <c r="C84" s="90"/>
      <c r="D84" s="90"/>
      <c r="E84" s="90"/>
      <c r="F84" s="90"/>
      <c r="G84" s="90"/>
      <c r="H84" s="90"/>
      <c r="I84" s="87"/>
      <c r="J84" s="88"/>
      <c r="K84" s="304">
        <v>0.05</v>
      </c>
      <c r="L84" s="858">
        <f>N78*K84</f>
        <v>344.7186206064473</v>
      </c>
      <c r="M84" s="859"/>
      <c r="N84" s="51"/>
    </row>
    <row r="85" spans="1:14" ht="15.75" thickBot="1">
      <c r="B85" s="91" t="s">
        <v>974</v>
      </c>
      <c r="C85" s="92"/>
      <c r="D85" s="92"/>
      <c r="E85" s="92"/>
      <c r="F85" s="92"/>
      <c r="G85" s="92"/>
      <c r="H85" s="92"/>
      <c r="I85" s="93"/>
      <c r="J85" s="94"/>
      <c r="K85" s="305">
        <v>0.05</v>
      </c>
      <c r="L85" s="860">
        <f>N78*K85</f>
        <v>344.7186206064473</v>
      </c>
      <c r="M85" s="861"/>
      <c r="N85" s="51"/>
    </row>
    <row r="86" spans="1:14" ht="15.75" thickBot="1">
      <c r="B86" s="824" t="s">
        <v>953</v>
      </c>
      <c r="C86" s="825"/>
      <c r="D86" s="825"/>
      <c r="E86" s="825"/>
      <c r="F86" s="825"/>
      <c r="G86" s="825"/>
      <c r="H86" s="825"/>
      <c r="I86" s="825"/>
      <c r="J86" s="825"/>
      <c r="K86" s="825"/>
      <c r="L86" s="825"/>
      <c r="M86" s="826"/>
      <c r="N86" s="52">
        <f>L83+L84+L85</f>
        <v>2068.3117236386838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8962.6841357676294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83">
        <v>275</v>
      </c>
      <c r="N36" s="272">
        <f>K36/M36</f>
        <v>494.46209215683155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83">
        <f>M36</f>
        <v>275</v>
      </c>
      <c r="N37" s="272">
        <f>K37/M37</f>
        <v>646.16916656229296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83">
        <v>275</v>
      </c>
      <c r="N38" s="272">
        <f>K38/M38</f>
        <v>361.64620326713492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952">
        <v>275</v>
      </c>
      <c r="M39" s="953"/>
      <c r="N39" s="272">
        <f>K39/L39</f>
        <v>373.88016289081276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1877.6267623480469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97021.082806023682</v>
      </c>
      <c r="N48" s="272">
        <f>K48*M48</f>
        <v>2425.527070150592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97021.082806023682</v>
      </c>
      <c r="N49" s="272">
        <f>K49*M49</f>
        <v>1261.2740764783077</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2788.940174283021</v>
      </c>
      <c r="N50" s="272">
        <f>K50*M50</f>
        <v>11825.106338960009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15511.907485588908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985.36319889791616</v>
      </c>
      <c r="M58" s="829"/>
      <c r="N58" s="287">
        <f>K58*L58</f>
        <v>37.443801558120811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37.443801558120811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17573.891796592532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3514.7783593185068</v>
      </c>
      <c r="M83" s="859"/>
      <c r="N83" s="51"/>
    </row>
    <row r="84" spans="1:14">
      <c r="B84" s="89" t="s">
        <v>973</v>
      </c>
      <c r="C84" s="90"/>
      <c r="D84" s="90"/>
      <c r="E84" s="90"/>
      <c r="F84" s="90"/>
      <c r="G84" s="90"/>
      <c r="H84" s="90"/>
      <c r="I84" s="87"/>
      <c r="J84" s="88"/>
      <c r="K84" s="304">
        <v>0.05</v>
      </c>
      <c r="L84" s="858">
        <f>N78*K84</f>
        <v>878.69458982962669</v>
      </c>
      <c r="M84" s="859"/>
      <c r="N84" s="51"/>
    </row>
    <row r="85" spans="1:14" ht="15.75" thickBot="1">
      <c r="B85" s="91" t="s">
        <v>974</v>
      </c>
      <c r="C85" s="92"/>
      <c r="D85" s="92"/>
      <c r="E85" s="92"/>
      <c r="F85" s="92"/>
      <c r="G85" s="92"/>
      <c r="H85" s="92"/>
      <c r="I85" s="93"/>
      <c r="J85" s="94"/>
      <c r="K85" s="305">
        <v>0.05</v>
      </c>
      <c r="L85" s="860">
        <f>N78*K85</f>
        <v>878.69458982962669</v>
      </c>
      <c r="M85" s="861"/>
      <c r="N85" s="51"/>
    </row>
    <row r="86" spans="1:14" ht="15.75" thickBot="1">
      <c r="B86" s="824" t="s">
        <v>953</v>
      </c>
      <c r="C86" s="825"/>
      <c r="D86" s="825"/>
      <c r="E86" s="825"/>
      <c r="F86" s="825"/>
      <c r="G86" s="825"/>
      <c r="H86" s="825"/>
      <c r="I86" s="825"/>
      <c r="J86" s="825"/>
      <c r="K86" s="825"/>
      <c r="L86" s="825"/>
      <c r="M86" s="826"/>
      <c r="N86" s="52">
        <f>L83+L84+L85</f>
        <v>5272.1675389777611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22846.059335570295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83">
        <v>275</v>
      </c>
      <c r="N36" s="272">
        <f>K36/M36</f>
        <v>494.46209215683155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83">
        <v>275</v>
      </c>
      <c r="N37" s="272">
        <f>K37/M37</f>
        <v>646.16916656229296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83">
        <v>275</v>
      </c>
      <c r="N38" s="272">
        <f>K38/M38</f>
        <v>361.64620326713492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952">
        <v>275</v>
      </c>
      <c r="M39" s="953"/>
      <c r="N39" s="272">
        <f>K39/L39</f>
        <v>373.88016289081276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1877.6267623480469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97021.082806023682</v>
      </c>
      <c r="N48" s="272">
        <f>K48*M48</f>
        <v>1843.40057331445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97021.082806023682</v>
      </c>
      <c r="N49" s="272">
        <f>K49*M49</f>
        <v>970.21082806023685</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2788.940174283021</v>
      </c>
      <c r="N50" s="272">
        <f>K50*M50</f>
        <v>9036.166164676988</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11849.777566051675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985.36319889791616</v>
      </c>
      <c r="M58" s="829"/>
      <c r="N58" s="287">
        <f>K58*L58</f>
        <v>28.575532768039569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28.575532768039569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13902.89360826522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2780.5787216530443</v>
      </c>
      <c r="M83" s="859"/>
      <c r="N83" s="51"/>
    </row>
    <row r="84" spans="1:14">
      <c r="B84" s="89" t="s">
        <v>973</v>
      </c>
      <c r="C84" s="90"/>
      <c r="D84" s="90"/>
      <c r="E84" s="90"/>
      <c r="F84" s="90"/>
      <c r="G84" s="90"/>
      <c r="H84" s="90"/>
      <c r="I84" s="87"/>
      <c r="J84" s="88"/>
      <c r="K84" s="304">
        <v>0.05</v>
      </c>
      <c r="L84" s="858">
        <f>N78*K84</f>
        <v>695.14468041326109</v>
      </c>
      <c r="M84" s="859"/>
      <c r="N84" s="51"/>
    </row>
    <row r="85" spans="1:14" ht="15.75" thickBot="1">
      <c r="B85" s="91" t="s">
        <v>974</v>
      </c>
      <c r="C85" s="92"/>
      <c r="D85" s="92"/>
      <c r="E85" s="92"/>
      <c r="F85" s="92"/>
      <c r="G85" s="92"/>
      <c r="H85" s="92"/>
      <c r="I85" s="93"/>
      <c r="J85" s="94"/>
      <c r="K85" s="305">
        <v>0.05</v>
      </c>
      <c r="L85" s="860">
        <f>N78*K85</f>
        <v>695.14468041326109</v>
      </c>
      <c r="M85" s="861"/>
      <c r="N85" s="51"/>
    </row>
    <row r="86" spans="1:14" ht="15.75" thickBot="1">
      <c r="B86" s="824" t="s">
        <v>953</v>
      </c>
      <c r="C86" s="825"/>
      <c r="D86" s="825"/>
      <c r="E86" s="825"/>
      <c r="F86" s="825"/>
      <c r="G86" s="825"/>
      <c r="H86" s="825"/>
      <c r="I86" s="825"/>
      <c r="J86" s="825"/>
      <c r="K86" s="825"/>
      <c r="L86" s="825"/>
      <c r="M86" s="826"/>
      <c r="N86" s="52">
        <f>L83+L84+L85</f>
        <v>4170.8680824795665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18073.761690744788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275</v>
      </c>
      <c r="N36" s="272">
        <f>K36/M36</f>
        <v>494.46209215683155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275</v>
      </c>
      <c r="N37" s="272">
        <f>K37/M37</f>
        <v>646.16916656229296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275</v>
      </c>
      <c r="N38" s="272">
        <f>K38/M38</f>
        <v>361.64620326713492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275</v>
      </c>
      <c r="M39" s="842"/>
      <c r="N39" s="272">
        <f>K39/L39</f>
        <v>373.88016289081276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1877.6267623480469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97021.082806023682</v>
      </c>
      <c r="N48" s="272">
        <f>K48*M48</f>
        <v>2425.527070150592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97021.082806023682</v>
      </c>
      <c r="N49" s="272">
        <f>K49*M49</f>
        <v>1261.2740764783077</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3313.5600904715102</v>
      </c>
      <c r="N50" s="272">
        <f>K50*M50</f>
        <v>14049.494783599204</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17736.295930228105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985.36319889791616</v>
      </c>
      <c r="M58" s="829"/>
      <c r="N58" s="287">
        <f>K58*L58</f>
        <v>37.443801558120811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37.443801558120811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19798.280241231729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3959.656048246346</v>
      </c>
      <c r="M83" s="859"/>
      <c r="N83" s="51"/>
    </row>
    <row r="84" spans="1:14">
      <c r="B84" s="89" t="s">
        <v>973</v>
      </c>
      <c r="C84" s="90"/>
      <c r="D84" s="90"/>
      <c r="E84" s="90"/>
      <c r="F84" s="90"/>
      <c r="G84" s="90"/>
      <c r="H84" s="90"/>
      <c r="I84" s="87"/>
      <c r="J84" s="88"/>
      <c r="K84" s="304">
        <v>0.05</v>
      </c>
      <c r="L84" s="858">
        <f>N78*K84</f>
        <v>989.9140120615865</v>
      </c>
      <c r="M84" s="859"/>
      <c r="N84" s="51"/>
    </row>
    <row r="85" spans="1:14" ht="15.75" thickBot="1">
      <c r="B85" s="91" t="s">
        <v>974</v>
      </c>
      <c r="C85" s="92"/>
      <c r="D85" s="92"/>
      <c r="E85" s="92"/>
      <c r="F85" s="92"/>
      <c r="G85" s="92"/>
      <c r="H85" s="92"/>
      <c r="I85" s="93"/>
      <c r="J85" s="94"/>
      <c r="K85" s="305">
        <v>0.05</v>
      </c>
      <c r="L85" s="860">
        <f>N78*K85</f>
        <v>989.9140120615865</v>
      </c>
      <c r="M85" s="861"/>
      <c r="N85" s="51"/>
    </row>
    <row r="86" spans="1:14" ht="15.75" thickBot="1">
      <c r="B86" s="824" t="s">
        <v>953</v>
      </c>
      <c r="C86" s="825"/>
      <c r="D86" s="825"/>
      <c r="E86" s="825"/>
      <c r="F86" s="825"/>
      <c r="G86" s="825"/>
      <c r="H86" s="825"/>
      <c r="I86" s="825"/>
      <c r="J86" s="825"/>
      <c r="K86" s="825"/>
      <c r="L86" s="825"/>
      <c r="M86" s="826"/>
      <c r="N86" s="52">
        <f>L83+L84+L85</f>
        <v>5939.4840723695188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25737.764313601248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275</v>
      </c>
      <c r="N36" s="272">
        <f>K36/M36</f>
        <v>494.46209215683155</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275</v>
      </c>
      <c r="N37" s="272">
        <f>K37/M37</f>
        <v>646.16916656229296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275</v>
      </c>
      <c r="N38" s="272">
        <f>K38/M38</f>
        <v>361.64620326713492</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102817.04479497351</v>
      </c>
      <c r="L39" s="841">
        <v>275</v>
      </c>
      <c r="M39" s="842"/>
      <c r="N39" s="272">
        <f>K39/L39</f>
        <v>373.88016289081276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1877.6267623480469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97021.082806023682</v>
      </c>
      <c r="N48" s="272">
        <f>K48*M48</f>
        <v>1843.40057331445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97021.082806023682</v>
      </c>
      <c r="N49" s="272">
        <f>K49*M49</f>
        <v>970.21082806023685</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3313.5600904715102</v>
      </c>
      <c r="N50" s="272">
        <f>K50*M50</f>
        <v>10735.934693127694</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13549.546094502381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985.36319889791616</v>
      </c>
      <c r="M58" s="829"/>
      <c r="N58" s="287">
        <f>K58*L58</f>
        <v>28.575532768039569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28.575532768039569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15602.662136715926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3120.5324273431852</v>
      </c>
      <c r="M83" s="859"/>
      <c r="N83" s="51"/>
    </row>
    <row r="84" spans="1:14">
      <c r="B84" s="89" t="s">
        <v>973</v>
      </c>
      <c r="C84" s="90"/>
      <c r="D84" s="90"/>
      <c r="E84" s="90"/>
      <c r="F84" s="90"/>
      <c r="G84" s="90"/>
      <c r="H84" s="90"/>
      <c r="I84" s="87"/>
      <c r="J84" s="88"/>
      <c r="K84" s="304">
        <v>0.05</v>
      </c>
      <c r="L84" s="858">
        <f>N78*K84</f>
        <v>780.1331068357963</v>
      </c>
      <c r="M84" s="859"/>
      <c r="N84" s="51"/>
    </row>
    <row r="85" spans="1:14" ht="15.75" thickBot="1">
      <c r="B85" s="91" t="s">
        <v>974</v>
      </c>
      <c r="C85" s="92"/>
      <c r="D85" s="92"/>
      <c r="E85" s="92"/>
      <c r="F85" s="92"/>
      <c r="G85" s="92"/>
      <c r="H85" s="92"/>
      <c r="I85" s="93"/>
      <c r="J85" s="94"/>
      <c r="K85" s="305">
        <v>0.05</v>
      </c>
      <c r="L85" s="860">
        <f>N78*K85</f>
        <v>780.1331068357963</v>
      </c>
      <c r="M85" s="861"/>
      <c r="N85" s="51"/>
    </row>
    <row r="86" spans="1:14" ht="15.75" thickBot="1">
      <c r="B86" s="824" t="s">
        <v>953</v>
      </c>
      <c r="C86" s="825"/>
      <c r="D86" s="825"/>
      <c r="E86" s="825"/>
      <c r="F86" s="825"/>
      <c r="G86" s="825"/>
      <c r="H86" s="825"/>
      <c r="I86" s="825"/>
      <c r="J86" s="825"/>
      <c r="K86" s="825"/>
      <c r="L86" s="825"/>
      <c r="M86" s="826"/>
      <c r="N86" s="52">
        <f>L83+L84+L85</f>
        <v>4680.7986410147778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20283.460777730703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418</v>
      </c>
      <c r="N36" s="272">
        <f>K36/M36</f>
        <v>325.30400799791551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418</v>
      </c>
      <c r="N37" s="272">
        <f>K37/M37</f>
        <v>425.11129379098219</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102817.04479497351</v>
      </c>
      <c r="L38" s="270"/>
      <c r="M38" s="271">
        <v>418</v>
      </c>
      <c r="N38" s="272">
        <f>K38/M38</f>
        <v>245.97379137553472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997.35563097428417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64926.050330112201</v>
      </c>
      <c r="N48" s="272">
        <f>K48*M48</f>
        <v>649.26050330112207</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2788.940174283021</v>
      </c>
      <c r="N49" s="272">
        <f>K49*M49</f>
        <v>3486.1752178537763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4135.4357211548986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985.36319889791616</v>
      </c>
      <c r="M58" s="829"/>
      <c r="N58" s="287">
        <f>K58*L58</f>
        <v>9.8536319889791617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9.8536319889791617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5239.2987651033318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1047.8597530206664</v>
      </c>
      <c r="M83" s="859"/>
      <c r="N83" s="51"/>
    </row>
    <row r="84" spans="1:14">
      <c r="B84" s="89" t="s">
        <v>973</v>
      </c>
      <c r="C84" s="90"/>
      <c r="D84" s="90"/>
      <c r="E84" s="90"/>
      <c r="F84" s="90"/>
      <c r="G84" s="90"/>
      <c r="H84" s="90"/>
      <c r="I84" s="87"/>
      <c r="J84" s="88"/>
      <c r="K84" s="304">
        <v>0.05</v>
      </c>
      <c r="L84" s="858">
        <f>N78*K84</f>
        <v>261.9649382551666</v>
      </c>
      <c r="M84" s="859"/>
      <c r="N84" s="51"/>
    </row>
    <row r="85" spans="1:14" ht="15.75" thickBot="1">
      <c r="B85" s="91" t="s">
        <v>974</v>
      </c>
      <c r="C85" s="92"/>
      <c r="D85" s="92"/>
      <c r="E85" s="92"/>
      <c r="F85" s="92"/>
      <c r="G85" s="92"/>
      <c r="H85" s="92"/>
      <c r="I85" s="93"/>
      <c r="J85" s="94"/>
      <c r="K85" s="305">
        <v>0.05</v>
      </c>
      <c r="L85" s="860">
        <f>N78*K85</f>
        <v>261.9649382551666</v>
      </c>
      <c r="M85" s="861"/>
      <c r="N85" s="51"/>
    </row>
    <row r="86" spans="1:14" ht="15.75" thickBot="1">
      <c r="B86" s="824" t="s">
        <v>953</v>
      </c>
      <c r="C86" s="825"/>
      <c r="D86" s="825"/>
      <c r="E86" s="825"/>
      <c r="F86" s="825"/>
      <c r="G86" s="825"/>
      <c r="H86" s="825"/>
      <c r="I86" s="825"/>
      <c r="J86" s="825"/>
      <c r="K86" s="825"/>
      <c r="L86" s="825"/>
      <c r="M86" s="826"/>
      <c r="N86" s="52">
        <f>L83+L84+L85</f>
        <v>1571.7896295309995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6811.0883946343311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135977.07534312867</v>
      </c>
      <c r="L36" s="270"/>
      <c r="M36" s="271">
        <v>418</v>
      </c>
      <c r="N36" s="272">
        <f>K36/M36</f>
        <v>325.30400799791551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418</v>
      </c>
      <c r="N37" s="272">
        <f>K37/M37</f>
        <v>425.11129379098219</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102817.04479497351</v>
      </c>
      <c r="L38" s="270"/>
      <c r="M38" s="271">
        <v>418</v>
      </c>
      <c r="N38" s="272">
        <f>K38/M38</f>
        <v>245.97379137553472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997.35563097428417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64926.050330112201</v>
      </c>
      <c r="N48" s="272">
        <f>K48*M48</f>
        <v>649.26050330112207</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2832.2971921498383</v>
      </c>
      <c r="N49" s="272">
        <f>K49*M49</f>
        <v>3540.3714901872981</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4189.6319934884204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985.36319889791616</v>
      </c>
      <c r="M58" s="829"/>
      <c r="N58" s="287">
        <f>K58*L58</f>
        <v>9.8536319889791617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9.8536319889791617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5293.4950374368536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1058.6990074873709</v>
      </c>
      <c r="M83" s="859"/>
      <c r="N83" s="51"/>
    </row>
    <row r="84" spans="1:14">
      <c r="B84" s="89" t="s">
        <v>973</v>
      </c>
      <c r="C84" s="90"/>
      <c r="D84" s="90"/>
      <c r="E84" s="90"/>
      <c r="F84" s="90"/>
      <c r="G84" s="90"/>
      <c r="H84" s="90"/>
      <c r="I84" s="87"/>
      <c r="J84" s="88"/>
      <c r="K84" s="304">
        <v>0.05</v>
      </c>
      <c r="L84" s="858">
        <f>N78*K84</f>
        <v>264.67475187184272</v>
      </c>
      <c r="M84" s="859"/>
      <c r="N84" s="51"/>
    </row>
    <row r="85" spans="1:14" ht="15.75" thickBot="1">
      <c r="B85" s="91" t="s">
        <v>974</v>
      </c>
      <c r="C85" s="92"/>
      <c r="D85" s="92"/>
      <c r="E85" s="92"/>
      <c r="F85" s="92"/>
      <c r="G85" s="92"/>
      <c r="H85" s="92"/>
      <c r="I85" s="93"/>
      <c r="J85" s="94"/>
      <c r="K85" s="305">
        <v>0.05</v>
      </c>
      <c r="L85" s="860">
        <f>N78*K85</f>
        <v>264.67475187184272</v>
      </c>
      <c r="M85" s="861"/>
      <c r="N85" s="51"/>
    </row>
    <row r="86" spans="1:14" ht="15.75" thickBot="1">
      <c r="B86" s="824" t="s">
        <v>953</v>
      </c>
      <c r="C86" s="825"/>
      <c r="D86" s="825"/>
      <c r="E86" s="825"/>
      <c r="F86" s="825"/>
      <c r="G86" s="825"/>
      <c r="H86" s="825"/>
      <c r="I86" s="825"/>
      <c r="J86" s="825"/>
      <c r="K86" s="825"/>
      <c r="L86" s="825"/>
      <c r="M86" s="826"/>
      <c r="N86" s="52">
        <f>L83+L84+L85</f>
        <v>1588.0485112310564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6881.5435486679098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91795.478227625528</v>
      </c>
      <c r="N48" s="272">
        <f>K48*M48</f>
        <v>1147.4434778453192</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2875.6542100166557</v>
      </c>
      <c r="N49" s="272">
        <f>K49*M49</f>
        <v>4205.6442821493592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5353.087759994678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985.36319889791616</v>
      </c>
      <c r="M58" s="829"/>
      <c r="N58" s="287">
        <f>K58*L58</f>
        <v>12.317039986223953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12.317039986223953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5998.3404835048514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1199.6680967009704</v>
      </c>
      <c r="M83" s="859"/>
      <c r="N83" s="51"/>
    </row>
    <row r="84" spans="1:14">
      <c r="B84" s="89" t="s">
        <v>973</v>
      </c>
      <c r="C84" s="90"/>
      <c r="D84" s="90"/>
      <c r="E84" s="90"/>
      <c r="F84" s="90"/>
      <c r="G84" s="90"/>
      <c r="H84" s="90"/>
      <c r="I84" s="87"/>
      <c r="J84" s="88"/>
      <c r="K84" s="304">
        <v>0.05</v>
      </c>
      <c r="L84" s="858">
        <f>N78*K84</f>
        <v>299.9170241752426</v>
      </c>
      <c r="M84" s="859"/>
      <c r="N84" s="51"/>
    </row>
    <row r="85" spans="1:14" ht="15.75" thickBot="1">
      <c r="B85" s="91" t="s">
        <v>974</v>
      </c>
      <c r="C85" s="92"/>
      <c r="D85" s="92"/>
      <c r="E85" s="92"/>
      <c r="F85" s="92"/>
      <c r="G85" s="92"/>
      <c r="H85" s="92"/>
      <c r="I85" s="93"/>
      <c r="J85" s="94"/>
      <c r="K85" s="305">
        <v>0.05</v>
      </c>
      <c r="L85" s="860">
        <f>N78*K85</f>
        <v>299.9170241752426</v>
      </c>
      <c r="M85" s="861"/>
      <c r="N85" s="51"/>
    </row>
    <row r="86" spans="1:14" ht="15.75" thickBot="1">
      <c r="B86" s="824" t="s">
        <v>953</v>
      </c>
      <c r="C86" s="825"/>
      <c r="D86" s="825"/>
      <c r="E86" s="825"/>
      <c r="F86" s="825"/>
      <c r="G86" s="825"/>
      <c r="H86" s="825"/>
      <c r="I86" s="825"/>
      <c r="J86" s="825"/>
      <c r="K86" s="825"/>
      <c r="L86" s="825"/>
      <c r="M86" s="826"/>
      <c r="N86" s="52">
        <f>L83+L84+L85</f>
        <v>1799.5021450514557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7797.8426285563073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91795.478227625528</v>
      </c>
      <c r="N48" s="272">
        <f>K48*M48</f>
        <v>872.05704316244248</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2875.6542100166557</v>
      </c>
      <c r="N49" s="272">
        <f>K49*M49</f>
        <v>4056.8291767809969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4928.8862199434398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985.36319889791616</v>
      </c>
      <c r="M58" s="829"/>
      <c r="N58" s="287">
        <f>K58*L58</f>
        <v>9.3609503895302026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9.3609503895302026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5571.1828538569198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1114.2365707713841</v>
      </c>
      <c r="M83" s="859"/>
      <c r="N83" s="51"/>
    </row>
    <row r="84" spans="1:14">
      <c r="B84" s="89" t="s">
        <v>973</v>
      </c>
      <c r="C84" s="90"/>
      <c r="D84" s="90"/>
      <c r="E84" s="90"/>
      <c r="F84" s="90"/>
      <c r="G84" s="90"/>
      <c r="H84" s="90"/>
      <c r="I84" s="87"/>
      <c r="J84" s="88"/>
      <c r="K84" s="304">
        <v>0.05</v>
      </c>
      <c r="L84" s="858">
        <f>N78*K84</f>
        <v>278.55914269284602</v>
      </c>
      <c r="M84" s="859"/>
      <c r="N84" s="51"/>
    </row>
    <row r="85" spans="1:14" ht="15.75" thickBot="1">
      <c r="B85" s="91" t="s">
        <v>974</v>
      </c>
      <c r="C85" s="92"/>
      <c r="D85" s="92"/>
      <c r="E85" s="92"/>
      <c r="F85" s="92"/>
      <c r="G85" s="92"/>
      <c r="H85" s="92"/>
      <c r="I85" s="93"/>
      <c r="J85" s="94"/>
      <c r="K85" s="305">
        <v>0.05</v>
      </c>
      <c r="L85" s="860">
        <f>N78*K85</f>
        <v>278.55914269284602</v>
      </c>
      <c r="M85" s="861"/>
      <c r="N85" s="51"/>
    </row>
    <row r="86" spans="1:14" ht="15.75" thickBot="1">
      <c r="B86" s="824" t="s">
        <v>953</v>
      </c>
      <c r="C86" s="825"/>
      <c r="D86" s="825"/>
      <c r="E86" s="825"/>
      <c r="F86" s="825"/>
      <c r="G86" s="825"/>
      <c r="H86" s="825"/>
      <c r="I86" s="825"/>
      <c r="J86" s="825"/>
      <c r="K86" s="825"/>
      <c r="L86" s="825"/>
      <c r="M86" s="826"/>
      <c r="N86" s="52">
        <f>L83+L84+L85</f>
        <v>1671.3548561570763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7242.5377100139958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91795.478227625528</v>
      </c>
      <c r="N48" s="272">
        <f>K48*M48</f>
        <v>872.05704316244248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2875.6542100166557</v>
      </c>
      <c r="N49" s="272">
        <f>K49*M49</f>
        <v>4917.3686991284812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5789.4257422909241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985.36319889791616</v>
      </c>
      <c r="M59" s="829"/>
      <c r="N59" s="287">
        <f>K59*L59</f>
        <v>9.3609503895302026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9.3609503895302026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6431.7223762044041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1286.3444752408809</v>
      </c>
      <c r="M83" s="859"/>
      <c r="N83" s="51"/>
    </row>
    <row r="84" spans="1:14">
      <c r="B84" s="89" t="s">
        <v>973</v>
      </c>
      <c r="C84" s="90"/>
      <c r="D84" s="90"/>
      <c r="E84" s="90"/>
      <c r="F84" s="90"/>
      <c r="G84" s="90"/>
      <c r="H84" s="90"/>
      <c r="I84" s="87"/>
      <c r="J84" s="88"/>
      <c r="K84" s="304">
        <v>0.05</v>
      </c>
      <c r="L84" s="858">
        <f>N78*K84</f>
        <v>321.58611881022023</v>
      </c>
      <c r="M84" s="859"/>
      <c r="N84" s="51"/>
    </row>
    <row r="85" spans="1:14" ht="15.75" thickBot="1">
      <c r="B85" s="91" t="s">
        <v>974</v>
      </c>
      <c r="C85" s="92"/>
      <c r="D85" s="92"/>
      <c r="E85" s="92"/>
      <c r="F85" s="92"/>
      <c r="G85" s="92"/>
      <c r="H85" s="92"/>
      <c r="I85" s="93"/>
      <c r="J85" s="94"/>
      <c r="K85" s="305">
        <v>0.05</v>
      </c>
      <c r="L85" s="860">
        <f>N78*K85</f>
        <v>321.58611881022023</v>
      </c>
      <c r="M85" s="861"/>
      <c r="N85" s="51"/>
    </row>
    <row r="86" spans="1:14" ht="15.75" thickBot="1">
      <c r="B86" s="824" t="s">
        <v>953</v>
      </c>
      <c r="C86" s="825"/>
      <c r="D86" s="825"/>
      <c r="E86" s="825"/>
      <c r="F86" s="825"/>
      <c r="G86" s="825"/>
      <c r="H86" s="825"/>
      <c r="I86" s="825"/>
      <c r="J86" s="825"/>
      <c r="K86" s="825"/>
      <c r="L86" s="825"/>
      <c r="M86" s="826"/>
      <c r="N86" s="52">
        <f>L83+L84+L85</f>
        <v>1929.5167128613216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8361.2390890657261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91795.478227625528</v>
      </c>
      <c r="N48" s="272">
        <f>K48*M48</f>
        <v>436.02852158122124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2875.6542100166557</v>
      </c>
      <c r="N49" s="272">
        <f>K49*M49</f>
        <v>3073.3554369553003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3509.3839585365217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985.36319889791616</v>
      </c>
      <c r="M58" s="829"/>
      <c r="N58" s="287">
        <f>K58*L58</f>
        <v>4.6804751947651013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4.6804751947651013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4147.0001172552375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829.40002345104756</v>
      </c>
      <c r="M83" s="859"/>
      <c r="N83" s="51"/>
    </row>
    <row r="84" spans="1:14">
      <c r="B84" s="89" t="s">
        <v>973</v>
      </c>
      <c r="C84" s="90"/>
      <c r="D84" s="90"/>
      <c r="E84" s="90"/>
      <c r="F84" s="90"/>
      <c r="G84" s="90"/>
      <c r="H84" s="90"/>
      <c r="I84" s="87"/>
      <c r="J84" s="88"/>
      <c r="K84" s="304">
        <v>0.05</v>
      </c>
      <c r="L84" s="858">
        <f>N78*K84</f>
        <v>207.35000586276189</v>
      </c>
      <c r="M84" s="859"/>
      <c r="N84" s="51"/>
    </row>
    <row r="85" spans="1:14" ht="15.75" thickBot="1">
      <c r="B85" s="91" t="s">
        <v>974</v>
      </c>
      <c r="C85" s="92"/>
      <c r="D85" s="92"/>
      <c r="E85" s="92"/>
      <c r="F85" s="92"/>
      <c r="G85" s="92"/>
      <c r="H85" s="92"/>
      <c r="I85" s="93"/>
      <c r="J85" s="94"/>
      <c r="K85" s="305">
        <v>0.05</v>
      </c>
      <c r="L85" s="860">
        <f>N78*K85</f>
        <v>207.35000586276189</v>
      </c>
      <c r="M85" s="861"/>
      <c r="N85" s="51"/>
    </row>
    <row r="86" spans="1:14" ht="15.75" thickBot="1">
      <c r="B86" s="824" t="s">
        <v>953</v>
      </c>
      <c r="C86" s="825"/>
      <c r="D86" s="825"/>
      <c r="E86" s="825"/>
      <c r="F86" s="825"/>
      <c r="G86" s="825"/>
      <c r="H86" s="825"/>
      <c r="I86" s="825"/>
      <c r="J86" s="825"/>
      <c r="K86" s="825"/>
      <c r="L86" s="825"/>
      <c r="M86" s="826"/>
      <c r="N86" s="52">
        <f>L83+L84+L85</f>
        <v>1244.1000351765713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5391.100152431809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91795.478227625528</v>
      </c>
      <c r="N48" s="272">
        <f>K48*M48</f>
        <v>1147.4434778453192</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3569.3664958857321</v>
      </c>
      <c r="N49" s="272">
        <f>K49*M49</f>
        <v>5220.1985002328838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6367.6419780782035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985.36319889791616</v>
      </c>
      <c r="M58" s="829"/>
      <c r="N58" s="287">
        <f>K58*L58</f>
        <v>12.317039986223953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12.317039986223953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7012.8947015883768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1402.5789403176755</v>
      </c>
      <c r="M83" s="859"/>
      <c r="N83" s="51"/>
    </row>
    <row r="84" spans="1:14">
      <c r="B84" s="89" t="s">
        <v>973</v>
      </c>
      <c r="C84" s="90"/>
      <c r="D84" s="90"/>
      <c r="E84" s="90"/>
      <c r="F84" s="90"/>
      <c r="G84" s="90"/>
      <c r="H84" s="90"/>
      <c r="I84" s="87"/>
      <c r="J84" s="88"/>
      <c r="K84" s="304">
        <v>0.05</v>
      </c>
      <c r="L84" s="858">
        <f>N78*K84</f>
        <v>350.64473507941887</v>
      </c>
      <c r="M84" s="859"/>
      <c r="N84" s="51"/>
    </row>
    <row r="85" spans="1:14" ht="15.75" thickBot="1">
      <c r="B85" s="91" t="s">
        <v>974</v>
      </c>
      <c r="C85" s="92"/>
      <c r="D85" s="92"/>
      <c r="E85" s="92"/>
      <c r="F85" s="92"/>
      <c r="G85" s="92"/>
      <c r="H85" s="92"/>
      <c r="I85" s="93"/>
      <c r="J85" s="94"/>
      <c r="K85" s="305">
        <v>0.05</v>
      </c>
      <c r="L85" s="860">
        <f>N78*K85</f>
        <v>350.64473507941887</v>
      </c>
      <c r="M85" s="861"/>
      <c r="N85" s="51"/>
    </row>
    <row r="86" spans="1:14" ht="15.75" thickBot="1">
      <c r="B86" s="824" t="s">
        <v>953</v>
      </c>
      <c r="C86" s="825"/>
      <c r="D86" s="825"/>
      <c r="E86" s="825"/>
      <c r="F86" s="825"/>
      <c r="G86" s="825"/>
      <c r="H86" s="825"/>
      <c r="I86" s="825"/>
      <c r="J86" s="825"/>
      <c r="K86" s="825"/>
      <c r="L86" s="825"/>
      <c r="M86" s="826"/>
      <c r="N86" s="52">
        <f>L83+L84+L85</f>
        <v>2103.868410476513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9116.7631120648894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91795.478227625528</v>
      </c>
      <c r="N48" s="272">
        <f>K48*M48</f>
        <v>872.05704316244248</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3569.3664958857321</v>
      </c>
      <c r="N49" s="272">
        <f>K49*M49</f>
        <v>5035.483784070796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5907.5408272332388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985.36319889791616</v>
      </c>
      <c r="M58" s="829"/>
      <c r="N58" s="287">
        <f>K58*L58</f>
        <v>9.3609503895302026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9.3609503895302026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6549.8374611467189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1309.9674922293439</v>
      </c>
      <c r="M83" s="859"/>
      <c r="N83" s="51"/>
    </row>
    <row r="84" spans="1:14">
      <c r="B84" s="89" t="s">
        <v>973</v>
      </c>
      <c r="C84" s="90"/>
      <c r="D84" s="90"/>
      <c r="E84" s="90"/>
      <c r="F84" s="90"/>
      <c r="G84" s="90"/>
      <c r="H84" s="90"/>
      <c r="I84" s="87"/>
      <c r="J84" s="88"/>
      <c r="K84" s="304">
        <v>0.05</v>
      </c>
      <c r="L84" s="858">
        <f>N78*K84</f>
        <v>327.49187305733597</v>
      </c>
      <c r="M84" s="859"/>
      <c r="N84" s="51"/>
    </row>
    <row r="85" spans="1:14" ht="15.75" thickBot="1">
      <c r="B85" s="91" t="s">
        <v>974</v>
      </c>
      <c r="C85" s="92"/>
      <c r="D85" s="92"/>
      <c r="E85" s="92"/>
      <c r="F85" s="92"/>
      <c r="G85" s="92"/>
      <c r="H85" s="92"/>
      <c r="I85" s="93"/>
      <c r="J85" s="94"/>
      <c r="K85" s="305">
        <v>0.05</v>
      </c>
      <c r="L85" s="860">
        <f>N78*K85</f>
        <v>327.49187305733597</v>
      </c>
      <c r="M85" s="861"/>
      <c r="N85" s="51"/>
    </row>
    <row r="86" spans="1:14" ht="15.75" thickBot="1">
      <c r="B86" s="824" t="s">
        <v>953</v>
      </c>
      <c r="C86" s="825"/>
      <c r="D86" s="825"/>
      <c r="E86" s="825"/>
      <c r="F86" s="825"/>
      <c r="G86" s="825"/>
      <c r="H86" s="825"/>
      <c r="I86" s="825"/>
      <c r="J86" s="825"/>
      <c r="K86" s="825"/>
      <c r="L86" s="825"/>
      <c r="M86" s="826"/>
      <c r="N86" s="52">
        <f>L83+L84+L85</f>
        <v>1964.9512383440156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8514.7886994907349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91795.478227625528</v>
      </c>
      <c r="N48" s="272">
        <f>K48*M48</f>
        <v>872.05704316244248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3569.3664958857321</v>
      </c>
      <c r="N49" s="272">
        <f>K49*M49</f>
        <v>6103.616707964602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6975.6737511270449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985.36319889791616</v>
      </c>
      <c r="M58" s="829"/>
      <c r="N58" s="287">
        <f>K58*L58</f>
        <v>9.3609503895302026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9.3609503895302026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7617.9703850405249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1523.5940770081052</v>
      </c>
      <c r="M83" s="859"/>
      <c r="N83" s="51"/>
    </row>
    <row r="84" spans="1:14">
      <c r="B84" s="89" t="s">
        <v>973</v>
      </c>
      <c r="C84" s="90"/>
      <c r="D84" s="90"/>
      <c r="E84" s="90"/>
      <c r="F84" s="90"/>
      <c r="G84" s="90"/>
      <c r="H84" s="90"/>
      <c r="I84" s="87"/>
      <c r="J84" s="88"/>
      <c r="K84" s="304">
        <v>0.05</v>
      </c>
      <c r="L84" s="858">
        <f>N78*K84</f>
        <v>380.89851925202629</v>
      </c>
      <c r="M84" s="859"/>
      <c r="N84" s="51"/>
    </row>
    <row r="85" spans="1:14" ht="15.75" thickBot="1">
      <c r="B85" s="91" t="s">
        <v>974</v>
      </c>
      <c r="C85" s="92"/>
      <c r="D85" s="92"/>
      <c r="E85" s="92"/>
      <c r="F85" s="92"/>
      <c r="G85" s="92"/>
      <c r="H85" s="92"/>
      <c r="I85" s="93"/>
      <c r="J85" s="94"/>
      <c r="K85" s="305">
        <v>0.05</v>
      </c>
      <c r="L85" s="860">
        <f>N78*K85</f>
        <v>380.89851925202629</v>
      </c>
      <c r="M85" s="861"/>
      <c r="N85" s="51"/>
    </row>
    <row r="86" spans="1:14" ht="15.75" thickBot="1">
      <c r="B86" s="824" t="s">
        <v>953</v>
      </c>
      <c r="C86" s="825"/>
      <c r="D86" s="825"/>
      <c r="E86" s="825"/>
      <c r="F86" s="825"/>
      <c r="G86" s="825"/>
      <c r="H86" s="825"/>
      <c r="I86" s="825"/>
      <c r="J86" s="825"/>
      <c r="K86" s="825"/>
      <c r="L86" s="825"/>
      <c r="M86" s="826"/>
      <c r="N86" s="52">
        <f>L83+L84+L85</f>
        <v>2285.3911155121577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9903.3615005526826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239503.41095958892</v>
      </c>
      <c r="L36" s="270"/>
      <c r="M36" s="271">
        <v>600</v>
      </c>
      <c r="N36" s="272">
        <f>K36/M36</f>
        <v>399.17235159931488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600</v>
      </c>
      <c r="N37" s="272">
        <f>K37/M37</f>
        <v>165.75450983077016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565.6002161042818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91795.478227625528</v>
      </c>
      <c r="N48" s="272">
        <f>K48*M48</f>
        <v>436.02852158122124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3569.3664958857321</v>
      </c>
      <c r="N49" s="272">
        <f>K49*M49</f>
        <v>3814.7604424778756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4250.7889640590965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985.36319889791616</v>
      </c>
      <c r="M58" s="829"/>
      <c r="N58" s="287">
        <f>K58*L58</f>
        <v>4.6804751947651013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4.6804751947651013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4888.4051227778109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977.6810245555622</v>
      </c>
      <c r="M83" s="859"/>
      <c r="N83" s="51"/>
    </row>
    <row r="84" spans="1:14">
      <c r="B84" s="89" t="s">
        <v>973</v>
      </c>
      <c r="C84" s="90"/>
      <c r="D84" s="90"/>
      <c r="E84" s="90"/>
      <c r="F84" s="90"/>
      <c r="G84" s="90"/>
      <c r="H84" s="90"/>
      <c r="I84" s="87"/>
      <c r="J84" s="88"/>
      <c r="K84" s="304">
        <v>0.05</v>
      </c>
      <c r="L84" s="858">
        <f>N78*K84</f>
        <v>244.42025613889055</v>
      </c>
      <c r="M84" s="859"/>
      <c r="N84" s="51"/>
    </row>
    <row r="85" spans="1:14" ht="15.75" thickBot="1">
      <c r="B85" s="91" t="s">
        <v>974</v>
      </c>
      <c r="C85" s="92"/>
      <c r="D85" s="92"/>
      <c r="E85" s="92"/>
      <c r="F85" s="92"/>
      <c r="G85" s="92"/>
      <c r="H85" s="92"/>
      <c r="I85" s="93"/>
      <c r="J85" s="94"/>
      <c r="K85" s="305">
        <v>0.05</v>
      </c>
      <c r="L85" s="860">
        <f>N78*K85</f>
        <v>244.42025613889055</v>
      </c>
      <c r="M85" s="861"/>
      <c r="N85" s="51"/>
    </row>
    <row r="86" spans="1:14" ht="15.75" thickBot="1">
      <c r="B86" s="824" t="s">
        <v>953</v>
      </c>
      <c r="C86" s="825"/>
      <c r="D86" s="825"/>
      <c r="E86" s="825"/>
      <c r="F86" s="825"/>
      <c r="G86" s="825"/>
      <c r="H86" s="825"/>
      <c r="I86" s="825"/>
      <c r="J86" s="825"/>
      <c r="K86" s="825"/>
      <c r="L86" s="825"/>
      <c r="M86" s="826"/>
      <c r="N86" s="52">
        <f>L83+L84+L85</f>
        <v>1466.5215368333434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6354.9266596111538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290</v>
      </c>
      <c r="B37" s="837" t="str">
        <f>VLOOKUP(A37,EQUIPOS!A7:D154,3,FALSE)</f>
        <v>Planta trituradora</v>
      </c>
      <c r="C37" s="838"/>
      <c r="D37" s="838"/>
      <c r="E37" s="838"/>
      <c r="F37" s="838"/>
      <c r="G37" s="838"/>
      <c r="H37" s="839"/>
      <c r="I37" s="267"/>
      <c r="J37" s="268"/>
      <c r="K37" s="269">
        <f>VLOOKUP(A37,EQUIPOS!A7:D164,4,FALSE)</f>
        <v>433891.5439532607</v>
      </c>
      <c r="L37" s="270"/>
      <c r="M37" s="271">
        <v>30</v>
      </c>
      <c r="N37" s="272">
        <f t="shared" ref="N37:N43" si="0">K37/M37</f>
        <v>14463.051465108691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100437.2234672825</v>
      </c>
      <c r="L38" s="270"/>
      <c r="M38" s="271">
        <v>9</v>
      </c>
      <c r="N38" s="272">
        <f t="shared" si="0"/>
        <v>11159.691496364721</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177696.52080463056</v>
      </c>
      <c r="L39" s="270"/>
      <c r="M39" s="271">
        <v>9</v>
      </c>
      <c r="N39" s="272">
        <f t="shared" si="0"/>
        <v>19744.057867181175</v>
      </c>
    </row>
    <row r="40" spans="1:14">
      <c r="A40" t="s">
        <v>286</v>
      </c>
      <c r="B40" s="837" t="str">
        <f>VLOOKUP(A40,EQUIPOS!A10:D154,3,FALSE)</f>
        <v>Planta de asfalto en frio</v>
      </c>
      <c r="C40" s="838"/>
      <c r="D40" s="838"/>
      <c r="E40" s="838"/>
      <c r="F40" s="838"/>
      <c r="G40" s="838"/>
      <c r="H40" s="839"/>
      <c r="I40" s="267"/>
      <c r="J40" s="268"/>
      <c r="K40" s="269">
        <f>VLOOKUP(A40,EQUIPOS!A10:D167,4,FALSE)</f>
        <v>220448.4088904587</v>
      </c>
      <c r="L40" s="270"/>
      <c r="M40" s="271">
        <v>9</v>
      </c>
      <c r="N40" s="272">
        <f t="shared" si="0"/>
        <v>24494.267654495412</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131676.02642326275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75.874781266930228</v>
      </c>
      <c r="N54" s="272">
        <f>K54*M54</f>
        <v>1896.8695316732558</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43825.273659778904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985.36319889791616</v>
      </c>
      <c r="M61" s="829"/>
      <c r="N61" s="287">
        <f>K61*L61</f>
        <v>1231.7039986223951</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985.36319889791616</v>
      </c>
      <c r="M62" s="829"/>
      <c r="N62" s="287">
        <f>K62*L62</f>
        <v>1379.5084784570824</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2611.2124770794776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187831.45157451031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37566.290314902064</v>
      </c>
      <c r="M84" s="859"/>
      <c r="N84" s="51"/>
    </row>
    <row r="85" spans="1:14">
      <c r="B85" s="89" t="s">
        <v>973</v>
      </c>
      <c r="C85" s="90"/>
      <c r="D85" s="90"/>
      <c r="E85" s="90"/>
      <c r="F85" s="90"/>
      <c r="G85" s="90"/>
      <c r="H85" s="90"/>
      <c r="I85" s="87"/>
      <c r="J85" s="88"/>
      <c r="K85" s="304">
        <v>0.05</v>
      </c>
      <c r="L85" s="858">
        <f>N79*K85</f>
        <v>9391.572578725516</v>
      </c>
      <c r="M85" s="859"/>
      <c r="N85" s="51"/>
    </row>
    <row r="86" spans="1:14" ht="15.75" thickBot="1">
      <c r="B86" s="91" t="s">
        <v>974</v>
      </c>
      <c r="C86" s="92"/>
      <c r="D86" s="92"/>
      <c r="E86" s="92"/>
      <c r="F86" s="92"/>
      <c r="G86" s="92"/>
      <c r="H86" s="92"/>
      <c r="I86" s="93"/>
      <c r="J86" s="94"/>
      <c r="K86" s="305">
        <v>0.05</v>
      </c>
      <c r="L86" s="860">
        <f>N79*K86</f>
        <v>9391.572578725516</v>
      </c>
      <c r="M86" s="861"/>
      <c r="N86" s="51"/>
    </row>
    <row r="87" spans="1:14" ht="15.75" thickBot="1">
      <c r="B87" s="824" t="s">
        <v>953</v>
      </c>
      <c r="C87" s="825"/>
      <c r="D87" s="825"/>
      <c r="E87" s="825"/>
      <c r="F87" s="825"/>
      <c r="G87" s="825"/>
      <c r="H87" s="825"/>
      <c r="I87" s="825"/>
      <c r="J87" s="825"/>
      <c r="K87" s="825"/>
      <c r="L87" s="825"/>
      <c r="M87" s="826"/>
      <c r="N87" s="52">
        <f>L84+L85+L86</f>
        <v>56349.435472353092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244180.88704686341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100437.2234672825</v>
      </c>
      <c r="L37" s="270"/>
      <c r="M37" s="271">
        <v>9</v>
      </c>
      <c r="N37" s="272">
        <f t="shared" ref="N37:N43" si="0">K37/M37</f>
        <v>11159.691496364721</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177696.52080463056</v>
      </c>
      <c r="L38" s="270"/>
      <c r="M38" s="271">
        <v>9</v>
      </c>
      <c r="N38" s="272">
        <f t="shared" si="0"/>
        <v>19744.057867181175</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131676.02642326275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187831.45157451031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37566.290314902064</v>
      </c>
      <c r="M88" s="859"/>
      <c r="N88" s="51"/>
    </row>
    <row r="89" spans="1:14">
      <c r="B89" s="89" t="s">
        <v>973</v>
      </c>
      <c r="C89" s="90"/>
      <c r="D89" s="90"/>
      <c r="E89" s="90"/>
      <c r="F89" s="90"/>
      <c r="G89" s="90"/>
      <c r="H89" s="90"/>
      <c r="I89" s="87"/>
      <c r="J89" s="88"/>
      <c r="K89" s="304">
        <v>0.05</v>
      </c>
      <c r="L89" s="858">
        <f>N83*K89</f>
        <v>9391.572578725516</v>
      </c>
      <c r="M89" s="859"/>
      <c r="N89" s="51"/>
    </row>
    <row r="90" spans="1:14" ht="15.75" thickBot="1">
      <c r="B90" s="91" t="s">
        <v>974</v>
      </c>
      <c r="C90" s="92"/>
      <c r="D90" s="92"/>
      <c r="E90" s="92"/>
      <c r="F90" s="92"/>
      <c r="G90" s="92"/>
      <c r="H90" s="92"/>
      <c r="I90" s="93"/>
      <c r="J90" s="94"/>
      <c r="K90" s="305">
        <v>0.05</v>
      </c>
      <c r="L90" s="860">
        <f>N83*K90</f>
        <v>9391.572578725516</v>
      </c>
      <c r="M90" s="861"/>
      <c r="N90" s="51"/>
    </row>
    <row r="91" spans="1:14" ht="15.75" thickBot="1">
      <c r="B91" s="824" t="s">
        <v>953</v>
      </c>
      <c r="C91" s="825"/>
      <c r="D91" s="825"/>
      <c r="E91" s="825"/>
      <c r="F91" s="825"/>
      <c r="G91" s="825"/>
      <c r="H91" s="825"/>
      <c r="I91" s="825"/>
      <c r="J91" s="825"/>
      <c r="K91" s="825"/>
      <c r="L91" s="825"/>
      <c r="M91" s="826"/>
      <c r="N91" s="52">
        <f>L88+L89+L90</f>
        <v>56349.435472353092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244180.88704686341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100437.2234672825</v>
      </c>
      <c r="L37" s="270"/>
      <c r="M37" s="271">
        <v>9</v>
      </c>
      <c r="N37" s="272">
        <f t="shared" ref="N37:N43" si="0">K37/M37</f>
        <v>11159.691496364721</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177696.52080463056</v>
      </c>
      <c r="L38" s="270"/>
      <c r="M38" s="271">
        <v>9</v>
      </c>
      <c r="N38" s="272">
        <f t="shared" si="0"/>
        <v>19744.057867181175</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131676.02642326275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985.36319889791616</v>
      </c>
      <c r="M64" s="829"/>
      <c r="N64" s="287">
        <f>K64*L64</f>
        <v>1379.5084784570824</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187831.45157451031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37566.290314902064</v>
      </c>
      <c r="M88" s="859"/>
      <c r="N88" s="51"/>
    </row>
    <row r="89" spans="1:14">
      <c r="B89" s="89" t="s">
        <v>973</v>
      </c>
      <c r="C89" s="90"/>
      <c r="D89" s="90"/>
      <c r="E89" s="90"/>
      <c r="F89" s="90"/>
      <c r="G89" s="90"/>
      <c r="H89" s="90"/>
      <c r="I89" s="87"/>
      <c r="J89" s="88"/>
      <c r="K89" s="304">
        <v>0.05</v>
      </c>
      <c r="L89" s="858">
        <f>N83*K89</f>
        <v>9391.572578725516</v>
      </c>
      <c r="M89" s="859"/>
      <c r="N89" s="51"/>
    </row>
    <row r="90" spans="1:14" ht="15.75" thickBot="1">
      <c r="B90" s="91" t="s">
        <v>974</v>
      </c>
      <c r="C90" s="92"/>
      <c r="D90" s="92"/>
      <c r="E90" s="92"/>
      <c r="F90" s="92"/>
      <c r="G90" s="92"/>
      <c r="H90" s="92"/>
      <c r="I90" s="93"/>
      <c r="J90" s="94"/>
      <c r="K90" s="305">
        <v>0.05</v>
      </c>
      <c r="L90" s="860">
        <f>N83*K90</f>
        <v>9391.572578725516</v>
      </c>
      <c r="M90" s="861"/>
      <c r="N90" s="51"/>
    </row>
    <row r="91" spans="1:14" ht="15.75" thickBot="1">
      <c r="B91" s="824" t="s">
        <v>953</v>
      </c>
      <c r="C91" s="825"/>
      <c r="D91" s="825"/>
      <c r="E91" s="825"/>
      <c r="F91" s="825"/>
      <c r="G91" s="825"/>
      <c r="H91" s="825"/>
      <c r="I91" s="825"/>
      <c r="J91" s="825"/>
      <c r="K91" s="825"/>
      <c r="L91" s="825"/>
      <c r="M91" s="826"/>
      <c r="N91" s="52">
        <f>L88+L89+L90</f>
        <v>56349.435472353092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244180.88704686341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100437.2234672825</v>
      </c>
      <c r="L37" s="270"/>
      <c r="M37" s="271">
        <v>7</v>
      </c>
      <c r="N37" s="272">
        <f t="shared" ref="N37:N43" si="0">K37/M37</f>
        <v>14348.174781040358</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177696.52080463056</v>
      </c>
      <c r="L38" s="270"/>
      <c r="M38" s="271">
        <v>7</v>
      </c>
      <c r="N38" s="272">
        <f t="shared" si="0"/>
        <v>25385.217257804365</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7</v>
      </c>
      <c r="N42" s="272">
        <f t="shared" si="0"/>
        <v>50770.434515608729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1110.7358873587618</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151926.82986572781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985.36319889791616</v>
      </c>
      <c r="N65" s="412">
        <f>K65*M65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209470.67487617381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41894.134975234767</v>
      </c>
      <c r="M88" s="859"/>
      <c r="N88" s="51"/>
    </row>
    <row r="89" spans="1:14">
      <c r="B89" s="89" t="s">
        <v>973</v>
      </c>
      <c r="C89" s="90"/>
      <c r="D89" s="90"/>
      <c r="E89" s="90"/>
      <c r="F89" s="90"/>
      <c r="G89" s="90"/>
      <c r="H89" s="90"/>
      <c r="I89" s="87"/>
      <c r="J89" s="88"/>
      <c r="K89" s="304">
        <v>0.05</v>
      </c>
      <c r="L89" s="858">
        <f>N83*K89</f>
        <v>10473.533743808692</v>
      </c>
      <c r="M89" s="859"/>
      <c r="N89" s="51"/>
    </row>
    <row r="90" spans="1:14" ht="15.75" thickBot="1">
      <c r="B90" s="91" t="s">
        <v>974</v>
      </c>
      <c r="C90" s="92"/>
      <c r="D90" s="92"/>
      <c r="E90" s="92"/>
      <c r="F90" s="92"/>
      <c r="G90" s="92"/>
      <c r="H90" s="92"/>
      <c r="I90" s="93"/>
      <c r="J90" s="94"/>
      <c r="K90" s="305">
        <v>0.05</v>
      </c>
      <c r="L90" s="860">
        <f>N83*K90</f>
        <v>10473.533743808692</v>
      </c>
      <c r="M90" s="861"/>
      <c r="N90" s="51"/>
    </row>
    <row r="91" spans="1:14" ht="15.75" thickBot="1">
      <c r="B91" s="824" t="s">
        <v>953</v>
      </c>
      <c r="C91" s="825"/>
      <c r="D91" s="825"/>
      <c r="E91" s="825"/>
      <c r="F91" s="825"/>
      <c r="G91" s="825"/>
      <c r="H91" s="825"/>
      <c r="I91" s="825"/>
      <c r="J91" s="825"/>
      <c r="K91" s="825"/>
      <c r="L91" s="825"/>
      <c r="M91" s="826"/>
      <c r="N91" s="52">
        <f>L88+L89+L90</f>
        <v>62841.202462852154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272311.87733902596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9</v>
      </c>
      <c r="N37" s="272">
        <f t="shared" ref="N37:N43" si="0">K37/M37</f>
        <v>19744.057867181175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100437.2234672825</v>
      </c>
      <c r="L38" s="270"/>
      <c r="M38" s="271">
        <v>9</v>
      </c>
      <c r="N38" s="272">
        <f t="shared" si="0"/>
        <v>11159.691496364721</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131676.02642326275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187831.45157451031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37566.290314902064</v>
      </c>
      <c r="M88" s="859"/>
      <c r="N88" s="51"/>
    </row>
    <row r="89" spans="1:14">
      <c r="B89" s="89" t="s">
        <v>973</v>
      </c>
      <c r="C89" s="90"/>
      <c r="D89" s="90"/>
      <c r="E89" s="90"/>
      <c r="F89" s="90"/>
      <c r="G89" s="90"/>
      <c r="H89" s="90"/>
      <c r="I89" s="87"/>
      <c r="J89" s="88"/>
      <c r="K89" s="304">
        <v>0.05</v>
      </c>
      <c r="L89" s="858">
        <f>N83*K89</f>
        <v>9391.572578725516</v>
      </c>
      <c r="M89" s="859"/>
      <c r="N89" s="51"/>
    </row>
    <row r="90" spans="1:14" ht="15.75" thickBot="1">
      <c r="B90" s="91" t="s">
        <v>974</v>
      </c>
      <c r="C90" s="92"/>
      <c r="D90" s="92"/>
      <c r="E90" s="92"/>
      <c r="F90" s="92"/>
      <c r="G90" s="92"/>
      <c r="H90" s="92"/>
      <c r="I90" s="93"/>
      <c r="J90" s="94"/>
      <c r="K90" s="305">
        <v>0.05</v>
      </c>
      <c r="L90" s="860">
        <f>N83*K90</f>
        <v>9391.572578725516</v>
      </c>
      <c r="M90" s="861"/>
      <c r="N90" s="51"/>
    </row>
    <row r="91" spans="1:14" ht="15.75" thickBot="1">
      <c r="B91" s="824" t="s">
        <v>953</v>
      </c>
      <c r="C91" s="825"/>
      <c r="D91" s="825"/>
      <c r="E91" s="825"/>
      <c r="F91" s="825"/>
      <c r="G91" s="825"/>
      <c r="H91" s="825"/>
      <c r="I91" s="825"/>
      <c r="J91" s="825"/>
      <c r="K91" s="825"/>
      <c r="L91" s="825"/>
      <c r="M91" s="826"/>
      <c r="N91" s="52">
        <f>L88+L89+L90</f>
        <v>56349.435472353092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244180.88704686341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9</v>
      </c>
      <c r="N37" s="272">
        <f t="shared" ref="N37:N43" si="0">K37/M37</f>
        <v>19744.057867181175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100437.2234672825</v>
      </c>
      <c r="L38" s="270"/>
      <c r="M38" s="271">
        <v>9</v>
      </c>
      <c r="N38" s="272">
        <f t="shared" si="0"/>
        <v>11159.691496364721</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131676.02642326275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187831.45157451031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37566.290314902064</v>
      </c>
      <c r="M87" s="859"/>
      <c r="N87" s="51"/>
    </row>
    <row r="88" spans="1:14">
      <c r="B88" s="89" t="s">
        <v>973</v>
      </c>
      <c r="C88" s="90"/>
      <c r="D88" s="90"/>
      <c r="E88" s="90"/>
      <c r="F88" s="90"/>
      <c r="G88" s="90"/>
      <c r="H88" s="90"/>
      <c r="I88" s="87"/>
      <c r="J88" s="88"/>
      <c r="K88" s="304">
        <v>0.05</v>
      </c>
      <c r="L88" s="858">
        <f>N82*K88</f>
        <v>9391.572578725516</v>
      </c>
      <c r="M88" s="859"/>
      <c r="N88" s="51"/>
    </row>
    <row r="89" spans="1:14" ht="15.75" thickBot="1">
      <c r="B89" s="91" t="s">
        <v>974</v>
      </c>
      <c r="C89" s="92"/>
      <c r="D89" s="92"/>
      <c r="E89" s="92"/>
      <c r="F89" s="92"/>
      <c r="G89" s="92"/>
      <c r="H89" s="92"/>
      <c r="I89" s="93"/>
      <c r="J89" s="94"/>
      <c r="K89" s="305">
        <v>0.05</v>
      </c>
      <c r="L89" s="860">
        <f>N82*K89</f>
        <v>9391.572578725516</v>
      </c>
      <c r="M89" s="861"/>
      <c r="N89" s="51"/>
    </row>
    <row r="90" spans="1:14" ht="15.75" thickBot="1">
      <c r="B90" s="824" t="s">
        <v>953</v>
      </c>
      <c r="C90" s="825"/>
      <c r="D90" s="825"/>
      <c r="E90" s="825"/>
      <c r="F90" s="825"/>
      <c r="G90" s="825"/>
      <c r="H90" s="825"/>
      <c r="I90" s="825"/>
      <c r="J90" s="825"/>
      <c r="K90" s="825"/>
      <c r="L90" s="825"/>
      <c r="M90" s="826"/>
      <c r="N90" s="52">
        <f>L87+L88+L89</f>
        <v>56349.435472353092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244180.88704686341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9</v>
      </c>
      <c r="N37" s="272">
        <f t="shared" ref="N37:N43" si="0">K37/M37</f>
        <v>19744.057867181175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100437.2234672825</v>
      </c>
      <c r="L38" s="270"/>
      <c r="M38" s="271">
        <v>9</v>
      </c>
      <c r="N38" s="272">
        <f t="shared" si="0"/>
        <v>11159.691496364721</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9</v>
      </c>
      <c r="N42" s="272">
        <f t="shared" si="0"/>
        <v>39488.115734362349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131676.02642326275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187831.45157451031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37566.290314902064</v>
      </c>
      <c r="M88" s="859"/>
      <c r="N88" s="51"/>
    </row>
    <row r="89" spans="1:14">
      <c r="B89" s="89" t="s">
        <v>973</v>
      </c>
      <c r="C89" s="90"/>
      <c r="D89" s="90"/>
      <c r="E89" s="90"/>
      <c r="F89" s="90"/>
      <c r="G89" s="90"/>
      <c r="H89" s="90"/>
      <c r="I89" s="87"/>
      <c r="J89" s="88"/>
      <c r="K89" s="304">
        <v>0.05</v>
      </c>
      <c r="L89" s="858">
        <f>N83*K89</f>
        <v>9391.572578725516</v>
      </c>
      <c r="M89" s="859"/>
      <c r="N89" s="51"/>
    </row>
    <row r="90" spans="1:14" ht="15.75" thickBot="1">
      <c r="B90" s="91" t="s">
        <v>974</v>
      </c>
      <c r="C90" s="92"/>
      <c r="D90" s="92"/>
      <c r="E90" s="92"/>
      <c r="F90" s="92"/>
      <c r="G90" s="92"/>
      <c r="H90" s="92"/>
      <c r="I90" s="93"/>
      <c r="J90" s="94"/>
      <c r="K90" s="305">
        <v>0.05</v>
      </c>
      <c r="L90" s="860">
        <f>N83*K90</f>
        <v>9391.572578725516</v>
      </c>
      <c r="M90" s="861"/>
      <c r="N90" s="51"/>
    </row>
    <row r="91" spans="1:14" ht="15.75" thickBot="1">
      <c r="B91" s="824" t="s">
        <v>953</v>
      </c>
      <c r="C91" s="825"/>
      <c r="D91" s="825"/>
      <c r="E91" s="825"/>
      <c r="F91" s="825"/>
      <c r="G91" s="825"/>
      <c r="H91" s="825"/>
      <c r="I91" s="825"/>
      <c r="J91" s="825"/>
      <c r="K91" s="825"/>
      <c r="L91" s="825"/>
      <c r="M91" s="826"/>
      <c r="N91" s="52">
        <f>L88+L89+L90</f>
        <v>56349.435472353092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244180.88704686341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7</v>
      </c>
      <c r="N37" s="272">
        <f t="shared" ref="N37:N43" si="0">K37/M37</f>
        <v>25385.217257804365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100437.2234672825</v>
      </c>
      <c r="L38" s="270"/>
      <c r="M38" s="271">
        <v>7</v>
      </c>
      <c r="N38" s="272">
        <f t="shared" si="0"/>
        <v>14348.174781040358</v>
      </c>
    </row>
    <row r="39" spans="1:14">
      <c r="A39" t="s">
        <v>286</v>
      </c>
      <c r="B39" s="837" t="str">
        <f>VLOOKUP(A39,EQUIPOS!A9:D154,3,FALSE)</f>
        <v>Planta de asfalto en frio</v>
      </c>
      <c r="C39" s="838"/>
      <c r="D39" s="838"/>
      <c r="E39" s="838"/>
      <c r="F39" s="838"/>
      <c r="G39" s="838"/>
      <c r="H39" s="839"/>
      <c r="I39" s="267"/>
      <c r="J39" s="268"/>
      <c r="K39" s="269">
        <f>VLOOKUP(A39,EQUIPOS!A9:D166,4,FALSE)</f>
        <v>220448.4088904587</v>
      </c>
      <c r="L39" s="270"/>
      <c r="M39" s="271">
        <v>9</v>
      </c>
      <c r="N39" s="272">
        <f t="shared" si="0"/>
        <v>24494.267654495412</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7</v>
      </c>
      <c r="N42" s="272">
        <f t="shared" si="0"/>
        <v>50770.434515608729</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9</v>
      </c>
      <c r="N43" s="272">
        <f t="shared" si="0"/>
        <v>7161.3725798757669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1110.7358873587618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151926.82986572781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209470.67487617381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41894.134975234767</v>
      </c>
      <c r="M87" s="859"/>
      <c r="N87" s="51"/>
    </row>
    <row r="88" spans="1:14">
      <c r="B88" s="89" t="s">
        <v>973</v>
      </c>
      <c r="C88" s="90"/>
      <c r="D88" s="90"/>
      <c r="E88" s="90"/>
      <c r="F88" s="90"/>
      <c r="G88" s="90"/>
      <c r="H88" s="90"/>
      <c r="I88" s="87"/>
      <c r="J88" s="88"/>
      <c r="K88" s="304">
        <v>0.05</v>
      </c>
      <c r="L88" s="858">
        <f>N82*K88</f>
        <v>10473.533743808692</v>
      </c>
      <c r="M88" s="859"/>
      <c r="N88" s="51"/>
    </row>
    <row r="89" spans="1:14" ht="15.75" thickBot="1">
      <c r="B89" s="91" t="s">
        <v>974</v>
      </c>
      <c r="C89" s="92"/>
      <c r="D89" s="92"/>
      <c r="E89" s="92"/>
      <c r="F89" s="92"/>
      <c r="G89" s="92"/>
      <c r="H89" s="92"/>
      <c r="I89" s="93"/>
      <c r="J89" s="94"/>
      <c r="K89" s="305">
        <v>0.05</v>
      </c>
      <c r="L89" s="860">
        <f>N82*K89</f>
        <v>10473.533743808692</v>
      </c>
      <c r="M89" s="861"/>
      <c r="N89" s="51"/>
    </row>
    <row r="90" spans="1:14" ht="15.75" thickBot="1">
      <c r="B90" s="824" t="s">
        <v>953</v>
      </c>
      <c r="C90" s="825"/>
      <c r="D90" s="825"/>
      <c r="E90" s="825"/>
      <c r="F90" s="825"/>
      <c r="G90" s="825"/>
      <c r="H90" s="825"/>
      <c r="I90" s="825"/>
      <c r="J90" s="825"/>
      <c r="K90" s="825"/>
      <c r="L90" s="825"/>
      <c r="M90" s="826"/>
      <c r="N90" s="52">
        <f>L87+L88+L89</f>
        <v>62841.202462852154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272311.87733902596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874.7045112950251</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156275.43970766902</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29948.860091504037</v>
      </c>
      <c r="N56" s="272">
        <f>K56*M56</f>
        <v>41928.404128105649</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75.874781266930228</v>
      </c>
      <c r="N57" s="272">
        <f>K57*M57</f>
        <v>1896.8695316732558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43825.273659778904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985.36319889791616</v>
      </c>
      <c r="M66" s="829"/>
      <c r="N66" s="287">
        <f>K66*L66</f>
        <v>1379.5084784570824</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985.36319889791616</v>
      </c>
      <c r="M67" s="829"/>
      <c r="N67" s="287">
        <f>K67*L67</f>
        <v>1231.7039986223951</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2611.2124770794776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211458.97095747766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42291.794191495537</v>
      </c>
      <c r="M90" s="859"/>
      <c r="N90" s="51"/>
    </row>
    <row r="91" spans="1:14">
      <c r="B91" s="89" t="s">
        <v>973</v>
      </c>
      <c r="C91" s="90"/>
      <c r="D91" s="90"/>
      <c r="E91" s="90"/>
      <c r="F91" s="90"/>
      <c r="G91" s="90"/>
      <c r="H91" s="90"/>
      <c r="I91" s="87"/>
      <c r="J91" s="88"/>
      <c r="K91" s="304">
        <v>0.05</v>
      </c>
      <c r="L91" s="858">
        <f>N85*K91</f>
        <v>10572.948547873884</v>
      </c>
      <c r="M91" s="859"/>
      <c r="N91" s="51"/>
    </row>
    <row r="92" spans="1:14" ht="15.75" thickBot="1">
      <c r="B92" s="91" t="s">
        <v>974</v>
      </c>
      <c r="C92" s="92"/>
      <c r="D92" s="92"/>
      <c r="E92" s="92"/>
      <c r="F92" s="92"/>
      <c r="G92" s="92"/>
      <c r="H92" s="92"/>
      <c r="I92" s="93"/>
      <c r="J92" s="94"/>
      <c r="K92" s="305">
        <v>0.05</v>
      </c>
      <c r="L92" s="860">
        <f>N85*K92</f>
        <v>10572.948547873884</v>
      </c>
      <c r="M92" s="861"/>
      <c r="N92" s="51"/>
    </row>
    <row r="93" spans="1:14" ht="15.75" thickBot="1">
      <c r="B93" s="824" t="s">
        <v>953</v>
      </c>
      <c r="C93" s="825"/>
      <c r="D93" s="825"/>
      <c r="E93" s="825"/>
      <c r="F93" s="825"/>
      <c r="G93" s="825"/>
      <c r="H93" s="825"/>
      <c r="I93" s="825"/>
      <c r="J93" s="825"/>
      <c r="K93" s="825"/>
      <c r="L93" s="825"/>
      <c r="M93" s="826"/>
      <c r="N93" s="52">
        <f>L90+L91+L92</f>
        <v>63437.691287243309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274896.66224472097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156275.43970766902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211458.97095747766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42291.794191495537</v>
      </c>
      <c r="M87" s="859"/>
      <c r="N87" s="51"/>
    </row>
    <row r="88" spans="1:14">
      <c r="B88" s="89" t="s">
        <v>973</v>
      </c>
      <c r="C88" s="90"/>
      <c r="D88" s="90"/>
      <c r="E88" s="90"/>
      <c r="F88" s="90"/>
      <c r="G88" s="90"/>
      <c r="H88" s="90"/>
      <c r="I88" s="87"/>
      <c r="J88" s="88"/>
      <c r="K88" s="304">
        <v>0.05</v>
      </c>
      <c r="L88" s="858">
        <f>N82*K88</f>
        <v>10572.948547873884</v>
      </c>
      <c r="M88" s="859"/>
      <c r="N88" s="51"/>
    </row>
    <row r="89" spans="1:14" ht="15.75" thickBot="1">
      <c r="B89" s="91" t="s">
        <v>974</v>
      </c>
      <c r="C89" s="92"/>
      <c r="D89" s="92"/>
      <c r="E89" s="92"/>
      <c r="F89" s="92"/>
      <c r="G89" s="92"/>
      <c r="H89" s="92"/>
      <c r="I89" s="93"/>
      <c r="J89" s="94"/>
      <c r="K89" s="305">
        <v>0.05</v>
      </c>
      <c r="L89" s="860">
        <f>N82*K89</f>
        <v>10572.948547873884</v>
      </c>
      <c r="M89" s="861"/>
      <c r="N89" s="51"/>
    </row>
    <row r="90" spans="1:14" ht="15.75" thickBot="1">
      <c r="B90" s="824" t="s">
        <v>953</v>
      </c>
      <c r="C90" s="825"/>
      <c r="D90" s="825"/>
      <c r="E90" s="825"/>
      <c r="F90" s="825"/>
      <c r="G90" s="825"/>
      <c r="H90" s="825"/>
      <c r="I90" s="825"/>
      <c r="J90" s="825"/>
      <c r="K90" s="825"/>
      <c r="L90" s="825"/>
      <c r="M90" s="826"/>
      <c r="N90" s="52">
        <f>L87+L88+L89</f>
        <v>63437.691287243309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274896.66224472097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156275.43970766902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211458.97095747766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42291.794191495537</v>
      </c>
      <c r="M87" s="859"/>
      <c r="N87" s="51"/>
    </row>
    <row r="88" spans="1:14">
      <c r="B88" s="89" t="s">
        <v>973</v>
      </c>
      <c r="C88" s="90"/>
      <c r="D88" s="90"/>
      <c r="E88" s="90"/>
      <c r="F88" s="90"/>
      <c r="G88" s="90"/>
      <c r="H88" s="90"/>
      <c r="I88" s="87"/>
      <c r="J88" s="88"/>
      <c r="K88" s="304">
        <v>0.05</v>
      </c>
      <c r="L88" s="858">
        <f>N82*K88</f>
        <v>10572.948547873884</v>
      </c>
      <c r="M88" s="859"/>
      <c r="N88" s="51"/>
    </row>
    <row r="89" spans="1:14" ht="15.75" thickBot="1">
      <c r="B89" s="91" t="s">
        <v>974</v>
      </c>
      <c r="C89" s="92"/>
      <c r="D89" s="92"/>
      <c r="E89" s="92"/>
      <c r="F89" s="92"/>
      <c r="G89" s="92"/>
      <c r="H89" s="92"/>
      <c r="I89" s="93"/>
      <c r="J89" s="94"/>
      <c r="K89" s="305">
        <v>0.05</v>
      </c>
      <c r="L89" s="860">
        <f>N82*K89</f>
        <v>10572.948547873884</v>
      </c>
      <c r="M89" s="861"/>
      <c r="N89" s="51"/>
    </row>
    <row r="90" spans="1:14" ht="15.75" thickBot="1">
      <c r="B90" s="824" t="s">
        <v>953</v>
      </c>
      <c r="C90" s="825"/>
      <c r="D90" s="825"/>
      <c r="E90" s="825"/>
      <c r="F90" s="825"/>
      <c r="G90" s="825"/>
      <c r="H90" s="825"/>
      <c r="I90" s="825"/>
      <c r="J90" s="825"/>
      <c r="K90" s="825"/>
      <c r="L90" s="825"/>
      <c r="M90" s="826"/>
      <c r="N90" s="52">
        <f>L87+L88+L89</f>
        <v>63437.691287243309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274896.66224472097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8</v>
      </c>
      <c r="N37" s="272">
        <f t="shared" ref="N37:N43" si="0">K37/M37</f>
        <v>22212.06510057882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8</v>
      </c>
      <c r="N38" s="272">
        <f t="shared" si="0"/>
        <v>18252.428550319593</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8</v>
      </c>
      <c r="N39" s="272">
        <f t="shared" si="0"/>
        <v>65484.967004120677</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8</v>
      </c>
      <c r="N42" s="272">
        <f t="shared" si="0"/>
        <v>44424.130201157641</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8</v>
      </c>
      <c r="N43" s="272">
        <f t="shared" si="0"/>
        <v>8056.5441523602376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188058.65609952033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244214.08125076786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48842.816250153577</v>
      </c>
      <c r="M87" s="859"/>
      <c r="N87" s="51"/>
    </row>
    <row r="88" spans="1:14">
      <c r="B88" s="89" t="s">
        <v>973</v>
      </c>
      <c r="C88" s="90"/>
      <c r="D88" s="90"/>
      <c r="E88" s="90"/>
      <c r="F88" s="90"/>
      <c r="G88" s="90"/>
      <c r="H88" s="90"/>
      <c r="I88" s="87"/>
      <c r="J88" s="88"/>
      <c r="K88" s="304">
        <v>0.05</v>
      </c>
      <c r="L88" s="858">
        <f>N82*K88</f>
        <v>12210.704062538394</v>
      </c>
      <c r="M88" s="859"/>
      <c r="N88" s="51"/>
    </row>
    <row r="89" spans="1:14" ht="15.75" thickBot="1">
      <c r="B89" s="91" t="s">
        <v>974</v>
      </c>
      <c r="C89" s="92"/>
      <c r="D89" s="92"/>
      <c r="E89" s="92"/>
      <c r="F89" s="92"/>
      <c r="G89" s="92"/>
      <c r="H89" s="92"/>
      <c r="I89" s="93"/>
      <c r="J89" s="94"/>
      <c r="K89" s="305">
        <v>0.05</v>
      </c>
      <c r="L89" s="860">
        <f>N82*K89</f>
        <v>12210.704062538394</v>
      </c>
      <c r="M89" s="861"/>
      <c r="N89" s="51"/>
    </row>
    <row r="90" spans="1:14" ht="15.75" thickBot="1">
      <c r="B90" s="824" t="s">
        <v>953</v>
      </c>
      <c r="C90" s="825"/>
      <c r="D90" s="825"/>
      <c r="E90" s="825"/>
      <c r="F90" s="825"/>
      <c r="G90" s="825"/>
      <c r="H90" s="825"/>
      <c r="I90" s="825"/>
      <c r="J90" s="825"/>
      <c r="K90" s="825"/>
      <c r="L90" s="825"/>
      <c r="M90" s="826"/>
      <c r="N90" s="52">
        <f>L87+L88+L89</f>
        <v>73264.224375230362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317478.30562599824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8</v>
      </c>
      <c r="N37" s="272">
        <f t="shared" ref="N37:N43" si="0">K37/M37</f>
        <v>22212.06510057882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8</v>
      </c>
      <c r="N38" s="272">
        <f t="shared" si="0"/>
        <v>18252.428550319593</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8</v>
      </c>
      <c r="N39" s="272">
        <f t="shared" si="0"/>
        <v>65484.967004120677</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8</v>
      </c>
      <c r="N42" s="272">
        <f t="shared" si="0"/>
        <v>44424.130201157641</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8</v>
      </c>
      <c r="N43" s="272">
        <f t="shared" si="0"/>
        <v>8056.5441523602376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188058.65609952033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244214.08125076786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48842.816250153577</v>
      </c>
      <c r="M87" s="859"/>
      <c r="N87" s="51"/>
    </row>
    <row r="88" spans="1:14">
      <c r="B88" s="89" t="s">
        <v>973</v>
      </c>
      <c r="C88" s="90"/>
      <c r="D88" s="90"/>
      <c r="E88" s="90"/>
      <c r="F88" s="90"/>
      <c r="G88" s="90"/>
      <c r="H88" s="90"/>
      <c r="I88" s="87"/>
      <c r="J88" s="88"/>
      <c r="K88" s="304">
        <v>0.05</v>
      </c>
      <c r="L88" s="858">
        <f>N82*K88</f>
        <v>12210.704062538394</v>
      </c>
      <c r="M88" s="859"/>
      <c r="N88" s="51"/>
    </row>
    <row r="89" spans="1:14" ht="15.75" thickBot="1">
      <c r="B89" s="91" t="s">
        <v>974</v>
      </c>
      <c r="C89" s="92"/>
      <c r="D89" s="92"/>
      <c r="E89" s="92"/>
      <c r="F89" s="92"/>
      <c r="G89" s="92"/>
      <c r="H89" s="92"/>
      <c r="I89" s="93"/>
      <c r="J89" s="94"/>
      <c r="K89" s="305">
        <v>0.05</v>
      </c>
      <c r="L89" s="860">
        <f>N82*K89</f>
        <v>12210.704062538394</v>
      </c>
      <c r="M89" s="861"/>
      <c r="N89" s="51"/>
    </row>
    <row r="90" spans="1:14" ht="15.75" thickBot="1">
      <c r="B90" s="824" t="s">
        <v>953</v>
      </c>
      <c r="C90" s="825"/>
      <c r="D90" s="825"/>
      <c r="E90" s="825"/>
      <c r="F90" s="825"/>
      <c r="G90" s="825"/>
      <c r="H90" s="825"/>
      <c r="I90" s="825"/>
      <c r="J90" s="825"/>
      <c r="K90" s="825"/>
      <c r="L90" s="825"/>
      <c r="M90" s="826"/>
      <c r="N90" s="52">
        <f>L87+L88+L89</f>
        <v>73264.224375230362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317478.30562599824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8</v>
      </c>
      <c r="N37" s="272">
        <f t="shared" ref="N37:N43" si="0">K37/M37</f>
        <v>22212.06510057882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8</v>
      </c>
      <c r="N38" s="272">
        <f t="shared" si="0"/>
        <v>18252.428550319593</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8</v>
      </c>
      <c r="N39" s="272">
        <f t="shared" si="0"/>
        <v>65484.967004120677</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8</v>
      </c>
      <c r="N42" s="272">
        <f t="shared" si="0"/>
        <v>44424.130201157641</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8</v>
      </c>
      <c r="N43" s="272">
        <f t="shared" si="0"/>
        <v>8056.5441523602376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188058.65609952033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244214.08125076786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48842.816250153577</v>
      </c>
      <c r="M87" s="859"/>
      <c r="N87" s="51"/>
    </row>
    <row r="88" spans="1:14">
      <c r="B88" s="89" t="s">
        <v>973</v>
      </c>
      <c r="C88" s="90"/>
      <c r="D88" s="90"/>
      <c r="E88" s="90"/>
      <c r="F88" s="90"/>
      <c r="G88" s="90"/>
      <c r="H88" s="90"/>
      <c r="I88" s="87"/>
      <c r="J88" s="88"/>
      <c r="K88" s="304">
        <v>0.05</v>
      </c>
      <c r="L88" s="858">
        <f>N82*K88</f>
        <v>12210.704062538394</v>
      </c>
      <c r="M88" s="859"/>
      <c r="N88" s="51"/>
    </row>
    <row r="89" spans="1:14" ht="15.75" thickBot="1">
      <c r="B89" s="91" t="s">
        <v>974</v>
      </c>
      <c r="C89" s="92"/>
      <c r="D89" s="92"/>
      <c r="E89" s="92"/>
      <c r="F89" s="92"/>
      <c r="G89" s="92"/>
      <c r="H89" s="92"/>
      <c r="I89" s="93"/>
      <c r="J89" s="94"/>
      <c r="K89" s="305">
        <v>0.05</v>
      </c>
      <c r="L89" s="860">
        <f>N82*K89</f>
        <v>12210.704062538394</v>
      </c>
      <c r="M89" s="861"/>
      <c r="N89" s="51"/>
    </row>
    <row r="90" spans="1:14" ht="15.75" thickBot="1">
      <c r="B90" s="824" t="s">
        <v>953</v>
      </c>
      <c r="C90" s="825"/>
      <c r="D90" s="825"/>
      <c r="E90" s="825"/>
      <c r="F90" s="825"/>
      <c r="G90" s="825"/>
      <c r="H90" s="825"/>
      <c r="I90" s="825"/>
      <c r="J90" s="825"/>
      <c r="K90" s="825"/>
      <c r="L90" s="825"/>
      <c r="M90" s="826"/>
      <c r="N90" s="52">
        <f>L87+L88+L89</f>
        <v>73264.224375230362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317478.30562599824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156275.43970766902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211458.97095747766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42291.794191495537</v>
      </c>
      <c r="M87" s="859"/>
      <c r="N87" s="51"/>
    </row>
    <row r="88" spans="1:14">
      <c r="B88" s="89" t="s">
        <v>973</v>
      </c>
      <c r="C88" s="90"/>
      <c r="D88" s="90"/>
      <c r="E88" s="90"/>
      <c r="F88" s="90"/>
      <c r="G88" s="90"/>
      <c r="H88" s="90"/>
      <c r="I88" s="87"/>
      <c r="J88" s="88"/>
      <c r="K88" s="304">
        <v>0.05</v>
      </c>
      <c r="L88" s="858">
        <f>N82*K88</f>
        <v>10572.948547873884</v>
      </c>
      <c r="M88" s="859"/>
      <c r="N88" s="51"/>
    </row>
    <row r="89" spans="1:14" ht="15.75" thickBot="1">
      <c r="B89" s="91" t="s">
        <v>974</v>
      </c>
      <c r="C89" s="92"/>
      <c r="D89" s="92"/>
      <c r="E89" s="92"/>
      <c r="F89" s="92"/>
      <c r="G89" s="92"/>
      <c r="H89" s="92"/>
      <c r="I89" s="93"/>
      <c r="J89" s="94"/>
      <c r="K89" s="305">
        <v>0.05</v>
      </c>
      <c r="L89" s="860">
        <f>N82*K89</f>
        <v>10572.948547873884</v>
      </c>
      <c r="M89" s="861"/>
      <c r="N89" s="51"/>
    </row>
    <row r="90" spans="1:14" ht="15.75" thickBot="1">
      <c r="B90" s="824" t="s">
        <v>953</v>
      </c>
      <c r="C90" s="825"/>
      <c r="D90" s="825"/>
      <c r="E90" s="825"/>
      <c r="F90" s="825"/>
      <c r="G90" s="825"/>
      <c r="H90" s="825"/>
      <c r="I90" s="825"/>
      <c r="J90" s="825"/>
      <c r="K90" s="825"/>
      <c r="L90" s="825"/>
      <c r="M90" s="826"/>
      <c r="N90" s="52">
        <f>L87+L88+L89</f>
        <v>63437.691287243309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274896.66224472097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156275.43970766902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211458.97095747766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42291.794191495537</v>
      </c>
      <c r="M87" s="859"/>
      <c r="N87" s="51"/>
    </row>
    <row r="88" spans="1:14">
      <c r="B88" s="89" t="s">
        <v>973</v>
      </c>
      <c r="C88" s="90"/>
      <c r="D88" s="90"/>
      <c r="E88" s="90"/>
      <c r="F88" s="90"/>
      <c r="G88" s="90"/>
      <c r="H88" s="90"/>
      <c r="I88" s="87"/>
      <c r="J88" s="88"/>
      <c r="K88" s="304">
        <v>0.05</v>
      </c>
      <c r="L88" s="858">
        <f>N82*K88</f>
        <v>10572.948547873884</v>
      </c>
      <c r="M88" s="859"/>
      <c r="N88" s="51"/>
    </row>
    <row r="89" spans="1:14" ht="15.75" thickBot="1">
      <c r="B89" s="91" t="s">
        <v>974</v>
      </c>
      <c r="C89" s="92"/>
      <c r="D89" s="92"/>
      <c r="E89" s="92"/>
      <c r="F89" s="92"/>
      <c r="G89" s="92"/>
      <c r="H89" s="92"/>
      <c r="I89" s="93"/>
      <c r="J89" s="94"/>
      <c r="K89" s="305">
        <v>0.05</v>
      </c>
      <c r="L89" s="860">
        <f>N82*K89</f>
        <v>10572.948547873884</v>
      </c>
      <c r="M89" s="861"/>
      <c r="N89" s="51"/>
    </row>
    <row r="90" spans="1:14" ht="15.75" thickBot="1">
      <c r="B90" s="824" t="s">
        <v>953</v>
      </c>
      <c r="C90" s="825"/>
      <c r="D90" s="825"/>
      <c r="E90" s="825"/>
      <c r="F90" s="825"/>
      <c r="G90" s="825"/>
      <c r="H90" s="825"/>
      <c r="I90" s="825"/>
      <c r="J90" s="825"/>
      <c r="K90" s="825"/>
      <c r="L90" s="825"/>
      <c r="M90" s="826"/>
      <c r="N90" s="52">
        <f>L87+L88+L89</f>
        <v>63437.691287243309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274896.66224472097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8</v>
      </c>
      <c r="N37" s="272">
        <f t="shared" ref="N37:N43" si="0">K37/M37</f>
        <v>22212.06510057882</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8</v>
      </c>
      <c r="N38" s="272">
        <f t="shared" si="0"/>
        <v>18252.428550319593</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8</v>
      </c>
      <c r="N39" s="272">
        <f t="shared" si="0"/>
        <v>65484.967004120677</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8</v>
      </c>
      <c r="N42" s="272">
        <f t="shared" si="0"/>
        <v>44424.130201157641</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8</v>
      </c>
      <c r="N43" s="272">
        <f t="shared" si="0"/>
        <v>8056.5441523602376</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188058.65609952033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244214.08125076786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48842.816250153577</v>
      </c>
      <c r="M87" s="859"/>
      <c r="N87" s="51"/>
    </row>
    <row r="88" spans="1:14">
      <c r="B88" s="89" t="s">
        <v>973</v>
      </c>
      <c r="C88" s="90"/>
      <c r="D88" s="90"/>
      <c r="E88" s="90"/>
      <c r="F88" s="90"/>
      <c r="G88" s="90"/>
      <c r="H88" s="90"/>
      <c r="I88" s="87"/>
      <c r="J88" s="88"/>
      <c r="K88" s="304">
        <v>0.05</v>
      </c>
      <c r="L88" s="858">
        <f>N82*K88</f>
        <v>12210.704062538394</v>
      </c>
      <c r="M88" s="859"/>
      <c r="N88" s="51"/>
    </row>
    <row r="89" spans="1:14" ht="15.75" thickBot="1">
      <c r="B89" s="91" t="s">
        <v>974</v>
      </c>
      <c r="C89" s="92"/>
      <c r="D89" s="92"/>
      <c r="E89" s="92"/>
      <c r="F89" s="92"/>
      <c r="G89" s="92"/>
      <c r="H89" s="92"/>
      <c r="I89" s="93"/>
      <c r="J89" s="94"/>
      <c r="K89" s="305">
        <v>0.05</v>
      </c>
      <c r="L89" s="860">
        <f>N82*K89</f>
        <v>12210.704062538394</v>
      </c>
      <c r="M89" s="861"/>
      <c r="N89" s="51"/>
    </row>
    <row r="90" spans="1:14" ht="15.75" thickBot="1">
      <c r="B90" s="824" t="s">
        <v>953</v>
      </c>
      <c r="C90" s="825"/>
      <c r="D90" s="825"/>
      <c r="E90" s="825"/>
      <c r="F90" s="825"/>
      <c r="G90" s="825"/>
      <c r="H90" s="825"/>
      <c r="I90" s="825"/>
      <c r="J90" s="825"/>
      <c r="K90" s="825"/>
      <c r="L90" s="825"/>
      <c r="M90" s="826"/>
      <c r="N90" s="52">
        <f>L87+L88+L89</f>
        <v>73264.224375230362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317478.30562599824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156275.43970766902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43825.273659778904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211458.97095747766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42291.794191495537</v>
      </c>
      <c r="M87" s="859"/>
      <c r="N87" s="51"/>
    </row>
    <row r="88" spans="1:14">
      <c r="B88" s="89" t="s">
        <v>973</v>
      </c>
      <c r="C88" s="90"/>
      <c r="D88" s="90"/>
      <c r="E88" s="90"/>
      <c r="F88" s="90"/>
      <c r="G88" s="90"/>
      <c r="H88" s="90"/>
      <c r="I88" s="87"/>
      <c r="J88" s="88"/>
      <c r="K88" s="304">
        <v>0.05</v>
      </c>
      <c r="L88" s="858">
        <f>N82*K88</f>
        <v>10572.948547873884</v>
      </c>
      <c r="M88" s="859"/>
      <c r="N88" s="51"/>
    </row>
    <row r="89" spans="1:14" ht="15.75" thickBot="1">
      <c r="B89" s="91" t="s">
        <v>974</v>
      </c>
      <c r="C89" s="92"/>
      <c r="D89" s="92"/>
      <c r="E89" s="92"/>
      <c r="F89" s="92"/>
      <c r="G89" s="92"/>
      <c r="H89" s="92"/>
      <c r="I89" s="93"/>
      <c r="J89" s="94"/>
      <c r="K89" s="305">
        <v>0.05</v>
      </c>
      <c r="L89" s="860">
        <f>N82*K89</f>
        <v>10572.948547873884</v>
      </c>
      <c r="M89" s="861"/>
      <c r="N89" s="51"/>
    </row>
    <row r="90" spans="1:14" ht="15.75" thickBot="1">
      <c r="B90" s="824" t="s">
        <v>953</v>
      </c>
      <c r="C90" s="825"/>
      <c r="D90" s="825"/>
      <c r="E90" s="825"/>
      <c r="F90" s="825"/>
      <c r="G90" s="825"/>
      <c r="H90" s="825"/>
      <c r="I90" s="825"/>
      <c r="J90" s="825"/>
      <c r="K90" s="825"/>
      <c r="L90" s="825"/>
      <c r="M90" s="826"/>
      <c r="N90" s="52">
        <f>L87+L88+L89</f>
        <v>63437.691287243309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274896.66224472097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178576.97253863825</v>
      </c>
      <c r="L36" s="270"/>
      <c r="M36" s="271">
        <v>30</v>
      </c>
      <c r="N36" s="272">
        <f>K36/M36</f>
        <v>5952.5657512879416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146019.42840255675</v>
      </c>
      <c r="L38" s="270"/>
      <c r="M38" s="271">
        <v>10</v>
      </c>
      <c r="N38" s="272">
        <f t="shared" si="0"/>
        <v>14601.942840255675</v>
      </c>
    </row>
    <row r="39" spans="1:14">
      <c r="A39" t="s">
        <v>284</v>
      </c>
      <c r="B39" s="837" t="str">
        <f>VLOOKUP(A39,EQUIPOS!A9:D154,3,FALSE)</f>
        <v>Planta de asfalto en caliente</v>
      </c>
      <c r="C39" s="838"/>
      <c r="D39" s="838"/>
      <c r="E39" s="838"/>
      <c r="F39" s="838"/>
      <c r="G39" s="838"/>
      <c r="H39" s="839"/>
      <c r="I39" s="267"/>
      <c r="J39" s="268"/>
      <c r="K39" s="269">
        <f>VLOOKUP(A39,EQUIPOS!A9:D166,4,FALSE)</f>
        <v>523879.73603296542</v>
      </c>
      <c r="L39" s="270"/>
      <c r="M39" s="271">
        <v>10</v>
      </c>
      <c r="N39" s="272">
        <f t="shared" si="0"/>
        <v>52387.973603296545</v>
      </c>
    </row>
    <row r="40" spans="1:14">
      <c r="A40" t="s">
        <v>290</v>
      </c>
      <c r="B40" s="837" t="str">
        <f>VLOOKUP(A40,EQUIPOS!A10:D154,3,FALSE)</f>
        <v>Planta trituradora</v>
      </c>
      <c r="C40" s="838"/>
      <c r="D40" s="838"/>
      <c r="E40" s="838"/>
      <c r="F40" s="838"/>
      <c r="G40" s="838"/>
      <c r="H40" s="839"/>
      <c r="I40" s="267"/>
      <c r="J40" s="268"/>
      <c r="K40" s="269">
        <f>VLOOKUP(A40,EQUIPOS!A10:D167,4,FALSE)</f>
        <v>433891.5439532607</v>
      </c>
      <c r="L40" s="270"/>
      <c r="M40" s="271">
        <v>30</v>
      </c>
      <c r="N40" s="272">
        <f t="shared" si="0"/>
        <v>14463.051465108691</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247230.2991944339</v>
      </c>
      <c r="L41" s="270"/>
      <c r="M41" s="271">
        <v>30</v>
      </c>
      <c r="N41" s="272">
        <f t="shared" si="0"/>
        <v>8241.0099731477967</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355393.04160926113</v>
      </c>
      <c r="L42" s="270"/>
      <c r="M42" s="271">
        <v>10</v>
      </c>
      <c r="N42" s="272">
        <f t="shared" si="0"/>
        <v>35539.304160926113</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156275.43970766902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29948.860091504037</v>
      </c>
      <c r="N54" s="272">
        <f>K54*M54</f>
        <v>41928.404128105649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43825.273659778904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985.36319889791616</v>
      </c>
      <c r="M64" s="829"/>
      <c r="N64" s="287">
        <f>K64*L64</f>
        <v>1379.5084784570824</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985.36319889791616</v>
      </c>
      <c r="M65" s="829"/>
      <c r="N65" s="287">
        <f>K65*L65</f>
        <v>1231.7039986223951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2611.2124770794776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211458.97095747766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42291.794191495537</v>
      </c>
      <c r="M88" s="859"/>
      <c r="N88" s="51"/>
    </row>
    <row r="89" spans="1:14">
      <c r="B89" s="89" t="s">
        <v>973</v>
      </c>
      <c r="C89" s="90"/>
      <c r="D89" s="90"/>
      <c r="E89" s="90"/>
      <c r="F89" s="90"/>
      <c r="G89" s="90"/>
      <c r="H89" s="90"/>
      <c r="I89" s="87"/>
      <c r="J89" s="88"/>
      <c r="K89" s="304">
        <v>0.05</v>
      </c>
      <c r="L89" s="858">
        <f>N83*K89</f>
        <v>10572.948547873884</v>
      </c>
      <c r="M89" s="859"/>
      <c r="N89" s="51"/>
    </row>
    <row r="90" spans="1:14" ht="15.75" thickBot="1">
      <c r="B90" s="91" t="s">
        <v>974</v>
      </c>
      <c r="C90" s="92"/>
      <c r="D90" s="92"/>
      <c r="E90" s="92"/>
      <c r="F90" s="92"/>
      <c r="G90" s="92"/>
      <c r="H90" s="92"/>
      <c r="I90" s="93"/>
      <c r="J90" s="94"/>
      <c r="K90" s="305">
        <v>0.05</v>
      </c>
      <c r="L90" s="860">
        <f>N83*K90</f>
        <v>10572.948547873884</v>
      </c>
      <c r="M90" s="861"/>
      <c r="N90" s="51"/>
    </row>
    <row r="91" spans="1:14" ht="15.75" thickBot="1">
      <c r="B91" s="824" t="s">
        <v>953</v>
      </c>
      <c r="C91" s="825"/>
      <c r="D91" s="825"/>
      <c r="E91" s="825"/>
      <c r="F91" s="825"/>
      <c r="G91" s="825"/>
      <c r="H91" s="825"/>
      <c r="I91" s="825"/>
      <c r="J91" s="825"/>
      <c r="K91" s="825"/>
      <c r="L91" s="825"/>
      <c r="M91" s="826"/>
      <c r="N91" s="52">
        <f>L88+L89+L90</f>
        <v>63437.691287243309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274896.66224472097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164840.28234335835</v>
      </c>
      <c r="L36" s="270"/>
      <c r="M36" s="271">
        <v>30</v>
      </c>
      <c r="N36" s="272">
        <f>K36/M36</f>
        <v>5494.6760781119456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177696.52080463056</v>
      </c>
      <c r="L37" s="270"/>
      <c r="M37" s="271">
        <v>10</v>
      </c>
      <c r="N37" s="272">
        <f t="shared" ref="N37:N43" si="0">K37/M37</f>
        <v>17769.652080463056</v>
      </c>
    </row>
    <row r="38" spans="1:14">
      <c r="A38" t="s">
        <v>284</v>
      </c>
      <c r="B38" s="837" t="str">
        <f>VLOOKUP(A38,EQUIPOS!A8:D154,3,FALSE)</f>
        <v>Planta de asfalto en caliente</v>
      </c>
      <c r="C38" s="838"/>
      <c r="D38" s="838"/>
      <c r="E38" s="838"/>
      <c r="F38" s="838"/>
      <c r="G38" s="838"/>
      <c r="H38" s="839"/>
      <c r="I38" s="267"/>
      <c r="J38" s="268"/>
      <c r="K38" s="269">
        <f>VLOOKUP(A38,EQUIPOS!A8:D165,4,FALSE)</f>
        <v>523879.73603296542</v>
      </c>
      <c r="L38" s="270"/>
      <c r="M38" s="271">
        <v>10</v>
      </c>
      <c r="N38" s="272">
        <f t="shared" si="0"/>
        <v>52387.973603296545</v>
      </c>
    </row>
    <row r="39" spans="1:14">
      <c r="A39" t="s">
        <v>290</v>
      </c>
      <c r="B39" s="837" t="str">
        <f>VLOOKUP(A39,EQUIPOS!A9:D154,3,FALSE)</f>
        <v>Planta trituradora</v>
      </c>
      <c r="C39" s="838"/>
      <c r="D39" s="838"/>
      <c r="E39" s="838"/>
      <c r="F39" s="838"/>
      <c r="G39" s="838"/>
      <c r="H39" s="839"/>
      <c r="I39" s="267"/>
      <c r="J39" s="268"/>
      <c r="K39" s="269">
        <f>VLOOKUP(A39,EQUIPOS!A9:D166,4,FALSE)</f>
        <v>433891.5439532607</v>
      </c>
      <c r="L39" s="270"/>
      <c r="M39" s="271">
        <v>30</v>
      </c>
      <c r="N39" s="272">
        <f t="shared" si="0"/>
        <v>14463.051465108691</v>
      </c>
    </row>
    <row r="40" spans="1:14">
      <c r="A40" t="s">
        <v>316</v>
      </c>
      <c r="B40" s="837" t="str">
        <f>VLOOKUP(A40,EQUIPOS!A10:D154,3,FALSE)</f>
        <v>Retroexcavadora Tipo E-200 o  Equivalente</v>
      </c>
      <c r="C40" s="838"/>
      <c r="D40" s="838"/>
      <c r="E40" s="838"/>
      <c r="F40" s="838"/>
      <c r="G40" s="838"/>
      <c r="H40" s="839"/>
      <c r="I40" s="267"/>
      <c r="J40" s="268"/>
      <c r="K40" s="269">
        <f>VLOOKUP(A40,EQUIPOS!A10:D167,4,FALSE)</f>
        <v>224823.2818144937</v>
      </c>
      <c r="L40" s="270"/>
      <c r="M40" s="271">
        <v>30</v>
      </c>
      <c r="N40" s="272">
        <f t="shared" si="0"/>
        <v>7494.1093938164568</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355393.04160926113</v>
      </c>
      <c r="L41" s="270"/>
      <c r="M41" s="271">
        <v>10</v>
      </c>
      <c r="N41" s="272">
        <f t="shared" si="0"/>
        <v>35539.304160926113</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146019.42840255675</v>
      </c>
      <c r="L42" s="270"/>
      <c r="M42" s="271">
        <v>10</v>
      </c>
      <c r="N42" s="272">
        <f t="shared" si="0"/>
        <v>14601.942840255675</v>
      </c>
    </row>
    <row r="43" spans="1:14">
      <c r="A43" t="s">
        <v>373</v>
      </c>
      <c r="B43" s="837" t="str">
        <f>VLOOKUP(A43,EQUIPOS!A13:D157,3,FALSE)</f>
        <v>Volqueta 6 m3</v>
      </c>
      <c r="C43" s="838"/>
      <c r="D43" s="838"/>
      <c r="E43" s="838"/>
      <c r="F43" s="838"/>
      <c r="G43" s="838"/>
      <c r="H43" s="839"/>
      <c r="I43" s="267"/>
      <c r="J43" s="268"/>
      <c r="K43" s="269">
        <f>VLOOKUP(A43,EQUIPOS!A13:D170,4,FALSE)</f>
        <v>64452.353218881901</v>
      </c>
      <c r="L43" s="270"/>
      <c r="M43" s="271">
        <v>10</v>
      </c>
      <c r="N43" s="272">
        <f t="shared" si="0"/>
        <v>6445.2353218881899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1141.4201203310449</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155337.36506419771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29948.860091504037</v>
      </c>
      <c r="N53" s="272">
        <f>K53*M53</f>
        <v>41928.404128105649</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41928.404128105649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985.36319889791616</v>
      </c>
      <c r="M63" s="829"/>
      <c r="N63" s="287">
        <f>K63*L63</f>
        <v>1379.5084784570824</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985.36319889791616</v>
      </c>
      <c r="M64" s="829"/>
      <c r="N64" s="287">
        <f>K64*L64</f>
        <v>1231.7039986223951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2611.2124770794776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211291.18287269329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42258.236574538663</v>
      </c>
      <c r="M87" s="859"/>
      <c r="N87" s="51"/>
    </row>
    <row r="88" spans="1:14">
      <c r="B88" s="89" t="s">
        <v>973</v>
      </c>
      <c r="C88" s="90"/>
      <c r="D88" s="90"/>
      <c r="E88" s="90"/>
      <c r="F88" s="90"/>
      <c r="G88" s="90"/>
      <c r="H88" s="90"/>
      <c r="I88" s="87"/>
      <c r="J88" s="88"/>
      <c r="K88" s="304">
        <v>0.05</v>
      </c>
      <c r="L88" s="858">
        <f>N82*K88</f>
        <v>10564.559143634666</v>
      </c>
      <c r="M88" s="859"/>
      <c r="N88" s="51"/>
    </row>
    <row r="89" spans="1:14" ht="15.75" thickBot="1">
      <c r="B89" s="91" t="s">
        <v>974</v>
      </c>
      <c r="C89" s="92"/>
      <c r="D89" s="92"/>
      <c r="E89" s="92"/>
      <c r="F89" s="92"/>
      <c r="G89" s="92"/>
      <c r="H89" s="92"/>
      <c r="I89" s="93"/>
      <c r="J89" s="94"/>
      <c r="K89" s="305">
        <v>0.05</v>
      </c>
      <c r="L89" s="860">
        <f>N82*K89</f>
        <v>10564.559143634666</v>
      </c>
      <c r="M89" s="861"/>
      <c r="N89" s="51"/>
    </row>
    <row r="90" spans="1:14" ht="15.75" thickBot="1">
      <c r="B90" s="824" t="s">
        <v>953</v>
      </c>
      <c r="C90" s="825"/>
      <c r="D90" s="825"/>
      <c r="E90" s="825"/>
      <c r="F90" s="825"/>
      <c r="G90" s="825"/>
      <c r="H90" s="825"/>
      <c r="I90" s="825"/>
      <c r="J90" s="825"/>
      <c r="K90" s="825"/>
      <c r="L90" s="825"/>
      <c r="M90" s="826"/>
      <c r="N90" s="52">
        <f>L87+L88+L89</f>
        <v>63387.354861807995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274678.5377345013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111407.95331622411</v>
      </c>
      <c r="L36" s="270"/>
      <c r="M36" s="271">
        <v>150</v>
      </c>
      <c r="N36" s="272">
        <f>K36/M36</f>
        <v>742.71968877482743</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164840.28234335835</v>
      </c>
      <c r="L37" s="270"/>
      <c r="M37" s="271">
        <v>150</v>
      </c>
      <c r="N37" s="272">
        <f>K37/M37</f>
        <v>1098.935215622389</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587170.93362130539</v>
      </c>
      <c r="L38" s="270"/>
      <c r="M38" s="271">
        <v>150</v>
      </c>
      <c r="N38" s="272">
        <f>K38/M38</f>
        <v>3914.4728908087027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1.8043666666666667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5757.9321618725853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985.36319889791616</v>
      </c>
      <c r="M58" s="829"/>
      <c r="N58" s="287">
        <f>K58*L58</f>
        <v>128.09721585672909</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128.09721585672909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6066.466044395981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1213.2932088791963</v>
      </c>
      <c r="M82" s="859"/>
      <c r="N82" s="51"/>
    </row>
    <row r="83" spans="1:14">
      <c r="B83" s="89" t="s">
        <v>973</v>
      </c>
      <c r="C83" s="90"/>
      <c r="D83" s="90"/>
      <c r="E83" s="90"/>
      <c r="F83" s="90"/>
      <c r="G83" s="90"/>
      <c r="H83" s="90"/>
      <c r="I83" s="87"/>
      <c r="J83" s="88"/>
      <c r="K83" s="304">
        <v>0.05</v>
      </c>
      <c r="L83" s="858">
        <f>N77*K83</f>
        <v>303.32330221979907</v>
      </c>
      <c r="M83" s="859"/>
      <c r="N83" s="51"/>
    </row>
    <row r="84" spans="1:14" ht="15.75" thickBot="1">
      <c r="B84" s="91" t="s">
        <v>974</v>
      </c>
      <c r="C84" s="92"/>
      <c r="D84" s="92"/>
      <c r="E84" s="92"/>
      <c r="F84" s="92"/>
      <c r="G84" s="92"/>
      <c r="H84" s="92"/>
      <c r="I84" s="93"/>
      <c r="J84" s="94"/>
      <c r="K84" s="305">
        <v>0.05</v>
      </c>
      <c r="L84" s="860">
        <f>N77*K84</f>
        <v>303.32330221979907</v>
      </c>
      <c r="M84" s="861"/>
      <c r="N84" s="51"/>
    </row>
    <row r="85" spans="1:14" ht="15.75" thickBot="1">
      <c r="B85" s="824" t="s">
        <v>953</v>
      </c>
      <c r="C85" s="825"/>
      <c r="D85" s="825"/>
      <c r="E85" s="825"/>
      <c r="F85" s="825"/>
      <c r="G85" s="825"/>
      <c r="H85" s="825"/>
      <c r="I85" s="825"/>
      <c r="J85" s="825"/>
      <c r="K85" s="825"/>
      <c r="L85" s="825"/>
      <c r="M85" s="826"/>
      <c r="N85" s="52">
        <f>L82+L83+L84</f>
        <v>1819.9398133187947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7886.4058577147753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111407.95331622411</v>
      </c>
      <c r="L36" s="270"/>
      <c r="M36" s="271">
        <v>300</v>
      </c>
      <c r="N36" s="272">
        <f>K36/M36</f>
        <v>371.35984438741372</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164840.28234335835</v>
      </c>
      <c r="L37" s="270"/>
      <c r="M37" s="271">
        <v>300</v>
      </c>
      <c r="N37" s="272">
        <f>K37/M37</f>
        <v>549.46760781119451</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587170.93362130539</v>
      </c>
      <c r="L38" s="270"/>
      <c r="M38" s="271">
        <v>300</v>
      </c>
      <c r="N38" s="272">
        <f>K38/M38</f>
        <v>1957.2364454043513</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0.90218333333333334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2878.9660809362927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985.36319889791616</v>
      </c>
      <c r="M58" s="829"/>
      <c r="N58" s="287">
        <f>K58*L58</f>
        <v>64.048607928364547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64.048607928364547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3033.2330221979905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606.64660443959815</v>
      </c>
      <c r="M82" s="859"/>
      <c r="N82" s="51"/>
    </row>
    <row r="83" spans="1:14">
      <c r="B83" s="89" t="s">
        <v>973</v>
      </c>
      <c r="C83" s="90"/>
      <c r="D83" s="90"/>
      <c r="E83" s="90"/>
      <c r="F83" s="90"/>
      <c r="G83" s="90"/>
      <c r="H83" s="90"/>
      <c r="I83" s="87"/>
      <c r="J83" s="88"/>
      <c r="K83" s="304">
        <v>0.05</v>
      </c>
      <c r="L83" s="858">
        <f>N77*K83</f>
        <v>151.66165110989954</v>
      </c>
      <c r="M83" s="859"/>
      <c r="N83" s="51"/>
    </row>
    <row r="84" spans="1:14" ht="15.75" thickBot="1">
      <c r="B84" s="91" t="s">
        <v>974</v>
      </c>
      <c r="C84" s="92"/>
      <c r="D84" s="92"/>
      <c r="E84" s="92"/>
      <c r="F84" s="92"/>
      <c r="G84" s="92"/>
      <c r="H84" s="92"/>
      <c r="I84" s="93"/>
      <c r="J84" s="94"/>
      <c r="K84" s="305">
        <v>0.05</v>
      </c>
      <c r="L84" s="860">
        <f>N77*K84</f>
        <v>151.66165110989954</v>
      </c>
      <c r="M84" s="861"/>
      <c r="N84" s="51"/>
    </row>
    <row r="85" spans="1:14" ht="15.75" thickBot="1">
      <c r="B85" s="824" t="s">
        <v>953</v>
      </c>
      <c r="C85" s="825"/>
      <c r="D85" s="825"/>
      <c r="E85" s="825"/>
      <c r="F85" s="825"/>
      <c r="G85" s="825"/>
      <c r="H85" s="825"/>
      <c r="I85" s="825"/>
      <c r="J85" s="825"/>
      <c r="K85" s="825"/>
      <c r="L85" s="825"/>
      <c r="M85" s="826"/>
      <c r="N85" s="52">
        <f>L82+L83+L84</f>
        <v>909.96990665939734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3943.2029288573876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18</v>
      </c>
      <c r="N36" s="272">
        <f>K36/M36</f>
        <v>4978.9568379588782</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135977.07534312867</v>
      </c>
      <c r="L37" s="270"/>
      <c r="M37" s="271">
        <v>18</v>
      </c>
      <c r="N37" s="272">
        <f>K37/M37</f>
        <v>7554.2819635071482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18</v>
      </c>
      <c r="N38" s="272">
        <f>K38/M38</f>
        <v>10684.09237410656</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600698.12285965949</v>
      </c>
      <c r="L39" s="841">
        <v>18</v>
      </c>
      <c r="M39" s="842"/>
      <c r="N39" s="272">
        <f>K39/L39</f>
        <v>33372.117936647752</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169971.00185708582</v>
      </c>
      <c r="L40" s="276"/>
      <c r="M40" s="277">
        <v>18</v>
      </c>
      <c r="N40" s="272">
        <f>K40/M40</f>
        <v>9442.8334365047685</v>
      </c>
    </row>
    <row r="41" spans="1:14">
      <c r="B41" s="844" t="s">
        <v>952</v>
      </c>
      <c r="C41" s="845"/>
      <c r="D41" s="845"/>
      <c r="E41" s="38"/>
      <c r="F41" s="39"/>
      <c r="G41" s="39"/>
      <c r="H41" s="40"/>
      <c r="I41" s="36"/>
      <c r="J41" s="37"/>
      <c r="K41" s="279"/>
      <c r="L41" s="276"/>
      <c r="M41" s="401">
        <v>0.01</v>
      </c>
      <c r="N41" s="344">
        <f>N75*M41</f>
        <v>29.963350251000556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66062.245898976107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64999.757260485785</v>
      </c>
      <c r="N48" s="272">
        <f>K48*M48</f>
        <v>2274.9915041170025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97021.082806023682</v>
      </c>
      <c r="N49" s="272">
        <f>K49*M49</f>
        <v>24255.27070150592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26530.262205622923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985.36319889791616</v>
      </c>
      <c r="M58" s="829"/>
      <c r="N58" s="287">
        <f>K58*L58</f>
        <v>280.82851168590616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280.82851168590616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95869.671641384979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19173.934328276995</v>
      </c>
      <c r="M82" s="859"/>
      <c r="N82" s="51"/>
    </row>
    <row r="83" spans="1:14">
      <c r="B83" s="89" t="s">
        <v>973</v>
      </c>
      <c r="C83" s="90"/>
      <c r="D83" s="90"/>
      <c r="E83" s="90"/>
      <c r="F83" s="90"/>
      <c r="G83" s="90"/>
      <c r="H83" s="90"/>
      <c r="I83" s="87"/>
      <c r="J83" s="88"/>
      <c r="K83" s="304">
        <v>0.05</v>
      </c>
      <c r="L83" s="858">
        <f>N77*K83</f>
        <v>4793.4835820692488</v>
      </c>
      <c r="M83" s="859"/>
      <c r="N83" s="51"/>
    </row>
    <row r="84" spans="1:14" ht="15.75" thickBot="1">
      <c r="B84" s="91" t="s">
        <v>974</v>
      </c>
      <c r="C84" s="92"/>
      <c r="D84" s="92"/>
      <c r="E84" s="92"/>
      <c r="F84" s="92"/>
      <c r="G84" s="92"/>
      <c r="H84" s="92"/>
      <c r="I84" s="93"/>
      <c r="J84" s="94"/>
      <c r="K84" s="305">
        <v>0.05</v>
      </c>
      <c r="L84" s="860">
        <f>N77*K84</f>
        <v>4793.4835820692488</v>
      </c>
      <c r="M84" s="861"/>
      <c r="N84" s="51"/>
    </row>
    <row r="85" spans="1:14" ht="15.75" thickBot="1">
      <c r="B85" s="824" t="s">
        <v>953</v>
      </c>
      <c r="C85" s="825"/>
      <c r="D85" s="825"/>
      <c r="E85" s="825"/>
      <c r="F85" s="825"/>
      <c r="G85" s="825"/>
      <c r="H85" s="825"/>
      <c r="I85" s="825"/>
      <c r="J85" s="825"/>
      <c r="K85" s="825"/>
      <c r="L85" s="825"/>
      <c r="M85" s="826"/>
      <c r="N85" s="52">
        <f>L82+L83+L84</f>
        <v>28760.901492415494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124630.57313380047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12</v>
      </c>
      <c r="N36" s="272">
        <f>K36/M36</f>
        <v>7468.4352569383182</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135977.07534312867</v>
      </c>
      <c r="L37" s="270"/>
      <c r="M37" s="271">
        <v>12</v>
      </c>
      <c r="N37" s="272">
        <f>K37/M37</f>
        <v>11331.422945260723</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192313.66273391808</v>
      </c>
      <c r="L38" s="270"/>
      <c r="M38" s="271">
        <v>12</v>
      </c>
      <c r="N38" s="272">
        <f>K38/M38</f>
        <v>16026.13856115984</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600698.12285965949</v>
      </c>
      <c r="L39" s="270"/>
      <c r="M39" s="271">
        <v>12</v>
      </c>
      <c r="N39" s="272">
        <f>K39/M39</f>
        <v>50058.176904971624</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169971.00185708582</v>
      </c>
      <c r="L40" s="270"/>
      <c r="M40" s="271">
        <v>12</v>
      </c>
      <c r="N40" s="272">
        <f>K40/M40</f>
        <v>14164.250154757152</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449.45025376500837</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99497.874076852662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75.874781266930228</v>
      </c>
      <c r="N50" s="272">
        <f>K50*M50</f>
        <v>5690.6085950197667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2347.782517488155</v>
      </c>
      <c r="N51" s="272">
        <f>K51*M51</f>
        <v>3052.1172727346016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8742.7258677543687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112735.10248225712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22547.020496451427</v>
      </c>
      <c r="M84" s="859"/>
      <c r="N84" s="51"/>
    </row>
    <row r="85" spans="1:14">
      <c r="B85" s="89" t="s">
        <v>973</v>
      </c>
      <c r="C85" s="90"/>
      <c r="D85" s="90"/>
      <c r="E85" s="90"/>
      <c r="F85" s="90"/>
      <c r="G85" s="90"/>
      <c r="H85" s="90"/>
      <c r="I85" s="87"/>
      <c r="J85" s="88"/>
      <c r="K85" s="304">
        <v>0.05</v>
      </c>
      <c r="L85" s="858">
        <f>N79*K85</f>
        <v>5636.7551241128567</v>
      </c>
      <c r="M85" s="859"/>
      <c r="N85" s="51"/>
    </row>
    <row r="86" spans="1:14" ht="15.75" thickBot="1">
      <c r="B86" s="91" t="s">
        <v>974</v>
      </c>
      <c r="C86" s="92"/>
      <c r="D86" s="92"/>
      <c r="E86" s="92"/>
      <c r="F86" s="92"/>
      <c r="G86" s="92"/>
      <c r="H86" s="92"/>
      <c r="I86" s="93"/>
      <c r="J86" s="94"/>
      <c r="K86" s="305">
        <v>0.05</v>
      </c>
      <c r="L86" s="860">
        <f>N79*K86</f>
        <v>5636.7551241128567</v>
      </c>
      <c r="M86" s="861"/>
      <c r="N86" s="51"/>
    </row>
    <row r="87" spans="1:14" ht="15.75" thickBot="1">
      <c r="B87" s="824" t="s">
        <v>953</v>
      </c>
      <c r="C87" s="825"/>
      <c r="D87" s="825"/>
      <c r="E87" s="825"/>
      <c r="F87" s="825"/>
      <c r="G87" s="825"/>
      <c r="H87" s="825"/>
      <c r="I87" s="825"/>
      <c r="J87" s="825"/>
      <c r="K87" s="825"/>
      <c r="L87" s="825"/>
      <c r="M87" s="826"/>
      <c r="N87" s="52">
        <f>L84+L85+L86</f>
        <v>33820.53074467714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146555.63322693427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18</v>
      </c>
      <c r="N36" s="272">
        <f>K36/M36</f>
        <v>4978.9568379588782</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135977.07534312867</v>
      </c>
      <c r="L37" s="270"/>
      <c r="M37" s="271">
        <v>18</v>
      </c>
      <c r="N37" s="272">
        <f>K37/M37</f>
        <v>7554.2819635071482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18</v>
      </c>
      <c r="N38" s="272">
        <f>K38/M38</f>
        <v>10684.09237410656</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600698.12285965949</v>
      </c>
      <c r="L39" s="841">
        <v>18</v>
      </c>
      <c r="M39" s="842"/>
      <c r="N39" s="272">
        <f>K39/L39</f>
        <v>33372.117936647752</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169971.00185708582</v>
      </c>
      <c r="L40" s="276"/>
      <c r="M40" s="277">
        <v>18</v>
      </c>
      <c r="N40" s="272">
        <f>K40/M40</f>
        <v>9442.8334365047685</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66062.245898976107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642646.39022553898</v>
      </c>
      <c r="N49" s="272">
        <f>K49*M49</f>
        <v>98324.897704507457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98324.897704507457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985.36319889791616</v>
      </c>
      <c r="M59" s="829"/>
      <c r="N59" s="287">
        <f>K59*L59</f>
        <v>150.76056943138116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150.76056943138116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167534.23919801501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33506.847839603004</v>
      </c>
      <c r="M83" s="859"/>
      <c r="N83" s="51"/>
    </row>
    <row r="84" spans="1:14">
      <c r="B84" s="89" t="s">
        <v>973</v>
      </c>
      <c r="C84" s="90"/>
      <c r="D84" s="90"/>
      <c r="E84" s="90"/>
      <c r="F84" s="90"/>
      <c r="G84" s="90"/>
      <c r="H84" s="90"/>
      <c r="I84" s="87"/>
      <c r="J84" s="88"/>
      <c r="K84" s="304">
        <v>0.05</v>
      </c>
      <c r="L84" s="858">
        <f>N78*K84</f>
        <v>8376.711959900751</v>
      </c>
      <c r="M84" s="859"/>
      <c r="N84" s="51"/>
    </row>
    <row r="85" spans="1:14" ht="15.75" thickBot="1">
      <c r="B85" s="91" t="s">
        <v>974</v>
      </c>
      <c r="C85" s="92"/>
      <c r="D85" s="92"/>
      <c r="E85" s="92"/>
      <c r="F85" s="92"/>
      <c r="G85" s="92"/>
      <c r="H85" s="92"/>
      <c r="I85" s="93"/>
      <c r="J85" s="94"/>
      <c r="K85" s="305">
        <v>0.05</v>
      </c>
      <c r="L85" s="860">
        <f>N78*K85</f>
        <v>8376.711959900751</v>
      </c>
      <c r="M85" s="861"/>
      <c r="N85" s="51"/>
    </row>
    <row r="86" spans="1:14" ht="15.75" thickBot="1">
      <c r="B86" s="824" t="s">
        <v>953</v>
      </c>
      <c r="C86" s="825"/>
      <c r="D86" s="825"/>
      <c r="E86" s="825"/>
      <c r="F86" s="825"/>
      <c r="G86" s="825"/>
      <c r="H86" s="825"/>
      <c r="I86" s="825"/>
      <c r="J86" s="825"/>
      <c r="K86" s="825"/>
      <c r="L86" s="825"/>
      <c r="M86" s="826"/>
      <c r="N86" s="52">
        <f>L83+L84+L85</f>
        <v>50260.271759404503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217794.51095741952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18</v>
      </c>
      <c r="N36" s="272">
        <f>K36/M36</f>
        <v>4978.9568379588782</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135977.07534312867</v>
      </c>
      <c r="L37" s="270"/>
      <c r="M37" s="271">
        <v>18</v>
      </c>
      <c r="N37" s="272">
        <f>K37/M37</f>
        <v>7554.2819635071482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18</v>
      </c>
      <c r="N38" s="272">
        <f>K38/M38</f>
        <v>10684.09237410656</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600698.12285965949</v>
      </c>
      <c r="L39" s="841">
        <v>18</v>
      </c>
      <c r="M39" s="842"/>
      <c r="N39" s="272">
        <f>K39/L39</f>
        <v>33372.117936647752</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169971.00185708582</v>
      </c>
      <c r="L40" s="276"/>
      <c r="M40" s="277">
        <v>18</v>
      </c>
      <c r="N40" s="272">
        <f>K40/M40</f>
        <v>9442.8334365047685</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66062.245898976107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564214.6288299131</v>
      </c>
      <c r="N49" s="272">
        <f>K49*M49</f>
        <v>86324.838210976697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86324.838210976697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985.36319889791616</v>
      </c>
      <c r="M59" s="829"/>
      <c r="N59" s="287">
        <f>K59*L59</f>
        <v>150.76056943138116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150.76056943138116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155534.17970448424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31106.83594089685</v>
      </c>
      <c r="M83" s="859"/>
      <c r="N83" s="51"/>
    </row>
    <row r="84" spans="1:14">
      <c r="B84" s="89" t="s">
        <v>973</v>
      </c>
      <c r="C84" s="90"/>
      <c r="D84" s="90"/>
      <c r="E84" s="90"/>
      <c r="F84" s="90"/>
      <c r="G84" s="90"/>
      <c r="H84" s="90"/>
      <c r="I84" s="87"/>
      <c r="J84" s="88"/>
      <c r="K84" s="304">
        <v>0.05</v>
      </c>
      <c r="L84" s="858">
        <f>N78*K84</f>
        <v>7776.7089852242125</v>
      </c>
      <c r="M84" s="859"/>
      <c r="N84" s="51"/>
    </row>
    <row r="85" spans="1:14" ht="15.75" thickBot="1">
      <c r="B85" s="91" t="s">
        <v>974</v>
      </c>
      <c r="C85" s="92"/>
      <c r="D85" s="92"/>
      <c r="E85" s="92"/>
      <c r="F85" s="92"/>
      <c r="G85" s="92"/>
      <c r="H85" s="92"/>
      <c r="I85" s="93"/>
      <c r="J85" s="94"/>
      <c r="K85" s="305">
        <v>0.05</v>
      </c>
      <c r="L85" s="860">
        <f>N78*K85</f>
        <v>7776.7089852242125</v>
      </c>
      <c r="M85" s="861"/>
      <c r="N85" s="51"/>
    </row>
    <row r="86" spans="1:14" ht="15.75" thickBot="1">
      <c r="B86" s="824" t="s">
        <v>953</v>
      </c>
      <c r="C86" s="825"/>
      <c r="D86" s="825"/>
      <c r="E86" s="825"/>
      <c r="F86" s="825"/>
      <c r="G86" s="825"/>
      <c r="H86" s="825"/>
      <c r="I86" s="825"/>
      <c r="J86" s="825"/>
      <c r="K86" s="825"/>
      <c r="L86" s="825"/>
      <c r="M86" s="826"/>
      <c r="N86" s="52">
        <f>L83+L84+L85</f>
        <v>46660.253911345273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202194.4336158295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15</v>
      </c>
      <c r="N36" s="272">
        <f>K36/M36</f>
        <v>5974.7482055506543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135977.07534312867</v>
      </c>
      <c r="L37" s="270"/>
      <c r="M37" s="271">
        <v>15</v>
      </c>
      <c r="N37" s="272">
        <f>K37/M37</f>
        <v>9065.1383562085775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15</v>
      </c>
      <c r="N38" s="272">
        <f>K38/M38</f>
        <v>12820.910848927871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600698.12285965949</v>
      </c>
      <c r="L39" s="841">
        <v>15</v>
      </c>
      <c r="M39" s="842"/>
      <c r="N39" s="272">
        <f>K39/L39</f>
        <v>40046.541523977299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169971.00185708582</v>
      </c>
      <c r="L40" s="276"/>
      <c r="M40" s="277">
        <v>15</v>
      </c>
      <c r="N40" s="272">
        <f>K40/M40</f>
        <v>11331.400123805721</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79274.695078771343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642646.39022553898</v>
      </c>
      <c r="N49" s="272">
        <f>K49*M49</f>
        <v>98324.897704507457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98324.897704507457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985.36319889791616</v>
      </c>
      <c r="M59" s="829"/>
      <c r="N59" s="287">
        <f>K59*L59</f>
        <v>150.76056943138116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150.76056943138116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181345.95538283023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36269.19107656605</v>
      </c>
      <c r="M83" s="859"/>
      <c r="N83" s="51"/>
    </row>
    <row r="84" spans="1:14">
      <c r="B84" s="89" t="s">
        <v>973</v>
      </c>
      <c r="C84" s="90"/>
      <c r="D84" s="90"/>
      <c r="E84" s="90"/>
      <c r="F84" s="90"/>
      <c r="G84" s="90"/>
      <c r="H84" s="90"/>
      <c r="I84" s="87"/>
      <c r="J84" s="88"/>
      <c r="K84" s="304">
        <v>0.05</v>
      </c>
      <c r="L84" s="858">
        <f>N78*K84</f>
        <v>9067.2977691415126</v>
      </c>
      <c r="M84" s="859"/>
      <c r="N84" s="51"/>
    </row>
    <row r="85" spans="1:14" ht="15.75" thickBot="1">
      <c r="B85" s="91" t="s">
        <v>974</v>
      </c>
      <c r="C85" s="92"/>
      <c r="D85" s="92"/>
      <c r="E85" s="92"/>
      <c r="F85" s="92"/>
      <c r="G85" s="92"/>
      <c r="H85" s="92"/>
      <c r="I85" s="93"/>
      <c r="J85" s="94"/>
      <c r="K85" s="305">
        <v>0.05</v>
      </c>
      <c r="L85" s="860">
        <f>N78*K85</f>
        <v>9067.2977691415126</v>
      </c>
      <c r="M85" s="861"/>
      <c r="N85" s="51"/>
    </row>
    <row r="86" spans="1:14" ht="15.75" thickBot="1">
      <c r="B86" s="824" t="s">
        <v>953</v>
      </c>
      <c r="C86" s="825"/>
      <c r="D86" s="825"/>
      <c r="E86" s="825"/>
      <c r="F86" s="825"/>
      <c r="G86" s="825"/>
      <c r="H86" s="825"/>
      <c r="I86" s="825"/>
      <c r="J86" s="825"/>
      <c r="K86" s="825"/>
      <c r="L86" s="825"/>
      <c r="M86" s="826"/>
      <c r="N86" s="52">
        <f>L83+L84+L85</f>
        <v>54403.786614849079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235749.74199767932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271">
        <v>15</v>
      </c>
      <c r="N36" s="272">
        <f>K36/M36</f>
        <v>5974.7482055506543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135977.07534312867</v>
      </c>
      <c r="L37" s="270"/>
      <c r="M37" s="271">
        <v>15</v>
      </c>
      <c r="N37" s="272">
        <f>K37/M37</f>
        <v>9065.1383562085775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192313.66273391808</v>
      </c>
      <c r="L38" s="270"/>
      <c r="M38" s="271">
        <v>15</v>
      </c>
      <c r="N38" s="272">
        <f>K38/M38</f>
        <v>12820.910848927871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600698.12285965949</v>
      </c>
      <c r="L39" s="841">
        <v>15</v>
      </c>
      <c r="M39" s="842"/>
      <c r="N39" s="272">
        <f>K39/L39</f>
        <v>40046.541523977299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169971.00185708582</v>
      </c>
      <c r="L40" s="276"/>
      <c r="M40" s="277">
        <v>15</v>
      </c>
      <c r="N40" s="272">
        <f>K40/M40</f>
        <v>11331.400123805721</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79274.695078771343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564214.6288299131</v>
      </c>
      <c r="N49" s="272">
        <f>K49*M49</f>
        <v>86324.838210976697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86324.838210976697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985.36319889791616</v>
      </c>
      <c r="M59" s="829"/>
      <c r="N59" s="287">
        <f>K59*L59</f>
        <v>150.76056943138116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150.76056943138116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169345.89588929949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33869.1791778599</v>
      </c>
      <c r="M83" s="859"/>
      <c r="N83" s="51"/>
    </row>
    <row r="84" spans="1:14">
      <c r="B84" s="89" t="s">
        <v>973</v>
      </c>
      <c r="C84" s="90"/>
      <c r="D84" s="90"/>
      <c r="E84" s="90"/>
      <c r="F84" s="90"/>
      <c r="G84" s="90"/>
      <c r="H84" s="90"/>
      <c r="I84" s="87"/>
      <c r="J84" s="88"/>
      <c r="K84" s="304">
        <v>0.05</v>
      </c>
      <c r="L84" s="858">
        <f>N78*K84</f>
        <v>8467.294794464975</v>
      </c>
      <c r="M84" s="859"/>
      <c r="N84" s="51"/>
    </row>
    <row r="85" spans="1:14" ht="15.75" thickBot="1">
      <c r="B85" s="91" t="s">
        <v>974</v>
      </c>
      <c r="C85" s="92"/>
      <c r="D85" s="92"/>
      <c r="E85" s="92"/>
      <c r="F85" s="92"/>
      <c r="G85" s="92"/>
      <c r="H85" s="92"/>
      <c r="I85" s="93"/>
      <c r="J85" s="94"/>
      <c r="K85" s="305">
        <v>0.05</v>
      </c>
      <c r="L85" s="860">
        <f>N78*K85</f>
        <v>8467.294794464975</v>
      </c>
      <c r="M85" s="861"/>
      <c r="N85" s="51"/>
    </row>
    <row r="86" spans="1:14" ht="15.75" thickBot="1">
      <c r="B86" s="824" t="s">
        <v>953</v>
      </c>
      <c r="C86" s="825"/>
      <c r="D86" s="825"/>
      <c r="E86" s="825"/>
      <c r="F86" s="825"/>
      <c r="G86" s="825"/>
      <c r="H86" s="825"/>
      <c r="I86" s="825"/>
      <c r="J86" s="825"/>
      <c r="K86" s="825"/>
      <c r="L86" s="825"/>
      <c r="M86" s="826"/>
      <c r="N86" s="52">
        <f>L83+L84+L85</f>
        <v>50803.768766789857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220149.66465608933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4.3147224361440797</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7702.3742240400888</v>
      </c>
      <c r="N49" s="272">
        <f>K49*M49</f>
        <v>8126.0048063622935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8126.0048063622935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8561.7917724128456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1712.3583544825692</v>
      </c>
      <c r="M83" s="859"/>
      <c r="N83" s="51"/>
    </row>
    <row r="84" spans="1:14">
      <c r="B84" s="89" t="s">
        <v>973</v>
      </c>
      <c r="C84" s="90"/>
      <c r="D84" s="90"/>
      <c r="E84" s="90"/>
      <c r="F84" s="90"/>
      <c r="G84" s="90"/>
      <c r="H84" s="90"/>
      <c r="I84" s="87"/>
      <c r="J84" s="88"/>
      <c r="K84" s="304">
        <v>0.05</v>
      </c>
      <c r="L84" s="858">
        <f>N78*K84</f>
        <v>428.0895886206423</v>
      </c>
      <c r="M84" s="859"/>
      <c r="N84" s="51"/>
    </row>
    <row r="85" spans="1:14" ht="15.75" thickBot="1">
      <c r="B85" s="91" t="s">
        <v>974</v>
      </c>
      <c r="C85" s="92"/>
      <c r="D85" s="92"/>
      <c r="E85" s="92"/>
      <c r="F85" s="92"/>
      <c r="G85" s="92"/>
      <c r="H85" s="92"/>
      <c r="I85" s="93"/>
      <c r="J85" s="94"/>
      <c r="K85" s="305">
        <v>0.05</v>
      </c>
      <c r="L85" s="860">
        <f>N78*K85</f>
        <v>428.0895886206423</v>
      </c>
      <c r="M85" s="861"/>
      <c r="N85" s="51"/>
    </row>
    <row r="86" spans="1:14" ht="15.75" thickBot="1">
      <c r="B86" s="824" t="s">
        <v>953</v>
      </c>
      <c r="C86" s="825"/>
      <c r="D86" s="825"/>
      <c r="E86" s="825"/>
      <c r="F86" s="825"/>
      <c r="G86" s="825"/>
      <c r="H86" s="825"/>
      <c r="I86" s="825"/>
      <c r="J86" s="825"/>
      <c r="K86" s="825"/>
      <c r="L86" s="825"/>
      <c r="M86" s="826"/>
      <c r="N86" s="52">
        <f>L83+L84+L85</f>
        <v>2568.5375317238536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11130.3293041367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31227.966167618877</v>
      </c>
      <c r="L36" s="270"/>
      <c r="M36" s="271">
        <v>2</v>
      </c>
      <c r="N36" s="272">
        <f>K36/M36</f>
        <v>15613.983083809439</v>
      </c>
    </row>
    <row r="37" spans="1:14">
      <c r="A37" s="113" t="s">
        <v>180</v>
      </c>
      <c r="B37" s="837" t="str">
        <f>VLOOKUP(A37,EQUIPOS!A7:D154,3,FALSE)</f>
        <v>Compresor 120 HP, con martillo.</v>
      </c>
      <c r="C37" s="838"/>
      <c r="D37" s="838"/>
      <c r="E37" s="838"/>
      <c r="F37" s="838"/>
      <c r="G37" s="838"/>
      <c r="H37" s="839"/>
      <c r="I37" s="267"/>
      <c r="J37" s="268"/>
      <c r="K37" s="269">
        <f>VLOOKUP(A37,EQUIPOS!A7:D164,4,FALSE)</f>
        <v>114885.94305864944</v>
      </c>
      <c r="L37" s="270"/>
      <c r="M37" s="271">
        <v>4</v>
      </c>
      <c r="N37" s="272">
        <f>K37/M37</f>
        <v>28721.48576466236</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30309.174389206521</v>
      </c>
      <c r="L38" s="270"/>
      <c r="M38" s="271">
        <v>10</v>
      </c>
      <c r="N38" s="272">
        <f>K38/M38</f>
        <v>3030.9174389206519</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185422.03975217533</v>
      </c>
      <c r="L39" s="270"/>
      <c r="M39" s="271">
        <v>10</v>
      </c>
      <c r="N39" s="272">
        <f>K39/M39</f>
        <v>18542.203975217533</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278133.74427191308</v>
      </c>
      <c r="L40" s="270"/>
      <c r="M40" s="271">
        <v>100</v>
      </c>
      <c r="N40" s="272">
        <f>K40/M40</f>
        <v>2781.3374427191306</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1348.350761295025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70038.278466624135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6997.8226837043085</v>
      </c>
      <c r="N53" s="272">
        <f>K53*M53</f>
        <v>6997.8226837043085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6997.8226837043085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1535.8682361192564</v>
      </c>
      <c r="M63" s="829"/>
      <c r="N63" s="287">
        <f>K63*L63</f>
        <v>1996.6287069550333</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1996.6287069550333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92516.237470233726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18503.247494046747</v>
      </c>
      <c r="M87" s="859"/>
      <c r="N87" s="51"/>
    </row>
    <row r="88" spans="1:14">
      <c r="B88" s="89" t="s">
        <v>973</v>
      </c>
      <c r="C88" s="90"/>
      <c r="D88" s="90"/>
      <c r="E88" s="90"/>
      <c r="F88" s="90"/>
      <c r="G88" s="90"/>
      <c r="H88" s="90"/>
      <c r="I88" s="87"/>
      <c r="J88" s="88"/>
      <c r="K88" s="304">
        <v>0.05</v>
      </c>
      <c r="L88" s="858">
        <f>N82*K88</f>
        <v>4625.8118735116868</v>
      </c>
      <c r="M88" s="859"/>
      <c r="N88" s="51"/>
    </row>
    <row r="89" spans="1:14" ht="15.75" thickBot="1">
      <c r="B89" s="91" t="s">
        <v>974</v>
      </c>
      <c r="C89" s="92"/>
      <c r="D89" s="92"/>
      <c r="E89" s="92"/>
      <c r="F89" s="92"/>
      <c r="G89" s="92"/>
      <c r="H89" s="92"/>
      <c r="I89" s="93"/>
      <c r="J89" s="94"/>
      <c r="K89" s="305">
        <v>0.05</v>
      </c>
      <c r="L89" s="860">
        <f>N82*K89</f>
        <v>4625.8118735116868</v>
      </c>
      <c r="M89" s="861"/>
      <c r="N89" s="51"/>
    </row>
    <row r="90" spans="1:14" ht="15.75" thickBot="1">
      <c r="B90" s="824" t="s">
        <v>953</v>
      </c>
      <c r="C90" s="825"/>
      <c r="D90" s="825"/>
      <c r="E90" s="825"/>
      <c r="F90" s="825"/>
      <c r="G90" s="825"/>
      <c r="H90" s="825"/>
      <c r="I90" s="825"/>
      <c r="J90" s="825"/>
      <c r="K90" s="825"/>
      <c r="L90" s="825"/>
      <c r="M90" s="826"/>
      <c r="N90" s="52">
        <f>L87+L88+L89</f>
        <v>27754.871241070123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120271.10871130385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271">
        <v>2</v>
      </c>
      <c r="N36" s="272">
        <f>K36/M36</f>
        <v>4782.920539484905</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185422.03975217533</v>
      </c>
      <c r="L37" s="270"/>
      <c r="M37" s="271">
        <v>10</v>
      </c>
      <c r="N37" s="272">
        <f>K37/M37</f>
        <v>18542.203975217533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269.67015225900496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23594.794666961443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28988.19771214154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5797.6395424283082</v>
      </c>
      <c r="M87" s="859"/>
      <c r="N87" s="51"/>
    </row>
    <row r="88" spans="1:14">
      <c r="B88" s="89" t="s">
        <v>973</v>
      </c>
      <c r="C88" s="90"/>
      <c r="D88" s="90"/>
      <c r="E88" s="90"/>
      <c r="F88" s="90"/>
      <c r="G88" s="90"/>
      <c r="H88" s="90"/>
      <c r="I88" s="87"/>
      <c r="J88" s="88"/>
      <c r="K88" s="304">
        <v>0.05</v>
      </c>
      <c r="L88" s="858">
        <f>N82*K88</f>
        <v>1449.4098856070771</v>
      </c>
      <c r="M88" s="859"/>
      <c r="N88" s="51"/>
    </row>
    <row r="89" spans="1:14" ht="15.75" thickBot="1">
      <c r="B89" s="91" t="s">
        <v>974</v>
      </c>
      <c r="C89" s="92"/>
      <c r="D89" s="92"/>
      <c r="E89" s="92"/>
      <c r="F89" s="92"/>
      <c r="G89" s="92"/>
      <c r="H89" s="92"/>
      <c r="I89" s="93"/>
      <c r="J89" s="94"/>
      <c r="K89" s="305">
        <v>0.05</v>
      </c>
      <c r="L89" s="860">
        <f>N82*K89</f>
        <v>1449.4098856070771</v>
      </c>
      <c r="M89" s="861"/>
      <c r="N89" s="51"/>
    </row>
    <row r="90" spans="1:14" ht="15.75" thickBot="1">
      <c r="B90" s="824" t="s">
        <v>953</v>
      </c>
      <c r="C90" s="825"/>
      <c r="D90" s="825"/>
      <c r="E90" s="825"/>
      <c r="F90" s="825"/>
      <c r="G90" s="825"/>
      <c r="H90" s="825"/>
      <c r="I90" s="825"/>
      <c r="J90" s="825"/>
      <c r="K90" s="825"/>
      <c r="L90" s="825"/>
      <c r="M90" s="826"/>
      <c r="N90" s="52">
        <f>L87+L88+L89</f>
        <v>8696.4593136424628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37684.657025784007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3479.3590297254918</v>
      </c>
      <c r="L36" s="270"/>
      <c r="M36" s="271">
        <v>60</v>
      </c>
      <c r="N36" s="272">
        <f>K36/M36</f>
        <v>57.989317162091531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60</v>
      </c>
      <c r="N37" s="272">
        <f>K37/M37</f>
        <v>1657.5450983077017</v>
      </c>
    </row>
    <row r="38" spans="1:14">
      <c r="A38" t="s">
        <v>138</v>
      </c>
      <c r="B38" s="837" t="str">
        <f>VLOOKUP(A38,EQUIPOS!A8:D154,3,FALSE)</f>
        <v>Camioneta D-300</v>
      </c>
      <c r="C38" s="838"/>
      <c r="D38" s="838"/>
      <c r="E38" s="838"/>
      <c r="F38" s="838"/>
      <c r="G38" s="838"/>
      <c r="H38" s="839"/>
      <c r="I38" s="267"/>
      <c r="J38" s="268"/>
      <c r="K38" s="269">
        <f>VLOOKUP(A38,EQUIPOS!A8:D165,4,FALSE)</f>
        <v>62777.714850777113</v>
      </c>
      <c r="L38" s="270"/>
      <c r="M38" s="271">
        <v>60</v>
      </c>
      <c r="N38" s="272">
        <f>K38/M38</f>
        <v>1046.2952475129518</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2784.2201050259127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2788.940174283021</v>
      </c>
      <c r="N53" s="272">
        <f>K53*M53</f>
        <v>334.67282091396248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334.67282091396248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3566.7017668032249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713.34035336064505</v>
      </c>
      <c r="M87" s="859"/>
      <c r="N87" s="51"/>
    </row>
    <row r="88" spans="1:14">
      <c r="B88" s="89" t="s">
        <v>973</v>
      </c>
      <c r="C88" s="90"/>
      <c r="D88" s="90"/>
      <c r="E88" s="90"/>
      <c r="F88" s="90"/>
      <c r="G88" s="90"/>
      <c r="H88" s="90"/>
      <c r="I88" s="87"/>
      <c r="J88" s="88"/>
      <c r="K88" s="304">
        <v>0.05</v>
      </c>
      <c r="L88" s="858">
        <f>N82*K88</f>
        <v>178.33508834016126</v>
      </c>
      <c r="M88" s="859"/>
      <c r="N88" s="51"/>
    </row>
    <row r="89" spans="1:14" ht="15.75" thickBot="1">
      <c r="B89" s="91" t="s">
        <v>974</v>
      </c>
      <c r="C89" s="92"/>
      <c r="D89" s="92"/>
      <c r="E89" s="92"/>
      <c r="F89" s="92"/>
      <c r="G89" s="92"/>
      <c r="H89" s="92"/>
      <c r="I89" s="93"/>
      <c r="J89" s="94"/>
      <c r="K89" s="305">
        <v>0.05</v>
      </c>
      <c r="L89" s="860">
        <f>N82*K89</f>
        <v>178.33508834016126</v>
      </c>
      <c r="M89" s="861"/>
      <c r="N89" s="51"/>
    </row>
    <row r="90" spans="1:14" ht="15.75" thickBot="1">
      <c r="B90" s="824" t="s">
        <v>953</v>
      </c>
      <c r="C90" s="825"/>
      <c r="D90" s="825"/>
      <c r="E90" s="825"/>
      <c r="F90" s="825"/>
      <c r="G90" s="825"/>
      <c r="H90" s="825"/>
      <c r="I90" s="825"/>
      <c r="J90" s="825"/>
      <c r="K90" s="825"/>
      <c r="L90" s="825"/>
      <c r="M90" s="826"/>
      <c r="N90" s="52">
        <f>L87+L88+L89</f>
        <v>1070.0105300409675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4636.7122968441927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3479.3590297254918</v>
      </c>
      <c r="L36" s="270"/>
      <c r="M36" s="271">
        <v>60</v>
      </c>
      <c r="N36" s="272">
        <f t="shared" ref="N36:N39" si="0">K36/M36</f>
        <v>57.989317162091531</v>
      </c>
    </row>
    <row r="37" spans="1:14">
      <c r="A37" s="113" t="s">
        <v>324</v>
      </c>
      <c r="B37" s="837" t="str">
        <f>VLOOKUP(A37,EQUIPOS!A7:D154,3,FALSE)</f>
        <v xml:space="preserve">Ruteadora </v>
      </c>
      <c r="C37" s="838"/>
      <c r="D37" s="838"/>
      <c r="E37" s="838"/>
      <c r="F37" s="838"/>
      <c r="G37" s="838"/>
      <c r="H37" s="839"/>
      <c r="I37" s="267"/>
      <c r="J37" s="268"/>
      <c r="K37" s="269">
        <f>VLOOKUP(A37,EQUIPOS!A7:D164,4,FALSE)</f>
        <v>6512.3303995963952</v>
      </c>
      <c r="L37" s="270"/>
      <c r="M37" s="271">
        <v>60</v>
      </c>
      <c r="N37" s="272">
        <f t="shared" si="0"/>
        <v>108.53883999327326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99452.705898462096</v>
      </c>
      <c r="L38" s="270"/>
      <c r="M38" s="271">
        <v>60</v>
      </c>
      <c r="N38" s="272">
        <f t="shared" si="0"/>
        <v>1657.5450983077017</v>
      </c>
    </row>
    <row r="39" spans="1:14">
      <c r="A39" t="s">
        <v>138</v>
      </c>
      <c r="B39" s="837" t="str">
        <f>VLOOKUP(A39,EQUIPOS!A9:D154,3,FALSE)</f>
        <v>Camioneta D-300</v>
      </c>
      <c r="C39" s="838"/>
      <c r="D39" s="838"/>
      <c r="E39" s="838"/>
      <c r="F39" s="838"/>
      <c r="G39" s="838"/>
      <c r="H39" s="839"/>
      <c r="I39" s="267"/>
      <c r="J39" s="268"/>
      <c r="K39" s="269">
        <f>VLOOKUP(A39,EQUIPOS!A9:D166,4,FALSE)</f>
        <v>62777.714850777113</v>
      </c>
      <c r="L39" s="270"/>
      <c r="M39" s="271">
        <v>60</v>
      </c>
      <c r="N39" s="272">
        <f t="shared" si="0"/>
        <v>1046.2952475129518</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2892.7589450191858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62889.354415818452</v>
      </c>
      <c r="N53" s="272">
        <f t="shared" ref="N53:N54" si="1">K53*M53</f>
        <v>440.22548091072917</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2788.940174283021</v>
      </c>
      <c r="N54" s="272">
        <f t="shared" si="1"/>
        <v>334.67282091396248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774.89830182469166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985.36319889791616</v>
      </c>
      <c r="M67" s="829"/>
      <c r="N67" s="287">
        <f>L67*K67</f>
        <v>6.8975423922854135</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6.8975423922854135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4122.3636300995131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824.47272601990267</v>
      </c>
      <c r="M91" s="859"/>
      <c r="N91" s="51"/>
    </row>
    <row r="92" spans="1:14">
      <c r="B92" s="89" t="s">
        <v>973</v>
      </c>
      <c r="C92" s="90"/>
      <c r="D92" s="90"/>
      <c r="E92" s="90"/>
      <c r="F92" s="90"/>
      <c r="G92" s="90"/>
      <c r="H92" s="90"/>
      <c r="I92" s="87"/>
      <c r="J92" s="88"/>
      <c r="K92" s="304">
        <v>0.05</v>
      </c>
      <c r="L92" s="858">
        <f>N86*K92</f>
        <v>206.11818150497567</v>
      </c>
      <c r="M92" s="859"/>
      <c r="N92" s="51"/>
    </row>
    <row r="93" spans="1:14" ht="15.75" thickBot="1">
      <c r="B93" s="91" t="s">
        <v>974</v>
      </c>
      <c r="C93" s="92"/>
      <c r="D93" s="92"/>
      <c r="E93" s="92"/>
      <c r="F93" s="92"/>
      <c r="G93" s="92"/>
      <c r="H93" s="92"/>
      <c r="I93" s="93"/>
      <c r="J93" s="94"/>
      <c r="K93" s="305">
        <v>0.05</v>
      </c>
      <c r="L93" s="860">
        <f>N86*K93</f>
        <v>206.11818150497567</v>
      </c>
      <c r="M93" s="861"/>
      <c r="N93" s="51"/>
    </row>
    <row r="94" spans="1:14" ht="15.75" thickBot="1">
      <c r="B94" s="824" t="s">
        <v>953</v>
      </c>
      <c r="C94" s="825"/>
      <c r="D94" s="825"/>
      <c r="E94" s="825"/>
      <c r="F94" s="825"/>
      <c r="G94" s="825"/>
      <c r="H94" s="825"/>
      <c r="I94" s="825"/>
      <c r="J94" s="825"/>
      <c r="K94" s="825"/>
      <c r="L94" s="825"/>
      <c r="M94" s="826"/>
      <c r="N94" s="52">
        <f>L91+L92+L93</f>
        <v>1236.7090890298539</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5359.0727191293672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271">
        <v>6.25</v>
      </c>
      <c r="N36" s="272">
        <f t="shared" ref="N36:N41" si="0">K36/M36</f>
        <v>612.78345257093736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v>
      </c>
      <c r="N37" s="272">
        <f t="shared" si="0"/>
        <v>1989.0541179692418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30309.174389206521</v>
      </c>
      <c r="L38" s="270"/>
      <c r="M38" s="271">
        <v>3.75</v>
      </c>
      <c r="N38" s="272">
        <f t="shared" si="0"/>
        <v>8082.4465037884056</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5136.1966629281069</v>
      </c>
      <c r="L39" s="270"/>
      <c r="M39" s="271">
        <v>6.25</v>
      </c>
      <c r="N39" s="272">
        <f t="shared" si="0"/>
        <v>821.79146606849713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9415.2194759513895</v>
      </c>
      <c r="L40" s="270"/>
      <c r="M40" s="271">
        <v>6.25</v>
      </c>
      <c r="N40" s="272">
        <f t="shared" si="0"/>
        <v>1506.4351161522222</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9675.3840629832048</v>
      </c>
      <c r="L41" s="270"/>
      <c r="M41" s="271">
        <v>6.25</v>
      </c>
      <c r="N41" s="272">
        <f t="shared" si="0"/>
        <v>1548.0614500773127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15531.778593855432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6461.2795876024438</v>
      </c>
      <c r="N53" s="272">
        <f>K53*M53</f>
        <v>39635.164136913132</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4749.7613073098328</v>
      </c>
      <c r="N54" s="272">
        <f>K54*M54</f>
        <v>1759.1708545591976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1638.8952753656929</v>
      </c>
      <c r="N55" s="272">
        <f>K55*M55</f>
        <v>1820.9947504063255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5639.6640990262567</v>
      </c>
      <c r="N56" s="272">
        <f>K56*M56</f>
        <v>6266.2934433625078</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7857.7754577389469</v>
      </c>
      <c r="M57" s="829"/>
      <c r="N57" s="272">
        <f>K57*L57</f>
        <v>8800.7085126676211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722209.76978748874</v>
      </c>
      <c r="N58" s="272">
        <f>K58*M58</f>
        <v>729431.86748536362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787714.19918327243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985.36319889791616</v>
      </c>
      <c r="M66" s="829"/>
      <c r="N66" s="287">
        <f>K66*L66</f>
        <v>995.21683088689531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995.21683088689531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813953.25948030292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162790.65189606059</v>
      </c>
      <c r="M90" s="859"/>
      <c r="N90" s="51"/>
    </row>
    <row r="91" spans="1:14">
      <c r="B91" s="89" t="s">
        <v>973</v>
      </c>
      <c r="C91" s="90"/>
      <c r="D91" s="90"/>
      <c r="E91" s="90"/>
      <c r="F91" s="90"/>
      <c r="G91" s="90"/>
      <c r="H91" s="90"/>
      <c r="I91" s="87"/>
      <c r="J91" s="88"/>
      <c r="K91" s="304">
        <v>0.05</v>
      </c>
      <c r="L91" s="858">
        <f>N85*K91</f>
        <v>40697.662974015147</v>
      </c>
      <c r="M91" s="859"/>
      <c r="N91" s="51"/>
    </row>
    <row r="92" spans="1:14" ht="15.75" thickBot="1">
      <c r="B92" s="91" t="s">
        <v>974</v>
      </c>
      <c r="C92" s="92"/>
      <c r="D92" s="92"/>
      <c r="E92" s="92"/>
      <c r="F92" s="92"/>
      <c r="G92" s="92"/>
      <c r="H92" s="92"/>
      <c r="I92" s="93"/>
      <c r="J92" s="94"/>
      <c r="K92" s="305">
        <v>0.05</v>
      </c>
      <c r="L92" s="860">
        <f>N85*K92</f>
        <v>40697.662974015147</v>
      </c>
      <c r="M92" s="861"/>
      <c r="N92" s="51"/>
    </row>
    <row r="93" spans="1:14" ht="15.75" thickBot="1">
      <c r="B93" s="824" t="s">
        <v>953</v>
      </c>
      <c r="C93" s="825"/>
      <c r="D93" s="825"/>
      <c r="E93" s="825"/>
      <c r="F93" s="825"/>
      <c r="G93" s="825"/>
      <c r="H93" s="825"/>
      <c r="I93" s="825"/>
      <c r="J93" s="825"/>
      <c r="K93" s="825"/>
      <c r="L93" s="825"/>
      <c r="M93" s="826"/>
      <c r="N93" s="52">
        <f>L90+L91+L92</f>
        <v>244185.97784409087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1058139.2373243938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271">
        <v>6.25</v>
      </c>
      <c r="N36" s="272">
        <f t="shared" ref="N36:N41" si="0">K36/M36</f>
        <v>612.78345257093736</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99452.705898462096</v>
      </c>
      <c r="L37" s="270"/>
      <c r="M37" s="271">
        <v>50</v>
      </c>
      <c r="N37" s="272">
        <f t="shared" si="0"/>
        <v>1989.0541179692418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30309.174389206521</v>
      </c>
      <c r="L38" s="270"/>
      <c r="M38" s="271">
        <v>3.75</v>
      </c>
      <c r="N38" s="272">
        <f t="shared" si="0"/>
        <v>8082.4465037884056</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5136.1966629281069</v>
      </c>
      <c r="L39" s="270"/>
      <c r="M39" s="271">
        <v>6.25</v>
      </c>
      <c r="N39" s="272">
        <f t="shared" si="0"/>
        <v>821.79146606849713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9415.2194759513895</v>
      </c>
      <c r="L40" s="270"/>
      <c r="M40" s="271">
        <v>6.25</v>
      </c>
      <c r="N40" s="272">
        <f t="shared" si="0"/>
        <v>1506.4351161522222</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9675.3840629832048</v>
      </c>
      <c r="L41" s="270"/>
      <c r="M41" s="271">
        <v>6.25</v>
      </c>
      <c r="N41" s="272">
        <f t="shared" si="0"/>
        <v>1548.0614500773127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15531.778593855432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6461.2795876024438</v>
      </c>
      <c r="N53" s="272">
        <f>K53*M53</f>
        <v>39635.164136913132</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17017.62951272578</v>
      </c>
      <c r="N54" s="272">
        <f>K54*M54</f>
        <v>19059.745054252875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4749.7613073098328</v>
      </c>
      <c r="N55" s="272">
        <f>K55*M55</f>
        <v>1759.1708545591976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1638.8952753656929</v>
      </c>
      <c r="N56" s="272">
        <f>K56*M56</f>
        <v>1820.9947504063255</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5639.6640990262567</v>
      </c>
      <c r="M57" s="829"/>
      <c r="N57" s="272">
        <f>K57*L57</f>
        <v>6266.2934433625078</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7857.7754577389469</v>
      </c>
      <c r="N58" s="272">
        <f>K58*M58</f>
        <v>8800.7085126676211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722209.76978748874</v>
      </c>
      <c r="N59" s="272">
        <f>K59*M59</f>
        <v>729431.86748536362</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806773.94423752534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985.36319889791616</v>
      </c>
      <c r="M66" s="829"/>
      <c r="N66" s="287">
        <f>K66*L66</f>
        <v>995.21683088689531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995.21683088689531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833013.00453455583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166602.60090691119</v>
      </c>
      <c r="M90" s="859"/>
      <c r="N90" s="51"/>
    </row>
    <row r="91" spans="1:14">
      <c r="B91" s="89" t="s">
        <v>973</v>
      </c>
      <c r="C91" s="90"/>
      <c r="D91" s="90"/>
      <c r="E91" s="90"/>
      <c r="F91" s="90"/>
      <c r="G91" s="90"/>
      <c r="H91" s="90"/>
      <c r="I91" s="87"/>
      <c r="J91" s="88"/>
      <c r="K91" s="304">
        <v>0.05</v>
      </c>
      <c r="L91" s="858">
        <f>N85*K91</f>
        <v>41650.650226727797</v>
      </c>
      <c r="M91" s="859"/>
      <c r="N91" s="51"/>
    </row>
    <row r="92" spans="1:14" ht="15.75" thickBot="1">
      <c r="B92" s="91" t="s">
        <v>974</v>
      </c>
      <c r="C92" s="92"/>
      <c r="D92" s="92"/>
      <c r="E92" s="92"/>
      <c r="F92" s="92"/>
      <c r="G92" s="92"/>
      <c r="H92" s="92"/>
      <c r="I92" s="93"/>
      <c r="J92" s="94"/>
      <c r="K92" s="305">
        <v>0.05</v>
      </c>
      <c r="L92" s="860">
        <f>N85*K92</f>
        <v>41650.650226727797</v>
      </c>
      <c r="M92" s="861"/>
      <c r="N92" s="51"/>
    </row>
    <row r="93" spans="1:14" ht="15.75" thickBot="1">
      <c r="B93" s="824" t="s">
        <v>953</v>
      </c>
      <c r="C93" s="825"/>
      <c r="D93" s="825"/>
      <c r="E93" s="825"/>
      <c r="F93" s="825"/>
      <c r="G93" s="825"/>
      <c r="H93" s="825"/>
      <c r="I93" s="825"/>
      <c r="J93" s="825"/>
      <c r="K93" s="825"/>
      <c r="L93" s="825"/>
      <c r="M93" s="826"/>
      <c r="N93" s="52">
        <f>L90+L91+L92</f>
        <v>249903.90136036678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1082916.9058949226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1032.9809506769216</v>
      </c>
      <c r="N49" s="272">
        <f>K49*M49</f>
        <v>1032.9809506769216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1032.9809506769216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1032.9809506769216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206.59619013538432</v>
      </c>
      <c r="M83" s="859"/>
      <c r="N83" s="51"/>
    </row>
    <row r="84" spans="1:14">
      <c r="B84" s="89" t="s">
        <v>973</v>
      </c>
      <c r="C84" s="90"/>
      <c r="D84" s="90"/>
      <c r="E84" s="90"/>
      <c r="F84" s="90"/>
      <c r="G84" s="90"/>
      <c r="H84" s="90"/>
      <c r="I84" s="87"/>
      <c r="J84" s="88"/>
      <c r="K84" s="304">
        <v>0.05</v>
      </c>
      <c r="L84" s="858">
        <f>N78*K84</f>
        <v>51.64904753384608</v>
      </c>
      <c r="M84" s="859"/>
      <c r="N84" s="51"/>
    </row>
    <row r="85" spans="1:14" ht="15.75" thickBot="1">
      <c r="B85" s="91" t="s">
        <v>974</v>
      </c>
      <c r="C85" s="92"/>
      <c r="D85" s="92"/>
      <c r="E85" s="92"/>
      <c r="F85" s="92"/>
      <c r="G85" s="92"/>
      <c r="H85" s="92"/>
      <c r="I85" s="93"/>
      <c r="J85" s="94"/>
      <c r="K85" s="305">
        <v>0.05</v>
      </c>
      <c r="L85" s="860">
        <f>N78*K85</f>
        <v>51.64904753384608</v>
      </c>
      <c r="M85" s="861"/>
      <c r="N85" s="51"/>
    </row>
    <row r="86" spans="1:14" ht="15.75" thickBot="1">
      <c r="B86" s="824" t="s">
        <v>953</v>
      </c>
      <c r="C86" s="825"/>
      <c r="D86" s="825"/>
      <c r="E86" s="825"/>
      <c r="F86" s="825"/>
      <c r="G86" s="825"/>
      <c r="H86" s="825"/>
      <c r="I86" s="825"/>
      <c r="J86" s="825"/>
      <c r="K86" s="825"/>
      <c r="L86" s="825"/>
      <c r="M86" s="826"/>
      <c r="N86" s="52">
        <f>L83+L84+L85</f>
        <v>309.89428520307649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1342.8752358799979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1250.8499654576785</v>
      </c>
      <c r="N49" s="272">
        <f>K49*M49</f>
        <v>1250.8499654576785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1250.8499654576785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1250.8499654576785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250.16999309153573</v>
      </c>
      <c r="M83" s="859"/>
      <c r="N83" s="51"/>
    </row>
    <row r="84" spans="1:14">
      <c r="B84" s="89" t="s">
        <v>973</v>
      </c>
      <c r="C84" s="90"/>
      <c r="D84" s="90"/>
      <c r="E84" s="90"/>
      <c r="F84" s="90"/>
      <c r="G84" s="90"/>
      <c r="H84" s="90"/>
      <c r="I84" s="87"/>
      <c r="J84" s="88"/>
      <c r="K84" s="304">
        <v>0.05</v>
      </c>
      <c r="L84" s="858">
        <f>N78*K84</f>
        <v>62.542498272883932</v>
      </c>
      <c r="M84" s="859"/>
      <c r="N84" s="51"/>
    </row>
    <row r="85" spans="1:14" ht="15.75" thickBot="1">
      <c r="B85" s="91" t="s">
        <v>974</v>
      </c>
      <c r="C85" s="92"/>
      <c r="D85" s="92"/>
      <c r="E85" s="92"/>
      <c r="F85" s="92"/>
      <c r="G85" s="92"/>
      <c r="H85" s="92"/>
      <c r="I85" s="93"/>
      <c r="J85" s="94"/>
      <c r="K85" s="305">
        <v>0.05</v>
      </c>
      <c r="L85" s="860">
        <f>N78*K85</f>
        <v>62.542498272883932</v>
      </c>
      <c r="M85" s="861"/>
      <c r="N85" s="51"/>
    </row>
    <row r="86" spans="1:14" ht="15.75" thickBot="1">
      <c r="B86" s="824" t="s">
        <v>953</v>
      </c>
      <c r="C86" s="825"/>
      <c r="D86" s="825"/>
      <c r="E86" s="825"/>
      <c r="F86" s="825"/>
      <c r="G86" s="825"/>
      <c r="H86" s="825"/>
      <c r="I86" s="825"/>
      <c r="J86" s="825"/>
      <c r="K86" s="825"/>
      <c r="L86" s="825"/>
      <c r="M86" s="826"/>
      <c r="N86" s="52">
        <f>L83+L84+L85</f>
        <v>375.25498963730354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1626.104955094982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537.69330706750247</v>
      </c>
      <c r="N49" s="272">
        <f>K49*M49</f>
        <v>537.69330706750247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537.69330706750247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537.69330706750247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107.53866141350051</v>
      </c>
      <c r="M83" s="859"/>
      <c r="N83" s="51"/>
    </row>
    <row r="84" spans="1:14">
      <c r="B84" s="89" t="s">
        <v>973</v>
      </c>
      <c r="C84" s="90"/>
      <c r="D84" s="90"/>
      <c r="E84" s="90"/>
      <c r="F84" s="90"/>
      <c r="G84" s="90"/>
      <c r="H84" s="90"/>
      <c r="I84" s="87"/>
      <c r="J84" s="88"/>
      <c r="K84" s="304">
        <v>0.05</v>
      </c>
      <c r="L84" s="858">
        <f>N78*K84</f>
        <v>26.884665353375127</v>
      </c>
      <c r="M84" s="859"/>
      <c r="N84" s="51"/>
    </row>
    <row r="85" spans="1:14" ht="15.75" thickBot="1">
      <c r="B85" s="91" t="s">
        <v>974</v>
      </c>
      <c r="C85" s="92"/>
      <c r="D85" s="92"/>
      <c r="E85" s="92"/>
      <c r="F85" s="92"/>
      <c r="G85" s="92"/>
      <c r="H85" s="92"/>
      <c r="I85" s="93"/>
      <c r="J85" s="94"/>
      <c r="K85" s="305">
        <v>0.05</v>
      </c>
      <c r="L85" s="860">
        <f>N78*K85</f>
        <v>26.884665353375127</v>
      </c>
      <c r="M85" s="861"/>
      <c r="N85" s="51"/>
    </row>
    <row r="86" spans="1:14" ht="15.75" thickBot="1">
      <c r="B86" s="824" t="s">
        <v>953</v>
      </c>
      <c r="C86" s="825"/>
      <c r="D86" s="825"/>
      <c r="E86" s="825"/>
      <c r="F86" s="825"/>
      <c r="G86" s="825"/>
      <c r="H86" s="825"/>
      <c r="I86" s="825"/>
      <c r="J86" s="825"/>
      <c r="K86" s="825"/>
      <c r="L86" s="825"/>
      <c r="M86" s="826"/>
      <c r="N86" s="52">
        <f>L83+L84+L85</f>
        <v>161.30799212025073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699.00129918775315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271">
        <v>30</v>
      </c>
      <c r="N36" s="272">
        <f>K36/M36</f>
        <v>127.66321928561196</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9675.3840629832048</v>
      </c>
      <c r="L37" s="270"/>
      <c r="M37" s="271">
        <v>30</v>
      </c>
      <c r="N37" s="272">
        <f>K37/M37</f>
        <v>322.51280209944014</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5136.1966629281069</v>
      </c>
      <c r="L38" s="841">
        <v>0.33329999999999999</v>
      </c>
      <c r="M38" s="842"/>
      <c r="N38" s="272">
        <f>K38/L38</f>
        <v>15410.131001884511</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224.88926817266997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16085.196291442233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722209.76978748874</v>
      </c>
      <c r="N48" s="272">
        <f>K48*M48</f>
        <v>729431.86748536362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729431.86748536362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985.36319889791616</v>
      </c>
      <c r="M57" s="829"/>
      <c r="N57" s="287">
        <f>K57*L57</f>
        <v>995.21683088689531</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995.21683088689531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748761.1732894195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149752.23465788391</v>
      </c>
      <c r="M79" s="859"/>
      <c r="N79" s="51"/>
    </row>
    <row r="80" spans="1:15">
      <c r="B80" s="89" t="s">
        <v>973</v>
      </c>
      <c r="C80" s="90"/>
      <c r="D80" s="90"/>
      <c r="E80" s="90"/>
      <c r="F80" s="90"/>
      <c r="G80" s="90"/>
      <c r="H80" s="90"/>
      <c r="I80" s="87"/>
      <c r="J80" s="88"/>
      <c r="K80" s="304">
        <v>0.05</v>
      </c>
      <c r="L80" s="858">
        <f>N74*K80</f>
        <v>37438.058664470977</v>
      </c>
      <c r="M80" s="859"/>
      <c r="N80" s="51"/>
    </row>
    <row r="81" spans="1:14" ht="15.75" thickBot="1">
      <c r="B81" s="91" t="s">
        <v>974</v>
      </c>
      <c r="C81" s="92"/>
      <c r="D81" s="92"/>
      <c r="E81" s="92"/>
      <c r="F81" s="92"/>
      <c r="G81" s="92"/>
      <c r="H81" s="92"/>
      <c r="I81" s="93"/>
      <c r="J81" s="94"/>
      <c r="K81" s="305">
        <v>0.05</v>
      </c>
      <c r="L81" s="860">
        <f>N74*K81</f>
        <v>37438.058664470977</v>
      </c>
      <c r="M81" s="861"/>
      <c r="N81" s="51"/>
    </row>
    <row r="82" spans="1:14" ht="15.75" thickBot="1">
      <c r="B82" s="824" t="s">
        <v>953</v>
      </c>
      <c r="C82" s="825"/>
      <c r="D82" s="825"/>
      <c r="E82" s="825"/>
      <c r="F82" s="825"/>
      <c r="G82" s="825"/>
      <c r="H82" s="825"/>
      <c r="I82" s="825"/>
      <c r="J82" s="825"/>
      <c r="K82" s="825"/>
      <c r="L82" s="825"/>
      <c r="M82" s="826"/>
      <c r="N82" s="52">
        <f>L79+L80+L81</f>
        <v>224628.35198682584</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973389.52527624532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271">
        <v>37.5</v>
      </c>
      <c r="N36" s="272">
        <f>K36/M36</f>
        <v>255.08909543919492</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1079.468487228816</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1334.557582668011</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61203.850346245934</v>
      </c>
      <c r="N45" s="272">
        <f>K45*M45</f>
        <v>63039.965856633316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67806.040241915543</v>
      </c>
      <c r="N46" s="272">
        <f>K46*M46</f>
        <v>678.06040241915548</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68367.513623290812</v>
      </c>
      <c r="N47" s="272">
        <f>K47*M47</f>
        <v>3418.3756811645408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538788.98962736479</v>
      </c>
      <c r="N48" s="272">
        <f>K48*M48</f>
        <v>5387.8898962736484</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72524.291836490651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1830.8418518144997</v>
      </c>
      <c r="M55" s="829"/>
      <c r="N55" s="287">
        <f>K55*L55</f>
        <v>1684.3745036693399</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985.36319889791616</v>
      </c>
      <c r="M56" s="829"/>
      <c r="N56" s="287">
        <f>K56*L56</f>
        <v>9.8536319889791617</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985.36319889791616</v>
      </c>
      <c r="M57" s="829"/>
      <c r="N57" s="287">
        <f>K57*L57</f>
        <v>49.268159944895814</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1743.496295603215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86397.030587050031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17279.406117410006</v>
      </c>
      <c r="M79" s="859"/>
      <c r="N79" s="51"/>
    </row>
    <row r="80" spans="1:15">
      <c r="B80" s="89" t="s">
        <v>973</v>
      </c>
      <c r="C80" s="90"/>
      <c r="D80" s="90"/>
      <c r="E80" s="90"/>
      <c r="F80" s="90"/>
      <c r="G80" s="90"/>
      <c r="H80" s="90"/>
      <c r="I80" s="87"/>
      <c r="J80" s="88"/>
      <c r="K80" s="304">
        <v>0.05</v>
      </c>
      <c r="L80" s="858">
        <f>N74*K80</f>
        <v>4319.8515293525015</v>
      </c>
      <c r="M80" s="859"/>
      <c r="N80" s="51"/>
    </row>
    <row r="81" spans="1:14" ht="15.75" thickBot="1">
      <c r="B81" s="91" t="s">
        <v>974</v>
      </c>
      <c r="C81" s="92"/>
      <c r="D81" s="92"/>
      <c r="E81" s="92"/>
      <c r="F81" s="92"/>
      <c r="G81" s="92"/>
      <c r="H81" s="92"/>
      <c r="I81" s="93"/>
      <c r="J81" s="94"/>
      <c r="K81" s="305">
        <v>0.05</v>
      </c>
      <c r="L81" s="860">
        <f>N74*K81</f>
        <v>4319.8515293525015</v>
      </c>
      <c r="M81" s="861"/>
      <c r="N81" s="51"/>
    </row>
    <row r="82" spans="1:14" ht="15.75" thickBot="1">
      <c r="B82" s="824" t="s">
        <v>953</v>
      </c>
      <c r="C82" s="825"/>
      <c r="D82" s="825"/>
      <c r="E82" s="825"/>
      <c r="F82" s="825"/>
      <c r="G82" s="825"/>
      <c r="H82" s="825"/>
      <c r="I82" s="825"/>
      <c r="J82" s="825"/>
      <c r="K82" s="825"/>
      <c r="L82" s="825"/>
      <c r="M82" s="826"/>
      <c r="N82" s="52">
        <f>L79+L80+L81</f>
        <v>25919.109176115009</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112316.13976316503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114885.94305864944</v>
      </c>
      <c r="L36" s="270"/>
      <c r="M36" s="271">
        <v>35</v>
      </c>
      <c r="N36" s="272">
        <f>K36/M36</f>
        <v>3282.4555159614124</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264569.58427645429</v>
      </c>
      <c r="L37" s="335"/>
      <c r="M37" s="336">
        <v>35</v>
      </c>
      <c r="N37" s="272">
        <f>K37/M37</f>
        <v>7559.1309793272658</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7.6767229862288557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10849.263218274908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6997.8226837043085</v>
      </c>
      <c r="N47" s="272">
        <f>K47*M47</f>
        <v>9097.1694888156017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9097.1694888156017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1535.8682361192564</v>
      </c>
      <c r="M56" s="829"/>
      <c r="N56" s="287">
        <f>K56*L56</f>
        <v>1996.6287069550333</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1996.6287069550333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22710.733712668429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4542.1467425336859</v>
      </c>
      <c r="M80" s="859"/>
      <c r="N80" s="51"/>
    </row>
    <row r="81" spans="1:14">
      <c r="B81" s="89" t="s">
        <v>973</v>
      </c>
      <c r="C81" s="90"/>
      <c r="D81" s="90"/>
      <c r="E81" s="90"/>
      <c r="F81" s="90"/>
      <c r="G81" s="90"/>
      <c r="H81" s="90"/>
      <c r="I81" s="87"/>
      <c r="J81" s="88"/>
      <c r="K81" s="304">
        <v>0.05</v>
      </c>
      <c r="L81" s="858">
        <f>N75*K81</f>
        <v>1135.5366856334215</v>
      </c>
      <c r="M81" s="859"/>
      <c r="N81" s="51"/>
    </row>
    <row r="82" spans="1:14" ht="15.75" thickBot="1">
      <c r="B82" s="91" t="s">
        <v>974</v>
      </c>
      <c r="C82" s="92"/>
      <c r="D82" s="92"/>
      <c r="E82" s="92"/>
      <c r="F82" s="92"/>
      <c r="G82" s="92"/>
      <c r="H82" s="92"/>
      <c r="I82" s="93"/>
      <c r="J82" s="94"/>
      <c r="K82" s="305">
        <v>0.05</v>
      </c>
      <c r="L82" s="860">
        <f>N75*K82</f>
        <v>1135.5366856334215</v>
      </c>
      <c r="M82" s="861"/>
      <c r="N82" s="51"/>
    </row>
    <row r="83" spans="1:14" ht="15.75" thickBot="1">
      <c r="B83" s="824" t="s">
        <v>953</v>
      </c>
      <c r="C83" s="825"/>
      <c r="D83" s="825"/>
      <c r="E83" s="825"/>
      <c r="F83" s="825"/>
      <c r="G83" s="825"/>
      <c r="H83" s="825"/>
      <c r="I83" s="825"/>
      <c r="J83" s="825"/>
      <c r="K83" s="825"/>
      <c r="L83" s="825"/>
      <c r="M83" s="826"/>
      <c r="N83" s="52">
        <f>L80+L81+L82</f>
        <v>6813.2201138005285</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29523.953826468958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114885.94305864944</v>
      </c>
      <c r="L36" s="270"/>
      <c r="M36" s="271">
        <v>2.5</v>
      </c>
      <c r="N36" s="272">
        <f>K36/M36</f>
        <v>45954.377223459778</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278133.74427191308</v>
      </c>
      <c r="L37" s="335"/>
      <c r="M37" s="336">
        <v>100</v>
      </c>
      <c r="N37" s="272">
        <f>K37/M37</f>
        <v>2781.3374427191306</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264569.58427645429</v>
      </c>
      <c r="L38" s="423"/>
      <c r="M38" s="424">
        <v>16</v>
      </c>
      <c r="N38" s="272">
        <f>K38/M38</f>
        <v>16535.599017278393</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25.250800282375621</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65296.564483739676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7442.2321168391854</v>
      </c>
      <c r="N47" s="272">
        <f>K47*M47</f>
        <v>2232.6696350517554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3182.4051114243875</v>
      </c>
      <c r="N48" s="272">
        <f t="shared" ref="N48:N53" si="0">K48*M48</f>
        <v>9547.2153342731617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13911.099182568323</v>
      </c>
      <c r="N49" s="272">
        <f t="shared" si="0"/>
        <v>3477.7747956420808</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1523.9991780186272</v>
      </c>
      <c r="N50" s="272">
        <f t="shared" si="0"/>
        <v>1523.9991780186272</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1551.0973141853881</v>
      </c>
      <c r="N51" s="272">
        <f t="shared" si="0"/>
        <v>1551.0973141853881</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8726.6837711436474</v>
      </c>
      <c r="N52" s="272">
        <f t="shared" si="0"/>
        <v>3996.8211671837907</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6997.8226837043085</v>
      </c>
      <c r="N53" s="272">
        <f t="shared" si="0"/>
        <v>9097.1694888156017</v>
      </c>
    </row>
    <row r="54" spans="1:14" ht="15.75" thickBot="1">
      <c r="B54" s="824" t="s">
        <v>953</v>
      </c>
      <c r="C54" s="825"/>
      <c r="D54" s="825"/>
      <c r="E54" s="825"/>
      <c r="F54" s="825"/>
      <c r="G54" s="825"/>
      <c r="H54" s="825"/>
      <c r="I54" s="825"/>
      <c r="J54" s="825"/>
      <c r="K54" s="825"/>
      <c r="L54" s="825"/>
      <c r="M54" s="826"/>
      <c r="N54" s="394">
        <f>SUM(N47:N53)</f>
        <v>31426.746913170402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1535.8682361192564</v>
      </c>
      <c r="M59" s="829"/>
      <c r="N59" s="287">
        <f>K59*L59</f>
        <v>1996.6287069550333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101245.02013210267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20249.004026420535</v>
      </c>
      <c r="M83" s="859"/>
      <c r="N83" s="51"/>
    </row>
    <row r="84" spans="1:14">
      <c r="B84" s="89" t="s">
        <v>973</v>
      </c>
      <c r="C84" s="90"/>
      <c r="D84" s="90"/>
      <c r="E84" s="90"/>
      <c r="F84" s="90"/>
      <c r="G84" s="90"/>
      <c r="H84" s="90"/>
      <c r="I84" s="87"/>
      <c r="J84" s="88"/>
      <c r="K84" s="304">
        <v>0.05</v>
      </c>
      <c r="L84" s="858">
        <f>N78*K84</f>
        <v>5062.2510066051336</v>
      </c>
      <c r="M84" s="859"/>
      <c r="N84" s="51"/>
    </row>
    <row r="85" spans="1:14" ht="15.75" thickBot="1">
      <c r="B85" s="91" t="s">
        <v>974</v>
      </c>
      <c r="C85" s="92"/>
      <c r="D85" s="92"/>
      <c r="E85" s="92"/>
      <c r="F85" s="92"/>
      <c r="G85" s="92"/>
      <c r="H85" s="92"/>
      <c r="I85" s="93"/>
      <c r="J85" s="94"/>
      <c r="K85" s="305">
        <v>0.05</v>
      </c>
      <c r="L85" s="860">
        <f>N78*K85</f>
        <v>5062.2510066051336</v>
      </c>
      <c r="M85" s="861"/>
      <c r="N85" s="51"/>
    </row>
    <row r="86" spans="1:14" ht="15.75" thickBot="1">
      <c r="B86" s="824" t="s">
        <v>953</v>
      </c>
      <c r="C86" s="825"/>
      <c r="D86" s="825"/>
      <c r="E86" s="825"/>
      <c r="F86" s="825"/>
      <c r="G86" s="825"/>
      <c r="H86" s="825"/>
      <c r="I86" s="825"/>
      <c r="J86" s="825"/>
      <c r="K86" s="825"/>
      <c r="L86" s="825"/>
      <c r="M86" s="826"/>
      <c r="N86" s="52">
        <f>L83+L84+L85</f>
        <v>30373.5060396308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131618.52617173348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114885.94305864944</v>
      </c>
      <c r="L36" s="270"/>
      <c r="M36" s="336">
        <v>2.5</v>
      </c>
      <c r="N36" s="272">
        <f>K36/M36</f>
        <v>45954.377223459778</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278133.74427191308</v>
      </c>
      <c r="L37" s="335"/>
      <c r="M37" s="336">
        <v>100</v>
      </c>
      <c r="N37" s="272">
        <f>K37/M37</f>
        <v>2781.3374427191306</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13840.756030092589</v>
      </c>
      <c r="L38" s="423"/>
      <c r="M38" s="424">
        <v>8</v>
      </c>
      <c r="N38" s="272">
        <f>K38/M38</f>
        <v>1730.0945037615736</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264569.58427645429</v>
      </c>
      <c r="L39" s="276"/>
      <c r="M39" s="336">
        <v>8</v>
      </c>
      <c r="N39" s="272">
        <f>K39/M39</f>
        <v>33071.198034556786</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215.73612180720397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83752.743326304466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7442.2321168391854</v>
      </c>
      <c r="N48" s="272">
        <f>K48*M48</f>
        <v>2232.6696350517554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3182.4051114243875</v>
      </c>
      <c r="N49" s="272">
        <f t="shared" ref="N49:N54" si="0">K49*M49</f>
        <v>9547.2153342731617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13911.099182568323</v>
      </c>
      <c r="N50" s="272">
        <f t="shared" si="0"/>
        <v>3477.7747956420808</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1523.9991780186272</v>
      </c>
      <c r="N51" s="272">
        <f t="shared" si="0"/>
        <v>1523.9991780186272</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1551.0973141853881</v>
      </c>
      <c r="N52" s="272">
        <f t="shared" si="0"/>
        <v>1551.0973141853881</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8726.6837711436474</v>
      </c>
      <c r="N53" s="272">
        <f>K53*M53</f>
        <v>3996.8211671837907</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6997.8226837043085</v>
      </c>
      <c r="N54" s="272">
        <f t="shared" si="0"/>
        <v>9097.1694888156017</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31426.746913170402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1535.8682361192564</v>
      </c>
      <c r="M61" s="829"/>
      <c r="N61" s="287">
        <f>K61*L61</f>
        <v>1996.6287069550333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1996.6287069550333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138749.7311271503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27749.94622543006</v>
      </c>
      <c r="M85" s="859"/>
      <c r="N85" s="51"/>
    </row>
    <row r="86" spans="1:14">
      <c r="B86" s="89" t="s">
        <v>973</v>
      </c>
      <c r="C86" s="90"/>
      <c r="D86" s="90"/>
      <c r="E86" s="90"/>
      <c r="F86" s="90"/>
      <c r="G86" s="90"/>
      <c r="H86" s="90"/>
      <c r="I86" s="87"/>
      <c r="J86" s="88"/>
      <c r="K86" s="304">
        <v>0.05</v>
      </c>
      <c r="L86" s="858">
        <f>N80*K86</f>
        <v>6937.4865563575149</v>
      </c>
      <c r="M86" s="859"/>
      <c r="N86" s="51"/>
    </row>
    <row r="87" spans="1:14" ht="15.75" thickBot="1">
      <c r="B87" s="91" t="s">
        <v>974</v>
      </c>
      <c r="C87" s="92"/>
      <c r="D87" s="92"/>
      <c r="E87" s="92"/>
      <c r="F87" s="92"/>
      <c r="G87" s="92"/>
      <c r="H87" s="92"/>
      <c r="I87" s="93"/>
      <c r="J87" s="94"/>
      <c r="K87" s="305">
        <v>0.05</v>
      </c>
      <c r="L87" s="860">
        <f>N80*K87</f>
        <v>6937.4865563575149</v>
      </c>
      <c r="M87" s="861"/>
      <c r="N87" s="51"/>
    </row>
    <row r="88" spans="1:14" ht="15.75" thickBot="1">
      <c r="B88" s="824" t="s">
        <v>953</v>
      </c>
      <c r="C88" s="825"/>
      <c r="D88" s="825"/>
      <c r="E88" s="825"/>
      <c r="F88" s="825"/>
      <c r="G88" s="825"/>
      <c r="H88" s="825"/>
      <c r="I88" s="825"/>
      <c r="J88" s="825"/>
      <c r="K88" s="825"/>
      <c r="L88" s="825"/>
      <c r="M88" s="826"/>
      <c r="N88" s="52">
        <f>L85+L86+L87</f>
        <v>41624.91933814509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180374.65046529539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278133.74427191308</v>
      </c>
      <c r="L36" s="270"/>
      <c r="M36" s="336">
        <v>100</v>
      </c>
      <c r="N36" s="272">
        <f>K36/M36</f>
        <v>2781.3374427191306</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264569.58427645429</v>
      </c>
      <c r="L37" s="335"/>
      <c r="M37" s="336">
        <v>35</v>
      </c>
      <c r="N37" s="272">
        <f>K37/M37</f>
        <v>7559.1309793272658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7.6767229862288557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10348.145145032626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6997.8226837043085</v>
      </c>
      <c r="N48" s="272">
        <f>K48*M48</f>
        <v>9097.1694888156017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9097.1694888156017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22209.615639426145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4441.9231278852294</v>
      </c>
      <c r="M84" s="859"/>
      <c r="N84" s="51"/>
    </row>
    <row r="85" spans="1:14">
      <c r="B85" s="89" t="s">
        <v>973</v>
      </c>
      <c r="C85" s="90"/>
      <c r="D85" s="90"/>
      <c r="E85" s="90"/>
      <c r="F85" s="90"/>
      <c r="G85" s="90"/>
      <c r="H85" s="90"/>
      <c r="I85" s="87"/>
      <c r="J85" s="88"/>
      <c r="K85" s="304">
        <v>0.05</v>
      </c>
      <c r="L85" s="858">
        <f>N79*K85</f>
        <v>1110.4807819713074</v>
      </c>
      <c r="M85" s="859"/>
      <c r="N85" s="51"/>
    </row>
    <row r="86" spans="1:14" ht="15.75" thickBot="1">
      <c r="B86" s="91" t="s">
        <v>974</v>
      </c>
      <c r="C86" s="92"/>
      <c r="D86" s="92"/>
      <c r="E86" s="92"/>
      <c r="F86" s="92"/>
      <c r="G86" s="92"/>
      <c r="H86" s="92"/>
      <c r="I86" s="93"/>
      <c r="J86" s="94"/>
      <c r="K86" s="305">
        <v>0.05</v>
      </c>
      <c r="L86" s="860">
        <f>N79*K86</f>
        <v>1110.4807819713074</v>
      </c>
      <c r="M86" s="861"/>
      <c r="N86" s="51"/>
    </row>
    <row r="87" spans="1:14" ht="15.75" thickBot="1">
      <c r="B87" s="824" t="s">
        <v>953</v>
      </c>
      <c r="C87" s="825"/>
      <c r="D87" s="825"/>
      <c r="E87" s="825"/>
      <c r="F87" s="825"/>
      <c r="G87" s="825"/>
      <c r="H87" s="825"/>
      <c r="I87" s="825"/>
      <c r="J87" s="825"/>
      <c r="K87" s="825"/>
      <c r="L87" s="825"/>
      <c r="M87" s="826"/>
      <c r="N87" s="52">
        <f>L84+L85+L86</f>
        <v>6662.884691827845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28872.500331253992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14860.87506871734</v>
      </c>
      <c r="L35" s="270"/>
      <c r="M35" s="336">
        <v>21</v>
      </c>
      <c r="N35" s="272">
        <f>K35/M35</f>
        <v>707.66071755796861</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278133.74427191308</v>
      </c>
      <c r="L36" s="335"/>
      <c r="M36" s="336">
        <v>100</v>
      </c>
      <c r="N36" s="272">
        <f>K36/M36</f>
        <v>2781.3374427191306</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264569.58427645429</v>
      </c>
      <c r="L37" s="423"/>
      <c r="M37" s="424">
        <v>21</v>
      </c>
      <c r="N37" s="272">
        <f>K37/M37</f>
        <v>12598.551632212109</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12.794538310381427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16100.344330799589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6997.8226837043085</v>
      </c>
      <c r="N47" s="272">
        <f>K47*M47</f>
        <v>9097.1694888156017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9097.1694888156017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1535.8682361192564</v>
      </c>
      <c r="M59" s="829"/>
      <c r="N59" s="287">
        <f>K59*L59</f>
        <v>1996.6287069550333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1996.6287069550333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28473.596357608367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5694.7192715216734</v>
      </c>
      <c r="M83" s="859"/>
      <c r="N83" s="51"/>
    </row>
    <row r="84" spans="1:14">
      <c r="B84" s="89" t="s">
        <v>973</v>
      </c>
      <c r="C84" s="90"/>
      <c r="D84" s="90"/>
      <c r="E84" s="90"/>
      <c r="F84" s="90"/>
      <c r="G84" s="90"/>
      <c r="H84" s="90"/>
      <c r="I84" s="87"/>
      <c r="J84" s="88"/>
      <c r="K84" s="304">
        <v>0.05</v>
      </c>
      <c r="L84" s="858">
        <f>N78*K84</f>
        <v>1423.6798178804183</v>
      </c>
      <c r="M84" s="859"/>
      <c r="N84" s="51"/>
    </row>
    <row r="85" spans="1:14" ht="15.75" thickBot="1">
      <c r="B85" s="91" t="s">
        <v>974</v>
      </c>
      <c r="C85" s="92"/>
      <c r="D85" s="92"/>
      <c r="E85" s="92"/>
      <c r="F85" s="92"/>
      <c r="G85" s="92"/>
      <c r="H85" s="92"/>
      <c r="I85" s="93"/>
      <c r="J85" s="94"/>
      <c r="K85" s="305">
        <v>0.05</v>
      </c>
      <c r="L85" s="860">
        <f>N78*K85</f>
        <v>1423.6798178804183</v>
      </c>
      <c r="M85" s="861"/>
      <c r="N85" s="51"/>
    </row>
    <row r="86" spans="1:14" ht="15.75" thickBot="1">
      <c r="B86" s="824" t="s">
        <v>953</v>
      </c>
      <c r="C86" s="825"/>
      <c r="D86" s="825"/>
      <c r="E86" s="825"/>
      <c r="F86" s="825"/>
      <c r="G86" s="825"/>
      <c r="H86" s="825"/>
      <c r="I86" s="825"/>
      <c r="J86" s="825"/>
      <c r="K86" s="825"/>
      <c r="L86" s="825"/>
      <c r="M86" s="826"/>
      <c r="N86" s="52">
        <f>L83+L84+L85</f>
        <v>8542.07890728251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37015.675264890873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336">
        <v>2.5</v>
      </c>
      <c r="N36" s="272">
        <f>K36/M36</f>
        <v>7109.3396624694024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7515.3221624694024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42273.092420146844</v>
      </c>
      <c r="N48" s="272">
        <f>K48*M48</f>
        <v>54955.020146190902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57231.263584198809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74862.864453623246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14972.57289072465</v>
      </c>
      <c r="M84" s="859"/>
      <c r="N84" s="51"/>
    </row>
    <row r="85" spans="1:14">
      <c r="B85" s="89" t="s">
        <v>973</v>
      </c>
      <c r="C85" s="90"/>
      <c r="D85" s="90"/>
      <c r="E85" s="90"/>
      <c r="F85" s="90"/>
      <c r="G85" s="90"/>
      <c r="H85" s="90"/>
      <c r="I85" s="87"/>
      <c r="J85" s="88"/>
      <c r="K85" s="304">
        <v>0.05</v>
      </c>
      <c r="L85" s="858">
        <f>N79*K85</f>
        <v>3743.1432226811626</v>
      </c>
      <c r="M85" s="859"/>
      <c r="N85" s="51"/>
    </row>
    <row r="86" spans="1:14" ht="15.75" thickBot="1">
      <c r="B86" s="91" t="s">
        <v>974</v>
      </c>
      <c r="C86" s="92"/>
      <c r="D86" s="92"/>
      <c r="E86" s="92"/>
      <c r="F86" s="92"/>
      <c r="G86" s="92"/>
      <c r="H86" s="92"/>
      <c r="I86" s="93"/>
      <c r="J86" s="94"/>
      <c r="K86" s="305">
        <v>0.05</v>
      </c>
      <c r="L86" s="860">
        <f>N79*K86</f>
        <v>3743.1432226811626</v>
      </c>
      <c r="M86" s="861"/>
      <c r="N86" s="51"/>
    </row>
    <row r="87" spans="1:14" ht="15.75" thickBot="1">
      <c r="B87" s="824" t="s">
        <v>953</v>
      </c>
      <c r="C87" s="825"/>
      <c r="D87" s="825"/>
      <c r="E87" s="825"/>
      <c r="F87" s="825"/>
      <c r="G87" s="825"/>
      <c r="H87" s="825"/>
      <c r="I87" s="825"/>
      <c r="J87" s="825"/>
      <c r="K87" s="825"/>
      <c r="L87" s="825"/>
      <c r="M87" s="826"/>
      <c r="N87" s="52">
        <f>L84+L85+L86</f>
        <v>22458.859336086975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97321.723789710217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336">
        <v>2.5</v>
      </c>
      <c r="N36" s="272">
        <f>K36/M36</f>
        <v>7109.3396624694024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7515.3221624694024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25571.969137848831</v>
      </c>
      <c r="N48" s="272">
        <f>K48*M48</f>
        <v>33243.55987920348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35519.803317211386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53151.404186635824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10630.280837327166</v>
      </c>
      <c r="M84" s="859"/>
      <c r="N84" s="51"/>
    </row>
    <row r="85" spans="1:14">
      <c r="B85" s="89" t="s">
        <v>973</v>
      </c>
      <c r="C85" s="90"/>
      <c r="D85" s="90"/>
      <c r="E85" s="90"/>
      <c r="F85" s="90"/>
      <c r="G85" s="90"/>
      <c r="H85" s="90"/>
      <c r="I85" s="87"/>
      <c r="J85" s="88"/>
      <c r="K85" s="304">
        <v>0.05</v>
      </c>
      <c r="L85" s="858">
        <f>N79*K85</f>
        <v>2657.5702093317914</v>
      </c>
      <c r="M85" s="859"/>
      <c r="N85" s="51"/>
    </row>
    <row r="86" spans="1:14" ht="15.75" thickBot="1">
      <c r="B86" s="91" t="s">
        <v>974</v>
      </c>
      <c r="C86" s="92"/>
      <c r="D86" s="92"/>
      <c r="E86" s="92"/>
      <c r="F86" s="92"/>
      <c r="G86" s="92"/>
      <c r="H86" s="92"/>
      <c r="I86" s="93"/>
      <c r="J86" s="94"/>
      <c r="K86" s="305">
        <v>0.05</v>
      </c>
      <c r="L86" s="860">
        <f>N79*K86</f>
        <v>2657.5702093317914</v>
      </c>
      <c r="M86" s="861"/>
      <c r="N86" s="51"/>
    </row>
    <row r="87" spans="1:14" ht="15.75" thickBot="1">
      <c r="B87" s="824" t="s">
        <v>953</v>
      </c>
      <c r="C87" s="825"/>
      <c r="D87" s="825"/>
      <c r="E87" s="825"/>
      <c r="F87" s="825"/>
      <c r="G87" s="825"/>
      <c r="H87" s="825"/>
      <c r="I87" s="825"/>
      <c r="J87" s="825"/>
      <c r="K87" s="825"/>
      <c r="L87" s="825"/>
      <c r="M87" s="826"/>
      <c r="N87" s="52">
        <f>L84+L85+L86</f>
        <v>15945.42125599075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69096.825442626578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336">
        <v>2.5</v>
      </c>
      <c r="N36" s="272">
        <f>K36/M36</f>
        <v>7109.3396624694024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7515.3221624694024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58642.534515763706</v>
      </c>
      <c r="N48" s="272">
        <f>K48*M48</f>
        <v>76235.294870492813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78511.53830850072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96143.139177925143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19228.62783558503</v>
      </c>
      <c r="M84" s="859"/>
      <c r="N84" s="51"/>
    </row>
    <row r="85" spans="1:14">
      <c r="B85" s="89" t="s">
        <v>973</v>
      </c>
      <c r="C85" s="90"/>
      <c r="D85" s="90"/>
      <c r="E85" s="90"/>
      <c r="F85" s="90"/>
      <c r="G85" s="90"/>
      <c r="H85" s="90"/>
      <c r="I85" s="87"/>
      <c r="J85" s="88"/>
      <c r="K85" s="304">
        <v>0.05</v>
      </c>
      <c r="L85" s="858">
        <f>N79*K85</f>
        <v>4807.1569588962575</v>
      </c>
      <c r="M85" s="859"/>
      <c r="N85" s="51"/>
    </row>
    <row r="86" spans="1:14" ht="15.75" thickBot="1">
      <c r="B86" s="91" t="s">
        <v>974</v>
      </c>
      <c r="C86" s="92"/>
      <c r="D86" s="92"/>
      <c r="E86" s="92"/>
      <c r="F86" s="92"/>
      <c r="G86" s="92"/>
      <c r="H86" s="92"/>
      <c r="I86" s="93"/>
      <c r="J86" s="94"/>
      <c r="K86" s="305">
        <v>0.05</v>
      </c>
      <c r="L86" s="860">
        <f>N79*K86</f>
        <v>4807.1569588962575</v>
      </c>
      <c r="M86" s="861"/>
      <c r="N86" s="51"/>
    </row>
    <row r="87" spans="1:14" ht="15.75" thickBot="1">
      <c r="B87" s="824" t="s">
        <v>953</v>
      </c>
      <c r="C87" s="825"/>
      <c r="D87" s="825"/>
      <c r="E87" s="825"/>
      <c r="F87" s="825"/>
      <c r="G87" s="825"/>
      <c r="H87" s="825"/>
      <c r="I87" s="825"/>
      <c r="J87" s="825"/>
      <c r="K87" s="825"/>
      <c r="L87" s="825"/>
      <c r="M87" s="826"/>
      <c r="N87" s="52">
        <f>L84+L85+L86</f>
        <v>28842.941753377549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124986.08093130268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17773.349156173506</v>
      </c>
      <c r="L36" s="270"/>
      <c r="M36" s="336">
        <v>2.5</v>
      </c>
      <c r="N36" s="272">
        <f>K36/M36</f>
        <v>7109.3396624694024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7515.3221624694024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51937.371702660414</v>
      </c>
      <c r="N48" s="272">
        <f>K48*M48</f>
        <v>67518.583213458536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69794.826651466443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87426.427520890866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17485.285504178173</v>
      </c>
      <c r="M84" s="859"/>
      <c r="N84" s="51"/>
    </row>
    <row r="85" spans="1:14">
      <c r="B85" s="89" t="s">
        <v>973</v>
      </c>
      <c r="C85" s="90"/>
      <c r="D85" s="90"/>
      <c r="E85" s="90"/>
      <c r="F85" s="90"/>
      <c r="G85" s="90"/>
      <c r="H85" s="90"/>
      <c r="I85" s="87"/>
      <c r="J85" s="88"/>
      <c r="K85" s="304">
        <v>0.05</v>
      </c>
      <c r="L85" s="858">
        <f>N79*K85</f>
        <v>4371.3213760445433</v>
      </c>
      <c r="M85" s="859"/>
      <c r="N85" s="51"/>
    </row>
    <row r="86" spans="1:14" ht="15.75" thickBot="1">
      <c r="B86" s="91" t="s">
        <v>974</v>
      </c>
      <c r="C86" s="92"/>
      <c r="D86" s="92"/>
      <c r="E86" s="92"/>
      <c r="F86" s="92"/>
      <c r="G86" s="92"/>
      <c r="H86" s="92"/>
      <c r="I86" s="93"/>
      <c r="J86" s="94"/>
      <c r="K86" s="305">
        <v>0.05</v>
      </c>
      <c r="L86" s="860">
        <f>N79*K86</f>
        <v>4371.3213760445433</v>
      </c>
      <c r="M86" s="861"/>
      <c r="N86" s="51"/>
    </row>
    <row r="87" spans="1:14" ht="15.75" thickBot="1">
      <c r="B87" s="824" t="s">
        <v>953</v>
      </c>
      <c r="C87" s="825"/>
      <c r="D87" s="825"/>
      <c r="E87" s="825"/>
      <c r="F87" s="825"/>
      <c r="G87" s="825"/>
      <c r="H87" s="825"/>
      <c r="I87" s="825"/>
      <c r="J87" s="825"/>
      <c r="K87" s="825"/>
      <c r="L87" s="825"/>
      <c r="M87" s="826"/>
      <c r="N87" s="52">
        <f>L84+L85+L86</f>
        <v>26227.92825626726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113654.35577715813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45443.574351657851</v>
      </c>
      <c r="N48" s="272">
        <f>K48*M48</f>
        <v>59076.646657155208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59076.646657155208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69598.907864110239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13919.781572822048</v>
      </c>
      <c r="M84" s="859"/>
      <c r="N84" s="51"/>
    </row>
    <row r="85" spans="1:14">
      <c r="B85" s="89" t="s">
        <v>973</v>
      </c>
      <c r="C85" s="90"/>
      <c r="D85" s="90"/>
      <c r="E85" s="90"/>
      <c r="F85" s="90"/>
      <c r="G85" s="90"/>
      <c r="H85" s="90"/>
      <c r="I85" s="87"/>
      <c r="J85" s="88"/>
      <c r="K85" s="304">
        <v>0.05</v>
      </c>
      <c r="L85" s="858">
        <f>N79*K85</f>
        <v>3479.9453932055121</v>
      </c>
      <c r="M85" s="859"/>
      <c r="N85" s="51"/>
    </row>
    <row r="86" spans="1:14" ht="15.75" thickBot="1">
      <c r="B86" s="91" t="s">
        <v>974</v>
      </c>
      <c r="C86" s="92"/>
      <c r="D86" s="92"/>
      <c r="E86" s="92"/>
      <c r="F86" s="92"/>
      <c r="G86" s="92"/>
      <c r="H86" s="92"/>
      <c r="I86" s="93"/>
      <c r="J86" s="94"/>
      <c r="K86" s="305">
        <v>0.05</v>
      </c>
      <c r="L86" s="860">
        <f>N79*K86</f>
        <v>3479.9453932055121</v>
      </c>
      <c r="M86" s="861"/>
      <c r="N86" s="51"/>
    </row>
    <row r="87" spans="1:14" ht="15.75" thickBot="1">
      <c r="B87" s="824" t="s">
        <v>953</v>
      </c>
      <c r="C87" s="825"/>
      <c r="D87" s="825"/>
      <c r="E87" s="825"/>
      <c r="F87" s="825"/>
      <c r="G87" s="825"/>
      <c r="H87" s="825"/>
      <c r="I87" s="825"/>
      <c r="J87" s="825"/>
      <c r="K87" s="825"/>
      <c r="L87" s="825"/>
      <c r="M87" s="826"/>
      <c r="N87" s="52">
        <f>L84+L85+L86</f>
        <v>20879.672359233071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90478.580223343306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59170.406208292203</v>
      </c>
      <c r="N48" s="272">
        <f>K48*M48</f>
        <v>76921.528070779867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76921.528070779867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87443.78927773489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17488.757855546977</v>
      </c>
      <c r="M84" s="859"/>
      <c r="N84" s="51"/>
    </row>
    <row r="85" spans="1:14">
      <c r="B85" s="89" t="s">
        <v>973</v>
      </c>
      <c r="C85" s="90"/>
      <c r="D85" s="90"/>
      <c r="E85" s="90"/>
      <c r="F85" s="90"/>
      <c r="G85" s="90"/>
      <c r="H85" s="90"/>
      <c r="I85" s="87"/>
      <c r="J85" s="88"/>
      <c r="K85" s="304">
        <v>0.05</v>
      </c>
      <c r="L85" s="858">
        <f>N79*K85</f>
        <v>4372.1894638867443</v>
      </c>
      <c r="M85" s="859"/>
      <c r="N85" s="51"/>
    </row>
    <row r="86" spans="1:14" ht="15.75" thickBot="1">
      <c r="B86" s="91" t="s">
        <v>974</v>
      </c>
      <c r="C86" s="92"/>
      <c r="D86" s="92"/>
      <c r="E86" s="92"/>
      <c r="F86" s="92"/>
      <c r="G86" s="92"/>
      <c r="H86" s="92"/>
      <c r="I86" s="93"/>
      <c r="J86" s="94"/>
      <c r="K86" s="305">
        <v>0.05</v>
      </c>
      <c r="L86" s="860">
        <f>N79*K86</f>
        <v>4372.1894638867443</v>
      </c>
      <c r="M86" s="861"/>
      <c r="N86" s="51"/>
    </row>
    <row r="87" spans="1:14" ht="15.75" thickBot="1">
      <c r="B87" s="824" t="s">
        <v>953</v>
      </c>
      <c r="C87" s="825"/>
      <c r="D87" s="825"/>
      <c r="E87" s="825"/>
      <c r="F87" s="825"/>
      <c r="G87" s="825"/>
      <c r="H87" s="825"/>
      <c r="I87" s="825"/>
      <c r="J87" s="825"/>
      <c r="K87" s="825"/>
      <c r="L87" s="825"/>
      <c r="M87" s="826"/>
      <c r="N87" s="52">
        <f>L84+L85+L86</f>
        <v>26233.136783320468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113676.92606105536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270.65500000000003</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64999.757260485785</v>
      </c>
      <c r="N48" s="272">
        <f>K48*M48</f>
        <v>84499.684438631521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84499.684438631521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1535.8682361192564</v>
      </c>
      <c r="M60" s="829"/>
      <c r="N60" s="287">
        <f>K60*L60</f>
        <v>1996.6287069550333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1996.6287069550333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92180.068145586556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18436.013629117311</v>
      </c>
      <c r="M84" s="859"/>
      <c r="N84" s="51"/>
    </row>
    <row r="85" spans="1:14">
      <c r="B85" s="89" t="s">
        <v>973</v>
      </c>
      <c r="C85" s="90"/>
      <c r="D85" s="90"/>
      <c r="E85" s="90"/>
      <c r="F85" s="90"/>
      <c r="G85" s="90"/>
      <c r="H85" s="90"/>
      <c r="I85" s="87"/>
      <c r="J85" s="88"/>
      <c r="K85" s="304">
        <v>0.05</v>
      </c>
      <c r="L85" s="858">
        <f>N79*K85</f>
        <v>4609.0034072793278</v>
      </c>
      <c r="M85" s="859"/>
      <c r="N85" s="51"/>
    </row>
    <row r="86" spans="1:14" ht="15.75" thickBot="1">
      <c r="B86" s="91" t="s">
        <v>974</v>
      </c>
      <c r="C86" s="92"/>
      <c r="D86" s="92"/>
      <c r="E86" s="92"/>
      <c r="F86" s="92"/>
      <c r="G86" s="92"/>
      <c r="H86" s="92"/>
      <c r="I86" s="93"/>
      <c r="J86" s="94"/>
      <c r="K86" s="305">
        <v>0.05</v>
      </c>
      <c r="L86" s="860">
        <f>N79*K86</f>
        <v>4609.0034072793278</v>
      </c>
      <c r="M86" s="861"/>
      <c r="N86" s="51"/>
    </row>
    <row r="87" spans="1:14" ht="15.75" thickBot="1">
      <c r="B87" s="824" t="s">
        <v>953</v>
      </c>
      <c r="C87" s="825"/>
      <c r="D87" s="825"/>
      <c r="E87" s="825"/>
      <c r="F87" s="825"/>
      <c r="G87" s="825"/>
      <c r="H87" s="825"/>
      <c r="I87" s="825"/>
      <c r="J87" s="825"/>
      <c r="K87" s="825"/>
      <c r="L87" s="825"/>
      <c r="M87" s="826"/>
      <c r="N87" s="52">
        <f>L84+L85+L86</f>
        <v>27654.020443675967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119834.08858926252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5136.1966629281069</v>
      </c>
      <c r="L36" s="270"/>
      <c r="M36" s="271">
        <v>2</v>
      </c>
      <c r="N36" s="272">
        <f>K36/M36</f>
        <v>2568.0983314640534</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490737.50621971244</v>
      </c>
      <c r="L37" s="335"/>
      <c r="M37" s="336">
        <v>4</v>
      </c>
      <c r="N37" s="272">
        <f>K37/M37</f>
        <v>122684.37655492811</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9675.3840629832048</v>
      </c>
      <c r="L38" s="423"/>
      <c r="M38" s="424">
        <v>2</v>
      </c>
      <c r="N38" s="272">
        <f>K38/M38</f>
        <v>4837.6920314916024</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131330.25569643304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3456.1179652176056</v>
      </c>
      <c r="N47" s="272">
        <f>K47*M47</f>
        <v>41042.161979786521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8179.2580635572122</v>
      </c>
      <c r="N48" s="272">
        <f>K48*M48</f>
        <v>4089.6290317786061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5559.4536159726449</v>
      </c>
      <c r="N49" s="272">
        <f>K49*M49</f>
        <v>2779.7268079863225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589720.4785155151</v>
      </c>
      <c r="N50" s="272">
        <f>K50*M50</f>
        <v>77811.783964983595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125723.30178453504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53.485267581097737</v>
      </c>
      <c r="M59" s="829"/>
      <c r="N59" s="287">
        <f>K59*L59</f>
        <v>2.6742633790548869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2.6742633790548869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269457.11952983995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53891.423905967997</v>
      </c>
      <c r="M83" s="859"/>
      <c r="N83" s="51"/>
    </row>
    <row r="84" spans="1:14">
      <c r="B84" s="89" t="s">
        <v>973</v>
      </c>
      <c r="C84" s="90"/>
      <c r="D84" s="90"/>
      <c r="E84" s="90"/>
      <c r="F84" s="90"/>
      <c r="G84" s="90"/>
      <c r="H84" s="90"/>
      <c r="I84" s="87"/>
      <c r="J84" s="88"/>
      <c r="K84" s="304">
        <v>0.05</v>
      </c>
      <c r="L84" s="858">
        <f>N78*K84</f>
        <v>13472.855976491999</v>
      </c>
      <c r="M84" s="859"/>
      <c r="N84" s="51"/>
    </row>
    <row r="85" spans="1:14" ht="15.75" thickBot="1">
      <c r="B85" s="91" t="s">
        <v>974</v>
      </c>
      <c r="C85" s="92"/>
      <c r="D85" s="92"/>
      <c r="E85" s="92"/>
      <c r="F85" s="92"/>
      <c r="G85" s="92"/>
      <c r="H85" s="92"/>
      <c r="I85" s="93"/>
      <c r="J85" s="94"/>
      <c r="K85" s="305">
        <v>0.05</v>
      </c>
      <c r="L85" s="860">
        <f>N78*K85</f>
        <v>13472.855976491999</v>
      </c>
      <c r="M85" s="861"/>
      <c r="N85" s="51"/>
    </row>
    <row r="86" spans="1:14" ht="15.75" thickBot="1">
      <c r="B86" s="824" t="s">
        <v>953</v>
      </c>
      <c r="C86" s="825"/>
      <c r="D86" s="825"/>
      <c r="E86" s="825"/>
      <c r="F86" s="825"/>
      <c r="G86" s="825"/>
      <c r="H86" s="825"/>
      <c r="I86" s="825"/>
      <c r="J86" s="825"/>
      <c r="K86" s="825"/>
      <c r="L86" s="825"/>
      <c r="M86" s="826"/>
      <c r="N86" s="52">
        <f>L83+L84+L85</f>
        <v>80837.13585895198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350294.25538879191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5136.1966629281069</v>
      </c>
      <c r="L36" s="270"/>
      <c r="M36" s="271">
        <v>2</v>
      </c>
      <c r="N36" s="272">
        <f>K36/M36</f>
        <v>2568.0983314640534</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490737.50621971244</v>
      </c>
      <c r="L37" s="335"/>
      <c r="M37" s="336">
        <v>4</v>
      </c>
      <c r="N37" s="272">
        <f>K37/M37</f>
        <v>122684.37655492811</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9675.3840629832048</v>
      </c>
      <c r="L38" s="423"/>
      <c r="M38" s="424">
        <v>2</v>
      </c>
      <c r="N38" s="272">
        <f>K38/M38</f>
        <v>4837.6920314916024</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131330.25569643304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3456.1179652176056</v>
      </c>
      <c r="N47" s="272">
        <f>K47*M47</f>
        <v>41042.161979786521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8179.2580635572122</v>
      </c>
      <c r="N48" s="272">
        <f>K48*M48</f>
        <v>4089.6290317786061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5559.4536159726449</v>
      </c>
      <c r="N49" s="272">
        <f>K49*M49</f>
        <v>2779.7268079863225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589720.4785155151</v>
      </c>
      <c r="N50" s="272">
        <f>K50*M50</f>
        <v>77811.783964983595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125723.30178453504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53.485267581097737</v>
      </c>
      <c r="M59" s="829"/>
      <c r="N59" s="287">
        <f>K59*L59</f>
        <v>2.6742633790548869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2.6742633790548869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269457.11952983995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53891.423905967997</v>
      </c>
      <c r="M83" s="859"/>
      <c r="N83" s="51"/>
    </row>
    <row r="84" spans="1:14">
      <c r="B84" s="89" t="s">
        <v>973</v>
      </c>
      <c r="C84" s="90"/>
      <c r="D84" s="90"/>
      <c r="E84" s="90"/>
      <c r="F84" s="90"/>
      <c r="G84" s="90"/>
      <c r="H84" s="90"/>
      <c r="I84" s="87"/>
      <c r="J84" s="88"/>
      <c r="K84" s="304">
        <v>0.05</v>
      </c>
      <c r="L84" s="858">
        <f>N78*K84</f>
        <v>13472.855976491999</v>
      </c>
      <c r="M84" s="859"/>
      <c r="N84" s="51"/>
    </row>
    <row r="85" spans="1:14" ht="15.75" thickBot="1">
      <c r="B85" s="91" t="s">
        <v>974</v>
      </c>
      <c r="C85" s="92"/>
      <c r="D85" s="92"/>
      <c r="E85" s="92"/>
      <c r="F85" s="92"/>
      <c r="G85" s="92"/>
      <c r="H85" s="92"/>
      <c r="I85" s="93"/>
      <c r="J85" s="94"/>
      <c r="K85" s="305">
        <v>0.05</v>
      </c>
      <c r="L85" s="860">
        <f>N78*K85</f>
        <v>13472.855976491999</v>
      </c>
      <c r="M85" s="861"/>
      <c r="N85" s="51"/>
    </row>
    <row r="86" spans="1:14" ht="15.75" thickBot="1">
      <c r="B86" s="824" t="s">
        <v>953</v>
      </c>
      <c r="C86" s="825"/>
      <c r="D86" s="825"/>
      <c r="E86" s="825"/>
      <c r="F86" s="825"/>
      <c r="G86" s="825"/>
      <c r="H86" s="825"/>
      <c r="I86" s="825"/>
      <c r="J86" s="825"/>
      <c r="K86" s="825"/>
      <c r="L86" s="825"/>
      <c r="M86" s="826"/>
      <c r="N86" s="52">
        <f>L83+L84+L85</f>
        <v>80837.13585895198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350294.25538879191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9"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217173.07366845818</v>
      </c>
      <c r="L36" s="270"/>
      <c r="M36" s="271">
        <v>0.158</v>
      </c>
      <c r="N36" s="272">
        <f t="shared" ref="N36:N44" si="0">K36/M36</f>
        <v>1374513.1244839125</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69533.778389803309</v>
      </c>
      <c r="L37" s="335"/>
      <c r="M37" s="336">
        <v>0.158</v>
      </c>
      <c r="N37" s="272">
        <f t="shared" si="0"/>
        <v>440087.20499875513</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40152.98079011032</v>
      </c>
      <c r="L38" s="335"/>
      <c r="M38" s="336">
        <v>0.158</v>
      </c>
      <c r="N38" s="272">
        <f t="shared" si="0"/>
        <v>254132.78981082479</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1878108.9837604747</v>
      </c>
      <c r="L39" s="335"/>
      <c r="M39" s="336">
        <v>0.158</v>
      </c>
      <c r="N39" s="272">
        <f t="shared" si="0"/>
        <v>11886765.720003005</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145547.02428399897</v>
      </c>
      <c r="L40" s="335"/>
      <c r="M40" s="336">
        <v>0.158</v>
      </c>
      <c r="N40" s="272">
        <f t="shared" si="0"/>
        <v>921183.69799999346</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69383.156786784879</v>
      </c>
      <c r="L41" s="335"/>
      <c r="M41" s="336">
        <v>0.158</v>
      </c>
      <c r="N41" s="272">
        <f t="shared" si="0"/>
        <v>439133.90371382836</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226125.47403695298</v>
      </c>
      <c r="L42" s="423"/>
      <c r="M42" s="424">
        <v>0.158</v>
      </c>
      <c r="N42" s="272">
        <f t="shared" si="0"/>
        <v>1431173.8863098288</v>
      </c>
    </row>
    <row r="43" spans="1:14">
      <c r="A43" t="s">
        <v>335</v>
      </c>
      <c r="B43" s="837" t="str">
        <f>VLOOKUP(A43,EQUIPOS!A13:D157,3,FALSE)</f>
        <v>Tara (Recebo, Agua, Etc.)</v>
      </c>
      <c r="C43" s="838"/>
      <c r="D43" s="838"/>
      <c r="E43" s="838"/>
      <c r="F43" s="838"/>
      <c r="G43" s="838"/>
      <c r="H43" s="839"/>
      <c r="I43" s="36"/>
      <c r="J43" s="37"/>
      <c r="K43" s="438">
        <f>VLOOKUP(A43,EQUIPOS!A13:D170,4,FALSE)</f>
        <v>356446.02354308998</v>
      </c>
      <c r="L43" s="276"/>
      <c r="M43" s="277">
        <v>2.8000000000000001E-2</v>
      </c>
      <c r="N43" s="272">
        <f t="shared" si="0"/>
        <v>12730215.126538927</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25513.930264020102</v>
      </c>
      <c r="L44" s="276"/>
      <c r="M44" s="277">
        <v>0.158</v>
      </c>
      <c r="N44" s="273">
        <f t="shared" si="0"/>
        <v>161480.57129126647</v>
      </c>
    </row>
    <row r="45" spans="1:14">
      <c r="B45" s="844" t="s">
        <v>952</v>
      </c>
      <c r="C45" s="845"/>
      <c r="D45" s="845"/>
      <c r="E45" s="38"/>
      <c r="F45" s="39"/>
      <c r="G45" s="39"/>
      <c r="H45" s="40"/>
      <c r="I45" s="36"/>
      <c r="J45" s="37"/>
      <c r="K45" s="279"/>
      <c r="L45" s="276"/>
      <c r="M45" s="401">
        <v>0.02</v>
      </c>
      <c r="N45" s="344">
        <f>N79*M45</f>
        <v>7707.987993879492</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29646394.013144225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16761096.877262289</v>
      </c>
      <c r="N52" s="272">
        <f t="shared" ref="N52:N58" si="1">K52*M52</f>
        <v>16761096.877262289</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107033.51894200779</v>
      </c>
      <c r="N53" s="272">
        <f t="shared" si="1"/>
        <v>3211005.5682602338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121128.66866542077</v>
      </c>
      <c r="N54" s="272">
        <f t="shared" si="1"/>
        <v>7267720.1199252466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55680.166270013418</v>
      </c>
      <c r="N55" s="272">
        <f t="shared" si="1"/>
        <v>668161.99524016096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2112908.8803000329</v>
      </c>
      <c r="N56" s="272">
        <f t="shared" si="1"/>
        <v>4225817.7606000658</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1290533.5599857296</v>
      </c>
      <c r="N57" s="272">
        <f t="shared" si="1"/>
        <v>6452667.7999286484</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42273.092420146844</v>
      </c>
      <c r="N58" s="272">
        <f t="shared" si="1"/>
        <v>2959116.4694102793</v>
      </c>
    </row>
    <row r="59" spans="1:14" ht="15.75" thickBot="1">
      <c r="B59" s="824" t="s">
        <v>953</v>
      </c>
      <c r="C59" s="825"/>
      <c r="D59" s="825"/>
      <c r="E59" s="825"/>
      <c r="F59" s="825"/>
      <c r="G59" s="825"/>
      <c r="H59" s="825"/>
      <c r="I59" s="825"/>
      <c r="J59" s="825"/>
      <c r="K59" s="825"/>
      <c r="L59" s="825"/>
      <c r="M59" s="826"/>
      <c r="N59" s="394">
        <f>SUM(N52:N58)</f>
        <v>41545586.590626925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173350.89504452827</v>
      </c>
      <c r="M64" s="829"/>
      <c r="N64" s="287">
        <f>K64*L64</f>
        <v>8667.544752226413</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8667.544752226413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71586047.548217356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14317209.509643473</v>
      </c>
      <c r="M86" s="859"/>
      <c r="N86" s="51"/>
    </row>
    <row r="87" spans="1:14">
      <c r="B87" s="89" t="s">
        <v>973</v>
      </c>
      <c r="C87" s="90"/>
      <c r="D87" s="90"/>
      <c r="E87" s="90"/>
      <c r="F87" s="90"/>
      <c r="G87" s="90"/>
      <c r="H87" s="90"/>
      <c r="I87" s="87"/>
      <c r="J87" s="88"/>
      <c r="K87" s="304">
        <v>0.05</v>
      </c>
      <c r="L87" s="858">
        <f>N81*K87</f>
        <v>3579302.3774108682</v>
      </c>
      <c r="M87" s="859"/>
      <c r="N87" s="51"/>
    </row>
    <row r="88" spans="1:14" ht="15.75" thickBot="1">
      <c r="B88" s="91" t="s">
        <v>974</v>
      </c>
      <c r="C88" s="92"/>
      <c r="D88" s="92"/>
      <c r="E88" s="92"/>
      <c r="F88" s="92"/>
      <c r="G88" s="92"/>
      <c r="H88" s="92"/>
      <c r="I88" s="93"/>
      <c r="J88" s="94"/>
      <c r="K88" s="305">
        <v>0.05</v>
      </c>
      <c r="L88" s="860">
        <f>N81*K88</f>
        <v>3579302.3774108682</v>
      </c>
      <c r="M88" s="861"/>
      <c r="N88" s="51"/>
    </row>
    <row r="89" spans="1:14" ht="15.75" thickBot="1">
      <c r="B89" s="824" t="s">
        <v>953</v>
      </c>
      <c r="C89" s="825"/>
      <c r="D89" s="825"/>
      <c r="E89" s="825"/>
      <c r="F89" s="825"/>
      <c r="G89" s="825"/>
      <c r="H89" s="825"/>
      <c r="I89" s="825"/>
      <c r="J89" s="825"/>
      <c r="K89" s="825"/>
      <c r="L89" s="825"/>
      <c r="M89" s="826"/>
      <c r="N89" s="52">
        <f>L86+L87+L88</f>
        <v>21475814.264465205</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93061861.812682569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46355.852259868865</v>
      </c>
      <c r="L36" s="270"/>
      <c r="M36" s="271">
        <v>1</v>
      </c>
      <c r="N36" s="272">
        <f t="shared" ref="N36:N42" si="0">K36/M36</f>
        <v>46355.852259868865</v>
      </c>
    </row>
    <row r="37" spans="1:14">
      <c r="A37" s="113" t="s">
        <v>206</v>
      </c>
      <c r="B37" s="837" t="str">
        <f>VLOOKUP(A37,EQUIPOS!A7:D154,3,FALSE)</f>
        <v>Equipo de Soldadura</v>
      </c>
      <c r="C37" s="838"/>
      <c r="D37" s="838"/>
      <c r="E37" s="838"/>
      <c r="F37" s="838"/>
      <c r="G37" s="838"/>
      <c r="H37" s="839"/>
      <c r="I37" s="421"/>
      <c r="J37" s="422"/>
      <c r="K37" s="269">
        <f>VLOOKUP(A37,EQUIPOS!A7:D164,4,FALSE)</f>
        <v>14923.862284525041</v>
      </c>
      <c r="L37" s="335"/>
      <c r="M37" s="336">
        <v>1</v>
      </c>
      <c r="N37" s="272">
        <f t="shared" si="0"/>
        <v>14923.862284525041</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268048.94330617978</v>
      </c>
      <c r="L38" s="335"/>
      <c r="M38" s="336">
        <v>2.5</v>
      </c>
      <c r="N38" s="272">
        <f t="shared" si="0"/>
        <v>107219.57732247192</v>
      </c>
    </row>
    <row r="39" spans="1:14">
      <c r="A39" s="113" t="s">
        <v>267</v>
      </c>
      <c r="B39" s="837" t="str">
        <f>VLOOKUP(A39,EQUIPOS!A9:D154,3,FALSE)</f>
        <v>Motobomba de concreto</v>
      </c>
      <c r="C39" s="838"/>
      <c r="D39" s="838"/>
      <c r="E39" s="838"/>
      <c r="F39" s="838"/>
      <c r="G39" s="838"/>
      <c r="H39" s="839"/>
      <c r="I39" s="421"/>
      <c r="J39" s="422"/>
      <c r="K39" s="438">
        <f>VLOOKUP(A39,EQUIPOS!A9:D166,4,FALSE)</f>
        <v>116338.7568841271</v>
      </c>
      <c r="L39" s="335"/>
      <c r="M39" s="336">
        <v>2.5499800000000001</v>
      </c>
      <c r="N39" s="272">
        <f t="shared" si="0"/>
        <v>45623.399745930197</v>
      </c>
    </row>
    <row r="40" spans="1:14">
      <c r="A40" s="113" t="s">
        <v>277</v>
      </c>
      <c r="B40" s="837" t="str">
        <f>VLOOKUP(A40,EQUIPOS!A10:D154,3,FALSE)</f>
        <v>Pala auxiliar de piloteadora</v>
      </c>
      <c r="C40" s="838"/>
      <c r="D40" s="838"/>
      <c r="E40" s="838"/>
      <c r="F40" s="838"/>
      <c r="G40" s="838"/>
      <c r="H40" s="839"/>
      <c r="I40" s="421"/>
      <c r="J40" s="422"/>
      <c r="K40" s="438">
        <f>VLOOKUP(A40,EQUIPOS!A10:D167,4,FALSE)</f>
        <v>462836.90819150046</v>
      </c>
      <c r="L40" s="335"/>
      <c r="M40" s="336">
        <v>2.5</v>
      </c>
      <c r="N40" s="272">
        <f t="shared" si="0"/>
        <v>185134.76327660019</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490737.50621971244</v>
      </c>
      <c r="L41" s="335"/>
      <c r="M41" s="336">
        <v>1</v>
      </c>
      <c r="N41" s="272">
        <f t="shared" si="0"/>
        <v>490737.50621971244</v>
      </c>
    </row>
    <row r="42" spans="1:14">
      <c r="A42" s="113" t="s">
        <v>310</v>
      </c>
      <c r="B42" s="837" t="str">
        <f>VLOOKUP(A42,EQUIPOS!A12:D156,3,FALSE)</f>
        <v>Retroexcavadora A25C</v>
      </c>
      <c r="C42" s="838"/>
      <c r="D42" s="838"/>
      <c r="E42" s="838"/>
      <c r="F42" s="838"/>
      <c r="G42" s="838"/>
      <c r="H42" s="839"/>
      <c r="I42" s="328"/>
      <c r="J42" s="330"/>
      <c r="K42" s="438">
        <f>VLOOKUP(A42,EQUIPOS!A12:D169,4,FALSE)</f>
        <v>278133.74427191308</v>
      </c>
      <c r="L42" s="423"/>
      <c r="M42" s="424">
        <v>2.5</v>
      </c>
      <c r="N42" s="272">
        <f t="shared" si="0"/>
        <v>111253.49770876524</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8989.0050753001669</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1010237.463893174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7957.0967040076412</v>
      </c>
      <c r="N52" s="272">
        <f>K52*M52</f>
        <v>18738.962737937996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3456.1179652176056</v>
      </c>
      <c r="N53" s="272">
        <f>K53*M53</f>
        <v>427522.5206227763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589720.4785155151</v>
      </c>
      <c r="N54" s="272">
        <f>K54*M54</f>
        <v>486323.64978114743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932585.13314186176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1535.8682361192564</v>
      </c>
      <c r="M64" s="829"/>
      <c r="N64" s="287">
        <f>K64*L64</f>
        <v>1996.6287069550333</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53.485267581097737</v>
      </c>
      <c r="M65" s="829"/>
      <c r="N65" s="287">
        <f>K65*L65</f>
        <v>2.6742633790548869</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1999.3029703340883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2034711.9507583715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406942.39015167434</v>
      </c>
      <c r="M90" s="859"/>
      <c r="N90" s="51"/>
    </row>
    <row r="91" spans="1:14">
      <c r="B91" s="89" t="s">
        <v>973</v>
      </c>
      <c r="C91" s="90"/>
      <c r="D91" s="90"/>
      <c r="E91" s="90"/>
      <c r="F91" s="90"/>
      <c r="G91" s="90"/>
      <c r="H91" s="90"/>
      <c r="I91" s="87"/>
      <c r="J91" s="88"/>
      <c r="K91" s="304">
        <v>0.05</v>
      </c>
      <c r="L91" s="858">
        <f>N85*K91</f>
        <v>101735.59753791858</v>
      </c>
      <c r="M91" s="859"/>
      <c r="N91" s="51"/>
    </row>
    <row r="92" spans="1:14" ht="15.75" thickBot="1">
      <c r="B92" s="91" t="s">
        <v>974</v>
      </c>
      <c r="C92" s="92"/>
      <c r="D92" s="92"/>
      <c r="E92" s="92"/>
      <c r="F92" s="92"/>
      <c r="G92" s="92"/>
      <c r="H92" s="92"/>
      <c r="I92" s="93"/>
      <c r="J92" s="94"/>
      <c r="K92" s="305">
        <v>0.05</v>
      </c>
      <c r="L92" s="860">
        <f>N85*K92</f>
        <v>101735.59753791858</v>
      </c>
      <c r="M92" s="861"/>
      <c r="N92" s="51"/>
    </row>
    <row r="93" spans="1:14" ht="15.75" thickBot="1">
      <c r="B93" s="824" t="s">
        <v>953</v>
      </c>
      <c r="C93" s="825"/>
      <c r="D93" s="825"/>
      <c r="E93" s="825"/>
      <c r="F93" s="825"/>
      <c r="G93" s="825"/>
      <c r="H93" s="825"/>
      <c r="I93" s="825"/>
      <c r="J93" s="825"/>
      <c r="K93" s="825"/>
      <c r="L93" s="825"/>
      <c r="M93" s="826"/>
      <c r="N93" s="52">
        <f>L90+L91+L92</f>
        <v>610413.58522751147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2645125.5359858829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110233.10481268044</v>
      </c>
      <c r="L36" s="270"/>
      <c r="M36" s="271">
        <v>0.125</v>
      </c>
      <c r="N36" s="272">
        <f>K36/M36</f>
        <v>881864.8385014435</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268048.94330617978</v>
      </c>
      <c r="L37" s="335"/>
      <c r="M37" s="336">
        <v>2.5</v>
      </c>
      <c r="N37" s="272">
        <f>K37/M37</f>
        <v>107219.57732247192</v>
      </c>
    </row>
    <row r="38" spans="1:14">
      <c r="A38" s="113" t="s">
        <v>267</v>
      </c>
      <c r="B38" s="837" t="str">
        <f>VLOOKUP(A38,EQUIPOS!A8:D154,3,FALSE)</f>
        <v>Motobomba de concreto</v>
      </c>
      <c r="C38" s="838"/>
      <c r="D38" s="838"/>
      <c r="E38" s="838"/>
      <c r="F38" s="838"/>
      <c r="G38" s="838"/>
      <c r="H38" s="839"/>
      <c r="I38" s="421"/>
      <c r="J38" s="422"/>
      <c r="K38" s="438">
        <f>VLOOKUP(A38,EQUIPOS!A8:D165,4,FALSE)</f>
        <v>116338.7568841271</v>
      </c>
      <c r="L38" s="335"/>
      <c r="M38" s="336">
        <v>0.65</v>
      </c>
      <c r="N38" s="272">
        <f>K38/M38</f>
        <v>178982.70289865707</v>
      </c>
    </row>
    <row r="39" spans="1:14">
      <c r="A39" s="113" t="s">
        <v>310</v>
      </c>
      <c r="B39" s="837" t="str">
        <f>VLOOKUP(A39,EQUIPOS!A9:D154,3,FALSE)</f>
        <v>Retroexcavadora A25C</v>
      </c>
      <c r="C39" s="838"/>
      <c r="D39" s="838"/>
      <c r="E39" s="838"/>
      <c r="F39" s="838"/>
      <c r="G39" s="838"/>
      <c r="H39" s="839"/>
      <c r="I39" s="421"/>
      <c r="J39" s="422"/>
      <c r="K39" s="438">
        <f>VLOOKUP(A39,EQUIPOS!A9:D166,4,FALSE)</f>
        <v>278133.74427191308</v>
      </c>
      <c r="L39" s="335"/>
      <c r="M39" s="336">
        <v>0.65</v>
      </c>
      <c r="N39" s="272">
        <f>K39/M39</f>
        <v>427898.0681106355</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46742.82639156087</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1642708.0132247689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3456.1179652176056</v>
      </c>
      <c r="N52" s="272">
        <f>K52*M52</f>
        <v>615632.42969679786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589720.4785155151</v>
      </c>
      <c r="N53" s="272">
        <f t="shared" ref="N53:N59" si="0">K53*M53</f>
        <v>700306.0556848523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7442.2321168391854</v>
      </c>
      <c r="N54" s="272">
        <f t="shared" si="0"/>
        <v>2232.6696350517554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3182.4051114243875</v>
      </c>
      <c r="N55" s="272">
        <f t="shared" si="0"/>
        <v>9547.2153342731617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13911.099182568323</v>
      </c>
      <c r="N56" s="272">
        <f t="shared" si="0"/>
        <v>3477.7747956420808</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1523.9991780186272</v>
      </c>
      <c r="N57" s="272">
        <f t="shared" si="0"/>
        <v>1523.9991780186272</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1551.0973141853881</v>
      </c>
      <c r="N58" s="272">
        <f t="shared" si="0"/>
        <v>1551.0973141853881</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8726.6837711436474</v>
      </c>
      <c r="N59" s="272">
        <f t="shared" si="0"/>
        <v>3996.8211671837907</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1338268.0628060054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1535.8682361192564</v>
      </c>
      <c r="M68" s="829"/>
      <c r="N68" s="287">
        <f>K68*L68</f>
        <v>1996.6287069550333</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53.485267581097737</v>
      </c>
      <c r="M69" s="829"/>
      <c r="N69" s="287">
        <f>K69*L69</f>
        <v>2.6742633790548869</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1999.3029703340883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3450403.6429167166</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690080.72858334333</v>
      </c>
      <c r="M94" s="859"/>
      <c r="N94" s="51"/>
    </row>
    <row r="95" spans="1:14">
      <c r="B95" s="89" t="s">
        <v>973</v>
      </c>
      <c r="C95" s="90"/>
      <c r="D95" s="90"/>
      <c r="E95" s="90"/>
      <c r="F95" s="90"/>
      <c r="G95" s="90"/>
      <c r="H95" s="90"/>
      <c r="I95" s="87"/>
      <c r="J95" s="88"/>
      <c r="K95" s="304">
        <v>0.05</v>
      </c>
      <c r="L95" s="858">
        <f>N89*K95</f>
        <v>172520.18214583583</v>
      </c>
      <c r="M95" s="859"/>
      <c r="N95" s="51"/>
    </row>
    <row r="96" spans="1:14" ht="15.75" thickBot="1">
      <c r="B96" s="91" t="s">
        <v>974</v>
      </c>
      <c r="C96" s="92"/>
      <c r="D96" s="92"/>
      <c r="E96" s="92"/>
      <c r="F96" s="92"/>
      <c r="G96" s="92"/>
      <c r="H96" s="92"/>
      <c r="I96" s="93"/>
      <c r="J96" s="94"/>
      <c r="K96" s="305">
        <v>0.05</v>
      </c>
      <c r="L96" s="860">
        <f>N89*K96</f>
        <v>172520.18214583583</v>
      </c>
      <c r="M96" s="861"/>
      <c r="N96" s="51"/>
    </row>
    <row r="97" spans="1:14" ht="15.75" thickBot="1">
      <c r="B97" s="824" t="s">
        <v>953</v>
      </c>
      <c r="C97" s="825"/>
      <c r="D97" s="825"/>
      <c r="E97" s="825"/>
      <c r="F97" s="825"/>
      <c r="G97" s="825"/>
      <c r="H97" s="825"/>
      <c r="I97" s="825"/>
      <c r="J97" s="825"/>
      <c r="K97" s="825"/>
      <c r="L97" s="825"/>
      <c r="M97" s="826"/>
      <c r="N97" s="52">
        <f>L94+L95+L96</f>
        <v>1035121.092875015</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4485524.7357917316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114885.94305864944</v>
      </c>
      <c r="L36" s="270"/>
      <c r="M36" s="271">
        <v>0.16</v>
      </c>
      <c r="N36" s="272">
        <f>K36/M36</f>
        <v>718037.14411655895</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13840.756030092589</v>
      </c>
      <c r="L37" s="335"/>
      <c r="M37" s="336">
        <v>0.16</v>
      </c>
      <c r="N37" s="272">
        <f>K37/M37</f>
        <v>86504.725188078679</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12625.400141187813</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817167.26944582548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13911.099182568323</v>
      </c>
      <c r="N50" s="272">
        <f>K50*M50</f>
        <v>2782.2198365136646</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1523.9991780186272</v>
      </c>
      <c r="N51" s="272">
        <f>K51*M51</f>
        <v>1523.9991780186272</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1551.0973141853881</v>
      </c>
      <c r="N52" s="272">
        <f>K52*M52</f>
        <v>775.54865709269404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4625.1098809427331</v>
      </c>
      <c r="N53" s="272">
        <f>K53*M53</f>
        <v>693766.48214141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695906.15097313735</v>
      </c>
      <c r="N54" s="272">
        <f>K54*M54</f>
        <v>695906.15097313735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1394754.4007861724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1535.8682361192564</v>
      </c>
      <c r="M63" s="829"/>
      <c r="N63" s="287">
        <f>K63*L63</f>
        <v>1535.8682361192564</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1535.8682361192564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2465965.5412918734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493193.10825837473</v>
      </c>
      <c r="M84" s="859"/>
      <c r="N84" s="51"/>
    </row>
    <row r="85" spans="1:14">
      <c r="B85" s="89" t="s">
        <v>973</v>
      </c>
      <c r="C85" s="90"/>
      <c r="D85" s="90"/>
      <c r="E85" s="90"/>
      <c r="F85" s="90"/>
      <c r="G85" s="90"/>
      <c r="H85" s="90"/>
      <c r="I85" s="87"/>
      <c r="J85" s="88"/>
      <c r="K85" s="304">
        <v>0.05</v>
      </c>
      <c r="L85" s="858">
        <f>N79*K85</f>
        <v>123298.27706459368</v>
      </c>
      <c r="M85" s="859"/>
      <c r="N85" s="51"/>
    </row>
    <row r="86" spans="1:14" ht="15.75" thickBot="1">
      <c r="B86" s="91" t="s">
        <v>974</v>
      </c>
      <c r="C86" s="92"/>
      <c r="D86" s="92"/>
      <c r="E86" s="92"/>
      <c r="F86" s="92"/>
      <c r="G86" s="92"/>
      <c r="H86" s="92"/>
      <c r="I86" s="93"/>
      <c r="J86" s="94"/>
      <c r="K86" s="305">
        <v>0.05</v>
      </c>
      <c r="L86" s="860">
        <f>N79*K86</f>
        <v>123298.27706459368</v>
      </c>
      <c r="M86" s="861"/>
      <c r="N86" s="51"/>
    </row>
    <row r="87" spans="1:14" ht="15.75" thickBot="1">
      <c r="B87" s="824" t="s">
        <v>953</v>
      </c>
      <c r="C87" s="825"/>
      <c r="D87" s="825"/>
      <c r="E87" s="825"/>
      <c r="F87" s="825"/>
      <c r="G87" s="825"/>
      <c r="H87" s="825"/>
      <c r="I87" s="825"/>
      <c r="J87" s="825"/>
      <c r="K87" s="825"/>
      <c r="L87" s="825"/>
      <c r="M87" s="826"/>
      <c r="N87" s="52">
        <f>L84+L85+L86</f>
        <v>739789.66238756222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3205755.2036794359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N5" sqref="N5:N6"/>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8554687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69533.778389803309</v>
      </c>
      <c r="L36" s="270"/>
      <c r="M36" s="271">
        <v>0.01</v>
      </c>
      <c r="N36" s="272">
        <f t="shared" ref="N36:N41" si="0">K36/M36</f>
        <v>6953377.8389803311</v>
      </c>
    </row>
    <row r="37" spans="1:14">
      <c r="A37" s="113" t="s">
        <v>192</v>
      </c>
      <c r="B37" s="837" t="str">
        <f>VLOOKUP(A37,EQUIPOS!A7:D154,3,FALSE)</f>
        <v>Equipo de acarreo interno</v>
      </c>
      <c r="C37" s="838"/>
      <c r="D37" s="838"/>
      <c r="E37" s="838"/>
      <c r="F37" s="838"/>
      <c r="G37" s="838"/>
      <c r="H37" s="839"/>
      <c r="I37" s="421"/>
      <c r="J37" s="422"/>
      <c r="K37" s="269">
        <f>VLOOKUP(A37,EQUIPOS!A7:D164,4,FALSE)</f>
        <v>43955.491622675327</v>
      </c>
      <c r="L37" s="335"/>
      <c r="M37" s="336">
        <v>0.05</v>
      </c>
      <c r="N37" s="272">
        <f t="shared" si="0"/>
        <v>879109.83245350653</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40152.98079011032</v>
      </c>
      <c r="L38" s="335"/>
      <c r="M38" s="336">
        <v>0.01</v>
      </c>
      <c r="N38" s="272">
        <f t="shared" si="0"/>
        <v>4015298.0790110319</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268048.94330617978</v>
      </c>
      <c r="L39" s="335"/>
      <c r="M39" s="336">
        <v>0.04</v>
      </c>
      <c r="N39" s="272">
        <f t="shared" si="0"/>
        <v>6701223.5826544939</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1878108.9837604747</v>
      </c>
      <c r="L40" s="423"/>
      <c r="M40" s="424">
        <v>1</v>
      </c>
      <c r="N40" s="272">
        <f t="shared" si="0"/>
        <v>1878108.9837604747</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200874.446934565</v>
      </c>
      <c r="L41" s="276"/>
      <c r="M41" s="277">
        <v>0.2</v>
      </c>
      <c r="N41" s="272">
        <f t="shared" si="0"/>
        <v>1004372.234672825</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6913.9567913614801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21438404.508324027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16761096.877262289</v>
      </c>
      <c r="N50" s="272">
        <f t="shared" ref="N50:N55" si="1">K50*M50</f>
        <v>16761096.877262289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107033.51894200779</v>
      </c>
      <c r="N51" s="272">
        <f t="shared" si="1"/>
        <v>3211005.5682602338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2112908.8803000329</v>
      </c>
      <c r="N52" s="272">
        <f t="shared" si="1"/>
        <v>4225817.7606000658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1290533.5599857296</v>
      </c>
      <c r="N53" s="272">
        <f t="shared" si="1"/>
        <v>6452667.7999286484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121128.66866542077</v>
      </c>
      <c r="N54" s="272">
        <f t="shared" si="1"/>
        <v>7267720.1199252466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55680.166270013418</v>
      </c>
      <c r="N55" s="272">
        <f t="shared" si="1"/>
        <v>668161.99524016096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38586470.121216647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1434732.0172345659</v>
      </c>
      <c r="M63" s="829"/>
      <c r="N63" s="287">
        <f>K63*L63</f>
        <v>1434732.0172345659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165891.75734264133</v>
      </c>
      <c r="M64" s="829"/>
      <c r="N64" s="287">
        <f>K64*L64</f>
        <v>1327134.0587411306</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347485.55497168726</v>
      </c>
      <c r="M65" s="829"/>
      <c r="N65" s="287">
        <f>K65*L65</f>
        <v>1042456.6649150618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3804322.7408907581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64520593.04956758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12904118.609913517</v>
      </c>
      <c r="M88" s="859"/>
      <c r="N88" s="51"/>
    </row>
    <row r="89" spans="1:14">
      <c r="B89" s="89" t="s">
        <v>973</v>
      </c>
      <c r="C89" s="90"/>
      <c r="D89" s="90"/>
      <c r="E89" s="90"/>
      <c r="F89" s="90"/>
      <c r="G89" s="90"/>
      <c r="H89" s="90"/>
      <c r="I89" s="87"/>
      <c r="J89" s="88"/>
      <c r="K89" s="304">
        <v>0.05</v>
      </c>
      <c r="L89" s="858">
        <f>N83*K89</f>
        <v>3226029.6524783792</v>
      </c>
      <c r="M89" s="859"/>
      <c r="N89" s="51"/>
    </row>
    <row r="90" spans="1:14" ht="15.75" thickBot="1">
      <c r="B90" s="91" t="s">
        <v>974</v>
      </c>
      <c r="C90" s="92"/>
      <c r="D90" s="92"/>
      <c r="E90" s="92"/>
      <c r="F90" s="92"/>
      <c r="G90" s="92"/>
      <c r="H90" s="92"/>
      <c r="I90" s="93"/>
      <c r="J90" s="94"/>
      <c r="K90" s="305">
        <v>0.05</v>
      </c>
      <c r="L90" s="860">
        <f>N83*K90</f>
        <v>3226029.6524783792</v>
      </c>
      <c r="M90" s="861"/>
      <c r="N90" s="51"/>
    </row>
    <row r="91" spans="1:14" ht="15.75" thickBot="1">
      <c r="B91" s="824" t="s">
        <v>953</v>
      </c>
      <c r="C91" s="825"/>
      <c r="D91" s="825"/>
      <c r="E91" s="825"/>
      <c r="F91" s="825"/>
      <c r="G91" s="825"/>
      <c r="H91" s="825"/>
      <c r="I91" s="825"/>
      <c r="J91" s="825"/>
      <c r="K91" s="825"/>
      <c r="L91" s="825"/>
      <c r="M91" s="826"/>
      <c r="N91" s="52">
        <f>L88+L89+L90</f>
        <v>19356177.914870273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83876770.964437857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75" sqref="A75"/>
    </sheetView>
  </sheetViews>
  <sheetFormatPr baseColWidth="10" defaultRowHeight="15"/>
  <cols>
    <col min="1" max="1" width="10" customWidth="1"/>
    <col min="2" max="2" width="17" customWidth="1"/>
    <col min="6" max="6" width="14.42578125" customWidth="1"/>
    <col min="8" max="8" width="11.8554687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69533.778389803309</v>
      </c>
      <c r="L36" s="270"/>
      <c r="M36" s="271">
        <v>0.01</v>
      </c>
      <c r="N36" s="272">
        <f>K36/M36</f>
        <v>6953377.8389803311</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40152.98079011032</v>
      </c>
      <c r="L37" s="335"/>
      <c r="M37" s="336">
        <v>0.01</v>
      </c>
      <c r="N37" s="272">
        <f>K37/M37</f>
        <v>4015298.0790110319</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1878108.9837604747</v>
      </c>
      <c r="L38" s="335"/>
      <c r="M38" s="336">
        <v>1</v>
      </c>
      <c r="N38" s="272">
        <f>K38/M38</f>
        <v>1878108.9837604747</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6913.9567913614801</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12853698.858543199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16761096.877262289</v>
      </c>
      <c r="N50" s="272">
        <f t="shared" ref="N50:N55" si="0">K50*M50</f>
        <v>16761096.877262289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107033.51894200779</v>
      </c>
      <c r="N51" s="272">
        <f t="shared" si="0"/>
        <v>3211005.5682602338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2112908.8803000329</v>
      </c>
      <c r="N52" s="272">
        <f t="shared" si="0"/>
        <v>4225817.7606000658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1290533.5599857296</v>
      </c>
      <c r="N53" s="272">
        <f t="shared" si="0"/>
        <v>6452667.7999286484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121128.66866542077</v>
      </c>
      <c r="N54" s="272">
        <f t="shared" si="0"/>
        <v>7267720.1199252466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55680.166270013418</v>
      </c>
      <c r="N55" s="272">
        <f t="shared" si="0"/>
        <v>668161.99524016096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38586470.121216647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347485.55497168726</v>
      </c>
      <c r="M63" s="829"/>
      <c r="N63" s="287">
        <f>K63*L63</f>
        <v>1042456.6649150618</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1434732.0172345659</v>
      </c>
      <c r="M64" s="829"/>
      <c r="N64" s="287">
        <f>K64*L64</f>
        <v>1434732.0172345659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165891.75734264133</v>
      </c>
      <c r="M65" s="829"/>
      <c r="N65" s="287">
        <f>K65*L65</f>
        <v>1327134.0587411306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3804322.7408907581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55935887.399786748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11187177.47995735</v>
      </c>
      <c r="M88" s="859"/>
      <c r="N88" s="51"/>
    </row>
    <row r="89" spans="1:14">
      <c r="B89" s="89" t="s">
        <v>973</v>
      </c>
      <c r="C89" s="90"/>
      <c r="D89" s="90"/>
      <c r="E89" s="90"/>
      <c r="F89" s="90"/>
      <c r="G89" s="90"/>
      <c r="H89" s="90"/>
      <c r="I89" s="87"/>
      <c r="J89" s="88"/>
      <c r="K89" s="304">
        <v>0.05</v>
      </c>
      <c r="L89" s="858">
        <f>N83*K89</f>
        <v>2796794.3699893374</v>
      </c>
      <c r="M89" s="859"/>
      <c r="N89" s="51"/>
    </row>
    <row r="90" spans="1:14" ht="15.75" thickBot="1">
      <c r="B90" s="91" t="s">
        <v>974</v>
      </c>
      <c r="C90" s="92"/>
      <c r="D90" s="92"/>
      <c r="E90" s="92"/>
      <c r="F90" s="92"/>
      <c r="G90" s="92"/>
      <c r="H90" s="92"/>
      <c r="I90" s="93"/>
      <c r="J90" s="94"/>
      <c r="K90" s="305">
        <v>0.05</v>
      </c>
      <c r="L90" s="860">
        <f>N83*K90</f>
        <v>2796794.3699893374</v>
      </c>
      <c r="M90" s="861"/>
      <c r="N90" s="51"/>
    </row>
    <row r="91" spans="1:14" ht="15.75" thickBot="1">
      <c r="B91" s="824" t="s">
        <v>953</v>
      </c>
      <c r="C91" s="825"/>
      <c r="D91" s="825"/>
      <c r="E91" s="825"/>
      <c r="F91" s="825"/>
      <c r="G91" s="825"/>
      <c r="H91" s="825"/>
      <c r="I91" s="825"/>
      <c r="J91" s="825"/>
      <c r="K91" s="825"/>
      <c r="L91" s="825"/>
      <c r="M91" s="826"/>
      <c r="N91" s="52">
        <f>L88+L89+L90</f>
        <v>16780766.219936024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72716653.619722769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111253.22385130519</v>
      </c>
      <c r="L36" s="270"/>
      <c r="M36" s="336">
        <v>1.5</v>
      </c>
      <c r="N36" s="272">
        <f>K36/M36</f>
        <v>74168.815900870119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76862.234597656847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12017.481427235078</v>
      </c>
      <c r="N48" s="272">
        <f>K48*M48</f>
        <v>3763888.1570785814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3763888.1570785814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3894618.7656119731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778923.75312239467</v>
      </c>
      <c r="M84" s="859"/>
      <c r="N84" s="51"/>
    </row>
    <row r="85" spans="1:14">
      <c r="B85" s="89" t="s">
        <v>973</v>
      </c>
      <c r="C85" s="90"/>
      <c r="D85" s="90"/>
      <c r="E85" s="90"/>
      <c r="F85" s="90"/>
      <c r="G85" s="90"/>
      <c r="H85" s="90"/>
      <c r="I85" s="87"/>
      <c r="J85" s="88"/>
      <c r="K85" s="304">
        <v>0.05</v>
      </c>
      <c r="L85" s="858">
        <f>N79*K85</f>
        <v>194730.93828059867</v>
      </c>
      <c r="M85" s="859"/>
      <c r="N85" s="51"/>
    </row>
    <row r="86" spans="1:14" ht="15.75" thickBot="1">
      <c r="B86" s="91" t="s">
        <v>974</v>
      </c>
      <c r="C86" s="92"/>
      <c r="D86" s="92"/>
      <c r="E86" s="92"/>
      <c r="F86" s="92"/>
      <c r="G86" s="92"/>
      <c r="H86" s="92"/>
      <c r="I86" s="93"/>
      <c r="J86" s="94"/>
      <c r="K86" s="305">
        <v>0.05</v>
      </c>
      <c r="L86" s="860">
        <f>N79*K86</f>
        <v>194730.93828059867</v>
      </c>
      <c r="M86" s="861"/>
      <c r="N86" s="51"/>
    </row>
    <row r="87" spans="1:14" ht="15.75" thickBot="1">
      <c r="B87" s="824" t="s">
        <v>953</v>
      </c>
      <c r="C87" s="825"/>
      <c r="D87" s="825"/>
      <c r="E87" s="825"/>
      <c r="F87" s="825"/>
      <c r="G87" s="825"/>
      <c r="H87" s="825"/>
      <c r="I87" s="825"/>
      <c r="J87" s="825"/>
      <c r="K87" s="825"/>
      <c r="L87" s="825"/>
      <c r="M87" s="826"/>
      <c r="N87" s="52">
        <f>L84+L85+L86</f>
        <v>1168385.6296835921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5063004.395295565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116338.7568841271</v>
      </c>
      <c r="L36" s="270"/>
      <c r="M36" s="336">
        <v>2.5</v>
      </c>
      <c r="N36" s="272">
        <f>K36/M36</f>
        <v>46535.502753650842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46535.502753650842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3456.1179652176056</v>
      </c>
      <c r="N48" s="272">
        <f>K48*M48</f>
        <v>161603.51279540942</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538788.98962736479</v>
      </c>
      <c r="N49" s="272">
        <f>K49*M49</f>
        <v>359900.88241674029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521504.39521214971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1535.8682361192564</v>
      </c>
      <c r="M60" s="829"/>
      <c r="N60" s="287">
        <f>K60*L60</f>
        <v>1333.7103157744539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1333.7103157744539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569373.60828157503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113874.72165631501</v>
      </c>
      <c r="M84" s="859"/>
      <c r="N84" s="51"/>
    </row>
    <row r="85" spans="1:14">
      <c r="B85" s="89" t="s">
        <v>973</v>
      </c>
      <c r="C85" s="90"/>
      <c r="D85" s="90"/>
      <c r="E85" s="90"/>
      <c r="F85" s="90"/>
      <c r="G85" s="90"/>
      <c r="H85" s="90"/>
      <c r="I85" s="87"/>
      <c r="J85" s="88"/>
      <c r="K85" s="304">
        <v>0.05</v>
      </c>
      <c r="L85" s="858">
        <f>N79*K85</f>
        <v>28468.680414078754</v>
      </c>
      <c r="M85" s="859"/>
      <c r="N85" s="51"/>
    </row>
    <row r="86" spans="1:14" ht="15.75" thickBot="1">
      <c r="B86" s="91" t="s">
        <v>974</v>
      </c>
      <c r="C86" s="92"/>
      <c r="D86" s="92"/>
      <c r="E86" s="92"/>
      <c r="F86" s="92"/>
      <c r="G86" s="92"/>
      <c r="H86" s="92"/>
      <c r="I86" s="93"/>
      <c r="J86" s="94"/>
      <c r="K86" s="305">
        <v>0.05</v>
      </c>
      <c r="L86" s="860">
        <f>N79*K86</f>
        <v>28468.680414078754</v>
      </c>
      <c r="M86" s="861"/>
      <c r="N86" s="51"/>
    </row>
    <row r="87" spans="1:14" ht="15.75" thickBot="1">
      <c r="B87" s="824" t="s">
        <v>953</v>
      </c>
      <c r="C87" s="825"/>
      <c r="D87" s="825"/>
      <c r="E87" s="825"/>
      <c r="F87" s="825"/>
      <c r="G87" s="825"/>
      <c r="H87" s="825"/>
      <c r="I87" s="825"/>
      <c r="J87" s="825"/>
      <c r="K87" s="825"/>
      <c r="L87" s="825"/>
      <c r="M87" s="826"/>
      <c r="N87" s="52">
        <f>L84+L85+L86</f>
        <v>170812.08248447251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740185.69076604757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8.285156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69533.778389803309</v>
      </c>
      <c r="L36" s="270"/>
      <c r="M36" s="271">
        <v>0.01</v>
      </c>
      <c r="N36" s="272">
        <f t="shared" ref="N36:N41" si="0">K36/M36</f>
        <v>6953377.8389803311</v>
      </c>
    </row>
    <row r="37" spans="1:14">
      <c r="A37" s="113" t="s">
        <v>192</v>
      </c>
      <c r="B37" s="837" t="str">
        <f>VLOOKUP(A37,EQUIPOS!A7:D154,3,FALSE)</f>
        <v>Equipo de acarreo interno</v>
      </c>
      <c r="C37" s="838"/>
      <c r="D37" s="838"/>
      <c r="E37" s="838"/>
      <c r="F37" s="838"/>
      <c r="G37" s="838"/>
      <c r="H37" s="839"/>
      <c r="I37" s="421"/>
      <c r="J37" s="422"/>
      <c r="K37" s="269">
        <f>VLOOKUP(A37,EQUIPOS!A7:D164,4,FALSE)</f>
        <v>43955.491622675327</v>
      </c>
      <c r="L37" s="335"/>
      <c r="M37" s="336">
        <v>0.05</v>
      </c>
      <c r="N37" s="272">
        <f t="shared" si="0"/>
        <v>879109.83245350653</v>
      </c>
    </row>
    <row r="38" spans="1:14">
      <c r="A38" s="113" t="s">
        <v>214</v>
      </c>
      <c r="B38" s="837" t="str">
        <f>VLOOKUP(A38,EQUIPOS!A8:D154,3,FALSE)</f>
        <v>Equipo de oxigeno y soldadura</v>
      </c>
      <c r="C38" s="838"/>
      <c r="D38" s="838"/>
      <c r="E38" s="838"/>
      <c r="F38" s="838"/>
      <c r="G38" s="838"/>
      <c r="H38" s="839"/>
      <c r="I38" s="421"/>
      <c r="J38" s="422"/>
      <c r="K38" s="438">
        <f>VLOOKUP(A38,EQUIPOS!A8:D165,4,FALSE)</f>
        <v>15705.725332920658</v>
      </c>
      <c r="L38" s="335"/>
      <c r="M38" s="336">
        <v>0.01</v>
      </c>
      <c r="N38" s="272">
        <f t="shared" si="0"/>
        <v>1570572.5332920658</v>
      </c>
    </row>
    <row r="39" spans="1:14">
      <c r="A39" s="113" t="s">
        <v>248</v>
      </c>
      <c r="B39" s="837" t="str">
        <f>VLOOKUP(A39,EQUIPOS!A9:D154,3,FALSE)</f>
        <v>Grúa telescópica de 50 Ton.</v>
      </c>
      <c r="C39" s="838"/>
      <c r="D39" s="838"/>
      <c r="E39" s="838"/>
      <c r="F39" s="838"/>
      <c r="G39" s="838"/>
      <c r="H39" s="839"/>
      <c r="I39" s="421"/>
      <c r="J39" s="422"/>
      <c r="K39" s="438">
        <f>VLOOKUP(A39,EQUIPOS!A9:D166,4,FALSE)</f>
        <v>404838.0060183077</v>
      </c>
      <c r="L39" s="335"/>
      <c r="M39" s="336">
        <v>0.04</v>
      </c>
      <c r="N39" s="272">
        <f t="shared" si="0"/>
        <v>10120950.150457691</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1878108.9837604747</v>
      </c>
      <c r="L40" s="335"/>
      <c r="M40" s="336">
        <v>1</v>
      </c>
      <c r="N40" s="272">
        <f t="shared" si="0"/>
        <v>1878108.9837604747</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200874.446934565</v>
      </c>
      <c r="L41" s="335"/>
      <c r="M41" s="336">
        <v>0.2</v>
      </c>
      <c r="N41" s="272">
        <f t="shared" si="0"/>
        <v>1004372.234672825</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69139.567913614796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22475631.14153051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16761096.877262289</v>
      </c>
      <c r="N52" s="272">
        <f t="shared" ref="N52:N57" si="1">K52*M52</f>
        <v>16761096.877262289</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107033.51894200779</v>
      </c>
      <c r="N53" s="272">
        <f t="shared" si="1"/>
        <v>3211005.5682602338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2112908.8803000329</v>
      </c>
      <c r="N54" s="272">
        <f t="shared" si="1"/>
        <v>4225817.7606000658</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1290533.5599857296</v>
      </c>
      <c r="N55" s="272">
        <f t="shared" si="1"/>
        <v>6452667.7999286484</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117630.84124901528</v>
      </c>
      <c r="N56" s="272">
        <f t="shared" si="1"/>
        <v>7057850.4749409175</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55680.166270013418</v>
      </c>
      <c r="N57" s="272">
        <f t="shared" si="1"/>
        <v>668161.99524016096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38376600.47623232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1434732.0172345659</v>
      </c>
      <c r="M68" s="829"/>
      <c r="N68" s="287">
        <f>K68*L68</f>
        <v>1434732.0172345659</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347485.55497168726</v>
      </c>
      <c r="M69" s="829"/>
      <c r="N69" s="287">
        <f>K69*L69</f>
        <v>1042456.6649150618</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2477188.6821496277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64020815.97904861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12804163.195809722</v>
      </c>
      <c r="M93" s="859"/>
      <c r="N93" s="51"/>
    </row>
    <row r="94" spans="1:14">
      <c r="B94" s="89" t="s">
        <v>973</v>
      </c>
      <c r="C94" s="90"/>
      <c r="D94" s="90"/>
      <c r="E94" s="90"/>
      <c r="F94" s="90"/>
      <c r="G94" s="90"/>
      <c r="H94" s="90"/>
      <c r="I94" s="87"/>
      <c r="J94" s="88"/>
      <c r="K94" s="304">
        <v>0.05</v>
      </c>
      <c r="L94" s="858">
        <f>N88*K94</f>
        <v>3201040.7989524305</v>
      </c>
      <c r="M94" s="859"/>
      <c r="N94" s="51"/>
    </row>
    <row r="95" spans="1:14" ht="15.75" thickBot="1">
      <c r="B95" s="91" t="s">
        <v>974</v>
      </c>
      <c r="C95" s="92"/>
      <c r="D95" s="92"/>
      <c r="E95" s="92"/>
      <c r="F95" s="92"/>
      <c r="G95" s="92"/>
      <c r="H95" s="92"/>
      <c r="I95" s="93"/>
      <c r="J95" s="94"/>
      <c r="K95" s="305">
        <v>0.05</v>
      </c>
      <c r="L95" s="860">
        <f>N88*K95</f>
        <v>3201040.7989524305</v>
      </c>
      <c r="M95" s="861"/>
      <c r="N95" s="51"/>
    </row>
    <row r="96" spans="1:14" ht="15.75" thickBot="1">
      <c r="B96" s="824" t="s">
        <v>953</v>
      </c>
      <c r="C96" s="825"/>
      <c r="D96" s="825"/>
      <c r="E96" s="825"/>
      <c r="F96" s="825"/>
      <c r="G96" s="825"/>
      <c r="H96" s="825"/>
      <c r="I96" s="825"/>
      <c r="J96" s="825"/>
      <c r="K96" s="825"/>
      <c r="L96" s="825"/>
      <c r="M96" s="826"/>
      <c r="N96" s="52">
        <f>L93+L94+L95</f>
        <v>19206244.793714583</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83227060.772763193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128257.03354478459</v>
      </c>
      <c r="L36" s="270"/>
      <c r="M36" s="336">
        <v>1</v>
      </c>
      <c r="N36" s="272">
        <f>K36/M36</f>
        <v>128257.03354478459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128257.03354478459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528330.45109954872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105666.09021990975</v>
      </c>
      <c r="M84" s="859"/>
      <c r="N84" s="51"/>
    </row>
    <row r="85" spans="1:14">
      <c r="B85" s="89" t="s">
        <v>973</v>
      </c>
      <c r="C85" s="90"/>
      <c r="D85" s="90"/>
      <c r="E85" s="90"/>
      <c r="F85" s="90"/>
      <c r="G85" s="90"/>
      <c r="H85" s="90"/>
      <c r="I85" s="87"/>
      <c r="J85" s="88"/>
      <c r="K85" s="304">
        <v>0.05</v>
      </c>
      <c r="L85" s="858">
        <f>N79*K85</f>
        <v>26416.522554977437</v>
      </c>
      <c r="M85" s="859"/>
      <c r="N85" s="51"/>
    </row>
    <row r="86" spans="1:14" ht="15.75" thickBot="1">
      <c r="B86" s="91" t="s">
        <v>974</v>
      </c>
      <c r="C86" s="92"/>
      <c r="D86" s="92"/>
      <c r="E86" s="92"/>
      <c r="F86" s="92"/>
      <c r="G86" s="92"/>
      <c r="H86" s="92"/>
      <c r="I86" s="93"/>
      <c r="J86" s="94"/>
      <c r="K86" s="305">
        <v>0.05</v>
      </c>
      <c r="L86" s="860">
        <f>N79*K86</f>
        <v>26416.522554977437</v>
      </c>
      <c r="M86" s="861"/>
      <c r="N86" s="51"/>
    </row>
    <row r="87" spans="1:14" ht="15.75" thickBot="1">
      <c r="B87" s="824" t="s">
        <v>953</v>
      </c>
      <c r="C87" s="825"/>
      <c r="D87" s="825"/>
      <c r="E87" s="825"/>
      <c r="F87" s="825"/>
      <c r="G87" s="825"/>
      <c r="H87" s="825"/>
      <c r="I87" s="825"/>
      <c r="J87" s="825"/>
      <c r="K87" s="825"/>
      <c r="L87" s="825"/>
      <c r="M87" s="826"/>
      <c r="N87" s="52">
        <f>L84+L85+L86</f>
        <v>158499.13532986463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686829.58642941341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200874.446934565</v>
      </c>
      <c r="L36" s="270"/>
      <c r="M36" s="336">
        <v>10</v>
      </c>
      <c r="N36" s="272">
        <f>K36/M36</f>
        <v>20087.444693456498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336.34905451801001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20423.793747974509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44600.280354148257</v>
      </c>
      <c r="N48" s="272">
        <f>K48*M48</f>
        <v>21804.581506472485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29144.587410074571</v>
      </c>
      <c r="N49" s="272">
        <f>K49*M49</f>
        <v>38859.449880099426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4563.4723051313176</v>
      </c>
      <c r="N50" s="272">
        <f>K50*M50</f>
        <v>6845.2084576969764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67509.239844268886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91296.52413742349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18259.304827484699</v>
      </c>
      <c r="M84" s="859"/>
      <c r="N84" s="51"/>
    </row>
    <row r="85" spans="1:14">
      <c r="B85" s="89" t="s">
        <v>973</v>
      </c>
      <c r="C85" s="90"/>
      <c r="D85" s="90"/>
      <c r="E85" s="90"/>
      <c r="F85" s="90"/>
      <c r="G85" s="90"/>
      <c r="H85" s="90"/>
      <c r="I85" s="87"/>
      <c r="J85" s="88"/>
      <c r="K85" s="304">
        <v>0.05</v>
      </c>
      <c r="L85" s="858">
        <f>N79*K85</f>
        <v>4564.8262068711747</v>
      </c>
      <c r="M85" s="859"/>
      <c r="N85" s="51"/>
    </row>
    <row r="86" spans="1:14" ht="15.75" thickBot="1">
      <c r="B86" s="91" t="s">
        <v>974</v>
      </c>
      <c r="C86" s="92"/>
      <c r="D86" s="92"/>
      <c r="E86" s="92"/>
      <c r="F86" s="92"/>
      <c r="G86" s="92"/>
      <c r="H86" s="92"/>
      <c r="I86" s="93"/>
      <c r="J86" s="94"/>
      <c r="K86" s="305">
        <v>0.05</v>
      </c>
      <c r="L86" s="860">
        <f>N79*K86</f>
        <v>4564.8262068711747</v>
      </c>
      <c r="M86" s="861"/>
      <c r="N86" s="51"/>
    </row>
    <row r="87" spans="1:14" ht="15.75" thickBot="1">
      <c r="B87" s="824" t="s">
        <v>953</v>
      </c>
      <c r="C87" s="825"/>
      <c r="D87" s="825"/>
      <c r="E87" s="825"/>
      <c r="F87" s="825"/>
      <c r="G87" s="825"/>
      <c r="H87" s="825"/>
      <c r="I87" s="825"/>
      <c r="J87" s="825"/>
      <c r="K87" s="825"/>
      <c r="L87" s="825"/>
      <c r="M87" s="826"/>
      <c r="N87" s="52">
        <f>L84+L85+L86</f>
        <v>27388.957241227046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118685.48137865054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21456.731993623951</v>
      </c>
      <c r="L36" s="270"/>
      <c r="M36" s="336">
        <v>10</v>
      </c>
      <c r="N36" s="272">
        <f>K36/M36</f>
        <v>2145.6731993623953</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200874.446934565</v>
      </c>
      <c r="L37" s="335"/>
      <c r="M37" s="336">
        <v>10</v>
      </c>
      <c r="N37" s="272">
        <f>K37/M37</f>
        <v>20087.444693456498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22635.161001854915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10839.254466704318</v>
      </c>
      <c r="N48" s="272">
        <f>K48*M48</f>
        <v>357.69539740124253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103268.82908063204</v>
      </c>
      <c r="N49" s="272">
        <f>K49*M49</f>
        <v>309806.4872418961</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1415.6066333515842</v>
      </c>
      <c r="N50" s="272">
        <f>K50*M50</f>
        <v>14156.066333515842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324320.24897281319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350975.84106502833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70195.168213005672</v>
      </c>
      <c r="M84" s="859"/>
      <c r="N84" s="51"/>
    </row>
    <row r="85" spans="1:14">
      <c r="B85" s="89" t="s">
        <v>973</v>
      </c>
      <c r="C85" s="90"/>
      <c r="D85" s="90"/>
      <c r="E85" s="90"/>
      <c r="F85" s="90"/>
      <c r="G85" s="90"/>
      <c r="H85" s="90"/>
      <c r="I85" s="87"/>
      <c r="J85" s="88"/>
      <c r="K85" s="304">
        <v>0.05</v>
      </c>
      <c r="L85" s="858">
        <f>N79*K85</f>
        <v>17548.792053251418</v>
      </c>
      <c r="M85" s="859"/>
      <c r="N85" s="51"/>
    </row>
    <row r="86" spans="1:14" ht="15.75" thickBot="1">
      <c r="B86" s="91" t="s">
        <v>974</v>
      </c>
      <c r="C86" s="92"/>
      <c r="D86" s="92"/>
      <c r="E86" s="92"/>
      <c r="F86" s="92"/>
      <c r="G86" s="92"/>
      <c r="H86" s="92"/>
      <c r="I86" s="93"/>
      <c r="J86" s="94"/>
      <c r="K86" s="305">
        <v>0.05</v>
      </c>
      <c r="L86" s="860">
        <f>N79*K86</f>
        <v>17548.792053251418</v>
      </c>
      <c r="M86" s="861"/>
      <c r="N86" s="51"/>
    </row>
    <row r="87" spans="1:14" ht="15.75" thickBot="1">
      <c r="B87" s="824" t="s">
        <v>953</v>
      </c>
      <c r="C87" s="825"/>
      <c r="D87" s="825"/>
      <c r="E87" s="825"/>
      <c r="F87" s="825"/>
      <c r="G87" s="825"/>
      <c r="H87" s="825"/>
      <c r="I87" s="825"/>
      <c r="J87" s="825"/>
      <c r="K87" s="825"/>
      <c r="L87" s="825"/>
      <c r="M87" s="826"/>
      <c r="N87" s="52">
        <f>L84+L85+L86</f>
        <v>105292.75231950849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456268.5933845368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490737.50621971244</v>
      </c>
      <c r="L36" s="270"/>
      <c r="M36" s="336">
        <v>2</v>
      </c>
      <c r="N36" s="272">
        <f>K36/M36</f>
        <v>245368.75310985622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250085.51865503631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3456.1179652176056</v>
      </c>
      <c r="N48" s="272">
        <f>K48*M48</f>
        <v>96771.303026092952</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589720.4785155151</v>
      </c>
      <c r="N49" s="272">
        <f>K49*M49</f>
        <v>206402.16748043027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34749.565894807376</v>
      </c>
      <c r="N50" s="272">
        <f>K50*M50</f>
        <v>104248.69768442214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407422.16819094535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985.36319889791616</v>
      </c>
      <c r="M60" s="829"/>
      <c r="N60" s="287">
        <f>K60*L60</f>
        <v>344.87711961427061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344.87711961427061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705020.21941739693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141004.0438834794</v>
      </c>
      <c r="M84" s="859"/>
      <c r="N84" s="51"/>
    </row>
    <row r="85" spans="1:14">
      <c r="B85" s="89" t="s">
        <v>973</v>
      </c>
      <c r="C85" s="90"/>
      <c r="D85" s="90"/>
      <c r="E85" s="90"/>
      <c r="F85" s="90"/>
      <c r="G85" s="90"/>
      <c r="H85" s="90"/>
      <c r="I85" s="87"/>
      <c r="J85" s="88"/>
      <c r="K85" s="304">
        <v>0.05</v>
      </c>
      <c r="L85" s="858">
        <f>N79*K85</f>
        <v>35251.010970869851</v>
      </c>
      <c r="M85" s="859"/>
      <c r="N85" s="51"/>
    </row>
    <row r="86" spans="1:14" ht="15.75" thickBot="1">
      <c r="B86" s="91" t="s">
        <v>974</v>
      </c>
      <c r="C86" s="92"/>
      <c r="D86" s="92"/>
      <c r="E86" s="92"/>
      <c r="F86" s="92"/>
      <c r="G86" s="92"/>
      <c r="H86" s="92"/>
      <c r="I86" s="93"/>
      <c r="J86" s="94"/>
      <c r="K86" s="305">
        <v>0.05</v>
      </c>
      <c r="L86" s="860">
        <f>N79*K86</f>
        <v>35251.010970869851</v>
      </c>
      <c r="M86" s="861"/>
      <c r="N86" s="51"/>
    </row>
    <row r="87" spans="1:14" ht="15.75" thickBot="1">
      <c r="B87" s="824" t="s">
        <v>953</v>
      </c>
      <c r="C87" s="825"/>
      <c r="D87" s="825"/>
      <c r="E87" s="825"/>
      <c r="F87" s="825"/>
      <c r="G87" s="825"/>
      <c r="H87" s="825"/>
      <c r="I87" s="825"/>
      <c r="J87" s="825"/>
      <c r="K87" s="825"/>
      <c r="L87" s="825"/>
      <c r="M87" s="826"/>
      <c r="N87" s="52">
        <f>L84+L85+L86</f>
        <v>211506.06582521912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916526.28524261608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490737.50621971244</v>
      </c>
      <c r="L36" s="270"/>
      <c r="M36" s="336">
        <v>2</v>
      </c>
      <c r="N36" s="272">
        <f>K36/M36</f>
        <v>245368.75310985622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250085.51865503631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3456.1179652176056</v>
      </c>
      <c r="N48" s="272">
        <f>K48*M48</f>
        <v>96771.303026092952</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746690.22600054042</v>
      </c>
      <c r="N49" s="272">
        <f>K49*M49</f>
        <v>261341.57910018912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34749.565894807376</v>
      </c>
      <c r="N50" s="272">
        <f>K50*M50</f>
        <v>69499.131789614752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427612.01391589682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985.36319889791616</v>
      </c>
      <c r="M60" s="829"/>
      <c r="N60" s="287">
        <f>K60*L60</f>
        <v>344.87711961427061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344.87711961427061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725210.06514234841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145042.01302846969</v>
      </c>
      <c r="M84" s="859"/>
      <c r="N84" s="51"/>
    </row>
    <row r="85" spans="1:14">
      <c r="B85" s="89" t="s">
        <v>973</v>
      </c>
      <c r="C85" s="90"/>
      <c r="D85" s="90"/>
      <c r="E85" s="90"/>
      <c r="F85" s="90"/>
      <c r="G85" s="90"/>
      <c r="H85" s="90"/>
      <c r="I85" s="87"/>
      <c r="J85" s="88"/>
      <c r="K85" s="304">
        <v>0.05</v>
      </c>
      <c r="L85" s="858">
        <f>N79*K85</f>
        <v>36260.503257117423</v>
      </c>
      <c r="M85" s="859"/>
      <c r="N85" s="51"/>
    </row>
    <row r="86" spans="1:14" ht="15.75" thickBot="1">
      <c r="B86" s="91" t="s">
        <v>974</v>
      </c>
      <c r="C86" s="92"/>
      <c r="D86" s="92"/>
      <c r="E86" s="92"/>
      <c r="F86" s="92"/>
      <c r="G86" s="92"/>
      <c r="H86" s="92"/>
      <c r="I86" s="93"/>
      <c r="J86" s="94"/>
      <c r="K86" s="305">
        <v>0.05</v>
      </c>
      <c r="L86" s="860">
        <f>N79*K86</f>
        <v>36260.503257117423</v>
      </c>
      <c r="M86" s="861"/>
      <c r="N86" s="51"/>
    </row>
    <row r="87" spans="1:14" ht="15.75" thickBot="1">
      <c r="B87" s="824" t="s">
        <v>953</v>
      </c>
      <c r="C87" s="825"/>
      <c r="D87" s="825"/>
      <c r="E87" s="825"/>
      <c r="F87" s="825"/>
      <c r="G87" s="825"/>
      <c r="H87" s="825"/>
      <c r="I87" s="825"/>
      <c r="J87" s="825"/>
      <c r="K87" s="825"/>
      <c r="L87" s="825"/>
      <c r="M87" s="826"/>
      <c r="N87" s="52">
        <f>L84+L85+L86</f>
        <v>217563.01954270451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942773.08468505298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17458.413077134996</v>
      </c>
      <c r="L36" s="270"/>
      <c r="M36" s="336">
        <v>1.1299999999999999</v>
      </c>
      <c r="N36" s="272">
        <f>K36/M36</f>
        <v>15449.923077110618</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3043.9256682722421</v>
      </c>
      <c r="L37" s="335"/>
      <c r="M37" s="336">
        <v>0.53</v>
      </c>
      <c r="N37" s="272">
        <f>K37/M37</f>
        <v>5743.2559778721543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2680.2873935734665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23873.466448556239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69145.772094000204</v>
      </c>
      <c r="N48" s="272">
        <f>K48*M48</f>
        <v>1382.9154418800042</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6214.1445857615854</v>
      </c>
      <c r="N49" s="272">
        <f>K49*M49</f>
        <v>3107.0722928807927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87946.458966498831</v>
      </c>
      <c r="N50" s="272">
        <f>K50*M50</f>
        <v>7035.7167173199068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11525.704452080703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62202.044836371606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12440.408967274321</v>
      </c>
      <c r="M84" s="859"/>
      <c r="N84" s="51"/>
    </row>
    <row r="85" spans="1:14">
      <c r="B85" s="89" t="s">
        <v>973</v>
      </c>
      <c r="C85" s="90"/>
      <c r="D85" s="90"/>
      <c r="E85" s="90"/>
      <c r="F85" s="90"/>
      <c r="G85" s="90"/>
      <c r="H85" s="90"/>
      <c r="I85" s="87"/>
      <c r="J85" s="88"/>
      <c r="K85" s="304">
        <v>0.05</v>
      </c>
      <c r="L85" s="858">
        <f>N79*K85</f>
        <v>3110.1022418185803</v>
      </c>
      <c r="M85" s="859"/>
      <c r="N85" s="51"/>
    </row>
    <row r="86" spans="1:14" ht="15.75" thickBot="1">
      <c r="B86" s="91" t="s">
        <v>974</v>
      </c>
      <c r="C86" s="92"/>
      <c r="D86" s="92"/>
      <c r="E86" s="92"/>
      <c r="F86" s="92"/>
      <c r="G86" s="92"/>
      <c r="H86" s="92"/>
      <c r="I86" s="93"/>
      <c r="J86" s="94"/>
      <c r="K86" s="305">
        <v>0.05</v>
      </c>
      <c r="L86" s="860">
        <f>N79*K86</f>
        <v>3110.1022418185803</v>
      </c>
      <c r="M86" s="861"/>
      <c r="N86" s="51"/>
    </row>
    <row r="87" spans="1:14" ht="15.75" thickBot="1">
      <c r="B87" s="824" t="s">
        <v>953</v>
      </c>
      <c r="C87" s="825"/>
      <c r="D87" s="825"/>
      <c r="E87" s="825"/>
      <c r="F87" s="825"/>
      <c r="G87" s="825"/>
      <c r="H87" s="825"/>
      <c r="I87" s="825"/>
      <c r="J87" s="825"/>
      <c r="K87" s="825"/>
      <c r="L87" s="825"/>
      <c r="M87" s="826"/>
      <c r="N87" s="52">
        <f>L84+L85+L86</f>
        <v>18660.613450911482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80862.658287283091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28648.228894103402</v>
      </c>
      <c r="L36" s="270"/>
      <c r="M36" s="336">
        <v>12</v>
      </c>
      <c r="N36" s="272">
        <f t="shared" ref="N36:N42" si="0">K36/M36</f>
        <v>2387.35240784195</v>
      </c>
    </row>
    <row r="37" spans="1:14">
      <c r="A37" s="113" t="s">
        <v>288</v>
      </c>
      <c r="B37" s="837" t="str">
        <f>VLOOKUP(A37,EQUIPOS!A7:D154,3,FALSE)</f>
        <v xml:space="preserve">Planta eléctrica </v>
      </c>
      <c r="C37" s="838"/>
      <c r="D37" s="838"/>
      <c r="E37" s="838"/>
      <c r="F37" s="838"/>
      <c r="G37" s="838"/>
      <c r="H37" s="839"/>
      <c r="I37" s="267"/>
      <c r="J37" s="268"/>
      <c r="K37" s="269">
        <f>VLOOKUP(A37,EQUIPOS!A7:D164,4,FALSE)</f>
        <v>12445.452271221957</v>
      </c>
      <c r="L37" s="270"/>
      <c r="M37" s="336">
        <v>1.3</v>
      </c>
      <c r="N37" s="272">
        <f t="shared" si="0"/>
        <v>9573.424824016889</v>
      </c>
    </row>
    <row r="38" spans="1:14">
      <c r="A38" s="113" t="s">
        <v>125</v>
      </c>
      <c r="B38" s="837" t="str">
        <f>VLOOKUP(A38,EQUIPOS!A8:D154,3,FALSE)</f>
        <v>Bomba para gato de tensionamiento</v>
      </c>
      <c r="C38" s="838"/>
      <c r="D38" s="838"/>
      <c r="E38" s="838"/>
      <c r="F38" s="838"/>
      <c r="G38" s="838"/>
      <c r="H38" s="839"/>
      <c r="I38" s="267"/>
      <c r="J38" s="268"/>
      <c r="K38" s="269">
        <f>VLOOKUP(A38,EQUIPOS!A8:D165,4,FALSE)</f>
        <v>77259.297337348078</v>
      </c>
      <c r="L38" s="270"/>
      <c r="M38" s="336">
        <v>12</v>
      </c>
      <c r="N38" s="272">
        <f t="shared" si="0"/>
        <v>6438.2747781123398</v>
      </c>
    </row>
    <row r="39" spans="1:14">
      <c r="A39" s="113" t="s">
        <v>180</v>
      </c>
      <c r="B39" s="837" t="str">
        <f>VLOOKUP(A39,EQUIPOS!A9:D154,3,FALSE)</f>
        <v>Compresor 120 HP, con martillo.</v>
      </c>
      <c r="C39" s="838"/>
      <c r="D39" s="838"/>
      <c r="E39" s="838"/>
      <c r="F39" s="838"/>
      <c r="G39" s="838"/>
      <c r="H39" s="839"/>
      <c r="I39" s="267"/>
      <c r="J39" s="268"/>
      <c r="K39" s="269">
        <f>VLOOKUP(A39,EQUIPOS!A9:D166,4,FALSE)</f>
        <v>114885.94305864944</v>
      </c>
      <c r="L39" s="270"/>
      <c r="M39" s="336">
        <v>1.3</v>
      </c>
      <c r="N39" s="272">
        <f t="shared" si="0"/>
        <v>88373.802352807266</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173355.88006309973</v>
      </c>
      <c r="L40" s="270"/>
      <c r="M40" s="336">
        <v>1.3</v>
      </c>
      <c r="N40" s="272">
        <f t="shared" si="0"/>
        <v>133350.67697161518</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17458.413077134996</v>
      </c>
      <c r="L41" s="270"/>
      <c r="M41" s="336">
        <v>15</v>
      </c>
      <c r="N41" s="272">
        <f t="shared" si="0"/>
        <v>1163.894205142333</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212720.15136831361</v>
      </c>
      <c r="L42" s="270"/>
      <c r="M42" s="336">
        <v>12</v>
      </c>
      <c r="N42" s="272">
        <f t="shared" si="0"/>
        <v>17726.679280692802</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263147.72488973662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5559.4536159726449</v>
      </c>
      <c r="N54" s="272">
        <f>K54*M54</f>
        <v>1111.8907231945291</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5577.8803485660419</v>
      </c>
      <c r="N55" s="272">
        <f t="shared" ref="N55:N67" si="1">K55*M55</f>
        <v>30845.678327570215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37937.390633465111</v>
      </c>
      <c r="N56" s="272">
        <f t="shared" si="1"/>
        <v>303.49912506772091</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25178.612403314924</v>
      </c>
      <c r="N57" s="272">
        <f t="shared" si="1"/>
        <v>553.92947287292827</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1638.8952753656929</v>
      </c>
      <c r="N58" s="272">
        <f t="shared" si="1"/>
        <v>491.66858260970787</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2259.9845563078507</v>
      </c>
      <c r="N59" s="272">
        <f t="shared" si="1"/>
        <v>225.99845563078509</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14287.221312562962</v>
      </c>
      <c r="N60" s="272">
        <f t="shared" si="1"/>
        <v>7143.6106562814812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106547.70355681011</v>
      </c>
      <c r="N61" s="272">
        <f t="shared" si="1"/>
        <v>10654.770355681012</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1638.8952753656929</v>
      </c>
      <c r="N62" s="272">
        <f t="shared" si="1"/>
        <v>16388.952753656929</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26227.74403308444</v>
      </c>
      <c r="N63" s="272">
        <f t="shared" si="1"/>
        <v>26227.74403308444</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13335.534770386323</v>
      </c>
      <c r="N64" s="272">
        <f t="shared" si="1"/>
        <v>6667.7673851931613</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10032.813934381518</v>
      </c>
      <c r="N65" s="272">
        <f t="shared" si="1"/>
        <v>5518.0476639098351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4563.4723051313176</v>
      </c>
      <c r="N66" s="272">
        <f t="shared" si="1"/>
        <v>228.17361525656588</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5449.9771458589321</v>
      </c>
      <c r="N67" s="272">
        <f t="shared" si="1"/>
        <v>5449.9771458589321</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111811.70829586826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416295.63388068334</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83259.126776136676</v>
      </c>
      <c r="M98" s="859"/>
      <c r="N98" s="51"/>
    </row>
    <row r="99" spans="1:14">
      <c r="B99" s="89" t="s">
        <v>973</v>
      </c>
      <c r="C99" s="90"/>
      <c r="D99" s="90"/>
      <c r="E99" s="90"/>
      <c r="F99" s="90"/>
      <c r="G99" s="90"/>
      <c r="H99" s="90"/>
      <c r="I99" s="87"/>
      <c r="J99" s="88"/>
      <c r="K99" s="304">
        <v>0.05</v>
      </c>
      <c r="L99" s="858">
        <f>N93*K99</f>
        <v>20814.781694034169</v>
      </c>
      <c r="M99" s="859"/>
      <c r="N99" s="51"/>
    </row>
    <row r="100" spans="1:14" ht="15.75" thickBot="1">
      <c r="B100" s="91" t="s">
        <v>974</v>
      </c>
      <c r="C100" s="92"/>
      <c r="D100" s="92"/>
      <c r="E100" s="92"/>
      <c r="F100" s="92"/>
      <c r="G100" s="92"/>
      <c r="H100" s="92"/>
      <c r="I100" s="93"/>
      <c r="J100" s="94"/>
      <c r="K100" s="305">
        <v>0.05</v>
      </c>
      <c r="L100" s="860">
        <f>N93*K100</f>
        <v>20814.781694034169</v>
      </c>
      <c r="M100" s="861"/>
      <c r="N100" s="51"/>
    </row>
    <row r="101" spans="1:14" ht="15.75" thickBot="1">
      <c r="B101" s="824" t="s">
        <v>953</v>
      </c>
      <c r="C101" s="825"/>
      <c r="D101" s="825"/>
      <c r="E101" s="825"/>
      <c r="F101" s="825"/>
      <c r="G101" s="825"/>
      <c r="H101" s="825"/>
      <c r="I101" s="825"/>
      <c r="J101" s="825"/>
      <c r="K101" s="825"/>
      <c r="L101" s="825"/>
      <c r="M101" s="826"/>
      <c r="N101" s="52">
        <f>L98+L99+L100</f>
        <v>124888.69016420502</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541184.32404488837</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226125.47403695298</v>
      </c>
      <c r="L36" s="270"/>
      <c r="M36" s="336">
        <v>3.3333333330000001</v>
      </c>
      <c r="N36" s="272">
        <f>K36/M36</f>
        <v>67837.642217869652</v>
      </c>
    </row>
    <row r="37" spans="1:14">
      <c r="A37" s="113" t="s">
        <v>125</v>
      </c>
      <c r="B37" s="837" t="str">
        <f>VLOOKUP(A37,EQUIPOS!A7:D154,3,FALSE)</f>
        <v>Bomba para gato de tensionamiento</v>
      </c>
      <c r="C37" s="838"/>
      <c r="D37" s="838"/>
      <c r="E37" s="838"/>
      <c r="F37" s="838"/>
      <c r="G37" s="838"/>
      <c r="H37" s="839"/>
      <c r="I37" s="421"/>
      <c r="J37" s="422"/>
      <c r="K37" s="269">
        <f>VLOOKUP(A37,EQUIPOS!A7:D164,4,FALSE)</f>
        <v>77259.297337348078</v>
      </c>
      <c r="L37" s="335"/>
      <c r="M37" s="336">
        <v>0.1</v>
      </c>
      <c r="N37" s="272">
        <f>K37/M37</f>
        <v>772592.97337348072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212720.15136831361</v>
      </c>
      <c r="L38" s="423"/>
      <c r="M38" s="424">
        <v>0.1</v>
      </c>
      <c r="N38" s="272">
        <f>K38/M38</f>
        <v>2127201.5136831361</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2967632.1292744866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7086.7979544954496</v>
      </c>
      <c r="M60" s="829"/>
      <c r="N60" s="287">
        <f>K60*L60</f>
        <v>106301.96931743175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106301.96931743175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3080035.1182280835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616007.02364561672</v>
      </c>
      <c r="M84" s="859"/>
      <c r="N84" s="51"/>
    </row>
    <row r="85" spans="1:14">
      <c r="B85" s="89" t="s">
        <v>973</v>
      </c>
      <c r="C85" s="90"/>
      <c r="D85" s="90"/>
      <c r="E85" s="90"/>
      <c r="F85" s="90"/>
      <c r="G85" s="90"/>
      <c r="H85" s="90"/>
      <c r="I85" s="87"/>
      <c r="J85" s="88"/>
      <c r="K85" s="304">
        <v>0.05</v>
      </c>
      <c r="L85" s="858">
        <f>N79*K85</f>
        <v>154001.75591140418</v>
      </c>
      <c r="M85" s="859"/>
      <c r="N85" s="51"/>
    </row>
    <row r="86" spans="1:14" ht="15.75" thickBot="1">
      <c r="B86" s="91" t="s">
        <v>974</v>
      </c>
      <c r="C86" s="92"/>
      <c r="D86" s="92"/>
      <c r="E86" s="92"/>
      <c r="F86" s="92"/>
      <c r="G86" s="92"/>
      <c r="H86" s="92"/>
      <c r="I86" s="93"/>
      <c r="J86" s="94"/>
      <c r="K86" s="305">
        <v>0.05</v>
      </c>
      <c r="L86" s="860">
        <f>N79*K86</f>
        <v>154001.75591140418</v>
      </c>
      <c r="M86" s="861"/>
      <c r="N86" s="51"/>
    </row>
    <row r="87" spans="1:14" ht="15.75" thickBot="1">
      <c r="B87" s="824" t="s">
        <v>953</v>
      </c>
      <c r="C87" s="825"/>
      <c r="D87" s="825"/>
      <c r="E87" s="825"/>
      <c r="F87" s="825"/>
      <c r="G87" s="825"/>
      <c r="H87" s="825"/>
      <c r="I87" s="825"/>
      <c r="J87" s="825"/>
      <c r="K87" s="825"/>
      <c r="L87" s="825"/>
      <c r="M87" s="826"/>
      <c r="N87" s="52">
        <f>L84+L85+L86</f>
        <v>924010.53546842502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4004045.6536965086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336">
        <v>2</v>
      </c>
      <c r="N36" s="272">
        <f>K36/M36</f>
        <v>1914.9482892841793</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9675.3840629832048</v>
      </c>
      <c r="L37" s="335"/>
      <c r="M37" s="336">
        <v>2</v>
      </c>
      <c r="N37" s="272">
        <f>K37/M37</f>
        <v>4837.6920314916024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1681.7452725900498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8434.3855933658306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75204.915340887892</v>
      </c>
      <c r="N48" s="272">
        <f>K48*M48</f>
        <v>345942.61056808429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7857.7754577389469</v>
      </c>
      <c r="N49" s="272">
        <f>K49*M49</f>
        <v>7857.7754577389469</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746690.22600054042</v>
      </c>
      <c r="N50" s="272">
        <f>K50*M50</f>
        <v>746690.22600054042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20413.567937144242</v>
      </c>
      <c r="N51" s="272">
        <f>K51*M51</f>
        <v>93902.412510863505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1194393.0245372271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985.36319889791616</v>
      </c>
      <c r="M60" s="829"/>
      <c r="N60" s="287">
        <f>K60*L60</f>
        <v>985.36319889791616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985.36319889791616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1237447.6787812917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247489.53575625835</v>
      </c>
      <c r="M84" s="859"/>
      <c r="N84" s="51"/>
    </row>
    <row r="85" spans="1:14">
      <c r="B85" s="89" t="s">
        <v>973</v>
      </c>
      <c r="C85" s="90"/>
      <c r="D85" s="90"/>
      <c r="E85" s="90"/>
      <c r="F85" s="90"/>
      <c r="G85" s="90"/>
      <c r="H85" s="90"/>
      <c r="I85" s="87"/>
      <c r="J85" s="88"/>
      <c r="K85" s="304">
        <v>0.05</v>
      </c>
      <c r="L85" s="858">
        <f>N79*K85</f>
        <v>61872.383939064588</v>
      </c>
      <c r="M85" s="859"/>
      <c r="N85" s="51"/>
    </row>
    <row r="86" spans="1:14" ht="15.75" thickBot="1">
      <c r="B86" s="91" t="s">
        <v>974</v>
      </c>
      <c r="C86" s="92"/>
      <c r="D86" s="92"/>
      <c r="E86" s="92"/>
      <c r="F86" s="92"/>
      <c r="G86" s="92"/>
      <c r="H86" s="92"/>
      <c r="I86" s="93"/>
      <c r="J86" s="94"/>
      <c r="K86" s="305">
        <v>0.05</v>
      </c>
      <c r="L86" s="860">
        <f>N79*K86</f>
        <v>61872.383939064588</v>
      </c>
      <c r="M86" s="861"/>
      <c r="N86" s="51"/>
    </row>
    <row r="87" spans="1:14" ht="15.75" thickBot="1">
      <c r="B87" s="824" t="s">
        <v>953</v>
      </c>
      <c r="C87" s="825"/>
      <c r="D87" s="825"/>
      <c r="E87" s="825"/>
      <c r="F87" s="825"/>
      <c r="G87" s="825"/>
      <c r="H87" s="825"/>
      <c r="I87" s="825"/>
      <c r="J87" s="825"/>
      <c r="K87" s="825"/>
      <c r="L87" s="825"/>
      <c r="M87" s="826"/>
      <c r="N87" s="52">
        <f>L84+L85+L86</f>
        <v>371234.3036343875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1608681.9824156791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336">
        <v>2</v>
      </c>
      <c r="N36" s="272">
        <f>K36/M36</f>
        <v>1914.9482892841793</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9675.3840629832048</v>
      </c>
      <c r="L37" s="335"/>
      <c r="M37" s="336">
        <v>2</v>
      </c>
      <c r="N37" s="272">
        <f>K37/M37</f>
        <v>4837.6920314916024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8100.9910820708064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75204.915340887892</v>
      </c>
      <c r="N48" s="272">
        <f>K48*M48</f>
        <v>345942.61056808429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7857.7754577389469</v>
      </c>
      <c r="N49" s="272">
        <f>K49*M49</f>
        <v>7857.7754577389469</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695906.15097313735</v>
      </c>
      <c r="N50" s="272">
        <f>K50*M50</f>
        <v>695906.15097313735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20413.567937144242</v>
      </c>
      <c r="N51" s="272">
        <f>K51*M51</f>
        <v>93902.412510863505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1143608.9495098242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985.36319889791616</v>
      </c>
      <c r="M60" s="829"/>
      <c r="N60" s="287">
        <f>K60*L60</f>
        <v>985.36319889791616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985.36319889791616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1179662.3190166934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235932.4638033387</v>
      </c>
      <c r="M84" s="859"/>
      <c r="N84" s="51"/>
    </row>
    <row r="85" spans="1:14">
      <c r="B85" s="89" t="s">
        <v>973</v>
      </c>
      <c r="C85" s="90"/>
      <c r="D85" s="90"/>
      <c r="E85" s="90"/>
      <c r="F85" s="90"/>
      <c r="G85" s="90"/>
      <c r="H85" s="90"/>
      <c r="I85" s="87"/>
      <c r="J85" s="88"/>
      <c r="K85" s="304">
        <v>0.05</v>
      </c>
      <c r="L85" s="858">
        <f>N79*K85</f>
        <v>58983.115950834675</v>
      </c>
      <c r="M85" s="859"/>
      <c r="N85" s="51"/>
    </row>
    <row r="86" spans="1:14" ht="15.75" thickBot="1">
      <c r="B86" s="91" t="s">
        <v>974</v>
      </c>
      <c r="C86" s="92"/>
      <c r="D86" s="92"/>
      <c r="E86" s="92"/>
      <c r="F86" s="92"/>
      <c r="G86" s="92"/>
      <c r="H86" s="92"/>
      <c r="I86" s="93"/>
      <c r="J86" s="94"/>
      <c r="K86" s="305">
        <v>0.05</v>
      </c>
      <c r="L86" s="860">
        <f>N79*K86</f>
        <v>58983.115950834675</v>
      </c>
      <c r="M86" s="861"/>
      <c r="N86" s="51"/>
    </row>
    <row r="87" spans="1:14" ht="15.75" thickBot="1">
      <c r="B87" s="824" t="s">
        <v>953</v>
      </c>
      <c r="C87" s="825"/>
      <c r="D87" s="825"/>
      <c r="E87" s="825"/>
      <c r="F87" s="825"/>
      <c r="G87" s="825"/>
      <c r="H87" s="825"/>
      <c r="I87" s="825"/>
      <c r="J87" s="825"/>
      <c r="K87" s="825"/>
      <c r="L87" s="825"/>
      <c r="M87" s="826"/>
      <c r="N87" s="52">
        <f>L84+L85+L86</f>
        <v>353898.69570500811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1533561.0147217014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336">
        <v>2</v>
      </c>
      <c r="N36" s="272">
        <f>K36/M36</f>
        <v>1914.9482892841793</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9675.3840629832048</v>
      </c>
      <c r="L37" s="335"/>
      <c r="M37" s="336">
        <v>2</v>
      </c>
      <c r="N37" s="272">
        <f>K37/M37</f>
        <v>4837.6920314916024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8100.9910820708064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589720.4785155151</v>
      </c>
      <c r="N48" s="272">
        <f>K48*M48</f>
        <v>589720.4785155151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7857.7754577389469</v>
      </c>
      <c r="N49" s="272">
        <f>K49*M49</f>
        <v>7857.7754577389469</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20413.567937144242</v>
      </c>
      <c r="N50" s="272">
        <f>K50*M50</f>
        <v>93902.412510863505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691480.66648411751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985.36319889791616</v>
      </c>
      <c r="M60" s="829"/>
      <c r="N60" s="287">
        <f>K60*L60</f>
        <v>985.36319889791616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985.36319889791616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727534.03599098674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145506.80719819735</v>
      </c>
      <c r="M84" s="859"/>
      <c r="N84" s="51"/>
    </row>
    <row r="85" spans="1:14">
      <c r="B85" s="89" t="s">
        <v>973</v>
      </c>
      <c r="C85" s="90"/>
      <c r="D85" s="90"/>
      <c r="E85" s="90"/>
      <c r="F85" s="90"/>
      <c r="G85" s="90"/>
      <c r="H85" s="90"/>
      <c r="I85" s="87"/>
      <c r="J85" s="88"/>
      <c r="K85" s="304">
        <v>0.05</v>
      </c>
      <c r="L85" s="858">
        <f>N79*K85</f>
        <v>36376.701799549337</v>
      </c>
      <c r="M85" s="859"/>
      <c r="N85" s="51"/>
    </row>
    <row r="86" spans="1:14" ht="15.75" thickBot="1">
      <c r="B86" s="91" t="s">
        <v>974</v>
      </c>
      <c r="C86" s="92"/>
      <c r="D86" s="92"/>
      <c r="E86" s="92"/>
      <c r="F86" s="92"/>
      <c r="G86" s="92"/>
      <c r="H86" s="92"/>
      <c r="I86" s="93"/>
      <c r="J86" s="94"/>
      <c r="K86" s="305">
        <v>0.05</v>
      </c>
      <c r="L86" s="860">
        <f>N79*K86</f>
        <v>36376.701799549337</v>
      </c>
      <c r="M86" s="861"/>
      <c r="N86" s="51"/>
    </row>
    <row r="87" spans="1:14" ht="15.75" thickBot="1">
      <c r="B87" s="824" t="s">
        <v>953</v>
      </c>
      <c r="C87" s="825"/>
      <c r="D87" s="825"/>
      <c r="E87" s="825"/>
      <c r="F87" s="825"/>
      <c r="G87" s="825"/>
      <c r="H87" s="825"/>
      <c r="I87" s="825"/>
      <c r="J87" s="825"/>
      <c r="K87" s="825"/>
      <c r="L87" s="825"/>
      <c r="M87" s="826"/>
      <c r="N87" s="52">
        <f>L84+L85+L86</f>
        <v>218260.21079729602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945794.24678828276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3829.8965785683586</v>
      </c>
      <c r="L36" s="270"/>
      <c r="M36" s="336">
        <v>2</v>
      </c>
      <c r="N36" s="272">
        <f>K36/M36</f>
        <v>1914.9482892841793</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9675.3840629832048</v>
      </c>
      <c r="L37" s="335"/>
      <c r="M37" s="336">
        <v>2</v>
      </c>
      <c r="N37" s="272">
        <f>K37/M37</f>
        <v>4837.6920314916024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8100.9910820708064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538788.98962736479</v>
      </c>
      <c r="N48" s="272">
        <f>K48*M48</f>
        <v>538788.98962736479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7857.7754577389469</v>
      </c>
      <c r="N49" s="272">
        <f>K49*M49</f>
        <v>7857.7754577389469</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9308.75173600567</v>
      </c>
      <c r="N50" s="272">
        <f>K50*M50</f>
        <v>42820.257985626078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589467.0230707298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985.36319889791616</v>
      </c>
      <c r="M60" s="829"/>
      <c r="N60" s="287">
        <f>K60*L60</f>
        <v>985.36319889791616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985.36319889791616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625520.39257759904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125104.07851551981</v>
      </c>
      <c r="M84" s="859"/>
      <c r="N84" s="51"/>
    </row>
    <row r="85" spans="1:14">
      <c r="B85" s="89" t="s">
        <v>973</v>
      </c>
      <c r="C85" s="90"/>
      <c r="D85" s="90"/>
      <c r="E85" s="90"/>
      <c r="F85" s="90"/>
      <c r="G85" s="90"/>
      <c r="H85" s="90"/>
      <c r="I85" s="87"/>
      <c r="J85" s="88"/>
      <c r="K85" s="304">
        <v>0.05</v>
      </c>
      <c r="L85" s="858">
        <f>N79*K85</f>
        <v>31276.019628879953</v>
      </c>
      <c r="M85" s="859"/>
      <c r="N85" s="51"/>
    </row>
    <row r="86" spans="1:14" ht="15.75" thickBot="1">
      <c r="B86" s="91" t="s">
        <v>974</v>
      </c>
      <c r="C86" s="92"/>
      <c r="D86" s="92"/>
      <c r="E86" s="92"/>
      <c r="F86" s="92"/>
      <c r="G86" s="92"/>
      <c r="H86" s="92"/>
      <c r="I86" s="93"/>
      <c r="J86" s="94"/>
      <c r="K86" s="305">
        <v>0.05</v>
      </c>
      <c r="L86" s="860">
        <f>N79*K86</f>
        <v>31276.019628879953</v>
      </c>
      <c r="M86" s="861"/>
      <c r="N86" s="51"/>
    </row>
    <row r="87" spans="1:14" ht="15.75" thickBot="1">
      <c r="B87" s="824" t="s">
        <v>953</v>
      </c>
      <c r="C87" s="825"/>
      <c r="D87" s="825"/>
      <c r="E87" s="825"/>
      <c r="F87" s="825"/>
      <c r="G87" s="825"/>
      <c r="H87" s="825"/>
      <c r="I87" s="825"/>
      <c r="J87" s="825"/>
      <c r="K87" s="825"/>
      <c r="L87" s="825"/>
      <c r="M87" s="826"/>
      <c r="N87" s="52">
        <f>L84+L85+L86</f>
        <v>187656.11777327972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813176.51035087882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9906.7936167115058</v>
      </c>
      <c r="L36" s="270"/>
      <c r="M36" s="336">
        <v>1</v>
      </c>
      <c r="N36" s="272">
        <f>K36/M36</f>
        <v>9906.7936167115058</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9675.3840629832048</v>
      </c>
      <c r="L37" s="335"/>
      <c r="M37" s="336">
        <v>1</v>
      </c>
      <c r="N37" s="272">
        <f>K37/M37</f>
        <v>9675.3840629832048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22955.51670228476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85566.158685610557</v>
      </c>
      <c r="N48" s="272">
        <f>K48*M48</f>
        <v>81287.850751330028</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75.874781266930228</v>
      </c>
      <c r="N49" s="272">
        <f>K49*M49</f>
        <v>12898.71281537814</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64999.757260485785</v>
      </c>
      <c r="N50" s="272">
        <f>K50*M50</f>
        <v>35749.866493267182</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537.69330706750247</v>
      </c>
      <c r="N51" s="272">
        <f>K51*M51</f>
        <v>161307.99212025074</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9308.75173600567</v>
      </c>
      <c r="N52" s="272">
        <f>K52*M52</f>
        <v>28857.130381617579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320101.55256184365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1535.8682361192564</v>
      </c>
      <c r="M64" s="829"/>
      <c r="N64" s="287">
        <f>K64*L64</f>
        <v>844.72752986559112</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985.36319889791616</v>
      </c>
      <c r="M65" s="829"/>
      <c r="N65" s="287">
        <f>K65*L65</f>
        <v>936.09503895302032</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1780.8225688186114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412304.67228474806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82460.934456949617</v>
      </c>
      <c r="M88" s="859"/>
      <c r="N88" s="51"/>
    </row>
    <row r="89" spans="1:14">
      <c r="B89" s="89" t="s">
        <v>973</v>
      </c>
      <c r="C89" s="90"/>
      <c r="D89" s="90"/>
      <c r="E89" s="90"/>
      <c r="F89" s="90"/>
      <c r="G89" s="90"/>
      <c r="H89" s="90"/>
      <c r="I89" s="87"/>
      <c r="J89" s="88"/>
      <c r="K89" s="304">
        <v>0.05</v>
      </c>
      <c r="L89" s="858">
        <f>N83*K89</f>
        <v>20615.233614237404</v>
      </c>
      <c r="M89" s="859"/>
      <c r="N89" s="51"/>
    </row>
    <row r="90" spans="1:14" ht="15.75" thickBot="1">
      <c r="B90" s="91" t="s">
        <v>974</v>
      </c>
      <c r="C90" s="92"/>
      <c r="D90" s="92"/>
      <c r="E90" s="92"/>
      <c r="F90" s="92"/>
      <c r="G90" s="92"/>
      <c r="H90" s="92"/>
      <c r="I90" s="93"/>
      <c r="J90" s="94"/>
      <c r="K90" s="305">
        <v>0.05</v>
      </c>
      <c r="L90" s="860">
        <f>N83*K90</f>
        <v>20615.233614237404</v>
      </c>
      <c r="M90" s="861"/>
      <c r="N90" s="51"/>
    </row>
    <row r="91" spans="1:14" ht="15.75" thickBot="1">
      <c r="B91" s="824" t="s">
        <v>953</v>
      </c>
      <c r="C91" s="825"/>
      <c r="D91" s="825"/>
      <c r="E91" s="825"/>
      <c r="F91" s="825"/>
      <c r="G91" s="825"/>
      <c r="H91" s="825"/>
      <c r="I91" s="825"/>
      <c r="J91" s="825"/>
      <c r="K91" s="825"/>
      <c r="L91" s="825"/>
      <c r="M91" s="826"/>
      <c r="N91" s="52">
        <f>L88+L89+L90</f>
        <v>123691.40168542441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535996.07397017244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9906.7936167115058</v>
      </c>
      <c r="L36" s="270"/>
      <c r="M36" s="336">
        <v>1</v>
      </c>
      <c r="N36" s="272">
        <f>K36/M36</f>
        <v>9906.7936167115058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13280.132639301555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85566.158685610557</v>
      </c>
      <c r="N48" s="272">
        <f>K48*M48</f>
        <v>71875.573295912865</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75.874781266930228</v>
      </c>
      <c r="N49" s="272">
        <f>K49*M49</f>
        <v>14036.834534382093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64999.757260485785</v>
      </c>
      <c r="N50" s="272">
        <f>K50*M50</f>
        <v>40949.847074106045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537.69330706750247</v>
      </c>
      <c r="N51" s="272">
        <f>K51*M51</f>
        <v>139800.25983755063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266662.51474195166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1535.8682361192564</v>
      </c>
      <c r="M64" s="829"/>
      <c r="N64" s="287">
        <f>K64*L64</f>
        <v>967.59698875513152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985.36319889791616</v>
      </c>
      <c r="M65" s="829"/>
      <c r="N65" s="287">
        <f>K65*L65</f>
        <v>827.70508707424949</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1795.302075829381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349204.72990888357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69840.94598177672</v>
      </c>
      <c r="M88" s="859"/>
      <c r="N88" s="51"/>
    </row>
    <row r="89" spans="1:14">
      <c r="B89" s="89" t="s">
        <v>973</v>
      </c>
      <c r="C89" s="90"/>
      <c r="D89" s="90"/>
      <c r="E89" s="90"/>
      <c r="F89" s="90"/>
      <c r="G89" s="90"/>
      <c r="H89" s="90"/>
      <c r="I89" s="87"/>
      <c r="J89" s="88"/>
      <c r="K89" s="304">
        <v>0.05</v>
      </c>
      <c r="L89" s="858">
        <f>N83*K89</f>
        <v>17460.23649544418</v>
      </c>
      <c r="M89" s="859"/>
      <c r="N89" s="51"/>
    </row>
    <row r="90" spans="1:14" ht="15.75" thickBot="1">
      <c r="B90" s="91" t="s">
        <v>974</v>
      </c>
      <c r="C90" s="92"/>
      <c r="D90" s="92"/>
      <c r="E90" s="92"/>
      <c r="F90" s="92"/>
      <c r="G90" s="92"/>
      <c r="H90" s="92"/>
      <c r="I90" s="93"/>
      <c r="J90" s="94"/>
      <c r="K90" s="305">
        <v>0.05</v>
      </c>
      <c r="L90" s="860">
        <f>N83*K90</f>
        <v>17460.23649544418</v>
      </c>
      <c r="M90" s="861"/>
      <c r="N90" s="51"/>
    </row>
    <row r="91" spans="1:14" ht="15.75" thickBot="1">
      <c r="B91" s="824" t="s">
        <v>953</v>
      </c>
      <c r="C91" s="825"/>
      <c r="D91" s="825"/>
      <c r="E91" s="825"/>
      <c r="F91" s="825"/>
      <c r="G91" s="825"/>
      <c r="H91" s="825"/>
      <c r="I91" s="825"/>
      <c r="J91" s="825"/>
      <c r="K91" s="825"/>
      <c r="L91" s="825"/>
      <c r="M91" s="826"/>
      <c r="N91" s="52">
        <f>L88+L89+L90</f>
        <v>104761.41897266507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453966.14888154867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9906.7936167115058</v>
      </c>
      <c r="L36" s="270"/>
      <c r="M36" s="336">
        <v>1</v>
      </c>
      <c r="N36" s="272">
        <f>K36/M36</f>
        <v>9906.7936167115058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2698.6712180720406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12605.464834783546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85566.158685610557</v>
      </c>
      <c r="N48" s="272">
        <f>K48*M48</f>
        <v>43125.343977547724</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75.874781266930228</v>
      </c>
      <c r="N49" s="272">
        <f>K49*M49</f>
        <v>8422.1007206292561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64027.47613482242</v>
      </c>
      <c r="N50" s="272">
        <f>K50*M50</f>
        <v>25610.990453928971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64999.757260485785</v>
      </c>
      <c r="N51" s="272">
        <f>K51*M51</f>
        <v>24569.908244463626</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537.69330706750247</v>
      </c>
      <c r="N52" s="272">
        <f>K52*M52</f>
        <v>83880.155902530387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185608.49929909996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1535.8682361192564</v>
      </c>
      <c r="M64" s="829"/>
      <c r="N64" s="287">
        <f>K64*L64</f>
        <v>580.55819325307891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985.36319889791616</v>
      </c>
      <c r="M65" s="829"/>
      <c r="N65" s="287">
        <f>K65*L65</f>
        <v>496.62305224454974</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1535.8682361192564</v>
      </c>
      <c r="M66" s="829"/>
      <c r="N66" s="287">
        <f>K66*L66</f>
        <v>614.34729444770255</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1691.5285399453312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253878.91703526967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50775.783407053939</v>
      </c>
      <c r="M88" s="859"/>
      <c r="N88" s="51"/>
    </row>
    <row r="89" spans="1:14">
      <c r="B89" s="89" t="s">
        <v>973</v>
      </c>
      <c r="C89" s="90"/>
      <c r="D89" s="90"/>
      <c r="E89" s="90"/>
      <c r="F89" s="90"/>
      <c r="G89" s="90"/>
      <c r="H89" s="90"/>
      <c r="I89" s="87"/>
      <c r="J89" s="88"/>
      <c r="K89" s="304">
        <v>0.05</v>
      </c>
      <c r="L89" s="858">
        <f>N83*K89</f>
        <v>12693.945851763485</v>
      </c>
      <c r="M89" s="859"/>
      <c r="N89" s="51"/>
    </row>
    <row r="90" spans="1:14" ht="15.75" thickBot="1">
      <c r="B90" s="91" t="s">
        <v>974</v>
      </c>
      <c r="C90" s="92"/>
      <c r="D90" s="92"/>
      <c r="E90" s="92"/>
      <c r="F90" s="92"/>
      <c r="G90" s="92"/>
      <c r="H90" s="92"/>
      <c r="I90" s="93"/>
      <c r="J90" s="94"/>
      <c r="K90" s="305">
        <v>0.05</v>
      </c>
      <c r="L90" s="860">
        <f>N83*K90</f>
        <v>12693.945851763485</v>
      </c>
      <c r="M90" s="861"/>
      <c r="N90" s="51"/>
    </row>
    <row r="91" spans="1:14" ht="15.75" thickBot="1">
      <c r="B91" s="824" t="s">
        <v>953</v>
      </c>
      <c r="C91" s="825"/>
      <c r="D91" s="825"/>
      <c r="E91" s="825"/>
      <c r="F91" s="825"/>
      <c r="G91" s="825"/>
      <c r="H91" s="825"/>
      <c r="I91" s="825"/>
      <c r="J91" s="825"/>
      <c r="K91" s="825"/>
      <c r="L91" s="825"/>
      <c r="M91" s="826"/>
      <c r="N91" s="52">
        <f>L88+L89+L90</f>
        <v>76163.675110580909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330042.59214585059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9675.3840629832048</v>
      </c>
      <c r="L36" s="270"/>
      <c r="M36" s="336">
        <v>1</v>
      </c>
      <c r="N36" s="272">
        <f>K36/M36</f>
        <v>9675.3840629832048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11258.203143067958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3456.1179652176056</v>
      </c>
      <c r="N48" s="272">
        <f>K48*M48</f>
        <v>117895.09602950297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35417.485477808717</v>
      </c>
      <c r="N49" s="272">
        <f>K49*M49</f>
        <v>5312.6228216713071</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538788.98962736479</v>
      </c>
      <c r="N50" s="272">
        <f>K50*M50</f>
        <v>67887.412693047969</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43595.481465084777</v>
      </c>
      <c r="N51" s="272">
        <f>K51*M51</f>
        <v>43595.481465084777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234690.61300930701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985.36319889791616</v>
      </c>
      <c r="M61" s="829"/>
      <c r="N61" s="287">
        <f>K61*L61</f>
        <v>124.15576306113743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124.15576306113743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325213.92591967375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65042.785183934757</v>
      </c>
      <c r="M85" s="859"/>
      <c r="N85" s="51"/>
    </row>
    <row r="86" spans="1:14">
      <c r="B86" s="89" t="s">
        <v>973</v>
      </c>
      <c r="C86" s="90"/>
      <c r="D86" s="90"/>
      <c r="E86" s="90"/>
      <c r="F86" s="90"/>
      <c r="G86" s="90"/>
      <c r="H86" s="90"/>
      <c r="I86" s="87"/>
      <c r="J86" s="88"/>
      <c r="K86" s="304">
        <v>0.05</v>
      </c>
      <c r="L86" s="858">
        <f>N80*K86</f>
        <v>16260.696295983689</v>
      </c>
      <c r="M86" s="859"/>
      <c r="N86" s="51"/>
    </row>
    <row r="87" spans="1:14" ht="15.75" thickBot="1">
      <c r="B87" s="91" t="s">
        <v>974</v>
      </c>
      <c r="C87" s="92"/>
      <c r="D87" s="92"/>
      <c r="E87" s="92"/>
      <c r="F87" s="92"/>
      <c r="G87" s="92"/>
      <c r="H87" s="92"/>
      <c r="I87" s="93"/>
      <c r="J87" s="94"/>
      <c r="K87" s="305">
        <v>0.05</v>
      </c>
      <c r="L87" s="860">
        <f>N80*K87</f>
        <v>16260.696295983689</v>
      </c>
      <c r="M87" s="861"/>
      <c r="N87" s="51"/>
    </row>
    <row r="88" spans="1:14" ht="15.75" thickBot="1">
      <c r="B88" s="824" t="s">
        <v>953</v>
      </c>
      <c r="C88" s="825"/>
      <c r="D88" s="825"/>
      <c r="E88" s="825"/>
      <c r="F88" s="825"/>
      <c r="G88" s="825"/>
      <c r="H88" s="825"/>
      <c r="I88" s="825"/>
      <c r="J88" s="825"/>
      <c r="K88" s="825"/>
      <c r="L88" s="825"/>
      <c r="M88" s="826"/>
      <c r="N88" s="52">
        <f>L85+L86+L87</f>
        <v>97564.177775902121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422778.10369557585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9675.3840629832048</v>
      </c>
      <c r="L36" s="270"/>
      <c r="M36" s="336">
        <v>1</v>
      </c>
      <c r="N36" s="272">
        <f>K36/M36</f>
        <v>9675.3840629832048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11258.203143067958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3456.1179652176056</v>
      </c>
      <c r="N48" s="272">
        <f>K48*M48</f>
        <v>117895.09602950297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35417.485477808717</v>
      </c>
      <c r="N49" s="272">
        <f>K49*M49</f>
        <v>5312.6228216713071</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589720.4785155151</v>
      </c>
      <c r="N50" s="272">
        <f>K50*M50</f>
        <v>74304.780292954907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43595.481465084777</v>
      </c>
      <c r="N51" s="272">
        <f>K51*M51</f>
        <v>43595.481465084777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241107.98060921393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985.36319889791616</v>
      </c>
      <c r="M61" s="829"/>
      <c r="N61" s="287">
        <f>K61*L61</f>
        <v>124.15576306113743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124.15576306113743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331631.29351958068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66326.258703916144</v>
      </c>
      <c r="M85" s="859"/>
      <c r="N85" s="51"/>
    </row>
    <row r="86" spans="1:14">
      <c r="B86" s="89" t="s">
        <v>973</v>
      </c>
      <c r="C86" s="90"/>
      <c r="D86" s="90"/>
      <c r="E86" s="90"/>
      <c r="F86" s="90"/>
      <c r="G86" s="90"/>
      <c r="H86" s="90"/>
      <c r="I86" s="87"/>
      <c r="J86" s="88"/>
      <c r="K86" s="304">
        <v>0.05</v>
      </c>
      <c r="L86" s="858">
        <f>N80*K86</f>
        <v>16581.564675979036</v>
      </c>
      <c r="M86" s="859"/>
      <c r="N86" s="51"/>
    </row>
    <row r="87" spans="1:14" ht="15.75" thickBot="1">
      <c r="B87" s="91" t="s">
        <v>974</v>
      </c>
      <c r="C87" s="92"/>
      <c r="D87" s="92"/>
      <c r="E87" s="92"/>
      <c r="F87" s="92"/>
      <c r="G87" s="92"/>
      <c r="H87" s="92"/>
      <c r="I87" s="93"/>
      <c r="J87" s="94"/>
      <c r="K87" s="305">
        <v>0.05</v>
      </c>
      <c r="L87" s="860">
        <f>N80*K87</f>
        <v>16581.564675979036</v>
      </c>
      <c r="M87" s="861"/>
      <c r="N87" s="51"/>
    </row>
    <row r="88" spans="1:14" ht="15.75" thickBot="1">
      <c r="B88" s="824" t="s">
        <v>953</v>
      </c>
      <c r="C88" s="825"/>
      <c r="D88" s="825"/>
      <c r="E88" s="825"/>
      <c r="F88" s="825"/>
      <c r="G88" s="825"/>
      <c r="H88" s="825"/>
      <c r="I88" s="825"/>
      <c r="J88" s="825"/>
      <c r="K88" s="825"/>
      <c r="L88" s="825"/>
      <c r="M88" s="826"/>
      <c r="N88" s="52">
        <f>L85+L86+L87</f>
        <v>99489.388055874224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431120.68157545489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1484.3074333815166</v>
      </c>
      <c r="L36" s="270"/>
      <c r="M36" s="336">
        <v>37.5</v>
      </c>
      <c r="N36" s="272">
        <f>K36/M36</f>
        <v>39.581531556840446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55.663255918281244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3456.1179652176056</v>
      </c>
      <c r="N48" s="272">
        <f>K48*M48</f>
        <v>3628.9238634784861</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4563.4723051313176</v>
      </c>
      <c r="N49" s="272">
        <f>K49*M49</f>
        <v>136.90416915393953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3765.8280326324257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0.31849969490835883</v>
      </c>
      <c r="M61" s="829"/>
      <c r="N61" s="287">
        <f>K61*L61</f>
        <v>0.33442467965377681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4625.9119313024003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925.18238626048014</v>
      </c>
      <c r="M85" s="859"/>
      <c r="N85" s="51"/>
    </row>
    <row r="86" spans="1:14">
      <c r="B86" s="89" t="s">
        <v>973</v>
      </c>
      <c r="C86" s="90"/>
      <c r="D86" s="90"/>
      <c r="E86" s="90"/>
      <c r="F86" s="90"/>
      <c r="G86" s="90"/>
      <c r="H86" s="90"/>
      <c r="I86" s="87"/>
      <c r="J86" s="88"/>
      <c r="K86" s="304">
        <v>0.05</v>
      </c>
      <c r="L86" s="858">
        <f>N80*K86</f>
        <v>231.29559656512004</v>
      </c>
      <c r="M86" s="859"/>
      <c r="N86" s="51"/>
    </row>
    <row r="87" spans="1:14" ht="15.75" thickBot="1">
      <c r="B87" s="91" t="s">
        <v>974</v>
      </c>
      <c r="C87" s="92"/>
      <c r="D87" s="92"/>
      <c r="E87" s="92"/>
      <c r="F87" s="92"/>
      <c r="G87" s="92"/>
      <c r="H87" s="92"/>
      <c r="I87" s="93"/>
      <c r="J87" s="94"/>
      <c r="K87" s="305">
        <v>0.05</v>
      </c>
      <c r="L87" s="860">
        <f>N80*K87</f>
        <v>231.29559656512004</v>
      </c>
      <c r="M87" s="861"/>
      <c r="N87" s="51"/>
    </row>
    <row r="88" spans="1:14" ht="15.75" thickBot="1">
      <c r="B88" s="824" t="s">
        <v>953</v>
      </c>
      <c r="C88" s="825"/>
      <c r="D88" s="825"/>
      <c r="E88" s="825"/>
      <c r="F88" s="825"/>
      <c r="G88" s="825"/>
      <c r="H88" s="825"/>
      <c r="I88" s="825"/>
      <c r="J88" s="825"/>
      <c r="K88" s="825"/>
      <c r="L88" s="825"/>
      <c r="M88" s="826"/>
      <c r="N88" s="52">
        <f>L85+L86+L87</f>
        <v>1387.77357939072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6013.6855106931198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1484.3074333815166</v>
      </c>
      <c r="L36" s="270"/>
      <c r="M36" s="336">
        <v>37.5</v>
      </c>
      <c r="N36" s="272">
        <f>K36/M36</f>
        <v>39.581531556840446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55.663255918281244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4527.5565907423943</v>
      </c>
      <c r="N48" s="272">
        <f>K48*M48</f>
        <v>4753.9344202795146</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4563.4723051313176</v>
      </c>
      <c r="N49" s="272">
        <f>K49*M49</f>
        <v>136.90416915393953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4890.8385894334542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0.31849969490835883</v>
      </c>
      <c r="M61" s="829"/>
      <c r="N61" s="287">
        <f>K61*L61</f>
        <v>0.33442467965377681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5750.9224881034288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1150.1844976206858</v>
      </c>
      <c r="M85" s="859"/>
      <c r="N85" s="51"/>
    </row>
    <row r="86" spans="1:14">
      <c r="B86" s="89" t="s">
        <v>973</v>
      </c>
      <c r="C86" s="90"/>
      <c r="D86" s="90"/>
      <c r="E86" s="90"/>
      <c r="F86" s="90"/>
      <c r="G86" s="90"/>
      <c r="H86" s="90"/>
      <c r="I86" s="87"/>
      <c r="J86" s="88"/>
      <c r="K86" s="304">
        <v>0.05</v>
      </c>
      <c r="L86" s="858">
        <f>N80*K86</f>
        <v>287.54612440517144</v>
      </c>
      <c r="M86" s="859"/>
      <c r="N86" s="51"/>
    </row>
    <row r="87" spans="1:14" ht="15.75" thickBot="1">
      <c r="B87" s="91" t="s">
        <v>974</v>
      </c>
      <c r="C87" s="92"/>
      <c r="D87" s="92"/>
      <c r="E87" s="92"/>
      <c r="F87" s="92"/>
      <c r="G87" s="92"/>
      <c r="H87" s="92"/>
      <c r="I87" s="93"/>
      <c r="J87" s="94"/>
      <c r="K87" s="305">
        <v>0.05</v>
      </c>
      <c r="L87" s="860">
        <f>N80*K87</f>
        <v>287.54612440517144</v>
      </c>
      <c r="M87" s="861"/>
      <c r="N87" s="51"/>
    </row>
    <row r="88" spans="1:14" ht="15.75" thickBot="1">
      <c r="B88" s="824" t="s">
        <v>953</v>
      </c>
      <c r="C88" s="825"/>
      <c r="D88" s="825"/>
      <c r="E88" s="825"/>
      <c r="F88" s="825"/>
      <c r="G88" s="825"/>
      <c r="H88" s="825"/>
      <c r="I88" s="825"/>
      <c r="J88" s="825"/>
      <c r="K88" s="825"/>
      <c r="L88" s="825"/>
      <c r="M88" s="826"/>
      <c r="N88" s="52">
        <f>L85+L86+L87</f>
        <v>1725.2767464310286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7476.199234534457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28648.228894103402</v>
      </c>
      <c r="L36" s="270"/>
      <c r="M36" s="336">
        <v>670</v>
      </c>
      <c r="N36" s="272">
        <f>K36/M36</f>
        <v>42.758550588214035</v>
      </c>
    </row>
    <row r="37" spans="1:14">
      <c r="A37" s="113" t="s">
        <v>125</v>
      </c>
      <c r="B37" s="837" t="str">
        <f>VLOOKUP(A37,EQUIPOS!A7:D154,3,FALSE)</f>
        <v>Bomba para gato de tensionamiento</v>
      </c>
      <c r="C37" s="838"/>
      <c r="D37" s="838"/>
      <c r="E37" s="838"/>
      <c r="F37" s="838"/>
      <c r="G37" s="838"/>
      <c r="H37" s="839"/>
      <c r="I37" s="421"/>
      <c r="J37" s="422"/>
      <c r="K37" s="269">
        <f>VLOOKUP(A37,EQUIPOS!A7:D164,4,FALSE)</f>
        <v>77259.297337348078</v>
      </c>
      <c r="L37" s="335"/>
      <c r="M37" s="336">
        <v>670</v>
      </c>
      <c r="N37" s="272">
        <f>K37/M37</f>
        <v>115.31238408559415</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212720.15136831361</v>
      </c>
      <c r="L38" s="423"/>
      <c r="M38" s="424">
        <v>670</v>
      </c>
      <c r="N38" s="272">
        <f>K38/M38</f>
        <v>317.49276323628897</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481.9800633911243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14287.221312562962</v>
      </c>
      <c r="N48" s="272">
        <f t="shared" ref="N48:N53" si="0">K48*M48</f>
        <v>57.148885250251851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26227.74403308444</v>
      </c>
      <c r="N49" s="272">
        <f t="shared" si="0"/>
        <v>104.91097613233777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1638.8952753656929</v>
      </c>
      <c r="N50" s="272">
        <f t="shared" si="0"/>
        <v>32.777905507313861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5577.8803485660419</v>
      </c>
      <c r="N51" s="272">
        <f t="shared" si="0"/>
        <v>474.11982962811362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106547.70355681011</v>
      </c>
      <c r="N52" s="272">
        <f t="shared" si="0"/>
        <v>106.54770355681012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4563.4723051313176</v>
      </c>
      <c r="N53" s="272">
        <f t="shared" si="0"/>
        <v>91.269446102626361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866.77474617745361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1669.5730836199332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333.91461672398668</v>
      </c>
      <c r="M85" s="859"/>
      <c r="N85" s="51"/>
    </row>
    <row r="86" spans="1:14">
      <c r="B86" s="89" t="s">
        <v>973</v>
      </c>
      <c r="C86" s="90"/>
      <c r="D86" s="90"/>
      <c r="E86" s="90"/>
      <c r="F86" s="90"/>
      <c r="G86" s="90"/>
      <c r="H86" s="90"/>
      <c r="I86" s="87"/>
      <c r="J86" s="88"/>
      <c r="K86" s="304">
        <v>0.05</v>
      </c>
      <c r="L86" s="858">
        <f>N80*K86</f>
        <v>83.478654180996671</v>
      </c>
      <c r="M86" s="859"/>
      <c r="N86" s="51"/>
    </row>
    <row r="87" spans="1:14" ht="15.75" thickBot="1">
      <c r="B87" s="91" t="s">
        <v>974</v>
      </c>
      <c r="C87" s="92"/>
      <c r="D87" s="92"/>
      <c r="E87" s="92"/>
      <c r="F87" s="92"/>
      <c r="G87" s="92"/>
      <c r="H87" s="92"/>
      <c r="I87" s="93"/>
      <c r="J87" s="94"/>
      <c r="K87" s="305">
        <v>0.05</v>
      </c>
      <c r="L87" s="860">
        <f>N80*K87</f>
        <v>83.478654180996671</v>
      </c>
      <c r="M87" s="861"/>
      <c r="N87" s="51"/>
    </row>
    <row r="88" spans="1:14" ht="15.75" thickBot="1">
      <c r="B88" s="824" t="s">
        <v>953</v>
      </c>
      <c r="C88" s="825"/>
      <c r="D88" s="825"/>
      <c r="E88" s="825"/>
      <c r="F88" s="825"/>
      <c r="G88" s="825"/>
      <c r="H88" s="825"/>
      <c r="I88" s="825"/>
      <c r="J88" s="825"/>
      <c r="K88" s="825"/>
      <c r="L88" s="825"/>
      <c r="M88" s="826"/>
      <c r="N88" s="52">
        <f>L85+L86+L87</f>
        <v>500.87192508598002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2170.4450087059131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28648.228894103402</v>
      </c>
      <c r="L36" s="270"/>
      <c r="M36" s="336">
        <v>670</v>
      </c>
      <c r="N36" s="272">
        <f>K36/M36</f>
        <v>42.758550588214035</v>
      </c>
    </row>
    <row r="37" spans="1:14">
      <c r="A37" s="113" t="s">
        <v>125</v>
      </c>
      <c r="B37" s="837" t="str">
        <f>VLOOKUP(A37,EQUIPOS!A7:D154,3,FALSE)</f>
        <v>Bomba para gato de tensionamiento</v>
      </c>
      <c r="C37" s="838"/>
      <c r="D37" s="838"/>
      <c r="E37" s="838"/>
      <c r="F37" s="838"/>
      <c r="G37" s="838"/>
      <c r="H37" s="839"/>
      <c r="I37" s="421"/>
      <c r="J37" s="422"/>
      <c r="K37" s="269">
        <f>VLOOKUP(A37,EQUIPOS!A7:D164,4,FALSE)</f>
        <v>77259.297337348078</v>
      </c>
      <c r="L37" s="335"/>
      <c r="M37" s="336">
        <v>670</v>
      </c>
      <c r="N37" s="272">
        <f>K37/M37</f>
        <v>115.31238408559415</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212720.15136831361</v>
      </c>
      <c r="L38" s="423"/>
      <c r="M38" s="424">
        <v>670</v>
      </c>
      <c r="N38" s="272">
        <f>K38/M38</f>
        <v>317.49276323628897</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481.9800633911243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14287.221312562962</v>
      </c>
      <c r="N48" s="272">
        <f t="shared" ref="N48:N53" si="0">K48*M48</f>
        <v>57.148885250251851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26227.74403308444</v>
      </c>
      <c r="N49" s="272">
        <f t="shared" si="0"/>
        <v>104.91097613233777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1638.8952753656929</v>
      </c>
      <c r="N50" s="272">
        <f t="shared" si="0"/>
        <v>32.777905507313861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5577.8803485660419</v>
      </c>
      <c r="N51" s="272">
        <f t="shared" si="0"/>
        <v>30845.678327570215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106547.70355681011</v>
      </c>
      <c r="N52" s="272">
        <f t="shared" si="0"/>
        <v>106.54770355681012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4563.4723051313176</v>
      </c>
      <c r="N53" s="272">
        <f t="shared" si="0"/>
        <v>91.269446102626361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31238.333244119556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32041.131581562036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6408.226316312408</v>
      </c>
      <c r="M85" s="859"/>
      <c r="N85" s="51"/>
    </row>
    <row r="86" spans="1:14">
      <c r="B86" s="89" t="s">
        <v>973</v>
      </c>
      <c r="C86" s="90"/>
      <c r="D86" s="90"/>
      <c r="E86" s="90"/>
      <c r="F86" s="90"/>
      <c r="G86" s="90"/>
      <c r="H86" s="90"/>
      <c r="I86" s="87"/>
      <c r="J86" s="88"/>
      <c r="K86" s="304">
        <v>0.05</v>
      </c>
      <c r="L86" s="858">
        <f>N80*K86</f>
        <v>1602.056579078102</v>
      </c>
      <c r="M86" s="859"/>
      <c r="N86" s="51"/>
    </row>
    <row r="87" spans="1:14" ht="15.75" thickBot="1">
      <c r="B87" s="91" t="s">
        <v>974</v>
      </c>
      <c r="C87" s="92"/>
      <c r="D87" s="92"/>
      <c r="E87" s="92"/>
      <c r="F87" s="92"/>
      <c r="G87" s="92"/>
      <c r="H87" s="92"/>
      <c r="I87" s="93"/>
      <c r="J87" s="94"/>
      <c r="K87" s="305">
        <v>0.05</v>
      </c>
      <c r="L87" s="860">
        <f>N80*K87</f>
        <v>1602.056579078102</v>
      </c>
      <c r="M87" s="861"/>
      <c r="N87" s="51"/>
    </row>
    <row r="88" spans="1:14" ht="15.75" thickBot="1">
      <c r="B88" s="824" t="s">
        <v>953</v>
      </c>
      <c r="C88" s="825"/>
      <c r="D88" s="825"/>
      <c r="E88" s="825"/>
      <c r="F88" s="825"/>
      <c r="G88" s="825"/>
      <c r="H88" s="825"/>
      <c r="I88" s="825"/>
      <c r="J88" s="825"/>
      <c r="K88" s="825"/>
      <c r="L88" s="825"/>
      <c r="M88" s="826"/>
      <c r="N88" s="52">
        <f>L85+L86+L87</f>
        <v>9612.339474468612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41653.471056030648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383292.29682436481</v>
      </c>
      <c r="N48" s="272">
        <f>K48*M48</f>
        <v>383292.29682436481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383292.29682436481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385000.80651186482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77000.161302372973</v>
      </c>
      <c r="M85" s="859"/>
      <c r="N85" s="51"/>
    </row>
    <row r="86" spans="1:14">
      <c r="B86" s="89" t="s">
        <v>973</v>
      </c>
      <c r="C86" s="90"/>
      <c r="D86" s="90"/>
      <c r="E86" s="90"/>
      <c r="F86" s="90"/>
      <c r="G86" s="90"/>
      <c r="H86" s="90"/>
      <c r="I86" s="87"/>
      <c r="J86" s="88"/>
      <c r="K86" s="304">
        <v>0.05</v>
      </c>
      <c r="L86" s="858">
        <f>N80*K86</f>
        <v>19250.040325593243</v>
      </c>
      <c r="M86" s="859"/>
      <c r="N86" s="51"/>
    </row>
    <row r="87" spans="1:14" ht="15.75" thickBot="1">
      <c r="B87" s="91" t="s">
        <v>974</v>
      </c>
      <c r="C87" s="92"/>
      <c r="D87" s="92"/>
      <c r="E87" s="92"/>
      <c r="F87" s="92"/>
      <c r="G87" s="92"/>
      <c r="H87" s="92"/>
      <c r="I87" s="93"/>
      <c r="J87" s="94"/>
      <c r="K87" s="305">
        <v>0.05</v>
      </c>
      <c r="L87" s="860">
        <f>N80*K87</f>
        <v>19250.040325593243</v>
      </c>
      <c r="M87" s="861"/>
      <c r="N87" s="51"/>
    </row>
    <row r="88" spans="1:14" ht="15.75" thickBot="1">
      <c r="B88" s="824" t="s">
        <v>953</v>
      </c>
      <c r="C88" s="825"/>
      <c r="D88" s="825"/>
      <c r="E88" s="825"/>
      <c r="F88" s="825"/>
      <c r="G88" s="825"/>
      <c r="H88" s="825"/>
      <c r="I88" s="825"/>
      <c r="J88" s="825"/>
      <c r="K88" s="825"/>
      <c r="L88" s="825"/>
      <c r="M88" s="826"/>
      <c r="N88" s="52">
        <f>L85+L86+L87</f>
        <v>115500.24195355947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500501.04846542428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54.131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44657.728402821791</v>
      </c>
      <c r="N48" s="272">
        <f>K48*M48</f>
        <v>46890.614822962882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46890.614822962882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48027.365822962885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9605.4731645925767</v>
      </c>
      <c r="M85" s="859"/>
      <c r="N85" s="51"/>
    </row>
    <row r="86" spans="1:14">
      <c r="B86" s="89" t="s">
        <v>973</v>
      </c>
      <c r="C86" s="90"/>
      <c r="D86" s="90"/>
      <c r="E86" s="90"/>
      <c r="F86" s="90"/>
      <c r="G86" s="90"/>
      <c r="H86" s="90"/>
      <c r="I86" s="87"/>
      <c r="J86" s="88"/>
      <c r="K86" s="304">
        <v>0.05</v>
      </c>
      <c r="L86" s="858">
        <f>N80*K86</f>
        <v>2401.3682911481442</v>
      </c>
      <c r="M86" s="859"/>
      <c r="N86" s="51"/>
    </row>
    <row r="87" spans="1:14" ht="15.75" thickBot="1">
      <c r="B87" s="91" t="s">
        <v>974</v>
      </c>
      <c r="C87" s="92"/>
      <c r="D87" s="92"/>
      <c r="E87" s="92"/>
      <c r="F87" s="92"/>
      <c r="G87" s="92"/>
      <c r="H87" s="92"/>
      <c r="I87" s="93"/>
      <c r="J87" s="94"/>
      <c r="K87" s="305">
        <v>0.05</v>
      </c>
      <c r="L87" s="860">
        <f>N80*K87</f>
        <v>2401.3682911481442</v>
      </c>
      <c r="M87" s="861"/>
      <c r="N87" s="51"/>
    </row>
    <row r="88" spans="1:14" ht="15.75" thickBot="1">
      <c r="B88" s="824" t="s">
        <v>953</v>
      </c>
      <c r="C88" s="825"/>
      <c r="D88" s="825"/>
      <c r="E88" s="825"/>
      <c r="F88" s="825"/>
      <c r="G88" s="825"/>
      <c r="H88" s="825"/>
      <c r="I88" s="825"/>
      <c r="J88" s="825"/>
      <c r="K88" s="825"/>
      <c r="L88" s="825"/>
      <c r="M88" s="826"/>
      <c r="N88" s="52">
        <f>L85+L86+L87</f>
        <v>14408.209746888866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62435.575569851753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8343.067519920276</v>
      </c>
      <c r="L36" s="270"/>
      <c r="M36" s="336">
        <v>40</v>
      </c>
      <c r="N36" s="272">
        <f>K36/M36</f>
        <v>208.57668799800689</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17458.413077134996</v>
      </c>
      <c r="L37" s="335"/>
      <c r="M37" s="336">
        <v>40</v>
      </c>
      <c r="N37" s="272">
        <f t="shared" ref="N37:N43" si="0">K37/M37</f>
        <v>436.46032692837491</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21456.731993623951</v>
      </c>
      <c r="L38" s="335"/>
      <c r="M38" s="336">
        <v>40</v>
      </c>
      <c r="N38" s="272">
        <f t="shared" si="0"/>
        <v>536.41829984059882</v>
      </c>
    </row>
    <row r="39" spans="1:14">
      <c r="A39" s="113" t="s">
        <v>208</v>
      </c>
      <c r="B39" s="837" t="str">
        <f>VLOOKUP(A39,EQUIPOS!A9:D154,3,FALSE)</f>
        <v>Equipo de soldadura 400</v>
      </c>
      <c r="C39" s="838"/>
      <c r="D39" s="838"/>
      <c r="E39" s="838"/>
      <c r="F39" s="838"/>
      <c r="G39" s="838"/>
      <c r="H39" s="839"/>
      <c r="I39" s="421"/>
      <c r="J39" s="422"/>
      <c r="K39" s="269">
        <f>VLOOKUP(A39,EQUIPOS!A9:D166,4,FALSE)</f>
        <v>22820.542144590734</v>
      </c>
      <c r="L39" s="335"/>
      <c r="M39" s="336">
        <v>40</v>
      </c>
      <c r="N39" s="272">
        <f t="shared" si="0"/>
        <v>570.5135536147684</v>
      </c>
    </row>
    <row r="40" spans="1:14">
      <c r="A40" s="113" t="s">
        <v>210</v>
      </c>
      <c r="B40" s="837" t="str">
        <f>VLOOKUP(A40,EQUIPOS!A10:D154,3,FALSE)</f>
        <v>Equipo de soldadura 600</v>
      </c>
      <c r="C40" s="838"/>
      <c r="D40" s="838"/>
      <c r="E40" s="838"/>
      <c r="F40" s="838"/>
      <c r="G40" s="838"/>
      <c r="H40" s="839"/>
      <c r="I40" s="421"/>
      <c r="J40" s="422"/>
      <c r="K40" s="269">
        <f>VLOOKUP(A40,EQUIPOS!A10:D167,4,FALSE)</f>
        <v>24936.09102334944</v>
      </c>
      <c r="L40" s="335"/>
      <c r="M40" s="336">
        <v>40</v>
      </c>
      <c r="N40" s="272">
        <f t="shared" si="0"/>
        <v>623.40227558373601</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96566.248269709118</v>
      </c>
      <c r="L41" s="335"/>
      <c r="M41" s="336">
        <v>4000</v>
      </c>
      <c r="N41" s="272">
        <f t="shared" si="0"/>
        <v>24.14156206742728</v>
      </c>
    </row>
    <row r="42" spans="1:14">
      <c r="A42" s="113" t="s">
        <v>294</v>
      </c>
      <c r="B42" s="837" t="str">
        <f>VLOOKUP(A42,EQUIPOS!A12:D156,3,FALSE)</f>
        <v>Puente grúa</v>
      </c>
      <c r="C42" s="838"/>
      <c r="D42" s="838"/>
      <c r="E42" s="838"/>
      <c r="F42" s="838"/>
      <c r="G42" s="838"/>
      <c r="H42" s="839"/>
      <c r="I42" s="421"/>
      <c r="J42" s="422"/>
      <c r="K42" s="269">
        <f>VLOOKUP(A42,EQUIPOS!A12:D169,4,FALSE)</f>
        <v>667887.68139157619</v>
      </c>
      <c r="L42" s="335"/>
      <c r="M42" s="336">
        <v>40000</v>
      </c>
      <c r="N42" s="272">
        <f t="shared" si="0"/>
        <v>16.697192034789406</v>
      </c>
    </row>
    <row r="43" spans="1:14">
      <c r="A43" s="113" t="s">
        <v>334</v>
      </c>
      <c r="B43" s="837" t="str">
        <f>VLOOKUP(A43,EQUIPOS!A13:D157,3,FALSE)</f>
        <v>Taladro industrial</v>
      </c>
      <c r="C43" s="838"/>
      <c r="D43" s="838"/>
      <c r="E43" s="838"/>
      <c r="F43" s="838"/>
      <c r="G43" s="838"/>
      <c r="H43" s="839"/>
      <c r="I43" s="421"/>
      <c r="J43" s="422"/>
      <c r="K43" s="269">
        <f>VLOOKUP(A43,EQUIPOS!A13:D170,4,FALSE)</f>
        <v>5371.7140785569081</v>
      </c>
      <c r="L43" s="335"/>
      <c r="M43" s="336">
        <v>40</v>
      </c>
      <c r="N43" s="272">
        <f t="shared" si="0"/>
        <v>134.29285196392271</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201.60799618480041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2752.110746216425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29960.783271417407</v>
      </c>
      <c r="N53" s="272">
        <f t="shared" ref="N53:N58" si="1">K53*M53</f>
        <v>149.80391635708705</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3393.7705735251225</v>
      </c>
      <c r="N54" s="272">
        <f t="shared" si="1"/>
        <v>16.968852867625614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13335.534770386323</v>
      </c>
      <c r="N55" s="272">
        <f t="shared" si="1"/>
        <v>66.677673851931615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10839.254466704318</v>
      </c>
      <c r="N56" s="272">
        <f t="shared" si="1"/>
        <v>108.39254466704318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26984.323994860399</v>
      </c>
      <c r="N57" s="272">
        <f t="shared" si="1"/>
        <v>269.84323994860398</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4873.3288082302615</v>
      </c>
      <c r="N58" s="272">
        <f t="shared" si="1"/>
        <v>4873.3288082302615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5485.0150359225527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10253.205743986982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2050.6411487973965</v>
      </c>
      <c r="M90" s="859"/>
      <c r="N90" s="51"/>
    </row>
    <row r="91" spans="1:14">
      <c r="B91" s="89" t="s">
        <v>973</v>
      </c>
      <c r="C91" s="90"/>
      <c r="D91" s="90"/>
      <c r="E91" s="90"/>
      <c r="F91" s="90"/>
      <c r="G91" s="90"/>
      <c r="H91" s="90"/>
      <c r="I91" s="87"/>
      <c r="J91" s="88"/>
      <c r="K91" s="304">
        <v>0.05</v>
      </c>
      <c r="L91" s="858">
        <f>N85*K91</f>
        <v>512.66028719934911</v>
      </c>
      <c r="M91" s="859"/>
      <c r="N91" s="51"/>
    </row>
    <row r="92" spans="1:14" ht="15.75" thickBot="1">
      <c r="B92" s="91" t="s">
        <v>974</v>
      </c>
      <c r="C92" s="92"/>
      <c r="D92" s="92"/>
      <c r="E92" s="92"/>
      <c r="F92" s="92"/>
      <c r="G92" s="92"/>
      <c r="H92" s="92"/>
      <c r="I92" s="93"/>
      <c r="J92" s="94"/>
      <c r="K92" s="305">
        <v>0.05</v>
      </c>
      <c r="L92" s="860">
        <f>N85*K92</f>
        <v>512.66028719934911</v>
      </c>
      <c r="M92" s="861"/>
      <c r="N92" s="51"/>
    </row>
    <row r="93" spans="1:14" ht="15.75" thickBot="1">
      <c r="B93" s="824" t="s">
        <v>953</v>
      </c>
      <c r="C93" s="825"/>
      <c r="D93" s="825"/>
      <c r="E93" s="825"/>
      <c r="F93" s="825"/>
      <c r="G93" s="825"/>
      <c r="H93" s="825"/>
      <c r="I93" s="825"/>
      <c r="J93" s="825"/>
      <c r="K93" s="825"/>
      <c r="L93" s="825"/>
      <c r="M93" s="826"/>
      <c r="N93" s="52">
        <f>L90+L91+L92</f>
        <v>3075.9617231960947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13329.167467183077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8343.067519920276</v>
      </c>
      <c r="L36" s="270"/>
      <c r="M36" s="336">
        <v>40</v>
      </c>
      <c r="N36" s="272">
        <f t="shared" ref="N36:N41" si="0">K36/M36</f>
        <v>208.57668799800689</v>
      </c>
    </row>
    <row r="37" spans="1:14">
      <c r="A37" s="113" t="s">
        <v>334</v>
      </c>
      <c r="B37" s="837" t="str">
        <f>VLOOKUP(A37,EQUIPOS!A7:D154,3,FALSE)</f>
        <v>Taladro industrial</v>
      </c>
      <c r="C37" s="838"/>
      <c r="D37" s="838"/>
      <c r="E37" s="838"/>
      <c r="F37" s="838"/>
      <c r="G37" s="838"/>
      <c r="H37" s="839"/>
      <c r="I37" s="421"/>
      <c r="J37" s="422"/>
      <c r="K37" s="269">
        <f>VLOOKUP(A37,EQUIPOS!A7:D164,4,FALSE)</f>
        <v>5371.7140785569081</v>
      </c>
      <c r="L37" s="335"/>
      <c r="M37" s="336">
        <v>40</v>
      </c>
      <c r="N37" s="272">
        <f t="shared" si="0"/>
        <v>134.29285196392271</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17458.413077134996</v>
      </c>
      <c r="L38" s="335"/>
      <c r="M38" s="336">
        <v>40</v>
      </c>
      <c r="N38" s="272">
        <f t="shared" si="0"/>
        <v>436.46032692837491</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21456.731993623951</v>
      </c>
      <c r="L39" s="335"/>
      <c r="M39" s="336">
        <v>40</v>
      </c>
      <c r="N39" s="272">
        <f t="shared" si="0"/>
        <v>536.41829984059882</v>
      </c>
    </row>
    <row r="40" spans="1:14">
      <c r="A40" s="113" t="s">
        <v>208</v>
      </c>
      <c r="B40" s="837" t="str">
        <f>VLOOKUP(A40,EQUIPOS!A10:D154,3,FALSE)</f>
        <v>Equipo de soldadura 400</v>
      </c>
      <c r="C40" s="838"/>
      <c r="D40" s="838"/>
      <c r="E40" s="838"/>
      <c r="F40" s="838"/>
      <c r="G40" s="838"/>
      <c r="H40" s="839"/>
      <c r="I40" s="421"/>
      <c r="J40" s="422"/>
      <c r="K40" s="269">
        <f>VLOOKUP(A40,EQUIPOS!A10:D167,4,FALSE)</f>
        <v>22820.542144590734</v>
      </c>
      <c r="L40" s="335"/>
      <c r="M40" s="336">
        <v>40</v>
      </c>
      <c r="N40" s="272">
        <f t="shared" si="0"/>
        <v>570.5135536147684</v>
      </c>
    </row>
    <row r="41" spans="1:14">
      <c r="A41" s="113" t="s">
        <v>210</v>
      </c>
      <c r="B41" s="837" t="str">
        <f>VLOOKUP(A41,EQUIPOS!A11:D155,3,FALSE)</f>
        <v>Equipo de soldadura 600</v>
      </c>
      <c r="C41" s="838"/>
      <c r="D41" s="838"/>
      <c r="E41" s="838"/>
      <c r="F41" s="838"/>
      <c r="G41" s="838"/>
      <c r="H41" s="839"/>
      <c r="I41" s="421"/>
      <c r="J41" s="422"/>
      <c r="K41" s="269">
        <f>VLOOKUP(A41,EQUIPOS!A11:D168,4,FALSE)</f>
        <v>24936.09102334944</v>
      </c>
      <c r="L41" s="335"/>
      <c r="M41" s="336">
        <v>40</v>
      </c>
      <c r="N41" s="272">
        <f t="shared" si="0"/>
        <v>623.40227558373601</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2610.4679940218084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29960.783271417407</v>
      </c>
      <c r="N51" s="272">
        <f t="shared" ref="N51:N56" si="1">K51*M51</f>
        <v>149.80391635708705</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3393.7705735251225</v>
      </c>
      <c r="N52" s="272">
        <f t="shared" si="1"/>
        <v>16.968852867625614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13335.534770386323</v>
      </c>
      <c r="N53" s="272">
        <f t="shared" si="1"/>
        <v>66.677673851931615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10839.254466704318</v>
      </c>
      <c r="N54" s="272">
        <f t="shared" si="1"/>
        <v>108.39254466704318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26984.323994860399</v>
      </c>
      <c r="N55" s="272">
        <f t="shared" si="1"/>
        <v>269.84323994860398</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4873.3288082302615</v>
      </c>
      <c r="N56" s="272">
        <f t="shared" si="1"/>
        <v>4873.3288082302615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5485.0150359225527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10111.562991792365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2022.3125983584732</v>
      </c>
      <c r="M88" s="859"/>
      <c r="N88" s="51"/>
    </row>
    <row r="89" spans="1:14">
      <c r="B89" s="89" t="s">
        <v>973</v>
      </c>
      <c r="C89" s="90"/>
      <c r="D89" s="90"/>
      <c r="E89" s="90"/>
      <c r="F89" s="90"/>
      <c r="G89" s="90"/>
      <c r="H89" s="90"/>
      <c r="I89" s="87"/>
      <c r="J89" s="88"/>
      <c r="K89" s="304">
        <v>0.05</v>
      </c>
      <c r="L89" s="858">
        <f>N83*K89</f>
        <v>505.57814958961831</v>
      </c>
      <c r="M89" s="859"/>
      <c r="N89" s="51"/>
    </row>
    <row r="90" spans="1:14" ht="15.75" thickBot="1">
      <c r="B90" s="91" t="s">
        <v>974</v>
      </c>
      <c r="C90" s="92"/>
      <c r="D90" s="92"/>
      <c r="E90" s="92"/>
      <c r="F90" s="92"/>
      <c r="G90" s="92"/>
      <c r="H90" s="92"/>
      <c r="I90" s="93"/>
      <c r="J90" s="94"/>
      <c r="K90" s="305">
        <v>0.05</v>
      </c>
      <c r="L90" s="860">
        <f>N83*K90</f>
        <v>505.57814958961831</v>
      </c>
      <c r="M90" s="861"/>
      <c r="N90" s="51"/>
    </row>
    <row r="91" spans="1:14" ht="15.75" thickBot="1">
      <c r="B91" s="824" t="s">
        <v>953</v>
      </c>
      <c r="C91" s="825"/>
      <c r="D91" s="825"/>
      <c r="E91" s="825"/>
      <c r="F91" s="825"/>
      <c r="G91" s="825"/>
      <c r="H91" s="825"/>
      <c r="I91" s="825"/>
      <c r="J91" s="825"/>
      <c r="K91" s="825"/>
      <c r="L91" s="825"/>
      <c r="M91" s="826"/>
      <c r="N91" s="52">
        <f>L88+L89+L90</f>
        <v>3033.4688975377094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13145.031889330076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1.0285628380980336</v>
      </c>
      <c r="M61" s="829"/>
      <c r="N61" s="287">
        <f>K61*L61</f>
        <v>1.0285628380980336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1.0285628380980336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1.0285628380980336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0.20571256761960674</v>
      </c>
      <c r="M85" s="859"/>
      <c r="N85" s="51"/>
    </row>
    <row r="86" spans="1:14">
      <c r="B86" s="89" t="s">
        <v>973</v>
      </c>
      <c r="C86" s="90"/>
      <c r="D86" s="90"/>
      <c r="E86" s="90"/>
      <c r="F86" s="90"/>
      <c r="G86" s="90"/>
      <c r="H86" s="90"/>
      <c r="I86" s="87"/>
      <c r="J86" s="88"/>
      <c r="K86" s="304">
        <v>0.05</v>
      </c>
      <c r="L86" s="858">
        <f>N80*K86</f>
        <v>5.1428141904901685E-2</v>
      </c>
      <c r="M86" s="859"/>
      <c r="N86" s="51"/>
    </row>
    <row r="87" spans="1:14" ht="15.75" thickBot="1">
      <c r="B87" s="91" t="s">
        <v>974</v>
      </c>
      <c r="C87" s="92"/>
      <c r="D87" s="92"/>
      <c r="E87" s="92"/>
      <c r="F87" s="92"/>
      <c r="G87" s="92"/>
      <c r="H87" s="92"/>
      <c r="I87" s="93"/>
      <c r="J87" s="94"/>
      <c r="K87" s="305">
        <v>0.05</v>
      </c>
      <c r="L87" s="860">
        <f>N80*K87</f>
        <v>5.1428141904901685E-2</v>
      </c>
      <c r="M87" s="861"/>
      <c r="N87" s="51"/>
    </row>
    <row r="88" spans="1:14" ht="15.75" thickBot="1">
      <c r="B88" s="824" t="s">
        <v>953</v>
      </c>
      <c r="C88" s="825"/>
      <c r="D88" s="825"/>
      <c r="E88" s="825"/>
      <c r="F88" s="825"/>
      <c r="G88" s="825"/>
      <c r="H88" s="825"/>
      <c r="I88" s="825"/>
      <c r="J88" s="825"/>
      <c r="K88" s="825"/>
      <c r="L88" s="825"/>
      <c r="M88" s="826"/>
      <c r="N88" s="52">
        <f>L85+L86+L87</f>
        <v>0.3085688514294101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1.3371316895274437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8343.067519920276</v>
      </c>
      <c r="L36" s="270"/>
      <c r="M36" s="336">
        <v>40</v>
      </c>
      <c r="N36" s="272">
        <f t="shared" ref="N36:N41" si="0">K36/M36</f>
        <v>208.57668799800689</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17458.413077134996</v>
      </c>
      <c r="L37" s="335"/>
      <c r="M37" s="336">
        <v>400</v>
      </c>
      <c r="N37" s="272">
        <f t="shared" si="0"/>
        <v>43.646032692837487</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21456.731993623951</v>
      </c>
      <c r="L38" s="335"/>
      <c r="M38" s="336">
        <v>400</v>
      </c>
      <c r="N38" s="272">
        <f t="shared" si="0"/>
        <v>53.641829984059875</v>
      </c>
    </row>
    <row r="39" spans="1:14">
      <c r="A39" s="113" t="s">
        <v>208</v>
      </c>
      <c r="B39" s="837" t="str">
        <f>VLOOKUP(A39,EQUIPOS!A9:D154,3,FALSE)</f>
        <v>Equipo de soldadura 400</v>
      </c>
      <c r="C39" s="838"/>
      <c r="D39" s="838"/>
      <c r="E39" s="838"/>
      <c r="F39" s="838"/>
      <c r="G39" s="838"/>
      <c r="H39" s="839"/>
      <c r="I39" s="421"/>
      <c r="J39" s="422"/>
      <c r="K39" s="269">
        <f>VLOOKUP(A39,EQUIPOS!A9:D166,4,FALSE)</f>
        <v>22820.542144590734</v>
      </c>
      <c r="L39" s="335"/>
      <c r="M39" s="336">
        <v>400</v>
      </c>
      <c r="N39" s="272">
        <f t="shared" si="0"/>
        <v>57.051355361476837</v>
      </c>
    </row>
    <row r="40" spans="1:14">
      <c r="A40" s="113" t="s">
        <v>210</v>
      </c>
      <c r="B40" s="837" t="str">
        <f>VLOOKUP(A40,EQUIPOS!A10:D154,3,FALSE)</f>
        <v>Equipo de soldadura 600</v>
      </c>
      <c r="C40" s="838"/>
      <c r="D40" s="838"/>
      <c r="E40" s="838"/>
      <c r="F40" s="838"/>
      <c r="G40" s="838"/>
      <c r="H40" s="839"/>
      <c r="I40" s="421"/>
      <c r="J40" s="422"/>
      <c r="K40" s="269">
        <f>VLOOKUP(A40,EQUIPOS!A10:D167,4,FALSE)</f>
        <v>24936.09102334944</v>
      </c>
      <c r="L40" s="335"/>
      <c r="M40" s="336">
        <v>400</v>
      </c>
      <c r="N40" s="272">
        <f t="shared" si="0"/>
        <v>62.340227558373599</v>
      </c>
    </row>
    <row r="41" spans="1:14">
      <c r="A41" s="113" t="s">
        <v>243</v>
      </c>
      <c r="B41" s="837" t="str">
        <f>VLOOKUP(A41,EQUIPOS!A11:D155,3,FALSE)</f>
        <v>Grúa 10 ton</v>
      </c>
      <c r="C41" s="838"/>
      <c r="D41" s="838"/>
      <c r="E41" s="838"/>
      <c r="F41" s="838"/>
      <c r="G41" s="838"/>
      <c r="H41" s="839"/>
      <c r="I41" s="421"/>
      <c r="J41" s="422"/>
      <c r="K41" s="269">
        <f>VLOOKUP(A41,EQUIPOS!A11:D168,4,FALSE)</f>
        <v>217173.07366845818</v>
      </c>
      <c r="L41" s="335"/>
      <c r="M41" s="336">
        <v>400</v>
      </c>
      <c r="N41" s="272">
        <f t="shared" si="0"/>
        <v>542.93268417114541</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1068.9928158583002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29960.783271417407</v>
      </c>
      <c r="N51" s="272">
        <f>K51*M51</f>
        <v>149.80391635708705</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3393.7705735251225</v>
      </c>
      <c r="N52" s="272">
        <f t="shared" ref="N52:N58" si="1">K52*M52</f>
        <v>16.968852867625614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13335.534770386323</v>
      </c>
      <c r="N53" s="272">
        <f t="shared" si="1"/>
        <v>66.677673851931615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10839.254466704318</v>
      </c>
      <c r="N54" s="272">
        <f t="shared" si="1"/>
        <v>108.39254466704318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26984.323994860399</v>
      </c>
      <c r="N55" s="272">
        <f t="shared" si="1"/>
        <v>269.84323994860398</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35417.485477808717</v>
      </c>
      <c r="N56" s="272">
        <f t="shared" si="1"/>
        <v>17.708742738904359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90349.521681767175</v>
      </c>
      <c r="N57" s="272">
        <f t="shared" si="1"/>
        <v>90.349521681767172</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23956.632493106546</v>
      </c>
      <c r="N58" s="272">
        <f t="shared" si="1"/>
        <v>23.956632493106547</v>
      </c>
    </row>
    <row r="59" spans="1:14" ht="15.75" thickBot="1">
      <c r="B59" s="824" t="s">
        <v>953</v>
      </c>
      <c r="C59" s="825"/>
      <c r="D59" s="825"/>
      <c r="E59" s="825"/>
      <c r="F59" s="825"/>
      <c r="G59" s="825"/>
      <c r="H59" s="825"/>
      <c r="I59" s="825"/>
      <c r="J59" s="825"/>
      <c r="K59" s="825"/>
      <c r="L59" s="825"/>
      <c r="M59" s="826"/>
      <c r="N59" s="394">
        <f>SUM(N51:N58)</f>
        <v>743.70112460606947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3828.773902312374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765.75478046247486</v>
      </c>
      <c r="M88" s="859"/>
      <c r="N88" s="51"/>
    </row>
    <row r="89" spans="1:14">
      <c r="B89" s="89" t="s">
        <v>973</v>
      </c>
      <c r="C89" s="90"/>
      <c r="D89" s="90"/>
      <c r="E89" s="90"/>
      <c r="F89" s="90"/>
      <c r="G89" s="90"/>
      <c r="H89" s="90"/>
      <c r="I89" s="87"/>
      <c r="J89" s="88"/>
      <c r="K89" s="304">
        <v>0.05</v>
      </c>
      <c r="L89" s="858">
        <f>N83*K89</f>
        <v>191.43869511561871</v>
      </c>
      <c r="M89" s="859"/>
      <c r="N89" s="51"/>
    </row>
    <row r="90" spans="1:14" ht="15.75" thickBot="1">
      <c r="B90" s="91" t="s">
        <v>974</v>
      </c>
      <c r="C90" s="92"/>
      <c r="D90" s="92"/>
      <c r="E90" s="92"/>
      <c r="F90" s="92"/>
      <c r="G90" s="92"/>
      <c r="H90" s="92"/>
      <c r="I90" s="93"/>
      <c r="J90" s="94"/>
      <c r="K90" s="305">
        <v>0.05</v>
      </c>
      <c r="L90" s="860">
        <f>N83*K90</f>
        <v>191.43869511561871</v>
      </c>
      <c r="M90" s="861"/>
      <c r="N90" s="51"/>
    </row>
    <row r="91" spans="1:14" ht="15.75" thickBot="1">
      <c r="B91" s="824" t="s">
        <v>953</v>
      </c>
      <c r="C91" s="825"/>
      <c r="D91" s="825"/>
      <c r="E91" s="825"/>
      <c r="F91" s="825"/>
      <c r="G91" s="825"/>
      <c r="H91" s="825"/>
      <c r="I91" s="825"/>
      <c r="J91" s="825"/>
      <c r="K91" s="825"/>
      <c r="L91" s="825"/>
      <c r="M91" s="826"/>
      <c r="N91" s="52">
        <f>L88+L89+L90</f>
        <v>1148.6321706937122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4977.4060730060864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3547.8233947338649</v>
      </c>
      <c r="L36" s="270"/>
      <c r="M36" s="336">
        <v>4</v>
      </c>
      <c r="N36" s="272">
        <f>K36/M36</f>
        <v>886.95584868346623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1896.9878599784911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523180.46319531067</v>
      </c>
      <c r="N48" s="272">
        <f>K48*M48</f>
        <v>5231.8046319531068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165412.44278914123</v>
      </c>
      <c r="N49" s="272">
        <f>K49*M49</f>
        <v>165412.44278914123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526393.21821924183</v>
      </c>
      <c r="N50" s="272">
        <f>K50*M50</f>
        <v>192133.52465002326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362777.77207111759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4.1142513523921345</v>
      </c>
      <c r="M58" s="829"/>
      <c r="N58" s="287">
        <f>K58*L58</f>
        <v>1.1519903786697978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1.1519903786697978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374776.23203442502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74955.246406885009</v>
      </c>
      <c r="M82" s="859"/>
      <c r="N82" s="51"/>
    </row>
    <row r="83" spans="1:14">
      <c r="B83" s="89" t="s">
        <v>973</v>
      </c>
      <c r="C83" s="90"/>
      <c r="D83" s="90"/>
      <c r="E83" s="90"/>
      <c r="F83" s="90"/>
      <c r="G83" s="90"/>
      <c r="H83" s="90"/>
      <c r="I83" s="87"/>
      <c r="J83" s="88"/>
      <c r="K83" s="304">
        <v>0.05</v>
      </c>
      <c r="L83" s="858">
        <f>N77*K83</f>
        <v>18738.811601721252</v>
      </c>
      <c r="M83" s="859"/>
      <c r="N83" s="51"/>
    </row>
    <row r="84" spans="1:14" ht="15.75" thickBot="1">
      <c r="B84" s="91" t="s">
        <v>974</v>
      </c>
      <c r="C84" s="92"/>
      <c r="D84" s="92"/>
      <c r="E84" s="92"/>
      <c r="F84" s="92"/>
      <c r="G84" s="92"/>
      <c r="H84" s="92"/>
      <c r="I84" s="93"/>
      <c r="J84" s="94"/>
      <c r="K84" s="305">
        <v>0.05</v>
      </c>
      <c r="L84" s="860">
        <f>N77*K84</f>
        <v>18738.811601721252</v>
      </c>
      <c r="M84" s="861"/>
      <c r="N84" s="51"/>
    </row>
    <row r="85" spans="1:14" ht="15.75" thickBot="1">
      <c r="B85" s="824" t="s">
        <v>953</v>
      </c>
      <c r="C85" s="825"/>
      <c r="D85" s="825"/>
      <c r="E85" s="825"/>
      <c r="F85" s="825"/>
      <c r="G85" s="825"/>
      <c r="H85" s="825"/>
      <c r="I85" s="825"/>
      <c r="J85" s="825"/>
      <c r="K85" s="825"/>
      <c r="L85" s="825"/>
      <c r="M85" s="826"/>
      <c r="N85" s="52">
        <f>L82+L83+L84</f>
        <v>112432.8696103275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487209.10164475255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3547.8233947338649</v>
      </c>
      <c r="L36" s="270"/>
      <c r="M36" s="441">
        <v>4</v>
      </c>
      <c r="N36" s="272">
        <f>K36/M36</f>
        <v>886.95584868346623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1896.9878599784911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523180.46319531067</v>
      </c>
      <c r="N48" s="272">
        <f>K48*M48</f>
        <v>10463.609263906214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165412.44278914123</v>
      </c>
      <c r="N49" s="272">
        <f>K49*M49</f>
        <v>165412.44278914123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526393.21821924183</v>
      </c>
      <c r="N50" s="272">
        <f>K50*M50</f>
        <v>242140.88038085125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418016.93243389868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4.1142513523921345</v>
      </c>
      <c r="M58" s="829"/>
      <c r="N58" s="287">
        <f>K58*L58</f>
        <v>1.1519903786697978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1.1519903786697978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430015.3923972061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86003.078479441232</v>
      </c>
      <c r="M82" s="859"/>
      <c r="N82" s="51"/>
    </row>
    <row r="83" spans="1:14">
      <c r="B83" s="89" t="s">
        <v>973</v>
      </c>
      <c r="C83" s="90"/>
      <c r="D83" s="90"/>
      <c r="E83" s="90"/>
      <c r="F83" s="90"/>
      <c r="G83" s="90"/>
      <c r="H83" s="90"/>
      <c r="I83" s="87"/>
      <c r="J83" s="88"/>
      <c r="K83" s="304">
        <v>0.05</v>
      </c>
      <c r="L83" s="858">
        <f>N77*K83</f>
        <v>21500.769619860308</v>
      </c>
      <c r="M83" s="859"/>
      <c r="N83" s="51"/>
    </row>
    <row r="84" spans="1:14" ht="15.75" thickBot="1">
      <c r="B84" s="91" t="s">
        <v>974</v>
      </c>
      <c r="C84" s="92"/>
      <c r="D84" s="92"/>
      <c r="E84" s="92"/>
      <c r="F84" s="92"/>
      <c r="G84" s="92"/>
      <c r="H84" s="92"/>
      <c r="I84" s="93"/>
      <c r="J84" s="94"/>
      <c r="K84" s="305">
        <v>0.05</v>
      </c>
      <c r="L84" s="860">
        <f>N77*K84</f>
        <v>21500.769619860308</v>
      </c>
      <c r="M84" s="861"/>
      <c r="N84" s="51"/>
    </row>
    <row r="85" spans="1:14" ht="15.75" thickBot="1">
      <c r="B85" s="824" t="s">
        <v>953</v>
      </c>
      <c r="C85" s="825"/>
      <c r="D85" s="825"/>
      <c r="E85" s="825"/>
      <c r="F85" s="825"/>
      <c r="G85" s="825"/>
      <c r="H85" s="825"/>
      <c r="I85" s="825"/>
      <c r="J85" s="825"/>
      <c r="K85" s="825"/>
      <c r="L85" s="825"/>
      <c r="M85" s="826"/>
      <c r="N85" s="52">
        <f>L82+L83+L84</f>
        <v>129004.61771916185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559020.01011636795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278133.74427191308</v>
      </c>
      <c r="L36" s="270"/>
      <c r="M36" s="336">
        <v>3</v>
      </c>
      <c r="N36" s="272">
        <f>K36/M36</f>
        <v>92711.248090637688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1346.7093483933668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94057.957439031059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523180.46319531067</v>
      </c>
      <c r="N48" s="272">
        <f>K48*M48</f>
        <v>10463.609263906214</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49695.813878945955</v>
      </c>
      <c r="N49" s="272">
        <f>K49*M49</f>
        <v>22860.074384315139</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483564.07204495312</v>
      </c>
      <c r="N50" s="272">
        <f>K50*M50</f>
        <v>483564.07204495312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516887.75569317449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4.1142513523921345</v>
      </c>
      <c r="M58" s="829"/>
      <c r="N58" s="287">
        <f>K58*L58</f>
        <v>1.1519903786697978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985.36319889791616</v>
      </c>
      <c r="M59" s="829"/>
      <c r="N59" s="287">
        <f>K59*L59</f>
        <v>453.26707149304144</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454.41906187171122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624867.22567801096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124973.4451356022</v>
      </c>
      <c r="M82" s="859"/>
      <c r="N82" s="51"/>
    </row>
    <row r="83" spans="1:14">
      <c r="B83" s="89" t="s">
        <v>973</v>
      </c>
      <c r="C83" s="90"/>
      <c r="D83" s="90"/>
      <c r="E83" s="90"/>
      <c r="F83" s="90"/>
      <c r="G83" s="90"/>
      <c r="H83" s="90"/>
      <c r="I83" s="87"/>
      <c r="J83" s="88"/>
      <c r="K83" s="304">
        <v>0.05</v>
      </c>
      <c r="L83" s="858">
        <f>N77*K83</f>
        <v>31243.361283900551</v>
      </c>
      <c r="M83" s="859"/>
      <c r="N83" s="51"/>
    </row>
    <row r="84" spans="1:14" ht="15.75" thickBot="1">
      <c r="B84" s="91" t="s">
        <v>974</v>
      </c>
      <c r="C84" s="92"/>
      <c r="D84" s="92"/>
      <c r="E84" s="92"/>
      <c r="F84" s="92"/>
      <c r="G84" s="92"/>
      <c r="H84" s="92"/>
      <c r="I84" s="93"/>
      <c r="J84" s="94"/>
      <c r="K84" s="305">
        <v>0.05</v>
      </c>
      <c r="L84" s="860">
        <f>N77*K84</f>
        <v>31243.361283900551</v>
      </c>
      <c r="M84" s="861"/>
      <c r="N84" s="51"/>
    </row>
    <row r="85" spans="1:14" ht="15.75" thickBot="1">
      <c r="B85" s="824" t="s">
        <v>953</v>
      </c>
      <c r="C85" s="825"/>
      <c r="D85" s="825"/>
      <c r="E85" s="825"/>
      <c r="F85" s="825"/>
      <c r="G85" s="825"/>
      <c r="H85" s="825"/>
      <c r="I85" s="825"/>
      <c r="J85" s="825"/>
      <c r="K85" s="825"/>
      <c r="L85" s="825"/>
      <c r="M85" s="826"/>
      <c r="N85" s="52">
        <f>L82+L83+L84</f>
        <v>187460.16770340333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812327.39338141424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336">
        <v>0.5</v>
      </c>
      <c r="N36" s="272">
        <f>K36/M36</f>
        <v>19131.68215793962</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200874.446934565</v>
      </c>
      <c r="L37" s="335"/>
      <c r="M37" s="336">
        <v>1.5</v>
      </c>
      <c r="N37" s="272">
        <f>K37/M37</f>
        <v>133916.29795637666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155741.39881110302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49695.813878945955</v>
      </c>
      <c r="N48" s="272">
        <f>K48*M48</f>
        <v>28823.57204978865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231741.09264724501</v>
      </c>
      <c r="N49" s="272">
        <f>K49*M49</f>
        <v>231741.09264724501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260564.66469703364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1594.2723990519519</v>
      </c>
      <c r="M58" s="829"/>
      <c r="N58" s="287">
        <f>K58*L58</f>
        <v>1594.2723990519519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985.36319889791616</v>
      </c>
      <c r="M59" s="829"/>
      <c r="N59" s="287">
        <f>K59*L59</f>
        <v>571.51065536079136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2165.7830544127432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445406.03353041672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89081.206706083351</v>
      </c>
      <c r="M82" s="859"/>
      <c r="N82" s="51"/>
    </row>
    <row r="83" spans="1:14">
      <c r="B83" s="89" t="s">
        <v>973</v>
      </c>
      <c r="C83" s="90"/>
      <c r="D83" s="90"/>
      <c r="E83" s="90"/>
      <c r="F83" s="90"/>
      <c r="G83" s="90"/>
      <c r="H83" s="90"/>
      <c r="I83" s="87"/>
      <c r="J83" s="88"/>
      <c r="K83" s="304">
        <v>0.05</v>
      </c>
      <c r="L83" s="858">
        <f>N77*K83</f>
        <v>22270.301676520838</v>
      </c>
      <c r="M83" s="859"/>
      <c r="N83" s="51"/>
    </row>
    <row r="84" spans="1:14" ht="15.75" thickBot="1">
      <c r="B84" s="91" t="s">
        <v>974</v>
      </c>
      <c r="C84" s="92"/>
      <c r="D84" s="92"/>
      <c r="E84" s="92"/>
      <c r="F84" s="92"/>
      <c r="G84" s="92"/>
      <c r="H84" s="92"/>
      <c r="I84" s="93"/>
      <c r="J84" s="94"/>
      <c r="K84" s="305">
        <v>0.05</v>
      </c>
      <c r="L84" s="860">
        <f>N77*K84</f>
        <v>22270.301676520838</v>
      </c>
      <c r="M84" s="861"/>
      <c r="N84" s="51"/>
    </row>
    <row r="85" spans="1:14" ht="15.75" thickBot="1">
      <c r="B85" s="824" t="s">
        <v>953</v>
      </c>
      <c r="C85" s="825"/>
      <c r="D85" s="825"/>
      <c r="E85" s="825"/>
      <c r="F85" s="825"/>
      <c r="G85" s="825"/>
      <c r="H85" s="825"/>
      <c r="I85" s="825"/>
      <c r="J85" s="825"/>
      <c r="K85" s="825"/>
      <c r="L85" s="825"/>
      <c r="M85" s="826"/>
      <c r="N85" s="52">
        <f>L82+L83+L84</f>
        <v>133621.81005912504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579027.84358954174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336">
        <v>0.5</v>
      </c>
      <c r="N36" s="272">
        <f>K36/M36</f>
        <v>19131.68215793962</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185422.03975217533</v>
      </c>
      <c r="L37" s="335"/>
      <c r="M37" s="336">
        <v>1.5</v>
      </c>
      <c r="N37" s="272">
        <f>K37/M37</f>
        <v>123614.69316811689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145439.79402284324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49695.813878945955</v>
      </c>
      <c r="N48" s="272">
        <f>K48*M48</f>
        <v>28823.57204978865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231741.09264724501</v>
      </c>
      <c r="N49" s="272">
        <f>K49*M49</f>
        <v>231741.09264724501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260564.66469703364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1594.2723990519519</v>
      </c>
      <c r="M58" s="829"/>
      <c r="N58" s="287">
        <f>K58*L58</f>
        <v>1594.2723990519519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985.36319889791616</v>
      </c>
      <c r="M59" s="829"/>
      <c r="N59" s="287">
        <f>K59*L59</f>
        <v>571.51065536079136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2165.7830544127432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435104.42874215695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87020.885748431392</v>
      </c>
      <c r="M82" s="859"/>
      <c r="N82" s="51"/>
    </row>
    <row r="83" spans="1:14">
      <c r="B83" s="89" t="s">
        <v>973</v>
      </c>
      <c r="C83" s="90"/>
      <c r="D83" s="90"/>
      <c r="E83" s="90"/>
      <c r="F83" s="90"/>
      <c r="G83" s="90"/>
      <c r="H83" s="90"/>
      <c r="I83" s="87"/>
      <c r="J83" s="88"/>
      <c r="K83" s="304">
        <v>0.05</v>
      </c>
      <c r="L83" s="858">
        <f>N77*K83</f>
        <v>21755.221437107848</v>
      </c>
      <c r="M83" s="859"/>
      <c r="N83" s="51"/>
    </row>
    <row r="84" spans="1:14" ht="15.75" thickBot="1">
      <c r="B84" s="91" t="s">
        <v>974</v>
      </c>
      <c r="C84" s="92"/>
      <c r="D84" s="92"/>
      <c r="E84" s="92"/>
      <c r="F84" s="92"/>
      <c r="G84" s="92"/>
      <c r="H84" s="92"/>
      <c r="I84" s="93"/>
      <c r="J84" s="94"/>
      <c r="K84" s="305">
        <v>0.05</v>
      </c>
      <c r="L84" s="860">
        <f>N77*K84</f>
        <v>21755.221437107848</v>
      </c>
      <c r="M84" s="861"/>
      <c r="N84" s="51"/>
    </row>
    <row r="85" spans="1:14" ht="15.75" thickBot="1">
      <c r="B85" s="824" t="s">
        <v>953</v>
      </c>
      <c r="C85" s="825"/>
      <c r="D85" s="825"/>
      <c r="E85" s="825"/>
      <c r="F85" s="825"/>
      <c r="G85" s="825"/>
      <c r="H85" s="825"/>
      <c r="I85" s="825"/>
      <c r="J85" s="825"/>
      <c r="K85" s="825"/>
      <c r="L85" s="825"/>
      <c r="M85" s="826"/>
      <c r="N85" s="52">
        <f>L82+L83+L84</f>
        <v>130531.32862264708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565635.75736480404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18644.601608178094</v>
      </c>
      <c r="N48" s="272">
        <f>K48*M48</f>
        <v>18644.601608178094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18644.601608178094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21469.933666129378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4293.9867332258755</v>
      </c>
      <c r="M82" s="859"/>
      <c r="N82" s="51"/>
    </row>
    <row r="83" spans="1:14">
      <c r="B83" s="89" t="s">
        <v>973</v>
      </c>
      <c r="C83" s="90"/>
      <c r="D83" s="90"/>
      <c r="E83" s="90"/>
      <c r="F83" s="90"/>
      <c r="G83" s="90"/>
      <c r="H83" s="90"/>
      <c r="I83" s="87"/>
      <c r="J83" s="88"/>
      <c r="K83" s="304">
        <v>0.05</v>
      </c>
      <c r="L83" s="858">
        <f>N77*K83</f>
        <v>1073.4966833064689</v>
      </c>
      <c r="M83" s="859"/>
      <c r="N83" s="51"/>
    </row>
    <row r="84" spans="1:14" ht="15.75" thickBot="1">
      <c r="B84" s="91" t="s">
        <v>974</v>
      </c>
      <c r="C84" s="92"/>
      <c r="D84" s="92"/>
      <c r="E84" s="92"/>
      <c r="F84" s="92"/>
      <c r="G84" s="92"/>
      <c r="H84" s="92"/>
      <c r="I84" s="93"/>
      <c r="J84" s="94"/>
      <c r="K84" s="305">
        <v>0.05</v>
      </c>
      <c r="L84" s="860">
        <f>N77*K84</f>
        <v>1073.4966833064689</v>
      </c>
      <c r="M84" s="861"/>
      <c r="N84" s="51"/>
    </row>
    <row r="85" spans="1:14" ht="15.75" thickBot="1">
      <c r="B85" s="824" t="s">
        <v>953</v>
      </c>
      <c r="C85" s="825"/>
      <c r="D85" s="825"/>
      <c r="E85" s="825"/>
      <c r="F85" s="825"/>
      <c r="G85" s="825"/>
      <c r="H85" s="825"/>
      <c r="I85" s="825"/>
      <c r="J85" s="825"/>
      <c r="K85" s="825"/>
      <c r="L85" s="825"/>
      <c r="M85" s="826"/>
      <c r="N85" s="52">
        <f>L82+L83+L84</f>
        <v>6440.9800998388137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27910.913765968191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520503.16734203469</v>
      </c>
      <c r="N50" s="272">
        <f>K50*M50</f>
        <v>62460.380081044161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9308.75173600567</v>
      </c>
      <c r="N51" s="272">
        <f>K51*M51</f>
        <v>18617.50347201134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210281.53665406379</v>
      </c>
      <c r="N52" s="272">
        <f>K52*M52</f>
        <v>105140.7683270319</v>
      </c>
    </row>
    <row r="53" spans="1:14" ht="15.75" thickBot="1">
      <c r="B53" s="824" t="s">
        <v>953</v>
      </c>
      <c r="C53" s="825"/>
      <c r="D53" s="825"/>
      <c r="E53" s="825"/>
      <c r="F53" s="825"/>
      <c r="G53" s="825"/>
      <c r="H53" s="825"/>
      <c r="I53" s="825"/>
      <c r="J53" s="825"/>
      <c r="K53" s="825"/>
      <c r="L53" s="825"/>
      <c r="M53" s="826"/>
      <c r="N53" s="394">
        <f>SUM(N48:N52)</f>
        <v>267884.95520112239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1535.8682361192564</v>
      </c>
      <c r="M58" s="829"/>
      <c r="N58" s="287">
        <f>K58*L58</f>
        <v>1689.4550597311822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1689.4550597311822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311995.75473524467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62399.15094704894</v>
      </c>
      <c r="M82" s="859"/>
      <c r="N82" s="51"/>
    </row>
    <row r="83" spans="1:14">
      <c r="B83" s="89" t="s">
        <v>973</v>
      </c>
      <c r="C83" s="90"/>
      <c r="D83" s="90"/>
      <c r="E83" s="90"/>
      <c r="F83" s="90"/>
      <c r="G83" s="90"/>
      <c r="H83" s="90"/>
      <c r="I83" s="87"/>
      <c r="J83" s="88"/>
      <c r="K83" s="304">
        <v>0.05</v>
      </c>
      <c r="L83" s="858">
        <f>N77*K83</f>
        <v>15599.787736762235</v>
      </c>
      <c r="M83" s="859"/>
      <c r="N83" s="51"/>
    </row>
    <row r="84" spans="1:14" ht="15.75" thickBot="1">
      <c r="B84" s="91" t="s">
        <v>974</v>
      </c>
      <c r="C84" s="92"/>
      <c r="D84" s="92"/>
      <c r="E84" s="92"/>
      <c r="F84" s="92"/>
      <c r="G84" s="92"/>
      <c r="H84" s="92"/>
      <c r="I84" s="93"/>
      <c r="J84" s="94"/>
      <c r="K84" s="305">
        <v>0.05</v>
      </c>
      <c r="L84" s="860">
        <f>N77*K84</f>
        <v>15599.787736762235</v>
      </c>
      <c r="M84" s="861"/>
      <c r="N84" s="51"/>
    </row>
    <row r="85" spans="1:14" ht="15.75" thickBot="1">
      <c r="B85" s="824" t="s">
        <v>953</v>
      </c>
      <c r="C85" s="825"/>
      <c r="D85" s="825"/>
      <c r="E85" s="825"/>
      <c r="F85" s="825"/>
      <c r="G85" s="825"/>
      <c r="H85" s="825"/>
      <c r="I85" s="825"/>
      <c r="J85" s="825"/>
      <c r="K85" s="825"/>
      <c r="L85" s="825"/>
      <c r="M85" s="826"/>
      <c r="N85" s="52">
        <f>L82+L83+L84</f>
        <v>93598.726420573395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405594.4811558181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520503.16734203469</v>
      </c>
      <c r="N50" s="272">
        <f>K50*M50</f>
        <v>62460.380081044161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9308.75173600567</v>
      </c>
      <c r="N51" s="272">
        <f>K51*M51</f>
        <v>18617.50347201134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157364.2963476133</v>
      </c>
      <c r="N52" s="272">
        <f>K52*M52</f>
        <v>78682.14817380665</v>
      </c>
    </row>
    <row r="53" spans="1:14" ht="15.75" thickBot="1">
      <c r="B53" s="824" t="s">
        <v>953</v>
      </c>
      <c r="C53" s="825"/>
      <c r="D53" s="825"/>
      <c r="E53" s="825"/>
      <c r="F53" s="825"/>
      <c r="G53" s="825"/>
      <c r="H53" s="825"/>
      <c r="I53" s="825"/>
      <c r="J53" s="825"/>
      <c r="K53" s="825"/>
      <c r="L53" s="825"/>
      <c r="M53" s="826"/>
      <c r="N53" s="394">
        <f>SUM(N48:N52)</f>
        <v>241426.33504789713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1535.8682361192564</v>
      </c>
      <c r="M58" s="829"/>
      <c r="N58" s="287">
        <f>K58*L58</f>
        <v>1689.4550597311822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1689.4550597311822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285537.13458201935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57107.426916403871</v>
      </c>
      <c r="M82" s="859"/>
      <c r="N82" s="51"/>
    </row>
    <row r="83" spans="1:14">
      <c r="B83" s="89" t="s">
        <v>973</v>
      </c>
      <c r="C83" s="90"/>
      <c r="D83" s="90"/>
      <c r="E83" s="90"/>
      <c r="F83" s="90"/>
      <c r="G83" s="90"/>
      <c r="H83" s="90"/>
      <c r="I83" s="87"/>
      <c r="J83" s="88"/>
      <c r="K83" s="304">
        <v>0.05</v>
      </c>
      <c r="L83" s="858">
        <f>N77*K83</f>
        <v>14276.856729100968</v>
      </c>
      <c r="M83" s="859"/>
      <c r="N83" s="51"/>
    </row>
    <row r="84" spans="1:14" ht="15.75" thickBot="1">
      <c r="B84" s="91" t="s">
        <v>974</v>
      </c>
      <c r="C84" s="92"/>
      <c r="D84" s="92"/>
      <c r="E84" s="92"/>
      <c r="F84" s="92"/>
      <c r="G84" s="92"/>
      <c r="H84" s="92"/>
      <c r="I84" s="93"/>
      <c r="J84" s="94"/>
      <c r="K84" s="305">
        <v>0.05</v>
      </c>
      <c r="L84" s="860">
        <f>N77*K84</f>
        <v>14276.856729100968</v>
      </c>
      <c r="M84" s="861"/>
      <c r="N84" s="51"/>
    </row>
    <row r="85" spans="1:14" ht="15.75" thickBot="1">
      <c r="B85" s="824" t="s">
        <v>953</v>
      </c>
      <c r="C85" s="825"/>
      <c r="D85" s="825"/>
      <c r="E85" s="825"/>
      <c r="F85" s="825"/>
      <c r="G85" s="825"/>
      <c r="H85" s="825"/>
      <c r="I85" s="825"/>
      <c r="J85" s="825"/>
      <c r="K85" s="825"/>
      <c r="L85" s="825"/>
      <c r="M85" s="826"/>
      <c r="N85" s="52">
        <f>L82+L83+L84</f>
        <v>85661.140374605806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371198.27495662519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520503.16734203469</v>
      </c>
      <c r="N50" s="272">
        <f>K50*M50</f>
        <v>62460.380081044161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9308.75173600567</v>
      </c>
      <c r="N51" s="272">
        <f>K51*M51</f>
        <v>18617.50347201134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180312.08197907303</v>
      </c>
      <c r="N52" s="272">
        <f>K52*M52</f>
        <v>90156.040989536516</v>
      </c>
    </row>
    <row r="53" spans="1:14" ht="15.75" thickBot="1">
      <c r="B53" s="824" t="s">
        <v>953</v>
      </c>
      <c r="C53" s="825"/>
      <c r="D53" s="825"/>
      <c r="E53" s="825"/>
      <c r="F53" s="825"/>
      <c r="G53" s="825"/>
      <c r="H53" s="825"/>
      <c r="I53" s="825"/>
      <c r="J53" s="825"/>
      <c r="K53" s="825"/>
      <c r="L53" s="825"/>
      <c r="M53" s="826"/>
      <c r="N53" s="394">
        <f>SUM(N48:N52)</f>
        <v>252900.22786362702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1535.8682361192564</v>
      </c>
      <c r="M58" s="829"/>
      <c r="N58" s="287">
        <f>K58*L58</f>
        <v>1689.4550597311822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1689.4550597311822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297011.02739774925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59402.205479549855</v>
      </c>
      <c r="M82" s="859"/>
      <c r="N82" s="51"/>
    </row>
    <row r="83" spans="1:14">
      <c r="B83" s="89" t="s">
        <v>973</v>
      </c>
      <c r="C83" s="90"/>
      <c r="D83" s="90"/>
      <c r="E83" s="90"/>
      <c r="F83" s="90"/>
      <c r="G83" s="90"/>
      <c r="H83" s="90"/>
      <c r="I83" s="87"/>
      <c r="J83" s="88"/>
      <c r="K83" s="304">
        <v>0.05</v>
      </c>
      <c r="L83" s="858">
        <f>N77*K83</f>
        <v>14850.551369887464</v>
      </c>
      <c r="M83" s="859"/>
      <c r="N83" s="51"/>
    </row>
    <row r="84" spans="1:14" ht="15.75" thickBot="1">
      <c r="B84" s="91" t="s">
        <v>974</v>
      </c>
      <c r="C84" s="92"/>
      <c r="D84" s="92"/>
      <c r="E84" s="92"/>
      <c r="F84" s="92"/>
      <c r="G84" s="92"/>
      <c r="H84" s="92"/>
      <c r="I84" s="93"/>
      <c r="J84" s="94"/>
      <c r="K84" s="305">
        <v>0.05</v>
      </c>
      <c r="L84" s="860">
        <f>N77*K84</f>
        <v>14850.551369887464</v>
      </c>
      <c r="M84" s="861"/>
      <c r="N84" s="51"/>
    </row>
    <row r="85" spans="1:14" ht="15.75" thickBot="1">
      <c r="B85" s="824" t="s">
        <v>953</v>
      </c>
      <c r="C85" s="825"/>
      <c r="D85" s="825"/>
      <c r="E85" s="825"/>
      <c r="F85" s="825"/>
      <c r="G85" s="825"/>
      <c r="H85" s="825"/>
      <c r="I85" s="825"/>
      <c r="J85" s="825"/>
      <c r="K85" s="825"/>
      <c r="L85" s="825"/>
      <c r="M85" s="826"/>
      <c r="N85" s="52">
        <f>L82+L83+L84</f>
        <v>89103.308219324768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386114.33561707404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520503.16734203469</v>
      </c>
      <c r="N50" s="272">
        <f>K50*M50</f>
        <v>62460.380081044161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9308.75173600567</v>
      </c>
      <c r="N51" s="272">
        <f>K51*M51</f>
        <v>18617.50347201134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185865.03204236564</v>
      </c>
      <c r="N52" s="272">
        <f>K52*M52</f>
        <v>92932.516021182819</v>
      </c>
    </row>
    <row r="53" spans="1:14" ht="15.75" thickBot="1">
      <c r="B53" s="824" t="s">
        <v>953</v>
      </c>
      <c r="C53" s="825"/>
      <c r="D53" s="825"/>
      <c r="E53" s="825"/>
      <c r="F53" s="825"/>
      <c r="G53" s="825"/>
      <c r="H53" s="825"/>
      <c r="I53" s="825"/>
      <c r="J53" s="825"/>
      <c r="K53" s="825"/>
      <c r="L53" s="825"/>
      <c r="M53" s="826"/>
      <c r="N53" s="394">
        <f>SUM(N48:N52)</f>
        <v>255676.70289527331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1535.8682361192564</v>
      </c>
      <c r="M58" s="829"/>
      <c r="N58" s="287">
        <f>K58*L58</f>
        <v>1689.4550597311822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1689.4550597311822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299787.50242939556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59957.500485879114</v>
      </c>
      <c r="M82" s="859"/>
      <c r="N82" s="51"/>
    </row>
    <row r="83" spans="1:14">
      <c r="B83" s="89" t="s">
        <v>973</v>
      </c>
      <c r="C83" s="90"/>
      <c r="D83" s="90"/>
      <c r="E83" s="90"/>
      <c r="F83" s="90"/>
      <c r="G83" s="90"/>
      <c r="H83" s="90"/>
      <c r="I83" s="87"/>
      <c r="J83" s="88"/>
      <c r="K83" s="304">
        <v>0.05</v>
      </c>
      <c r="L83" s="858">
        <f>N77*K83</f>
        <v>14989.375121469779</v>
      </c>
      <c r="M83" s="859"/>
      <c r="N83" s="51"/>
    </row>
    <row r="84" spans="1:14" ht="15.75" thickBot="1">
      <c r="B84" s="91" t="s">
        <v>974</v>
      </c>
      <c r="C84" s="92"/>
      <c r="D84" s="92"/>
      <c r="E84" s="92"/>
      <c r="F84" s="92"/>
      <c r="G84" s="92"/>
      <c r="H84" s="92"/>
      <c r="I84" s="93"/>
      <c r="J84" s="94"/>
      <c r="K84" s="305">
        <v>0.05</v>
      </c>
      <c r="L84" s="860">
        <f>N77*K84</f>
        <v>14989.375121469779</v>
      </c>
      <c r="M84" s="861"/>
      <c r="N84" s="51"/>
    </row>
    <row r="85" spans="1:14" ht="15.75" thickBot="1">
      <c r="B85" s="824" t="s">
        <v>953</v>
      </c>
      <c r="C85" s="825"/>
      <c r="D85" s="825"/>
      <c r="E85" s="825"/>
      <c r="F85" s="825"/>
      <c r="G85" s="825"/>
      <c r="H85" s="825"/>
      <c r="I85" s="825"/>
      <c r="J85" s="825"/>
      <c r="K85" s="825"/>
      <c r="L85" s="825"/>
      <c r="M85" s="826"/>
      <c r="N85" s="52">
        <f>L82+L83+L84</f>
        <v>89936.250728818675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389723.75315821427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9906.7936167115058</v>
      </c>
      <c r="L36" s="270"/>
      <c r="M36" s="336">
        <v>1</v>
      </c>
      <c r="N36" s="272">
        <f>K36*M36</f>
        <v>9906.7936167115058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13280.132639301555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85566.158685610557</v>
      </c>
      <c r="N48" s="272">
        <f t="shared" ref="N48:N53" si="0">K48*M48</f>
        <v>43125.343977547724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9308.75173600567</v>
      </c>
      <c r="N49" s="272">
        <f t="shared" si="0"/>
        <v>18617.50347201134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75.874781266930228</v>
      </c>
      <c r="N50" s="272">
        <f t="shared" si="0"/>
        <v>8422.1007206292561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64027.47613482242</v>
      </c>
      <c r="N51" s="272">
        <f t="shared" si="0"/>
        <v>25610.990453928971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64999.757260485785</v>
      </c>
      <c r="N52" s="273">
        <f t="shared" si="0"/>
        <v>24569.908244463626</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537.69330706750247</v>
      </c>
      <c r="N53" s="273">
        <f t="shared" si="0"/>
        <v>83880.155902530387</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204226.00277111132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1535.8682361192564</v>
      </c>
      <c r="M60" s="829"/>
      <c r="N60" s="287">
        <f>K60*L60</f>
        <v>614.34729444770255</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1535.8682361192564</v>
      </c>
      <c r="M61" s="829"/>
      <c r="N61" s="287">
        <f t="shared" ref="N61:N62" si="1">K61*L61</f>
        <v>580.55819325307891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985.36319889791616</v>
      </c>
      <c r="M62" s="829"/>
      <c r="N62" s="287">
        <f t="shared" si="1"/>
        <v>496.62305224454974</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1691.5285399453314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286664.44440215919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57332.888880431841</v>
      </c>
      <c r="M84" s="859"/>
      <c r="N84" s="51"/>
    </row>
    <row r="85" spans="1:14">
      <c r="B85" s="89" t="s">
        <v>973</v>
      </c>
      <c r="C85" s="90"/>
      <c r="D85" s="90"/>
      <c r="E85" s="90"/>
      <c r="F85" s="90"/>
      <c r="G85" s="90"/>
      <c r="H85" s="90"/>
      <c r="I85" s="87"/>
      <c r="J85" s="88"/>
      <c r="K85" s="304">
        <v>0.05</v>
      </c>
      <c r="L85" s="858">
        <f>N79*K85</f>
        <v>14333.22222010796</v>
      </c>
      <c r="M85" s="859"/>
      <c r="N85" s="51"/>
    </row>
    <row r="86" spans="1:14" ht="15.75" thickBot="1">
      <c r="B86" s="91" t="s">
        <v>974</v>
      </c>
      <c r="C86" s="92"/>
      <c r="D86" s="92"/>
      <c r="E86" s="92"/>
      <c r="F86" s="92"/>
      <c r="G86" s="92"/>
      <c r="H86" s="92"/>
      <c r="I86" s="93"/>
      <c r="J86" s="94"/>
      <c r="K86" s="305">
        <v>0.05</v>
      </c>
      <c r="L86" s="860">
        <f>N79*K86</f>
        <v>14333.22222010796</v>
      </c>
      <c r="M86" s="861"/>
      <c r="N86" s="51"/>
    </row>
    <row r="87" spans="1:14" ht="15.75" thickBot="1">
      <c r="B87" s="824" t="s">
        <v>953</v>
      </c>
      <c r="C87" s="825"/>
      <c r="D87" s="825"/>
      <c r="E87" s="825"/>
      <c r="F87" s="825"/>
      <c r="G87" s="825"/>
      <c r="H87" s="825"/>
      <c r="I87" s="825"/>
      <c r="J87" s="825"/>
      <c r="K87" s="825"/>
      <c r="L87" s="825"/>
      <c r="M87" s="826"/>
      <c r="N87" s="52">
        <f>L84+L85+L86</f>
        <v>85999.333320647755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372663.77772280696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1345.39621807204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2268.6559598812141</v>
      </c>
      <c r="N48" s="272">
        <f>K48*M48</f>
        <v>1134.3279799406071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526393.21821924183</v>
      </c>
      <c r="N49" s="272">
        <f>K49*M49</f>
        <v>531657.15040143428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9308.75173600567</v>
      </c>
      <c r="N50" s="272">
        <f>K50*M50</f>
        <v>2792.625520801701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535584.1039021766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985.36319889791616</v>
      </c>
      <c r="M60" s="829"/>
      <c r="N60" s="287">
        <f>K60*L60</f>
        <v>995.21683088689531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995.21683088689531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564832.64131257636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112966.52826251528</v>
      </c>
      <c r="M84" s="859"/>
      <c r="N84" s="51"/>
    </row>
    <row r="85" spans="1:14">
      <c r="B85" s="89" t="s">
        <v>973</v>
      </c>
      <c r="C85" s="90"/>
      <c r="D85" s="90"/>
      <c r="E85" s="90"/>
      <c r="F85" s="90"/>
      <c r="G85" s="90"/>
      <c r="H85" s="90"/>
      <c r="I85" s="87"/>
      <c r="J85" s="88"/>
      <c r="K85" s="304">
        <v>0.05</v>
      </c>
      <c r="L85" s="858">
        <f>N79*K85</f>
        <v>28241.632065628819</v>
      </c>
      <c r="M85" s="859"/>
      <c r="N85" s="51"/>
    </row>
    <row r="86" spans="1:14" ht="15.75" thickBot="1">
      <c r="B86" s="91" t="s">
        <v>974</v>
      </c>
      <c r="C86" s="92"/>
      <c r="D86" s="92"/>
      <c r="E86" s="92"/>
      <c r="F86" s="92"/>
      <c r="G86" s="92"/>
      <c r="H86" s="92"/>
      <c r="I86" s="93"/>
      <c r="J86" s="94"/>
      <c r="K86" s="305">
        <v>0.05</v>
      </c>
      <c r="L86" s="860">
        <f>N79*K86</f>
        <v>28241.632065628819</v>
      </c>
      <c r="M86" s="861"/>
      <c r="N86" s="51"/>
    </row>
    <row r="87" spans="1:14" ht="15.75" thickBot="1">
      <c r="B87" s="824" t="s">
        <v>953</v>
      </c>
      <c r="C87" s="825"/>
      <c r="D87" s="825"/>
      <c r="E87" s="825"/>
      <c r="F87" s="825"/>
      <c r="G87" s="825"/>
      <c r="H87" s="825"/>
      <c r="I87" s="825"/>
      <c r="J87" s="825"/>
      <c r="K87" s="825"/>
      <c r="L87" s="825"/>
      <c r="M87" s="826"/>
      <c r="N87" s="52">
        <f>L84+L85+L86</f>
        <v>169449.79239377292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734282.43370634923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2268.6559598812141</v>
      </c>
      <c r="N48" s="272">
        <f>K48*M48</f>
        <v>113.43279799406071</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62130.606603149157</v>
      </c>
      <c r="N49" s="272">
        <f>K49*M49</f>
        <v>62130.606603149157</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62244.039401143214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63748.677106444069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12749.735421288815</v>
      </c>
      <c r="M84" s="859"/>
      <c r="N84" s="51"/>
    </row>
    <row r="85" spans="1:14">
      <c r="B85" s="89" t="s">
        <v>973</v>
      </c>
      <c r="C85" s="90"/>
      <c r="D85" s="90"/>
      <c r="E85" s="90"/>
      <c r="F85" s="90"/>
      <c r="G85" s="90"/>
      <c r="H85" s="90"/>
      <c r="I85" s="87"/>
      <c r="J85" s="88"/>
      <c r="K85" s="304">
        <v>0.05</v>
      </c>
      <c r="L85" s="858">
        <f>N79*K85</f>
        <v>3187.4338553222037</v>
      </c>
      <c r="M85" s="859"/>
      <c r="N85" s="51"/>
    </row>
    <row r="86" spans="1:14" ht="15.75" thickBot="1">
      <c r="B86" s="91" t="s">
        <v>974</v>
      </c>
      <c r="C86" s="92"/>
      <c r="D86" s="92"/>
      <c r="E86" s="92"/>
      <c r="F86" s="92"/>
      <c r="G86" s="92"/>
      <c r="H86" s="92"/>
      <c r="I86" s="93"/>
      <c r="J86" s="94"/>
      <c r="K86" s="305">
        <v>0.05</v>
      </c>
      <c r="L86" s="860">
        <f>N79*K86</f>
        <v>3187.4338553222037</v>
      </c>
      <c r="M86" s="861"/>
      <c r="N86" s="51"/>
    </row>
    <row r="87" spans="1:14" ht="15.75" thickBot="1">
      <c r="B87" s="824" t="s">
        <v>953</v>
      </c>
      <c r="C87" s="825"/>
      <c r="D87" s="825"/>
      <c r="E87" s="825"/>
      <c r="F87" s="825"/>
      <c r="G87" s="825"/>
      <c r="H87" s="825"/>
      <c r="I87" s="825"/>
      <c r="J87" s="825"/>
      <c r="K87" s="825"/>
      <c r="L87" s="825"/>
      <c r="M87" s="826"/>
      <c r="N87" s="52">
        <f>L84+L85+L86</f>
        <v>19124.603131933221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82873.280238377294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336">
        <v>1.25</v>
      </c>
      <c r="N36" s="272">
        <f>K36/M36</f>
        <v>7652.6728631758479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1886.7062180720402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9539.3790812478874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42273.092420146844</v>
      </c>
      <c r="N48" s="272">
        <f>K48*M48</f>
        <v>21136.546210073422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2268.6559598812141</v>
      </c>
      <c r="N49" s="272">
        <f>K49*M49</f>
        <v>1134.3279799406071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526393.21821924183</v>
      </c>
      <c r="N50" s="272">
        <f>K50*M50</f>
        <v>531657.15040143428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9308.75173600567</v>
      </c>
      <c r="N51" s="272">
        <f>K51*M51</f>
        <v>2792.625520801701</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556720.65011225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985.36319889791616</v>
      </c>
      <c r="M58" s="829"/>
      <c r="N58" s="287">
        <f>K58*L58</f>
        <v>995.21683088689531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1535.8682361192564</v>
      </c>
      <c r="M59" s="829"/>
      <c r="N59" s="287">
        <f>K59*L59</f>
        <v>767.93411805962819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1763.1509489465234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605757.3045038851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121151.46090077702</v>
      </c>
      <c r="M82" s="859"/>
      <c r="N82" s="51"/>
    </row>
    <row r="83" spans="1:14">
      <c r="B83" s="89" t="s">
        <v>973</v>
      </c>
      <c r="C83" s="90"/>
      <c r="D83" s="90"/>
      <c r="E83" s="90"/>
      <c r="F83" s="90"/>
      <c r="G83" s="90"/>
      <c r="H83" s="90"/>
      <c r="I83" s="87"/>
      <c r="J83" s="88"/>
      <c r="K83" s="304">
        <v>0.05</v>
      </c>
      <c r="L83" s="858">
        <f>N77*K83</f>
        <v>30287.865225194255</v>
      </c>
      <c r="M83" s="859"/>
      <c r="N83" s="51"/>
    </row>
    <row r="84" spans="1:14" ht="15.75" thickBot="1">
      <c r="B84" s="91" t="s">
        <v>974</v>
      </c>
      <c r="C84" s="92"/>
      <c r="D84" s="92"/>
      <c r="E84" s="92"/>
      <c r="F84" s="92"/>
      <c r="G84" s="92"/>
      <c r="H84" s="92"/>
      <c r="I84" s="93"/>
      <c r="J84" s="94"/>
      <c r="K84" s="305">
        <v>0.05</v>
      </c>
      <c r="L84" s="860">
        <f>N77*K84</f>
        <v>30287.865225194255</v>
      </c>
      <c r="M84" s="861"/>
      <c r="N84" s="51"/>
    </row>
    <row r="85" spans="1:14" ht="15.75" thickBot="1">
      <c r="B85" s="824" t="s">
        <v>953</v>
      </c>
      <c r="C85" s="825"/>
      <c r="D85" s="825"/>
      <c r="E85" s="825"/>
      <c r="F85" s="825"/>
      <c r="G85" s="825"/>
      <c r="H85" s="825"/>
      <c r="I85" s="825"/>
      <c r="J85" s="825"/>
      <c r="K85" s="825"/>
      <c r="L85" s="825"/>
      <c r="M85" s="826"/>
      <c r="N85" s="52">
        <f>L82+L83+L84</f>
        <v>181727.19135116553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787484.49585505063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336">
        <v>18.75</v>
      </c>
      <c r="N36" s="272">
        <f>K36/M36</f>
        <v>510.17819087838984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107.73674787146933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617.91493874985918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42273.092420146844</v>
      </c>
      <c r="N48" s="272">
        <f>K48*M48</f>
        <v>2113.6546210073425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2268.6559598812141</v>
      </c>
      <c r="N49" s="272">
        <f>K49*M49</f>
        <v>113.43279799406071</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62130.606603149157</v>
      </c>
      <c r="N50" s="272">
        <f>K50*M50</f>
        <v>62130.606603149157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64357.694022150557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1535.8682361192564</v>
      </c>
      <c r="M58" s="829"/>
      <c r="N58" s="287">
        <f>K58*L58</f>
        <v>76.793411805962819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76.793411805962819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67207.137330135767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13441.427466027155</v>
      </c>
      <c r="M82" s="859"/>
      <c r="N82" s="51"/>
    </row>
    <row r="83" spans="1:14">
      <c r="B83" s="89" t="s">
        <v>973</v>
      </c>
      <c r="C83" s="90"/>
      <c r="D83" s="90"/>
      <c r="E83" s="90"/>
      <c r="F83" s="90"/>
      <c r="G83" s="90"/>
      <c r="H83" s="90"/>
      <c r="I83" s="87"/>
      <c r="J83" s="88"/>
      <c r="K83" s="304">
        <v>0.05</v>
      </c>
      <c r="L83" s="858">
        <f>N77*K83</f>
        <v>3360.3568665067887</v>
      </c>
      <c r="M83" s="859"/>
      <c r="N83" s="51"/>
    </row>
    <row r="84" spans="1:14" ht="15.75" thickBot="1">
      <c r="B84" s="91" t="s">
        <v>974</v>
      </c>
      <c r="C84" s="92"/>
      <c r="D84" s="92"/>
      <c r="E84" s="92"/>
      <c r="F84" s="92"/>
      <c r="G84" s="92"/>
      <c r="H84" s="92"/>
      <c r="I84" s="93"/>
      <c r="J84" s="94"/>
      <c r="K84" s="305">
        <v>0.05</v>
      </c>
      <c r="L84" s="860">
        <f>N77*K84</f>
        <v>3360.3568665067887</v>
      </c>
      <c r="M84" s="861"/>
      <c r="N84" s="51"/>
    </row>
    <row r="85" spans="1:14" ht="15.75" thickBot="1">
      <c r="B85" s="824" t="s">
        <v>953</v>
      </c>
      <c r="C85" s="825"/>
      <c r="D85" s="825"/>
      <c r="E85" s="825"/>
      <c r="F85" s="825"/>
      <c r="G85" s="825"/>
      <c r="H85" s="825"/>
      <c r="I85" s="825"/>
      <c r="J85" s="825"/>
      <c r="K85" s="825"/>
      <c r="L85" s="825"/>
      <c r="M85" s="826"/>
      <c r="N85" s="52">
        <f>L82+L83+L84</f>
        <v>20162.141199040729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87369.278529176489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526393.21821924183</v>
      </c>
      <c r="N48" s="272">
        <f>K48*M48</f>
        <v>36847.525275346932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9308.75173600567</v>
      </c>
      <c r="N49" s="272">
        <f>K49*M49</f>
        <v>2792.625520801701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39640.150796148635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985.36319889791616</v>
      </c>
      <c r="M58" s="829"/>
      <c r="N58" s="287">
        <f>K58*L58</f>
        <v>68.975423922854134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68.975423922854134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42534.458278022779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8506.8916556045569</v>
      </c>
      <c r="M82" s="859"/>
      <c r="N82" s="51"/>
    </row>
    <row r="83" spans="1:14">
      <c r="B83" s="89" t="s">
        <v>973</v>
      </c>
      <c r="C83" s="90"/>
      <c r="D83" s="90"/>
      <c r="E83" s="90"/>
      <c r="F83" s="90"/>
      <c r="G83" s="90"/>
      <c r="H83" s="90"/>
      <c r="I83" s="87"/>
      <c r="J83" s="88"/>
      <c r="K83" s="304">
        <v>0.05</v>
      </c>
      <c r="L83" s="858">
        <f>N77*K83</f>
        <v>2126.7229139011392</v>
      </c>
      <c r="M83" s="859"/>
      <c r="N83" s="51"/>
    </row>
    <row r="84" spans="1:14" ht="15.75" thickBot="1">
      <c r="B84" s="91" t="s">
        <v>974</v>
      </c>
      <c r="C84" s="92"/>
      <c r="D84" s="92"/>
      <c r="E84" s="92"/>
      <c r="F84" s="92"/>
      <c r="G84" s="92"/>
      <c r="H84" s="92"/>
      <c r="I84" s="93"/>
      <c r="J84" s="94"/>
      <c r="K84" s="305">
        <v>0.05</v>
      </c>
      <c r="L84" s="860">
        <f>N77*K84</f>
        <v>2126.7229139011392</v>
      </c>
      <c r="M84" s="861"/>
      <c r="N84" s="51"/>
    </row>
    <row r="85" spans="1:14" ht="15.75" thickBot="1">
      <c r="B85" s="824" t="s">
        <v>953</v>
      </c>
      <c r="C85" s="825"/>
      <c r="D85" s="825"/>
      <c r="E85" s="825"/>
      <c r="F85" s="825"/>
      <c r="G85" s="825"/>
      <c r="H85" s="825"/>
      <c r="I85" s="825"/>
      <c r="J85" s="825"/>
      <c r="K85" s="825"/>
      <c r="L85" s="825"/>
      <c r="M85" s="826"/>
      <c r="N85" s="52">
        <f>L82+L83+L84</f>
        <v>12760.337483406836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55294.795761429617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42815.055143482059</v>
      </c>
      <c r="N48" s="272">
        <f>K48*M48</f>
        <v>53518.818929352572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53518.818929352572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55023.456634653427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11004.691326930686</v>
      </c>
      <c r="M82" s="859"/>
      <c r="N82" s="51"/>
    </row>
    <row r="83" spans="1:14">
      <c r="B83" s="89" t="s">
        <v>973</v>
      </c>
      <c r="C83" s="90"/>
      <c r="D83" s="90"/>
      <c r="E83" s="90"/>
      <c r="F83" s="90"/>
      <c r="G83" s="90"/>
      <c r="H83" s="90"/>
      <c r="I83" s="87"/>
      <c r="J83" s="88"/>
      <c r="K83" s="304">
        <v>0.05</v>
      </c>
      <c r="L83" s="858">
        <f>N77*K83</f>
        <v>2751.1728317326715</v>
      </c>
      <c r="M83" s="859"/>
      <c r="N83" s="51"/>
    </row>
    <row r="84" spans="1:14" ht="15.75" thickBot="1">
      <c r="B84" s="91" t="s">
        <v>974</v>
      </c>
      <c r="C84" s="92"/>
      <c r="D84" s="92"/>
      <c r="E84" s="92"/>
      <c r="F84" s="92"/>
      <c r="G84" s="92"/>
      <c r="H84" s="92"/>
      <c r="I84" s="93"/>
      <c r="J84" s="94"/>
      <c r="K84" s="305">
        <v>0.05</v>
      </c>
      <c r="L84" s="860">
        <f>N77*K84</f>
        <v>2751.1728317326715</v>
      </c>
      <c r="M84" s="861"/>
      <c r="N84" s="51"/>
    </row>
    <row r="85" spans="1:14" ht="15.75" thickBot="1">
      <c r="B85" s="824" t="s">
        <v>953</v>
      </c>
      <c r="C85" s="825"/>
      <c r="D85" s="825"/>
      <c r="E85" s="825"/>
      <c r="F85" s="825"/>
      <c r="G85" s="825"/>
      <c r="H85" s="825"/>
      <c r="I85" s="825"/>
      <c r="J85" s="825"/>
      <c r="K85" s="825"/>
      <c r="L85" s="825"/>
      <c r="M85" s="826"/>
      <c r="N85" s="52">
        <f>L82+L83+L84</f>
        <v>16507.036990396027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71530.49362504945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161.605121807204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523180.46319531067</v>
      </c>
      <c r="N48" s="272">
        <f>K48*M48</f>
        <v>1046.3609263906214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526393.21821924183</v>
      </c>
      <c r="N49" s="272">
        <f>K49*M49</f>
        <v>36847.525275346932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9308.75173600567</v>
      </c>
      <c r="N50" s="272">
        <f>K50*M50</f>
        <v>2792.625520801701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40686.511722539253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985.36319889791616</v>
      </c>
      <c r="M58" s="829"/>
      <c r="N58" s="287">
        <f>K58*L58</f>
        <v>70.946150320649977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70.946150320649977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44151.165430811183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8830.2330861622377</v>
      </c>
      <c r="M82" s="859"/>
      <c r="N82" s="51"/>
    </row>
    <row r="83" spans="1:14">
      <c r="B83" s="89" t="s">
        <v>973</v>
      </c>
      <c r="C83" s="90"/>
      <c r="D83" s="90"/>
      <c r="E83" s="90"/>
      <c r="F83" s="90"/>
      <c r="G83" s="90"/>
      <c r="H83" s="90"/>
      <c r="I83" s="87"/>
      <c r="J83" s="88"/>
      <c r="K83" s="304">
        <v>0.05</v>
      </c>
      <c r="L83" s="858">
        <f>N77*K83</f>
        <v>2207.5582715405594</v>
      </c>
      <c r="M83" s="859"/>
      <c r="N83" s="51"/>
    </row>
    <row r="84" spans="1:14" ht="15.75" thickBot="1">
      <c r="B84" s="91" t="s">
        <v>974</v>
      </c>
      <c r="C84" s="92"/>
      <c r="D84" s="92"/>
      <c r="E84" s="92"/>
      <c r="F84" s="92"/>
      <c r="G84" s="92"/>
      <c r="H84" s="92"/>
      <c r="I84" s="93"/>
      <c r="J84" s="94"/>
      <c r="K84" s="305">
        <v>0.05</v>
      </c>
      <c r="L84" s="860">
        <f>N77*K84</f>
        <v>2207.5582715405594</v>
      </c>
      <c r="M84" s="861"/>
      <c r="N84" s="51"/>
    </row>
    <row r="85" spans="1:14" ht="15.75" thickBot="1">
      <c r="B85" s="824" t="s">
        <v>953</v>
      </c>
      <c r="C85" s="825"/>
      <c r="D85" s="825"/>
      <c r="E85" s="825"/>
      <c r="F85" s="825"/>
      <c r="G85" s="825"/>
      <c r="H85" s="825"/>
      <c r="I85" s="825"/>
      <c r="J85" s="825"/>
      <c r="K85" s="825"/>
      <c r="L85" s="825"/>
      <c r="M85" s="826"/>
      <c r="N85" s="52">
        <f>L82+L83+L84</f>
        <v>13245.349629243357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57396.515060054538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89.693081204802667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523180.46319531067</v>
      </c>
      <c r="N48" s="272">
        <f>K48*M48</f>
        <v>1046.3609263906214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42815.055143482059</v>
      </c>
      <c r="N49" s="272">
        <f>K49*M49</f>
        <v>53518.818929352572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54565.17985574319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985.36319889791616</v>
      </c>
      <c r="M58" s="829"/>
      <c r="N58" s="287">
        <f>K58*L58</f>
        <v>1.9707263977958325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1.9707263977958325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56450.705287441844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11290.14105748837</v>
      </c>
      <c r="M82" s="859"/>
      <c r="N82" s="51"/>
    </row>
    <row r="83" spans="1:14">
      <c r="B83" s="89" t="s">
        <v>973</v>
      </c>
      <c r="C83" s="90"/>
      <c r="D83" s="90"/>
      <c r="E83" s="90"/>
      <c r="F83" s="90"/>
      <c r="G83" s="90"/>
      <c r="H83" s="90"/>
      <c r="I83" s="87"/>
      <c r="J83" s="88"/>
      <c r="K83" s="304">
        <v>0.05</v>
      </c>
      <c r="L83" s="858">
        <f>N77*K83</f>
        <v>2822.5352643720926</v>
      </c>
      <c r="M83" s="859"/>
      <c r="N83" s="51"/>
    </row>
    <row r="84" spans="1:14" ht="15.75" thickBot="1">
      <c r="B84" s="91" t="s">
        <v>974</v>
      </c>
      <c r="C84" s="92"/>
      <c r="D84" s="92"/>
      <c r="E84" s="92"/>
      <c r="F84" s="92"/>
      <c r="G84" s="92"/>
      <c r="H84" s="92"/>
      <c r="I84" s="93"/>
      <c r="J84" s="94"/>
      <c r="K84" s="305">
        <v>0.05</v>
      </c>
      <c r="L84" s="860">
        <f>N77*K84</f>
        <v>2822.5352643720926</v>
      </c>
      <c r="M84" s="861"/>
      <c r="N84" s="51"/>
    </row>
    <row r="85" spans="1:14" ht="15.75" thickBot="1">
      <c r="B85" s="824" t="s">
        <v>953</v>
      </c>
      <c r="C85" s="825"/>
      <c r="D85" s="825"/>
      <c r="E85" s="825"/>
      <c r="F85" s="825"/>
      <c r="G85" s="825"/>
      <c r="H85" s="825"/>
      <c r="I85" s="825"/>
      <c r="J85" s="825"/>
      <c r="K85" s="825"/>
      <c r="L85" s="825"/>
      <c r="M85" s="826"/>
      <c r="N85" s="52">
        <f>L82+L83+L84</f>
        <v>16935.211586232555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73385.916873674403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7022.7529689777284</v>
      </c>
      <c r="N48" s="272">
        <f>K48*M48</f>
        <v>7725.0282658755023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7725.0282658755023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8198.674515875502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1639.7349031751005</v>
      </c>
      <c r="M82" s="859"/>
      <c r="N82" s="51"/>
    </row>
    <row r="83" spans="1:14">
      <c r="B83" s="89" t="s">
        <v>973</v>
      </c>
      <c r="C83" s="90"/>
      <c r="D83" s="90"/>
      <c r="E83" s="90"/>
      <c r="F83" s="90"/>
      <c r="G83" s="90"/>
      <c r="H83" s="90"/>
      <c r="I83" s="87"/>
      <c r="J83" s="88"/>
      <c r="K83" s="304">
        <v>0.05</v>
      </c>
      <c r="L83" s="858">
        <f>N77*K83</f>
        <v>409.93372579377512</v>
      </c>
      <c r="M83" s="859"/>
      <c r="N83" s="51"/>
    </row>
    <row r="84" spans="1:14" ht="15.75" thickBot="1">
      <c r="B84" s="91" t="s">
        <v>974</v>
      </c>
      <c r="C84" s="92"/>
      <c r="D84" s="92"/>
      <c r="E84" s="92"/>
      <c r="F84" s="92"/>
      <c r="G84" s="92"/>
      <c r="H84" s="92"/>
      <c r="I84" s="93"/>
      <c r="J84" s="94"/>
      <c r="K84" s="305">
        <v>0.05</v>
      </c>
      <c r="L84" s="860">
        <f>N77*K84</f>
        <v>409.93372579377512</v>
      </c>
      <c r="M84" s="861"/>
      <c r="N84" s="51"/>
    </row>
    <row r="85" spans="1:14" ht="15.75" thickBot="1">
      <c r="B85" s="824" t="s">
        <v>953</v>
      </c>
      <c r="C85" s="825"/>
      <c r="D85" s="825"/>
      <c r="E85" s="825"/>
      <c r="F85" s="825"/>
      <c r="G85" s="825"/>
      <c r="H85" s="825"/>
      <c r="I85" s="825"/>
      <c r="J85" s="825"/>
      <c r="K85" s="825"/>
      <c r="L85" s="825"/>
      <c r="M85" s="826"/>
      <c r="N85" s="52">
        <f>L82+L83+L84</f>
        <v>2459.6023547626505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10658.276870638152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9399.8014735259858</v>
      </c>
      <c r="N48" s="272">
        <f>K48*M48</f>
        <v>10339.781620878584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10339.781620878584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10813.427870878584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2162.6855741757167</v>
      </c>
      <c r="M82" s="859"/>
      <c r="N82" s="51"/>
    </row>
    <row r="83" spans="1:14">
      <c r="B83" s="89" t="s">
        <v>973</v>
      </c>
      <c r="C83" s="90"/>
      <c r="D83" s="90"/>
      <c r="E83" s="90"/>
      <c r="F83" s="90"/>
      <c r="G83" s="90"/>
      <c r="H83" s="90"/>
      <c r="I83" s="87"/>
      <c r="J83" s="88"/>
      <c r="K83" s="304">
        <v>0.05</v>
      </c>
      <c r="L83" s="858">
        <f>N77*K83</f>
        <v>540.67139354392918</v>
      </c>
      <c r="M83" s="859"/>
      <c r="N83" s="51"/>
    </row>
    <row r="84" spans="1:14" ht="15.75" thickBot="1">
      <c r="B84" s="91" t="s">
        <v>974</v>
      </c>
      <c r="C84" s="92"/>
      <c r="D84" s="92"/>
      <c r="E84" s="92"/>
      <c r="F84" s="92"/>
      <c r="G84" s="92"/>
      <c r="H84" s="92"/>
      <c r="I84" s="93"/>
      <c r="J84" s="94"/>
      <c r="K84" s="305">
        <v>0.05</v>
      </c>
      <c r="L84" s="860">
        <f>N77*K84</f>
        <v>540.67139354392918</v>
      </c>
      <c r="M84" s="861"/>
      <c r="N84" s="51"/>
    </row>
    <row r="85" spans="1:14" ht="15.75" thickBot="1">
      <c r="B85" s="824" t="s">
        <v>953</v>
      </c>
      <c r="C85" s="825"/>
      <c r="D85" s="825"/>
      <c r="E85" s="825"/>
      <c r="F85" s="825"/>
      <c r="G85" s="825"/>
      <c r="H85" s="825"/>
      <c r="I85" s="825"/>
      <c r="J85" s="825"/>
      <c r="K85" s="825"/>
      <c r="L85" s="825"/>
      <c r="M85" s="826"/>
      <c r="N85" s="52">
        <f>L82+L83+L84</f>
        <v>3244.0283612635753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14057.45623214216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324.78600000000006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73764.378422262904</v>
      </c>
      <c r="N48" s="272">
        <f>K48*M48</f>
        <v>81140.8162644892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81140.8162644892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985.36319889791616</v>
      </c>
      <c r="M58" s="829"/>
      <c r="N58" s="287">
        <f>K58*L58</f>
        <v>1083.8995187877078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1083.8995187877078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89045.221783276895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17809.04435665538</v>
      </c>
      <c r="M82" s="859"/>
      <c r="N82" s="51"/>
    </row>
    <row r="83" spans="1:14">
      <c r="B83" s="89" t="s">
        <v>973</v>
      </c>
      <c r="C83" s="90"/>
      <c r="D83" s="90"/>
      <c r="E83" s="90"/>
      <c r="F83" s="90"/>
      <c r="G83" s="90"/>
      <c r="H83" s="90"/>
      <c r="I83" s="87"/>
      <c r="J83" s="88"/>
      <c r="K83" s="304">
        <v>0.05</v>
      </c>
      <c r="L83" s="858">
        <f>N77*K83</f>
        <v>4452.2610891638451</v>
      </c>
      <c r="M83" s="859"/>
      <c r="N83" s="51"/>
    </row>
    <row r="84" spans="1:14" ht="15.75" thickBot="1">
      <c r="B84" s="91" t="s">
        <v>974</v>
      </c>
      <c r="C84" s="92"/>
      <c r="D84" s="92"/>
      <c r="E84" s="92"/>
      <c r="F84" s="92"/>
      <c r="G84" s="92"/>
      <c r="H84" s="92"/>
      <c r="I84" s="93"/>
      <c r="J84" s="94"/>
      <c r="K84" s="305">
        <v>0.05</v>
      </c>
      <c r="L84" s="860">
        <f>N77*K84</f>
        <v>4452.2610891638451</v>
      </c>
      <c r="M84" s="861"/>
      <c r="N84" s="51"/>
    </row>
    <row r="85" spans="1:14" ht="15.75" thickBot="1">
      <c r="B85" s="824" t="s">
        <v>953</v>
      </c>
      <c r="C85" s="825"/>
      <c r="D85" s="825"/>
      <c r="E85" s="825"/>
      <c r="F85" s="825"/>
      <c r="G85" s="825"/>
      <c r="H85" s="825"/>
      <c r="I85" s="825"/>
      <c r="J85" s="825"/>
      <c r="K85" s="825"/>
      <c r="L85" s="825"/>
      <c r="M85" s="826"/>
      <c r="N85" s="52">
        <f>L82+L83+L84</f>
        <v>26713.566534983074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115758.78831825996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9565.84107896981</v>
      </c>
      <c r="L36" s="270"/>
      <c r="M36" s="336">
        <v>3</v>
      </c>
      <c r="N36" s="272">
        <f>K36/M36</f>
        <v>3188.6136929899367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451.0916666666667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3639.7053596566034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73764.378422262904</v>
      </c>
      <c r="N48" s="272">
        <f>K48*M48</f>
        <v>92205.47302782863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92205.47302782863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985.36319889791616</v>
      </c>
      <c r="M60" s="829"/>
      <c r="N60" s="287">
        <f>K60*L60</f>
        <v>1231.7039986223951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1231.7039986223951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101587.79905277429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20317.55981055486</v>
      </c>
      <c r="M84" s="859"/>
      <c r="N84" s="51"/>
    </row>
    <row r="85" spans="1:14">
      <c r="B85" s="89" t="s">
        <v>973</v>
      </c>
      <c r="C85" s="90"/>
      <c r="D85" s="90"/>
      <c r="E85" s="90"/>
      <c r="F85" s="90"/>
      <c r="G85" s="90"/>
      <c r="H85" s="90"/>
      <c r="I85" s="87"/>
      <c r="J85" s="88"/>
      <c r="K85" s="304">
        <v>0.05</v>
      </c>
      <c r="L85" s="858">
        <f>N79*K85</f>
        <v>5079.3899526387149</v>
      </c>
      <c r="M85" s="859"/>
      <c r="N85" s="51"/>
    </row>
    <row r="86" spans="1:14" ht="15.75" thickBot="1">
      <c r="B86" s="91" t="s">
        <v>974</v>
      </c>
      <c r="C86" s="92"/>
      <c r="D86" s="92"/>
      <c r="E86" s="92"/>
      <c r="F86" s="92"/>
      <c r="G86" s="92"/>
      <c r="H86" s="92"/>
      <c r="I86" s="93"/>
      <c r="J86" s="94"/>
      <c r="K86" s="305">
        <v>0.05</v>
      </c>
      <c r="L86" s="860">
        <f>N79*K86</f>
        <v>5079.3899526387149</v>
      </c>
      <c r="M86" s="861"/>
      <c r="N86" s="51"/>
    </row>
    <row r="87" spans="1:14" ht="15.75" thickBot="1">
      <c r="B87" s="824" t="s">
        <v>953</v>
      </c>
      <c r="C87" s="825"/>
      <c r="D87" s="825"/>
      <c r="E87" s="825"/>
      <c r="F87" s="825"/>
      <c r="G87" s="825"/>
      <c r="H87" s="825"/>
      <c r="I87" s="825"/>
      <c r="J87" s="825"/>
      <c r="K87" s="825"/>
      <c r="L87" s="825"/>
      <c r="M87" s="826"/>
      <c r="N87" s="52">
        <f>L84+L85+L86</f>
        <v>30476.339715832288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132064.13876860659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173355.88006309973</v>
      </c>
      <c r="L36" s="270"/>
      <c r="M36" s="336">
        <v>2.5</v>
      </c>
      <c r="N36" s="272">
        <f>K36/M36</f>
        <v>69342.352025239888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69744.39513427591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34095.958850465104</v>
      </c>
      <c r="N48" s="272">
        <f>K48*M48</f>
        <v>34436.918438969755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34436.918438969755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112222.17575396606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22444.435150793215</v>
      </c>
      <c r="M84" s="859"/>
      <c r="N84" s="51"/>
    </row>
    <row r="85" spans="1:14">
      <c r="B85" s="89" t="s">
        <v>973</v>
      </c>
      <c r="C85" s="90"/>
      <c r="D85" s="90"/>
      <c r="E85" s="90"/>
      <c r="F85" s="90"/>
      <c r="G85" s="90"/>
      <c r="H85" s="90"/>
      <c r="I85" s="87"/>
      <c r="J85" s="88"/>
      <c r="K85" s="304">
        <v>0.05</v>
      </c>
      <c r="L85" s="858">
        <f>N79*K85</f>
        <v>5611.1087876983038</v>
      </c>
      <c r="M85" s="859"/>
      <c r="N85" s="51"/>
    </row>
    <row r="86" spans="1:14" ht="15.75" thickBot="1">
      <c r="B86" s="91" t="s">
        <v>974</v>
      </c>
      <c r="C86" s="92"/>
      <c r="D86" s="92"/>
      <c r="E86" s="92"/>
      <c r="F86" s="92"/>
      <c r="G86" s="92"/>
      <c r="H86" s="92"/>
      <c r="I86" s="93"/>
      <c r="J86" s="94"/>
      <c r="K86" s="305">
        <v>0.05</v>
      </c>
      <c r="L86" s="860">
        <f>N79*K86</f>
        <v>5611.1087876983038</v>
      </c>
      <c r="M86" s="861"/>
      <c r="N86" s="51"/>
    </row>
    <row r="87" spans="1:14" ht="15.75" thickBot="1">
      <c r="B87" s="824" t="s">
        <v>953</v>
      </c>
      <c r="C87" s="825"/>
      <c r="D87" s="825"/>
      <c r="E87" s="825"/>
      <c r="F87" s="825"/>
      <c r="G87" s="825"/>
      <c r="H87" s="825"/>
      <c r="I87" s="825"/>
      <c r="J87" s="825"/>
      <c r="K87" s="825"/>
      <c r="L87" s="825"/>
      <c r="M87" s="826"/>
      <c r="N87" s="52">
        <f>L84+L85+L86</f>
        <v>33666.652726189823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145888.82848015588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173355.88006309973</v>
      </c>
      <c r="L36" s="270"/>
      <c r="M36" s="336">
        <v>1.25</v>
      </c>
      <c r="N36" s="272">
        <f>K36/M36</f>
        <v>138684.70405047978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139759.44526855182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34095.958850465104</v>
      </c>
      <c r="N48" s="272">
        <f>K48*M48</f>
        <v>34436.918438969755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34436.918438969755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195691.18806896236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39138.237613792473</v>
      </c>
      <c r="M84" s="859"/>
      <c r="N84" s="51"/>
    </row>
    <row r="85" spans="1:14">
      <c r="B85" s="89" t="s">
        <v>973</v>
      </c>
      <c r="C85" s="90"/>
      <c r="D85" s="90"/>
      <c r="E85" s="90"/>
      <c r="F85" s="90"/>
      <c r="G85" s="90"/>
      <c r="H85" s="90"/>
      <c r="I85" s="87"/>
      <c r="J85" s="88"/>
      <c r="K85" s="304">
        <v>0.05</v>
      </c>
      <c r="L85" s="858">
        <f>N79*K85</f>
        <v>9784.5594034481182</v>
      </c>
      <c r="M85" s="859"/>
      <c r="N85" s="51"/>
    </row>
    <row r="86" spans="1:14" ht="15.75" thickBot="1">
      <c r="B86" s="91" t="s">
        <v>974</v>
      </c>
      <c r="C86" s="92"/>
      <c r="D86" s="92"/>
      <c r="E86" s="92"/>
      <c r="F86" s="92"/>
      <c r="G86" s="92"/>
      <c r="H86" s="92"/>
      <c r="I86" s="93"/>
      <c r="J86" s="94"/>
      <c r="K86" s="305">
        <v>0.05</v>
      </c>
      <c r="L86" s="860">
        <f>N79*K86</f>
        <v>9784.5594034481182</v>
      </c>
      <c r="M86" s="861"/>
      <c r="N86" s="51"/>
    </row>
    <row r="87" spans="1:14" ht="15.75" thickBot="1">
      <c r="B87" s="824" t="s">
        <v>953</v>
      </c>
      <c r="C87" s="825"/>
      <c r="D87" s="825"/>
      <c r="E87" s="825"/>
      <c r="F87" s="825"/>
      <c r="G87" s="825"/>
      <c r="H87" s="825"/>
      <c r="I87" s="825"/>
      <c r="J87" s="825"/>
      <c r="K87" s="825"/>
      <c r="L87" s="825"/>
      <c r="M87" s="826"/>
      <c r="N87" s="52">
        <f>L84+L85+L86</f>
        <v>58707.356420688709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254398.54448965107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247230.2991944339</v>
      </c>
      <c r="L36" s="270"/>
      <c r="M36" s="336">
        <v>23</v>
      </c>
      <c r="N36" s="272">
        <f>K36/M36</f>
        <v>10749.143443236257</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115.02013321406584</v>
      </c>
      <c r="L37" s="335"/>
      <c r="M37" s="336">
        <v>1</v>
      </c>
      <c r="N37" s="272">
        <f>K37/M37</f>
        <v>115.02013321406584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11938.904794522363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5449.9771458589321</v>
      </c>
      <c r="N48" s="272">
        <f>K48*M48</f>
        <v>1907.4920010506262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18004.001669195874</v>
      </c>
      <c r="N49" s="272">
        <f>K49*M49</f>
        <v>18004.001669195874</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3456.1179652176056</v>
      </c>
      <c r="N50" s="272">
        <f>K50*M50</f>
        <v>13133.248267826901</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538788.98962736479</v>
      </c>
      <c r="N51" s="272">
        <f>K51*M51</f>
        <v>96982.018132925659</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130026.76007099907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985.36319889791616</v>
      </c>
      <c r="M58" s="829"/>
      <c r="N58" s="287">
        <f>K58*L58</f>
        <v>177.36537580162491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177.36537580162491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163637.85460276384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32727.570920552767</v>
      </c>
      <c r="M82" s="859"/>
      <c r="N82" s="51"/>
    </row>
    <row r="83" spans="1:14">
      <c r="B83" s="89" t="s">
        <v>973</v>
      </c>
      <c r="C83" s="90"/>
      <c r="D83" s="90"/>
      <c r="E83" s="90"/>
      <c r="F83" s="90"/>
      <c r="G83" s="90"/>
      <c r="H83" s="90"/>
      <c r="I83" s="87"/>
      <c r="J83" s="88"/>
      <c r="K83" s="304">
        <v>0.05</v>
      </c>
      <c r="L83" s="858">
        <f>N77*K83</f>
        <v>8181.8927301381918</v>
      </c>
      <c r="M83" s="859"/>
      <c r="N83" s="51"/>
    </row>
    <row r="84" spans="1:14" ht="15.75" thickBot="1">
      <c r="B84" s="91" t="s">
        <v>974</v>
      </c>
      <c r="C84" s="92"/>
      <c r="D84" s="92"/>
      <c r="E84" s="92"/>
      <c r="F84" s="92"/>
      <c r="G84" s="92"/>
      <c r="H84" s="92"/>
      <c r="I84" s="93"/>
      <c r="J84" s="94"/>
      <c r="K84" s="305">
        <v>0.05</v>
      </c>
      <c r="L84" s="860">
        <f>N77*K84</f>
        <v>8181.8927301381918</v>
      </c>
      <c r="M84" s="861"/>
      <c r="N84" s="51"/>
    </row>
    <row r="85" spans="1:14" ht="15.75" thickBot="1">
      <c r="B85" s="824" t="s">
        <v>953</v>
      </c>
      <c r="C85" s="825"/>
      <c r="D85" s="825"/>
      <c r="E85" s="825"/>
      <c r="F85" s="825"/>
      <c r="G85" s="825"/>
      <c r="H85" s="825"/>
      <c r="I85" s="825"/>
      <c r="J85" s="825"/>
      <c r="K85" s="825"/>
      <c r="L85" s="825"/>
      <c r="M85" s="826"/>
      <c r="N85" s="52">
        <f>L82+L83+L84</f>
        <v>49091.356380829151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212729.21098359299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53.737060903601993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5362.1791846786264</v>
      </c>
      <c r="N48" s="272">
        <f>K48*M48</f>
        <v>5362.1791846786264</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1415.6066333515842</v>
      </c>
      <c r="N49" s="272">
        <f>K49*M49</f>
        <v>5662.4265334063366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11024.605718084964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11615.713388024586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2323.142677604917</v>
      </c>
      <c r="M82" s="859"/>
      <c r="N82" s="51"/>
    </row>
    <row r="83" spans="1:14">
      <c r="B83" s="89" t="s">
        <v>973</v>
      </c>
      <c r="C83" s="90"/>
      <c r="D83" s="90"/>
      <c r="E83" s="90"/>
      <c r="F83" s="90"/>
      <c r="G83" s="90"/>
      <c r="H83" s="90"/>
      <c r="I83" s="87"/>
      <c r="J83" s="88"/>
      <c r="K83" s="304">
        <v>0.05</v>
      </c>
      <c r="L83" s="858">
        <f>N77*K83</f>
        <v>580.78566940122926</v>
      </c>
      <c r="M83" s="859"/>
      <c r="N83" s="51"/>
    </row>
    <row r="84" spans="1:14" ht="15.75" thickBot="1">
      <c r="B84" s="91" t="s">
        <v>974</v>
      </c>
      <c r="C84" s="92"/>
      <c r="D84" s="92"/>
      <c r="E84" s="92"/>
      <c r="F84" s="92"/>
      <c r="G84" s="92"/>
      <c r="H84" s="92"/>
      <c r="I84" s="93"/>
      <c r="J84" s="94"/>
      <c r="K84" s="305">
        <v>0.05</v>
      </c>
      <c r="L84" s="860">
        <f>N77*K84</f>
        <v>580.78566940122926</v>
      </c>
      <c r="M84" s="861"/>
      <c r="N84" s="51"/>
    </row>
    <row r="85" spans="1:14" ht="15.75" thickBot="1">
      <c r="B85" s="824" t="s">
        <v>953</v>
      </c>
      <c r="C85" s="825"/>
      <c r="D85" s="825"/>
      <c r="E85" s="825"/>
      <c r="F85" s="825"/>
      <c r="G85" s="825"/>
      <c r="H85" s="825"/>
      <c r="I85" s="825"/>
      <c r="J85" s="825"/>
      <c r="K85" s="825"/>
      <c r="L85" s="825"/>
      <c r="M85" s="826"/>
      <c r="N85" s="52">
        <f>L82+L83+L84</f>
        <v>3484.7140164073758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15100.427404431961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192313.66273391808</v>
      </c>
      <c r="L36" s="270"/>
      <c r="M36" s="336">
        <v>15</v>
      </c>
      <c r="N36" s="272">
        <f>K36/M36</f>
        <v>12820.910848927871</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169971.00185708582</v>
      </c>
      <c r="L37" s="335"/>
      <c r="M37" s="336">
        <v>15</v>
      </c>
      <c r="N37" s="272">
        <f>K37/M37</f>
        <v>11331.400123805721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112.11635150600333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24264.427324239594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42273.092420146844</v>
      </c>
      <c r="N48" s="272">
        <f>K48*M48</f>
        <v>44386.747041154187</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46662.990479162094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1535.8682361192564</v>
      </c>
      <c r="M60" s="829"/>
      <c r="N60" s="287">
        <f>K60*L60</f>
        <v>1612.6616479252193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1612.6616479252193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74782.406481446975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14956.481296289396</v>
      </c>
      <c r="M84" s="859"/>
      <c r="N84" s="51"/>
    </row>
    <row r="85" spans="1:14">
      <c r="B85" s="89" t="s">
        <v>973</v>
      </c>
      <c r="C85" s="90"/>
      <c r="D85" s="90"/>
      <c r="E85" s="90"/>
      <c r="F85" s="90"/>
      <c r="G85" s="90"/>
      <c r="H85" s="90"/>
      <c r="I85" s="87"/>
      <c r="J85" s="88"/>
      <c r="K85" s="304">
        <v>0.05</v>
      </c>
      <c r="L85" s="858">
        <f>N79*K85</f>
        <v>3739.1203240723489</v>
      </c>
      <c r="M85" s="859"/>
      <c r="N85" s="51"/>
    </row>
    <row r="86" spans="1:14" ht="15.75" thickBot="1">
      <c r="B86" s="91" t="s">
        <v>974</v>
      </c>
      <c r="C86" s="92"/>
      <c r="D86" s="92"/>
      <c r="E86" s="92"/>
      <c r="F86" s="92"/>
      <c r="G86" s="92"/>
      <c r="H86" s="92"/>
      <c r="I86" s="93"/>
      <c r="J86" s="94"/>
      <c r="K86" s="305">
        <v>0.05</v>
      </c>
      <c r="L86" s="860">
        <f>N79*K86</f>
        <v>3739.1203240723489</v>
      </c>
      <c r="M86" s="861"/>
      <c r="N86" s="51"/>
    </row>
    <row r="87" spans="1:14" ht="15.75" thickBot="1">
      <c r="B87" s="824" t="s">
        <v>953</v>
      </c>
      <c r="C87" s="825"/>
      <c r="D87" s="825"/>
      <c r="E87" s="825"/>
      <c r="F87" s="825"/>
      <c r="G87" s="825"/>
      <c r="H87" s="825"/>
      <c r="I87" s="825"/>
      <c r="J87" s="825"/>
      <c r="K87" s="825"/>
      <c r="L87" s="825"/>
      <c r="M87" s="826"/>
      <c r="N87" s="52">
        <f>L84+L85+L86</f>
        <v>22434.721944434092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97217.128425881063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9308.75173600567</v>
      </c>
      <c r="N50" s="272">
        <f>K50*M50</f>
        <v>18617.50347201134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210281.53665406379</v>
      </c>
      <c r="N51" s="272">
        <f>K51*M51</f>
        <v>105140.7683270319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205424.57512007825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224082.56796956586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44816.513593913172</v>
      </c>
      <c r="M84" s="859"/>
      <c r="N84" s="51"/>
    </row>
    <row r="85" spans="1:14">
      <c r="B85" s="89" t="s">
        <v>973</v>
      </c>
      <c r="C85" s="90"/>
      <c r="D85" s="90"/>
      <c r="E85" s="90"/>
      <c r="F85" s="90"/>
      <c r="G85" s="90"/>
      <c r="H85" s="90"/>
      <c r="I85" s="87"/>
      <c r="J85" s="88"/>
      <c r="K85" s="304">
        <v>0.05</v>
      </c>
      <c r="L85" s="858">
        <f>N79*K85</f>
        <v>11204.128398478293</v>
      </c>
      <c r="M85" s="859"/>
      <c r="N85" s="51"/>
    </row>
    <row r="86" spans="1:14" ht="15.75" thickBot="1">
      <c r="B86" s="91" t="s">
        <v>974</v>
      </c>
      <c r="C86" s="92"/>
      <c r="D86" s="92"/>
      <c r="E86" s="92"/>
      <c r="F86" s="92"/>
      <c r="G86" s="92"/>
      <c r="H86" s="92"/>
      <c r="I86" s="93"/>
      <c r="J86" s="94"/>
      <c r="K86" s="305">
        <v>0.05</v>
      </c>
      <c r="L86" s="860">
        <f>N79*K86</f>
        <v>11204.128398478293</v>
      </c>
      <c r="M86" s="861"/>
      <c r="N86" s="51"/>
    </row>
    <row r="87" spans="1:14" ht="15.75" thickBot="1">
      <c r="B87" s="824" t="s">
        <v>953</v>
      </c>
      <c r="C87" s="825"/>
      <c r="D87" s="825"/>
      <c r="E87" s="825"/>
      <c r="F87" s="825"/>
      <c r="G87" s="825"/>
      <c r="H87" s="825"/>
      <c r="I87" s="825"/>
      <c r="J87" s="825"/>
      <c r="K87" s="825"/>
      <c r="L87" s="825"/>
      <c r="M87" s="826"/>
      <c r="N87" s="52">
        <f>L84+L85+L86</f>
        <v>67224.770390869759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291307.33836043562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9308.75173600567</v>
      </c>
      <c r="N50" s="272">
        <f>K50*M50</f>
        <v>18617.50347201134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157364.2963476133</v>
      </c>
      <c r="N51" s="272">
        <f>K51*M51</f>
        <v>78682.14817380665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178965.95496685302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197623.94781634063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39524.789563268132</v>
      </c>
      <c r="M84" s="859"/>
      <c r="N84" s="51"/>
    </row>
    <row r="85" spans="1:14">
      <c r="B85" s="89" t="s">
        <v>973</v>
      </c>
      <c r="C85" s="90"/>
      <c r="D85" s="90"/>
      <c r="E85" s="90"/>
      <c r="F85" s="90"/>
      <c r="G85" s="90"/>
      <c r="H85" s="90"/>
      <c r="I85" s="87"/>
      <c r="J85" s="88"/>
      <c r="K85" s="304">
        <v>0.05</v>
      </c>
      <c r="L85" s="858">
        <f>N79*K85</f>
        <v>9881.197390817033</v>
      </c>
      <c r="M85" s="859"/>
      <c r="N85" s="51"/>
    </row>
    <row r="86" spans="1:14" ht="15.75" thickBot="1">
      <c r="B86" s="91" t="s">
        <v>974</v>
      </c>
      <c r="C86" s="92"/>
      <c r="D86" s="92"/>
      <c r="E86" s="92"/>
      <c r="F86" s="92"/>
      <c r="G86" s="92"/>
      <c r="H86" s="92"/>
      <c r="I86" s="93"/>
      <c r="J86" s="94"/>
      <c r="K86" s="305">
        <v>0.05</v>
      </c>
      <c r="L86" s="860">
        <f>N79*K86</f>
        <v>9881.197390817033</v>
      </c>
      <c r="M86" s="861"/>
      <c r="N86" s="51"/>
    </row>
    <row r="87" spans="1:14" ht="15.75" thickBot="1">
      <c r="B87" s="824" t="s">
        <v>953</v>
      </c>
      <c r="C87" s="825"/>
      <c r="D87" s="825"/>
      <c r="E87" s="825"/>
      <c r="F87" s="825"/>
      <c r="G87" s="825"/>
      <c r="H87" s="825"/>
      <c r="I87" s="825"/>
      <c r="J87" s="825"/>
      <c r="K87" s="825"/>
      <c r="L87" s="825"/>
      <c r="M87" s="826"/>
      <c r="N87" s="52">
        <f>L84+L85+L86</f>
        <v>59287.184344902198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256911.13216124283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9308.75173600567</v>
      </c>
      <c r="N50" s="272">
        <f>K50*M50</f>
        <v>18617.50347201134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180312.08197907303</v>
      </c>
      <c r="N51" s="272">
        <f>K51*M51</f>
        <v>90156.040989536516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190439.84778258286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209097.84063207047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41819.568126414095</v>
      </c>
      <c r="M84" s="859"/>
      <c r="N84" s="51"/>
    </row>
    <row r="85" spans="1:14">
      <c r="B85" s="89" t="s">
        <v>973</v>
      </c>
      <c r="C85" s="90"/>
      <c r="D85" s="90"/>
      <c r="E85" s="90"/>
      <c r="F85" s="90"/>
      <c r="G85" s="90"/>
      <c r="H85" s="90"/>
      <c r="I85" s="87"/>
      <c r="J85" s="88"/>
      <c r="K85" s="304">
        <v>0.05</v>
      </c>
      <c r="L85" s="858">
        <f>N79*K85</f>
        <v>10454.892031603524</v>
      </c>
      <c r="M85" s="859"/>
      <c r="N85" s="51"/>
    </row>
    <row r="86" spans="1:14" ht="15.75" thickBot="1">
      <c r="B86" s="91" t="s">
        <v>974</v>
      </c>
      <c r="C86" s="92"/>
      <c r="D86" s="92"/>
      <c r="E86" s="92"/>
      <c r="F86" s="92"/>
      <c r="G86" s="92"/>
      <c r="H86" s="92"/>
      <c r="I86" s="93"/>
      <c r="J86" s="94"/>
      <c r="K86" s="305">
        <v>0.05</v>
      </c>
      <c r="L86" s="860">
        <f>N79*K86</f>
        <v>10454.892031603524</v>
      </c>
      <c r="M86" s="861"/>
      <c r="N86" s="51"/>
    </row>
    <row r="87" spans="1:14" ht="15.75" thickBot="1">
      <c r="B87" s="824" t="s">
        <v>953</v>
      </c>
      <c r="C87" s="825"/>
      <c r="D87" s="825"/>
      <c r="E87" s="825"/>
      <c r="F87" s="825"/>
      <c r="G87" s="825"/>
      <c r="H87" s="825"/>
      <c r="I87" s="825"/>
      <c r="J87" s="825"/>
      <c r="K87" s="825"/>
      <c r="L87" s="825"/>
      <c r="M87" s="826"/>
      <c r="N87" s="52">
        <f>L84+L85+L86</f>
        <v>62729.352189621139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271827.19282169163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6503.5526800225907</v>
      </c>
      <c r="N49" s="272">
        <f>K49*M49</f>
        <v>7479.0855820259785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9308.75173600567</v>
      </c>
      <c r="N50" s="272">
        <f>K50*M50</f>
        <v>18617.50347201134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185865.03204236564</v>
      </c>
      <c r="N51" s="272">
        <f>K51*M51</f>
        <v>92932.516021182819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193216.32281422918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211874.31566371678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42374.863132743361</v>
      </c>
      <c r="M84" s="859"/>
      <c r="N84" s="51"/>
    </row>
    <row r="85" spans="1:14">
      <c r="B85" s="89" t="s">
        <v>973</v>
      </c>
      <c r="C85" s="90"/>
      <c r="D85" s="90"/>
      <c r="E85" s="90"/>
      <c r="F85" s="90"/>
      <c r="G85" s="90"/>
      <c r="H85" s="90"/>
      <c r="I85" s="87"/>
      <c r="J85" s="88"/>
      <c r="K85" s="304">
        <v>0.05</v>
      </c>
      <c r="L85" s="858">
        <f>N79*K85</f>
        <v>10593.71578318584</v>
      </c>
      <c r="M85" s="859"/>
      <c r="N85" s="51"/>
    </row>
    <row r="86" spans="1:14" ht="15.75" thickBot="1">
      <c r="B86" s="91" t="s">
        <v>974</v>
      </c>
      <c r="C86" s="92"/>
      <c r="D86" s="92"/>
      <c r="E86" s="92"/>
      <c r="F86" s="92"/>
      <c r="G86" s="92"/>
      <c r="H86" s="92"/>
      <c r="I86" s="93"/>
      <c r="J86" s="94"/>
      <c r="K86" s="305">
        <v>0.05</v>
      </c>
      <c r="L86" s="860">
        <f>N79*K86</f>
        <v>10593.71578318584</v>
      </c>
      <c r="M86" s="861"/>
      <c r="N86" s="51"/>
    </row>
    <row r="87" spans="1:14" ht="15.75" thickBot="1">
      <c r="B87" s="824" t="s">
        <v>953</v>
      </c>
      <c r="C87" s="825"/>
      <c r="D87" s="825"/>
      <c r="E87" s="825"/>
      <c r="F87" s="825"/>
      <c r="G87" s="825"/>
      <c r="H87" s="825"/>
      <c r="I87" s="825"/>
      <c r="J87" s="825"/>
      <c r="K87" s="825"/>
      <c r="L87" s="825"/>
      <c r="M87" s="826"/>
      <c r="N87" s="52">
        <f>L84+L85+L86</f>
        <v>63562.294699115046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275436.61036283185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6503.5526800225907</v>
      </c>
      <c r="N49" s="272">
        <f>K49*M49</f>
        <v>3251.7763400112954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9308.75173600567</v>
      </c>
      <c r="N50" s="272">
        <f>K50*M50</f>
        <v>9308.75173600567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93808.327782092514</v>
      </c>
      <c r="N51" s="272">
        <f>K51*M51</f>
        <v>93808.327782092514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180556.07359711849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199214.0664466061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39842.813289321224</v>
      </c>
      <c r="M84" s="859"/>
      <c r="N84" s="51"/>
    </row>
    <row r="85" spans="1:14">
      <c r="B85" s="89" t="s">
        <v>973</v>
      </c>
      <c r="C85" s="90"/>
      <c r="D85" s="90"/>
      <c r="E85" s="90"/>
      <c r="F85" s="90"/>
      <c r="G85" s="90"/>
      <c r="H85" s="90"/>
      <c r="I85" s="87"/>
      <c r="J85" s="88"/>
      <c r="K85" s="304">
        <v>0.05</v>
      </c>
      <c r="L85" s="858">
        <f>N79*K85</f>
        <v>9960.703322330306</v>
      </c>
      <c r="M85" s="859"/>
      <c r="N85" s="51"/>
    </row>
    <row r="86" spans="1:14" ht="15.75" thickBot="1">
      <c r="B86" s="91" t="s">
        <v>974</v>
      </c>
      <c r="C86" s="92"/>
      <c r="D86" s="92"/>
      <c r="E86" s="92"/>
      <c r="F86" s="92"/>
      <c r="G86" s="92"/>
      <c r="H86" s="92"/>
      <c r="I86" s="93"/>
      <c r="J86" s="94"/>
      <c r="K86" s="305">
        <v>0.05</v>
      </c>
      <c r="L86" s="860">
        <f>N79*K86</f>
        <v>9960.703322330306</v>
      </c>
      <c r="M86" s="861"/>
      <c r="N86" s="51"/>
    </row>
    <row r="87" spans="1:14" ht="15.75" thickBot="1">
      <c r="B87" s="824" t="s">
        <v>953</v>
      </c>
      <c r="C87" s="825"/>
      <c r="D87" s="825"/>
      <c r="E87" s="825"/>
      <c r="F87" s="825"/>
      <c r="G87" s="825"/>
      <c r="H87" s="825"/>
      <c r="I87" s="825"/>
      <c r="J87" s="825"/>
      <c r="K87" s="825"/>
      <c r="L87" s="825"/>
      <c r="M87" s="826"/>
      <c r="N87" s="52">
        <f>L84+L85+L86</f>
        <v>59764.21993398184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258978.28638058793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6503.5526800225907</v>
      </c>
      <c r="N49" s="272">
        <f>K49*M49</f>
        <v>3251.7763400112954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9308.75173600567</v>
      </c>
      <c r="N50" s="272">
        <f>K50*M50</f>
        <v>9308.75173600567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93808.327782092514</v>
      </c>
      <c r="N51" s="272">
        <f>K51*M51</f>
        <v>93808.327782092514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180556.07359711849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199214.0664466061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39842.813289321224</v>
      </c>
      <c r="M84" s="859"/>
      <c r="N84" s="51"/>
    </row>
    <row r="85" spans="1:14">
      <c r="B85" s="89" t="s">
        <v>973</v>
      </c>
      <c r="C85" s="90"/>
      <c r="D85" s="90"/>
      <c r="E85" s="90"/>
      <c r="F85" s="90"/>
      <c r="G85" s="90"/>
      <c r="H85" s="90"/>
      <c r="I85" s="87"/>
      <c r="J85" s="88"/>
      <c r="K85" s="304">
        <v>0.05</v>
      </c>
      <c r="L85" s="858">
        <f>N79*K85</f>
        <v>9960.703322330306</v>
      </c>
      <c r="M85" s="859"/>
      <c r="N85" s="51"/>
    </row>
    <row r="86" spans="1:14" ht="15.75" thickBot="1">
      <c r="B86" s="91" t="s">
        <v>974</v>
      </c>
      <c r="C86" s="92"/>
      <c r="D86" s="92"/>
      <c r="E86" s="92"/>
      <c r="F86" s="92"/>
      <c r="G86" s="92"/>
      <c r="H86" s="92"/>
      <c r="I86" s="93"/>
      <c r="J86" s="94"/>
      <c r="K86" s="305">
        <v>0.05</v>
      </c>
      <c r="L86" s="860">
        <f>N79*K86</f>
        <v>9960.703322330306</v>
      </c>
      <c r="M86" s="861"/>
      <c r="N86" s="51"/>
    </row>
    <row r="87" spans="1:14" ht="15.75" thickBot="1">
      <c r="B87" s="824" t="s">
        <v>953</v>
      </c>
      <c r="C87" s="825"/>
      <c r="D87" s="825"/>
      <c r="E87" s="825"/>
      <c r="F87" s="825"/>
      <c r="G87" s="825"/>
      <c r="H87" s="825"/>
      <c r="I87" s="825"/>
      <c r="J87" s="825"/>
      <c r="K87" s="825"/>
      <c r="L87" s="825"/>
      <c r="M87" s="826"/>
      <c r="N87" s="52">
        <f>L84+L85+L86</f>
        <v>59764.21993398184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258978.28638058793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6503.5526800225907</v>
      </c>
      <c r="N49" s="272">
        <f>K49*M49</f>
        <v>3251.7763400112954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9308.75173600567</v>
      </c>
      <c r="N50" s="272">
        <f>K50*M50</f>
        <v>9308.75173600567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93808.327782092514</v>
      </c>
      <c r="N51" s="272">
        <f>K51*M51</f>
        <v>93808.327782092514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180556.07359711849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199214.0664466061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39842.813289321224</v>
      </c>
      <c r="M84" s="859"/>
      <c r="N84" s="51"/>
    </row>
    <row r="85" spans="1:14">
      <c r="B85" s="89" t="s">
        <v>973</v>
      </c>
      <c r="C85" s="90"/>
      <c r="D85" s="90"/>
      <c r="E85" s="90"/>
      <c r="F85" s="90"/>
      <c r="G85" s="90"/>
      <c r="H85" s="90"/>
      <c r="I85" s="87"/>
      <c r="J85" s="88"/>
      <c r="K85" s="304">
        <v>0.05</v>
      </c>
      <c r="L85" s="858">
        <f>N79*K85</f>
        <v>9960.703322330306</v>
      </c>
      <c r="M85" s="859"/>
      <c r="N85" s="51"/>
    </row>
    <row r="86" spans="1:14" ht="15.75" thickBot="1">
      <c r="B86" s="91" t="s">
        <v>974</v>
      </c>
      <c r="C86" s="92"/>
      <c r="D86" s="92"/>
      <c r="E86" s="92"/>
      <c r="F86" s="92"/>
      <c r="G86" s="92"/>
      <c r="H86" s="92"/>
      <c r="I86" s="93"/>
      <c r="J86" s="94"/>
      <c r="K86" s="305">
        <v>0.05</v>
      </c>
      <c r="L86" s="860">
        <f>N79*K86</f>
        <v>9960.703322330306</v>
      </c>
      <c r="M86" s="861"/>
      <c r="N86" s="51"/>
    </row>
    <row r="87" spans="1:14" ht="15.75" thickBot="1">
      <c r="B87" s="824" t="s">
        <v>953</v>
      </c>
      <c r="C87" s="825"/>
      <c r="D87" s="825"/>
      <c r="E87" s="825"/>
      <c r="F87" s="825"/>
      <c r="G87" s="825"/>
      <c r="H87" s="825"/>
      <c r="I87" s="825"/>
      <c r="J87" s="825"/>
      <c r="K87" s="825"/>
      <c r="L87" s="825"/>
      <c r="M87" s="826"/>
      <c r="N87" s="52">
        <f>L84+L85+L86</f>
        <v>59764.21993398184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258978.28638058793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67442.925217280936</v>
      </c>
      <c r="N48" s="272">
        <f>K48*M48</f>
        <v>74187.217739009036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6503.5526800225907</v>
      </c>
      <c r="N49" s="272">
        <f>K49*M49</f>
        <v>3251.7763400112954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9308.75173600567</v>
      </c>
      <c r="N50" s="272">
        <f>K50*M50</f>
        <v>9308.75173600567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93808.327782092514</v>
      </c>
      <c r="N51" s="272">
        <f>K51*M51</f>
        <v>93808.327782092514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180556.07359711849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1535.8682361192564</v>
      </c>
      <c r="M60" s="829"/>
      <c r="N60" s="287">
        <f>K60*L60</f>
        <v>1689.4550597311822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1689.4550597311822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199214.0664466061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39842.813289321224</v>
      </c>
      <c r="M84" s="859"/>
      <c r="N84" s="51"/>
    </row>
    <row r="85" spans="1:14">
      <c r="B85" s="89" t="s">
        <v>973</v>
      </c>
      <c r="C85" s="90"/>
      <c r="D85" s="90"/>
      <c r="E85" s="90"/>
      <c r="F85" s="90"/>
      <c r="G85" s="90"/>
      <c r="H85" s="90"/>
      <c r="I85" s="87"/>
      <c r="J85" s="88"/>
      <c r="K85" s="304">
        <v>0.05</v>
      </c>
      <c r="L85" s="858">
        <f>N79*K85</f>
        <v>9960.703322330306</v>
      </c>
      <c r="M85" s="859"/>
      <c r="N85" s="51"/>
    </row>
    <row r="86" spans="1:14" ht="15.75" thickBot="1">
      <c r="B86" s="91" t="s">
        <v>974</v>
      </c>
      <c r="C86" s="92"/>
      <c r="D86" s="92"/>
      <c r="E86" s="92"/>
      <c r="F86" s="92"/>
      <c r="G86" s="92"/>
      <c r="H86" s="92"/>
      <c r="I86" s="93"/>
      <c r="J86" s="94"/>
      <c r="K86" s="305">
        <v>0.05</v>
      </c>
      <c r="L86" s="860">
        <f>N79*K86</f>
        <v>9960.703322330306</v>
      </c>
      <c r="M86" s="861"/>
      <c r="N86" s="51"/>
    </row>
    <row r="87" spans="1:14" ht="15.75" thickBot="1">
      <c r="B87" s="824" t="s">
        <v>953</v>
      </c>
      <c r="C87" s="825"/>
      <c r="D87" s="825"/>
      <c r="E87" s="825"/>
      <c r="F87" s="825"/>
      <c r="G87" s="825"/>
      <c r="H87" s="825"/>
      <c r="I87" s="825"/>
      <c r="J87" s="825"/>
      <c r="K87" s="825"/>
      <c r="L87" s="825"/>
      <c r="M87" s="826"/>
      <c r="N87" s="52">
        <f>L84+L85+L86</f>
        <v>59764.21993398184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258978.28638058793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7633.002995453181</v>
      </c>
      <c r="N48" s="272">
        <f>K48*M48</f>
        <v>9922.9038940891351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9922.9038940891351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11538.955112161175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2307.791022432235</v>
      </c>
      <c r="M84" s="859"/>
      <c r="N84" s="51"/>
    </row>
    <row r="85" spans="1:14">
      <c r="B85" s="89" t="s">
        <v>973</v>
      </c>
      <c r="C85" s="90"/>
      <c r="D85" s="90"/>
      <c r="E85" s="90"/>
      <c r="F85" s="90"/>
      <c r="G85" s="90"/>
      <c r="H85" s="90"/>
      <c r="I85" s="87"/>
      <c r="J85" s="88"/>
      <c r="K85" s="304">
        <v>0.05</v>
      </c>
      <c r="L85" s="858">
        <f>N79*K85</f>
        <v>576.94775560805874</v>
      </c>
      <c r="M85" s="859"/>
      <c r="N85" s="51"/>
    </row>
    <row r="86" spans="1:14" ht="15.75" thickBot="1">
      <c r="B86" s="91" t="s">
        <v>974</v>
      </c>
      <c r="C86" s="92"/>
      <c r="D86" s="92"/>
      <c r="E86" s="92"/>
      <c r="F86" s="92"/>
      <c r="G86" s="92"/>
      <c r="H86" s="92"/>
      <c r="I86" s="93"/>
      <c r="J86" s="94"/>
      <c r="K86" s="305">
        <v>0.05</v>
      </c>
      <c r="L86" s="860">
        <f>N79*K86</f>
        <v>576.94775560805874</v>
      </c>
      <c r="M86" s="861"/>
      <c r="N86" s="51"/>
    </row>
    <row r="87" spans="1:14" ht="15.75" thickBot="1">
      <c r="B87" s="824" t="s">
        <v>953</v>
      </c>
      <c r="C87" s="825"/>
      <c r="D87" s="825"/>
      <c r="E87" s="825"/>
      <c r="F87" s="825"/>
      <c r="G87" s="825"/>
      <c r="H87" s="825"/>
      <c r="I87" s="825"/>
      <c r="J87" s="825"/>
      <c r="K87" s="825"/>
      <c r="L87" s="825"/>
      <c r="M87" s="826"/>
      <c r="N87" s="52">
        <f>L84+L85+L86</f>
        <v>3461.6865336483525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15000.641645809526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16392.20452999694</v>
      </c>
      <c r="N48" s="272">
        <f>K48*M48</f>
        <v>21309.865888996021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21309.865888996021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22925.91710706806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4585.1834214136125</v>
      </c>
      <c r="M84" s="859"/>
      <c r="N84" s="51"/>
    </row>
    <row r="85" spans="1:14">
      <c r="B85" s="89" t="s">
        <v>973</v>
      </c>
      <c r="C85" s="90"/>
      <c r="D85" s="90"/>
      <c r="E85" s="90"/>
      <c r="F85" s="90"/>
      <c r="G85" s="90"/>
      <c r="H85" s="90"/>
      <c r="I85" s="87"/>
      <c r="J85" s="88"/>
      <c r="K85" s="304">
        <v>0.05</v>
      </c>
      <c r="L85" s="858">
        <f>N79*K85</f>
        <v>1146.2958553534031</v>
      </c>
      <c r="M85" s="859"/>
      <c r="N85" s="51"/>
    </row>
    <row r="86" spans="1:14" ht="15.75" thickBot="1">
      <c r="B86" s="91" t="s">
        <v>974</v>
      </c>
      <c r="C86" s="92"/>
      <c r="D86" s="92"/>
      <c r="E86" s="92"/>
      <c r="F86" s="92"/>
      <c r="G86" s="92"/>
      <c r="H86" s="92"/>
      <c r="I86" s="93"/>
      <c r="J86" s="94"/>
      <c r="K86" s="305">
        <v>0.05</v>
      </c>
      <c r="L86" s="860">
        <f>N79*K86</f>
        <v>1146.2958553534031</v>
      </c>
      <c r="M86" s="861"/>
      <c r="N86" s="51"/>
    </row>
    <row r="87" spans="1:14" ht="15.75" thickBot="1">
      <c r="B87" s="824" t="s">
        <v>953</v>
      </c>
      <c r="C87" s="825"/>
      <c r="D87" s="825"/>
      <c r="E87" s="825"/>
      <c r="F87" s="825"/>
      <c r="G87" s="825"/>
      <c r="H87" s="825"/>
      <c r="I87" s="825"/>
      <c r="J87" s="825"/>
      <c r="K87" s="825"/>
      <c r="L87" s="825"/>
      <c r="M87" s="826"/>
      <c r="N87" s="52">
        <f>L84+L85+L86</f>
        <v>6877.7751321204178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29803.69223918848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7633.002995453181</v>
      </c>
      <c r="N48" s="272">
        <f>K48*M48</f>
        <v>9922.9038940891351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9922.9038940891351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11538.955112161175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2307.791022432235</v>
      </c>
      <c r="M84" s="859"/>
      <c r="N84" s="51"/>
    </row>
    <row r="85" spans="1:14">
      <c r="B85" s="89" t="s">
        <v>973</v>
      </c>
      <c r="C85" s="90"/>
      <c r="D85" s="90"/>
      <c r="E85" s="90"/>
      <c r="F85" s="90"/>
      <c r="G85" s="90"/>
      <c r="H85" s="90"/>
      <c r="I85" s="87"/>
      <c r="J85" s="88"/>
      <c r="K85" s="304">
        <v>0.05</v>
      </c>
      <c r="L85" s="858">
        <f>N79*K85</f>
        <v>576.94775560805874</v>
      </c>
      <c r="M85" s="859"/>
      <c r="N85" s="51"/>
    </row>
    <row r="86" spans="1:14" ht="15.75" thickBot="1">
      <c r="B86" s="91" t="s">
        <v>974</v>
      </c>
      <c r="C86" s="92"/>
      <c r="D86" s="92"/>
      <c r="E86" s="92"/>
      <c r="F86" s="92"/>
      <c r="G86" s="92"/>
      <c r="H86" s="92"/>
      <c r="I86" s="93"/>
      <c r="J86" s="94"/>
      <c r="K86" s="305">
        <v>0.05</v>
      </c>
      <c r="L86" s="860">
        <f>N79*K86</f>
        <v>576.94775560805874</v>
      </c>
      <c r="M86" s="861"/>
      <c r="N86" s="51"/>
    </row>
    <row r="87" spans="1:14" ht="15.75" thickBot="1">
      <c r="B87" s="824" t="s">
        <v>953</v>
      </c>
      <c r="C87" s="825"/>
      <c r="D87" s="825"/>
      <c r="E87" s="825"/>
      <c r="F87" s="825"/>
      <c r="G87" s="825"/>
      <c r="H87" s="825"/>
      <c r="I87" s="825"/>
      <c r="J87" s="825"/>
      <c r="K87" s="825"/>
      <c r="L87" s="825"/>
      <c r="M87" s="826"/>
      <c r="N87" s="52">
        <f>L84+L85+L86</f>
        <v>3461.6865336483525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15000.641645809526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16392.20452999694</v>
      </c>
      <c r="N48" s="272">
        <f>K48*M48</f>
        <v>21309.865888996021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21309.865888996021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22925.91710706806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4585.1834214136125</v>
      </c>
      <c r="M84" s="859"/>
      <c r="N84" s="51"/>
    </row>
    <row r="85" spans="1:14">
      <c r="B85" s="89" t="s">
        <v>973</v>
      </c>
      <c r="C85" s="90"/>
      <c r="D85" s="90"/>
      <c r="E85" s="90"/>
      <c r="F85" s="90"/>
      <c r="G85" s="90"/>
      <c r="H85" s="90"/>
      <c r="I85" s="87"/>
      <c r="J85" s="88"/>
      <c r="K85" s="304">
        <v>0.05</v>
      </c>
      <c r="L85" s="858">
        <f>N79*K85</f>
        <v>1146.2958553534031</v>
      </c>
      <c r="M85" s="859"/>
      <c r="N85" s="51"/>
    </row>
    <row r="86" spans="1:14" ht="15.75" thickBot="1">
      <c r="B86" s="91" t="s">
        <v>974</v>
      </c>
      <c r="C86" s="92"/>
      <c r="D86" s="92"/>
      <c r="E86" s="92"/>
      <c r="F86" s="92"/>
      <c r="G86" s="92"/>
      <c r="H86" s="92"/>
      <c r="I86" s="93"/>
      <c r="J86" s="94"/>
      <c r="K86" s="305">
        <v>0.05</v>
      </c>
      <c r="L86" s="860">
        <f>N79*K86</f>
        <v>1146.2958553534031</v>
      </c>
      <c r="M86" s="861"/>
      <c r="N86" s="51"/>
    </row>
    <row r="87" spans="1:14" ht="15.75" thickBot="1">
      <c r="B87" s="824" t="s">
        <v>953</v>
      </c>
      <c r="C87" s="825"/>
      <c r="D87" s="825"/>
      <c r="E87" s="825"/>
      <c r="F87" s="825"/>
      <c r="G87" s="825"/>
      <c r="H87" s="825"/>
      <c r="I87" s="825"/>
      <c r="J87" s="825"/>
      <c r="K87" s="825"/>
      <c r="L87" s="825"/>
      <c r="M87" s="826"/>
      <c r="N87" s="52">
        <f>L84+L85+L86</f>
        <v>6877.7751321204178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29803.69223918848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89621.223083259814</v>
      </c>
      <c r="L36" s="270"/>
      <c r="M36" s="336">
        <v>15</v>
      </c>
      <c r="N36" s="272">
        <f>K36/M36</f>
        <v>5974.7482055506543</v>
      </c>
    </row>
    <row r="37" spans="1:14">
      <c r="A37" s="113" t="s">
        <v>174</v>
      </c>
      <c r="B37" s="837" t="str">
        <f>VLOOKUP(A37,EQUIPOS!A7:D154,3,FALSE)</f>
        <v>Compactador vibratorio tipo DD-20</v>
      </c>
      <c r="C37" s="838"/>
      <c r="D37" s="838"/>
      <c r="E37" s="838"/>
      <c r="F37" s="838"/>
      <c r="G37" s="838"/>
      <c r="H37" s="839"/>
      <c r="I37" s="421"/>
      <c r="J37" s="422"/>
      <c r="K37" s="269">
        <f>VLOOKUP(A37,EQUIPOS!A7:D164,4,FALSE)</f>
        <v>99655.360418886878</v>
      </c>
      <c r="L37" s="335"/>
      <c r="M37" s="336">
        <v>15</v>
      </c>
      <c r="N37" s="272">
        <f>K37/M37</f>
        <v>6643.6906945924584</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192313.66273391808</v>
      </c>
      <c r="L38" s="423"/>
      <c r="M38" s="424">
        <v>15</v>
      </c>
      <c r="N38" s="272">
        <f>K38/M38</f>
        <v>12820.910848927871</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44.846540602401326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25484.196289673386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42273.092420146844</v>
      </c>
      <c r="N48" s="272">
        <f>K48*M48</f>
        <v>54955.020146190902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75.874781266930228</v>
      </c>
      <c r="N49" s="272">
        <f>K49*M49</f>
        <v>2276.2434380079067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57231.263584198809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1535.8682361192564</v>
      </c>
      <c r="M58" s="829"/>
      <c r="N58" s="287">
        <f>K58*L58</f>
        <v>1996.6287069550333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1996.6287069550333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86954.415610947297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17390.883122189462</v>
      </c>
      <c r="M82" s="859"/>
      <c r="N82" s="51"/>
    </row>
    <row r="83" spans="1:14">
      <c r="B83" s="89" t="s">
        <v>973</v>
      </c>
      <c r="C83" s="90"/>
      <c r="D83" s="90"/>
      <c r="E83" s="90"/>
      <c r="F83" s="90"/>
      <c r="G83" s="90"/>
      <c r="H83" s="90"/>
      <c r="I83" s="87"/>
      <c r="J83" s="88"/>
      <c r="K83" s="304">
        <v>0.05</v>
      </c>
      <c r="L83" s="858">
        <f>N77*K83</f>
        <v>4347.7207805473654</v>
      </c>
      <c r="M83" s="859"/>
      <c r="N83" s="51"/>
    </row>
    <row r="84" spans="1:14" ht="15.75" thickBot="1">
      <c r="B84" s="91" t="s">
        <v>974</v>
      </c>
      <c r="C84" s="92"/>
      <c r="D84" s="92"/>
      <c r="E84" s="92"/>
      <c r="F84" s="92"/>
      <c r="G84" s="92"/>
      <c r="H84" s="92"/>
      <c r="I84" s="93"/>
      <c r="J84" s="94"/>
      <c r="K84" s="305">
        <v>0.05</v>
      </c>
      <c r="L84" s="860">
        <f>N77*K84</f>
        <v>4347.7207805473654</v>
      </c>
      <c r="M84" s="861"/>
      <c r="N84" s="51"/>
    </row>
    <row r="85" spans="1:14" ht="15.75" thickBot="1">
      <c r="B85" s="824" t="s">
        <v>953</v>
      </c>
      <c r="C85" s="825"/>
      <c r="D85" s="825"/>
      <c r="E85" s="825"/>
      <c r="F85" s="825"/>
      <c r="G85" s="825"/>
      <c r="H85" s="825"/>
      <c r="I85" s="825"/>
      <c r="J85" s="825"/>
      <c r="K85" s="825"/>
      <c r="L85" s="825"/>
      <c r="M85" s="826"/>
      <c r="N85" s="52">
        <f>L82+L83+L84</f>
        <v>26086.324683284194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113040.74029423149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13520.886021766966</v>
      </c>
      <c r="N48" s="272">
        <f>K48*M48</f>
        <v>9464.6202152368751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9464.6202152368751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11705.031331139442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2341.0062662278883</v>
      </c>
      <c r="M84" s="859"/>
      <c r="N84" s="51"/>
    </row>
    <row r="85" spans="1:14">
      <c r="B85" s="89" t="s">
        <v>973</v>
      </c>
      <c r="C85" s="90"/>
      <c r="D85" s="90"/>
      <c r="E85" s="90"/>
      <c r="F85" s="90"/>
      <c r="G85" s="90"/>
      <c r="H85" s="90"/>
      <c r="I85" s="87"/>
      <c r="J85" s="88"/>
      <c r="K85" s="304">
        <v>0.05</v>
      </c>
      <c r="L85" s="858">
        <f>N79*K85</f>
        <v>585.25156655697208</v>
      </c>
      <c r="M85" s="859"/>
      <c r="N85" s="51"/>
    </row>
    <row r="86" spans="1:14" ht="15.75" thickBot="1">
      <c r="B86" s="91" t="s">
        <v>974</v>
      </c>
      <c r="C86" s="92"/>
      <c r="D86" s="92"/>
      <c r="E86" s="92"/>
      <c r="F86" s="92"/>
      <c r="G86" s="92"/>
      <c r="H86" s="92"/>
      <c r="I86" s="93"/>
      <c r="J86" s="94"/>
      <c r="K86" s="305">
        <v>0.05</v>
      </c>
      <c r="L86" s="860">
        <f>N79*K86</f>
        <v>585.25156655697208</v>
      </c>
      <c r="M86" s="861"/>
      <c r="N86" s="51"/>
    </row>
    <row r="87" spans="1:14" ht="15.75" thickBot="1">
      <c r="B87" s="824" t="s">
        <v>953</v>
      </c>
      <c r="C87" s="825"/>
      <c r="D87" s="825"/>
      <c r="E87" s="825"/>
      <c r="F87" s="825"/>
      <c r="G87" s="825"/>
      <c r="H87" s="825"/>
      <c r="I87" s="825"/>
      <c r="J87" s="825"/>
      <c r="K87" s="825"/>
      <c r="L87" s="825"/>
      <c r="M87" s="826"/>
      <c r="N87" s="52">
        <f>L84+L85+L86</f>
        <v>3511.5093993418327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15216.540730481274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537.37060903602003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42353.302903200456</v>
      </c>
      <c r="N48" s="272">
        <f>K48*M48</f>
        <v>8470.6605806400912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3788.3194361131596</v>
      </c>
      <c r="N49" s="272">
        <f>K49*M49</f>
        <v>3977.7354079188176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12448.395988558908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23733.178778315327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4746.6357556630655</v>
      </c>
      <c r="M84" s="859"/>
      <c r="N84" s="51"/>
    </row>
    <row r="85" spans="1:14">
      <c r="B85" s="89" t="s">
        <v>973</v>
      </c>
      <c r="C85" s="90"/>
      <c r="D85" s="90"/>
      <c r="E85" s="90"/>
      <c r="F85" s="90"/>
      <c r="G85" s="90"/>
      <c r="H85" s="90"/>
      <c r="I85" s="87"/>
      <c r="J85" s="88"/>
      <c r="K85" s="304">
        <v>0.05</v>
      </c>
      <c r="L85" s="858">
        <f>N79*K85</f>
        <v>1186.6589389157664</v>
      </c>
      <c r="M85" s="859"/>
      <c r="N85" s="51"/>
    </row>
    <row r="86" spans="1:14" ht="15.75" thickBot="1">
      <c r="B86" s="91" t="s">
        <v>974</v>
      </c>
      <c r="C86" s="92"/>
      <c r="D86" s="92"/>
      <c r="E86" s="92"/>
      <c r="F86" s="92"/>
      <c r="G86" s="92"/>
      <c r="H86" s="92"/>
      <c r="I86" s="93"/>
      <c r="J86" s="94"/>
      <c r="K86" s="305">
        <v>0.05</v>
      </c>
      <c r="L86" s="860">
        <f>N79*K86</f>
        <v>1186.6589389157664</v>
      </c>
      <c r="M86" s="861"/>
      <c r="N86" s="51"/>
    </row>
    <row r="87" spans="1:14" ht="15.75" thickBot="1">
      <c r="B87" s="824" t="s">
        <v>953</v>
      </c>
      <c r="C87" s="825"/>
      <c r="D87" s="825"/>
      <c r="E87" s="825"/>
      <c r="F87" s="825"/>
      <c r="G87" s="825"/>
      <c r="H87" s="825"/>
      <c r="I87" s="825"/>
      <c r="J87" s="825"/>
      <c r="K87" s="825"/>
      <c r="L87" s="825"/>
      <c r="M87" s="826"/>
      <c r="N87" s="52">
        <f>L84+L85+L86</f>
        <v>7119.9536334945979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30853.132411809926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1500</v>
      </c>
      <c r="N36" s="272">
        <f>K36/M36</f>
        <v>41.851809900518077</v>
      </c>
    </row>
    <row r="37" spans="1:14">
      <c r="A37" s="113" t="s">
        <v>361</v>
      </c>
      <c r="B37" s="837" t="str">
        <f>VLOOKUP(A37,EQUIPOS!A7:D154,3,FALSE)</f>
        <v>Vehículo delineador</v>
      </c>
      <c r="C37" s="838"/>
      <c r="D37" s="838"/>
      <c r="E37" s="838"/>
      <c r="F37" s="838"/>
      <c r="G37" s="838"/>
      <c r="H37" s="839"/>
      <c r="I37" s="421"/>
      <c r="J37" s="422"/>
      <c r="K37" s="269">
        <f>VLOOKUP(A37,EQUIPOS!A7:D164,4,FALSE)</f>
        <v>175175.66288502229</v>
      </c>
      <c r="L37" s="335"/>
      <c r="M37" s="336">
        <v>1500</v>
      </c>
      <c r="N37" s="272">
        <f>K37/M37</f>
        <v>116.78377525668152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0.22423270301200668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158.85981786021162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6610.8612992429644</v>
      </c>
      <c r="N48" s="272">
        <f>K48*M48</f>
        <v>304.09961976517633</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125398.25099985559</v>
      </c>
      <c r="N49" s="272">
        <f>K49*M49</f>
        <v>1755.5755139979783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32192.585766111828</v>
      </c>
      <c r="N50" s="272">
        <f>K50*M50</f>
        <v>13.842811879428085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2073.5179456425826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2254.8010338039949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450.960206760799</v>
      </c>
      <c r="M84" s="859"/>
      <c r="N84" s="51"/>
    </row>
    <row r="85" spans="1:14">
      <c r="B85" s="89" t="s">
        <v>973</v>
      </c>
      <c r="C85" s="90"/>
      <c r="D85" s="90"/>
      <c r="E85" s="90"/>
      <c r="F85" s="90"/>
      <c r="G85" s="90"/>
      <c r="H85" s="90"/>
      <c r="I85" s="87"/>
      <c r="J85" s="88"/>
      <c r="K85" s="304">
        <v>0.05</v>
      </c>
      <c r="L85" s="858">
        <f>N79*K85</f>
        <v>112.74005169019975</v>
      </c>
      <c r="M85" s="859"/>
      <c r="N85" s="51"/>
    </row>
    <row r="86" spans="1:14" ht="15.75" thickBot="1">
      <c r="B86" s="91" t="s">
        <v>974</v>
      </c>
      <c r="C86" s="92"/>
      <c r="D86" s="92"/>
      <c r="E86" s="92"/>
      <c r="F86" s="92"/>
      <c r="G86" s="92"/>
      <c r="H86" s="92"/>
      <c r="I86" s="93"/>
      <c r="J86" s="94"/>
      <c r="K86" s="305">
        <v>0.05</v>
      </c>
      <c r="L86" s="860">
        <f>N79*K86</f>
        <v>112.74005169019975</v>
      </c>
      <c r="M86" s="861"/>
      <c r="N86" s="51"/>
    </row>
    <row r="87" spans="1:14" ht="15.75" thickBot="1">
      <c r="B87" s="824" t="s">
        <v>953</v>
      </c>
      <c r="C87" s="825"/>
      <c r="D87" s="825"/>
      <c r="E87" s="825"/>
      <c r="F87" s="825"/>
      <c r="G87" s="825"/>
      <c r="H87" s="825"/>
      <c r="I87" s="825"/>
      <c r="J87" s="825"/>
      <c r="K87" s="825"/>
      <c r="L87" s="825"/>
      <c r="M87" s="826"/>
      <c r="N87" s="52">
        <f>L84+L85+L86</f>
        <v>676.44031014119844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2931.2413439451934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1200</v>
      </c>
      <c r="N36" s="272">
        <f>K36/M36</f>
        <v>52.314762375647597</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121120.30813631184</v>
      </c>
      <c r="L37" s="335"/>
      <c r="M37" s="336">
        <v>1200</v>
      </c>
      <c r="N37" s="272">
        <f>K37/M37</f>
        <v>100.9335901135932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0.39306379543167497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153.64141628467249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6610.8612992429644</v>
      </c>
      <c r="N48" s="272">
        <f>K48*M48</f>
        <v>713.97302031824017</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10333.061283109228</v>
      </c>
      <c r="N49" s="272">
        <f>K49*M49</f>
        <v>805.97878008251973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1519.95180040076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1712.8995962285999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342.57991924572002</v>
      </c>
      <c r="M84" s="859"/>
      <c r="N84" s="51"/>
    </row>
    <row r="85" spans="1:14">
      <c r="B85" s="89" t="s">
        <v>973</v>
      </c>
      <c r="C85" s="90"/>
      <c r="D85" s="90"/>
      <c r="E85" s="90"/>
      <c r="F85" s="90"/>
      <c r="G85" s="90"/>
      <c r="H85" s="90"/>
      <c r="I85" s="87"/>
      <c r="J85" s="88"/>
      <c r="K85" s="304">
        <v>0.05</v>
      </c>
      <c r="L85" s="858">
        <f>N79*K85</f>
        <v>85.644979811430005</v>
      </c>
      <c r="M85" s="859"/>
      <c r="N85" s="51"/>
    </row>
    <row r="86" spans="1:14" ht="15.75" thickBot="1">
      <c r="B86" s="91" t="s">
        <v>974</v>
      </c>
      <c r="C86" s="92"/>
      <c r="D86" s="92"/>
      <c r="E86" s="92"/>
      <c r="F86" s="92"/>
      <c r="G86" s="92"/>
      <c r="H86" s="92"/>
      <c r="I86" s="93"/>
      <c r="J86" s="94"/>
      <c r="K86" s="305">
        <v>0.05</v>
      </c>
      <c r="L86" s="860">
        <f>N79*K86</f>
        <v>85.644979811430005</v>
      </c>
      <c r="M86" s="861"/>
      <c r="N86" s="51"/>
    </row>
    <row r="87" spans="1:14" ht="15.75" thickBot="1">
      <c r="B87" s="824" t="s">
        <v>953</v>
      </c>
      <c r="C87" s="825"/>
      <c r="D87" s="825"/>
      <c r="E87" s="825"/>
      <c r="F87" s="825"/>
      <c r="G87" s="825"/>
      <c r="H87" s="825"/>
      <c r="I87" s="825"/>
      <c r="J87" s="825"/>
      <c r="K87" s="825"/>
      <c r="L87" s="825"/>
      <c r="M87" s="826"/>
      <c r="N87" s="52">
        <f>L84+L85+L86</f>
        <v>513.86987886858003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2226.76947509718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17721.316238767144</v>
      </c>
      <c r="L36" s="270"/>
      <c r="M36" s="336">
        <v>6.1</v>
      </c>
      <c r="N36" s="272">
        <f>K36/M36</f>
        <v>2905.1338096339582</v>
      </c>
    </row>
    <row r="37" spans="1:14">
      <c r="A37" s="113" t="s">
        <v>138</v>
      </c>
      <c r="B37" s="837" t="str">
        <f>VLOOKUP(A37,EQUIPOS!A7:D154,3,FALSE)</f>
        <v>Camioneta D-300</v>
      </c>
      <c r="C37" s="838"/>
      <c r="D37" s="838"/>
      <c r="E37" s="838"/>
      <c r="F37" s="838"/>
      <c r="G37" s="838"/>
      <c r="H37" s="839"/>
      <c r="I37" s="421"/>
      <c r="J37" s="422"/>
      <c r="K37" s="269">
        <f>VLOOKUP(A37,EQUIPOS!A7:D164,4,FALSE)</f>
        <v>62777.714850777113</v>
      </c>
      <c r="L37" s="335"/>
      <c r="M37" s="336">
        <v>6.1</v>
      </c>
      <c r="N37" s="272">
        <f>K37/M37</f>
        <v>10291.428664061823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77.324025330821314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13273.886499026603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6610.8612992429644</v>
      </c>
      <c r="N48" s="272">
        <f>K48*M48</f>
        <v>2525.3490163108127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32192.585766111828</v>
      </c>
      <c r="N49" s="272">
        <f>K49*M49</f>
        <v>1609.6292883055914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125398.25099985559</v>
      </c>
      <c r="N50" s="272">
        <f>K50*M50</f>
        <v>15047.79011998267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19182.768424599075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40189.057456707807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8037.811491341562</v>
      </c>
      <c r="M84" s="859"/>
      <c r="N84" s="51"/>
    </row>
    <row r="85" spans="1:14">
      <c r="B85" s="89" t="s">
        <v>973</v>
      </c>
      <c r="C85" s="90"/>
      <c r="D85" s="90"/>
      <c r="E85" s="90"/>
      <c r="F85" s="90"/>
      <c r="G85" s="90"/>
      <c r="H85" s="90"/>
      <c r="I85" s="87"/>
      <c r="J85" s="88"/>
      <c r="K85" s="304">
        <v>0.05</v>
      </c>
      <c r="L85" s="858">
        <f>N79*K85</f>
        <v>2009.4528728353905</v>
      </c>
      <c r="M85" s="859"/>
      <c r="N85" s="51"/>
    </row>
    <row r="86" spans="1:14" ht="15.75" thickBot="1">
      <c r="B86" s="91" t="s">
        <v>974</v>
      </c>
      <c r="C86" s="92"/>
      <c r="D86" s="92"/>
      <c r="E86" s="92"/>
      <c r="F86" s="92"/>
      <c r="G86" s="92"/>
      <c r="H86" s="92"/>
      <c r="I86" s="93"/>
      <c r="J86" s="94"/>
      <c r="K86" s="305">
        <v>0.05</v>
      </c>
      <c r="L86" s="860">
        <f>N79*K86</f>
        <v>2009.4528728353905</v>
      </c>
      <c r="M86" s="861"/>
      <c r="N86" s="51"/>
    </row>
    <row r="87" spans="1:14" ht="15.75" thickBot="1">
      <c r="B87" s="824" t="s">
        <v>953</v>
      </c>
      <c r="C87" s="825"/>
      <c r="D87" s="825"/>
      <c r="E87" s="825"/>
      <c r="F87" s="825"/>
      <c r="G87" s="825"/>
      <c r="H87" s="825"/>
      <c r="I87" s="825"/>
      <c r="J87" s="825"/>
      <c r="K87" s="825"/>
      <c r="L87" s="825"/>
      <c r="M87" s="826"/>
      <c r="N87" s="52">
        <f>L84+L85+L86</f>
        <v>12056.717237012343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52245.774693720152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6</v>
      </c>
      <c r="N36" s="272">
        <f>K36/M36</f>
        <v>10462.952475129519</v>
      </c>
    </row>
    <row r="37" spans="1:14">
      <c r="A37" s="113" t="s">
        <v>1711</v>
      </c>
      <c r="B37" s="837" t="str">
        <f>VLOOKUP(A37,EQUIPOS!A7:D154,3,FALSE)</f>
        <v>Caldera para pintura termoplástica</v>
      </c>
      <c r="C37" s="838"/>
      <c r="D37" s="838"/>
      <c r="E37" s="838"/>
      <c r="F37" s="838"/>
      <c r="G37" s="838"/>
      <c r="H37" s="839"/>
      <c r="I37" s="421"/>
      <c r="J37" s="422"/>
      <c r="K37" s="269">
        <f>VLOOKUP(A37,EQUIPOS!A7:D164,4,FALSE)</f>
        <v>65243.801278378683</v>
      </c>
      <c r="L37" s="335"/>
      <c r="M37" s="336">
        <v>6</v>
      </c>
      <c r="N37" s="272">
        <f>K37/M37</f>
        <v>10873.96687972978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89.890050753001674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21426.809405612301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6610.8612992429644</v>
      </c>
      <c r="N48" s="272">
        <f>K48*M48</f>
        <v>5949.7751693186683</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10333.061283109228</v>
      </c>
      <c r="N49" s="272">
        <f>K49*M49</f>
        <v>6716.4898340209984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12666.265003339668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43082.079484252143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8616.4158968504289</v>
      </c>
      <c r="M84" s="859"/>
      <c r="N84" s="51"/>
    </row>
    <row r="85" spans="1:14">
      <c r="B85" s="89" t="s">
        <v>973</v>
      </c>
      <c r="C85" s="90"/>
      <c r="D85" s="90"/>
      <c r="E85" s="90"/>
      <c r="F85" s="90"/>
      <c r="G85" s="90"/>
      <c r="H85" s="90"/>
      <c r="I85" s="87"/>
      <c r="J85" s="88"/>
      <c r="K85" s="304">
        <v>0.05</v>
      </c>
      <c r="L85" s="858">
        <f>N79*K85</f>
        <v>2154.1039742126072</v>
      </c>
      <c r="M85" s="859"/>
      <c r="N85" s="51"/>
    </row>
    <row r="86" spans="1:14" ht="15.75" thickBot="1">
      <c r="B86" s="91" t="s">
        <v>974</v>
      </c>
      <c r="C86" s="92"/>
      <c r="D86" s="92"/>
      <c r="E86" s="92"/>
      <c r="F86" s="92"/>
      <c r="G86" s="92"/>
      <c r="H86" s="92"/>
      <c r="I86" s="93"/>
      <c r="J86" s="94"/>
      <c r="K86" s="305">
        <v>0.05</v>
      </c>
      <c r="L86" s="860">
        <f>N79*K86</f>
        <v>2154.1039742126072</v>
      </c>
      <c r="M86" s="861"/>
      <c r="N86" s="51"/>
    </row>
    <row r="87" spans="1:14" ht="15.75" thickBot="1">
      <c r="B87" s="824" t="s">
        <v>953</v>
      </c>
      <c r="C87" s="825"/>
      <c r="D87" s="825"/>
      <c r="E87" s="825"/>
      <c r="F87" s="825"/>
      <c r="G87" s="825"/>
      <c r="H87" s="825"/>
      <c r="I87" s="825"/>
      <c r="J87" s="825"/>
      <c r="K87" s="825"/>
      <c r="L87" s="825"/>
      <c r="M87" s="826"/>
      <c r="N87" s="52">
        <f>L84+L85+L86</f>
        <v>12924.623845275642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56006.703329527787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250</v>
      </c>
      <c r="N36" s="272">
        <f>K36/M36</f>
        <v>251.11085940310846</v>
      </c>
    </row>
    <row r="37" spans="1:14">
      <c r="A37" s="113" t="s">
        <v>251</v>
      </c>
      <c r="B37" s="837" t="str">
        <f>VLOOKUP(A37,EQUIPOS!A7:D154,3,FALSE)</f>
        <v>Maquina térmica pegatachas</v>
      </c>
      <c r="C37" s="838"/>
      <c r="D37" s="838"/>
      <c r="E37" s="838"/>
      <c r="F37" s="838"/>
      <c r="G37" s="838"/>
      <c r="H37" s="839"/>
      <c r="I37" s="421"/>
      <c r="J37" s="422"/>
      <c r="K37" s="269">
        <f>VLOOKUP(A37,EQUIPOS!A7:D164,4,FALSE)</f>
        <v>36286.113454437436</v>
      </c>
      <c r="L37" s="335"/>
      <c r="M37" s="336">
        <v>250</v>
      </c>
      <c r="N37" s="272">
        <f>K37/M37</f>
        <v>145.14445381774973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1.0747412180720399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397.33005443893023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10333.061283109228</v>
      </c>
      <c r="N48" s="272">
        <f>K48*M48</f>
        <v>826.64490264873825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8869.7619301041432</v>
      </c>
      <c r="N49" s="272">
        <f>K49*M49</f>
        <v>8869.7619301041432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9696.4068327528821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10201.211008999015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2040.2422017998031</v>
      </c>
      <c r="M84" s="859"/>
      <c r="N84" s="51"/>
    </row>
    <row r="85" spans="1:14">
      <c r="B85" s="89" t="s">
        <v>973</v>
      </c>
      <c r="C85" s="90"/>
      <c r="D85" s="90"/>
      <c r="E85" s="90"/>
      <c r="F85" s="90"/>
      <c r="G85" s="90"/>
      <c r="H85" s="90"/>
      <c r="I85" s="87"/>
      <c r="J85" s="88"/>
      <c r="K85" s="304">
        <v>0.05</v>
      </c>
      <c r="L85" s="858">
        <f>N79*K85</f>
        <v>510.06055044995077</v>
      </c>
      <c r="M85" s="859"/>
      <c r="N85" s="51"/>
    </row>
    <row r="86" spans="1:14" ht="15.75" thickBot="1">
      <c r="B86" s="91" t="s">
        <v>974</v>
      </c>
      <c r="C86" s="92"/>
      <c r="D86" s="92"/>
      <c r="E86" s="92"/>
      <c r="F86" s="92"/>
      <c r="G86" s="92"/>
      <c r="H86" s="92"/>
      <c r="I86" s="93"/>
      <c r="J86" s="94"/>
      <c r="K86" s="305">
        <v>0.05</v>
      </c>
      <c r="L86" s="860">
        <f>N79*K86</f>
        <v>510.06055044995077</v>
      </c>
      <c r="M86" s="861"/>
      <c r="N86" s="51"/>
    </row>
    <row r="87" spans="1:14" ht="15.75" thickBot="1">
      <c r="B87" s="824" t="s">
        <v>953</v>
      </c>
      <c r="C87" s="825"/>
      <c r="D87" s="825"/>
      <c r="E87" s="825"/>
      <c r="F87" s="825"/>
      <c r="G87" s="825"/>
      <c r="H87" s="825"/>
      <c r="I87" s="825"/>
      <c r="J87" s="825"/>
      <c r="K87" s="825"/>
      <c r="L87" s="825"/>
      <c r="M87" s="826"/>
      <c r="N87" s="52">
        <f>L84+L85+L86</f>
        <v>3060.3633026997045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13261.57431169872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3.75</v>
      </c>
      <c r="N36" s="272">
        <f>K36/M36</f>
        <v>16740.72396020723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16830.417041412031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160641.00297289799</v>
      </c>
      <c r="N48" s="272">
        <f>K48*M48</f>
        <v>160641.00297289799</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266204.50222413137</v>
      </c>
      <c r="N49" s="272">
        <f>K49*M49</f>
        <v>266204.50222413137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526393.21821924183</v>
      </c>
      <c r="N50" s="272">
        <f>K50*M50</f>
        <v>15791.796546577254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442637.30174360657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468437.02690549887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93687.405381099787</v>
      </c>
      <c r="M84" s="859"/>
      <c r="N84" s="51"/>
    </row>
    <row r="85" spans="1:14">
      <c r="B85" s="89" t="s">
        <v>973</v>
      </c>
      <c r="C85" s="90"/>
      <c r="D85" s="90"/>
      <c r="E85" s="90"/>
      <c r="F85" s="90"/>
      <c r="G85" s="90"/>
      <c r="H85" s="90"/>
      <c r="I85" s="87"/>
      <c r="J85" s="88"/>
      <c r="K85" s="304">
        <v>0.05</v>
      </c>
      <c r="L85" s="858">
        <f>N79*K85</f>
        <v>23421.851345274947</v>
      </c>
      <c r="M85" s="859"/>
      <c r="N85" s="51"/>
    </row>
    <row r="86" spans="1:14" ht="15.75" thickBot="1">
      <c r="B86" s="91" t="s">
        <v>974</v>
      </c>
      <c r="C86" s="92"/>
      <c r="D86" s="92"/>
      <c r="E86" s="92"/>
      <c r="F86" s="92"/>
      <c r="G86" s="92"/>
      <c r="H86" s="92"/>
      <c r="I86" s="93"/>
      <c r="J86" s="94"/>
      <c r="K86" s="305">
        <v>0.05</v>
      </c>
      <c r="L86" s="860">
        <f>N79*K86</f>
        <v>23421.851345274947</v>
      </c>
      <c r="M86" s="861"/>
      <c r="N86" s="51"/>
    </row>
    <row r="87" spans="1:14" ht="15.75" thickBot="1">
      <c r="B87" s="824" t="s">
        <v>953</v>
      </c>
      <c r="C87" s="825"/>
      <c r="D87" s="825"/>
      <c r="E87" s="825"/>
      <c r="F87" s="825"/>
      <c r="G87" s="825"/>
      <c r="H87" s="825"/>
      <c r="I87" s="825"/>
      <c r="J87" s="825"/>
      <c r="K87" s="825"/>
      <c r="L87" s="825"/>
      <c r="M87" s="826"/>
      <c r="N87" s="52">
        <f>L84+L85+L86</f>
        <v>140531.10807164968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608968.13497714861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3.75</v>
      </c>
      <c r="N36" s="272">
        <f>K36/M36</f>
        <v>16740.72396020723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16830.417041412031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160641.00297289799</v>
      </c>
      <c r="N48" s="272">
        <f>K48*M48</f>
        <v>160641.00297289799</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258063.13819418976</v>
      </c>
      <c r="N49" s="272">
        <f>K49*M49</f>
        <v>258063.13819418976</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526393.21821924183</v>
      </c>
      <c r="N50" s="272">
        <f>K50*M50</f>
        <v>15791.796546577254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434495.93771366496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460295.66287555726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92059.132575111464</v>
      </c>
      <c r="M84" s="859"/>
      <c r="N84" s="51"/>
    </row>
    <row r="85" spans="1:14">
      <c r="B85" s="89" t="s">
        <v>973</v>
      </c>
      <c r="C85" s="90"/>
      <c r="D85" s="90"/>
      <c r="E85" s="90"/>
      <c r="F85" s="90"/>
      <c r="G85" s="90"/>
      <c r="H85" s="90"/>
      <c r="I85" s="87"/>
      <c r="J85" s="88"/>
      <c r="K85" s="304">
        <v>0.05</v>
      </c>
      <c r="L85" s="858">
        <f>N79*K85</f>
        <v>23014.783143777866</v>
      </c>
      <c r="M85" s="859"/>
      <c r="N85" s="51"/>
    </row>
    <row r="86" spans="1:14" ht="15.75" thickBot="1">
      <c r="B86" s="91" t="s">
        <v>974</v>
      </c>
      <c r="C86" s="92"/>
      <c r="D86" s="92"/>
      <c r="E86" s="92"/>
      <c r="F86" s="92"/>
      <c r="G86" s="92"/>
      <c r="H86" s="92"/>
      <c r="I86" s="93"/>
      <c r="J86" s="94"/>
      <c r="K86" s="305">
        <v>0.05</v>
      </c>
      <c r="L86" s="860">
        <f>N79*K86</f>
        <v>23014.783143777866</v>
      </c>
      <c r="M86" s="861"/>
      <c r="N86" s="51"/>
    </row>
    <row r="87" spans="1:14" ht="15.75" thickBot="1">
      <c r="B87" s="824" t="s">
        <v>953</v>
      </c>
      <c r="C87" s="825"/>
      <c r="D87" s="825"/>
      <c r="E87" s="825"/>
      <c r="F87" s="825"/>
      <c r="G87" s="825"/>
      <c r="H87" s="825"/>
      <c r="I87" s="825"/>
      <c r="J87" s="825"/>
      <c r="K87" s="825"/>
      <c r="L87" s="825"/>
      <c r="M87" s="826"/>
      <c r="N87" s="52">
        <f>L84+L85+L86</f>
        <v>138088.6988626672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598384.36173822451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3</v>
      </c>
      <c r="N36" s="272">
        <f>K36/M36</f>
        <v>20925.904950259039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45.109166666666674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20971.014116925704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144105.72028394058</v>
      </c>
      <c r="N48" s="272">
        <f>K48*M48</f>
        <v>144105.72028394058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526393.21821924183</v>
      </c>
      <c r="N49" s="272">
        <f>K49*M49</f>
        <v>31583.593093154508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175689.3133770951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201171.24416068746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40234.248832137499</v>
      </c>
      <c r="M84" s="859"/>
      <c r="N84" s="51"/>
    </row>
    <row r="85" spans="1:14">
      <c r="B85" s="89" t="s">
        <v>973</v>
      </c>
      <c r="C85" s="90"/>
      <c r="D85" s="90"/>
      <c r="E85" s="90"/>
      <c r="F85" s="90"/>
      <c r="G85" s="90"/>
      <c r="H85" s="90"/>
      <c r="I85" s="87"/>
      <c r="J85" s="88"/>
      <c r="K85" s="304">
        <v>0.05</v>
      </c>
      <c r="L85" s="858">
        <f>N79*K85</f>
        <v>10058.562208034375</v>
      </c>
      <c r="M85" s="859"/>
      <c r="N85" s="51"/>
    </row>
    <row r="86" spans="1:14" ht="15.75" thickBot="1">
      <c r="B86" s="91" t="s">
        <v>974</v>
      </c>
      <c r="C86" s="92"/>
      <c r="D86" s="92"/>
      <c r="E86" s="92"/>
      <c r="F86" s="92"/>
      <c r="G86" s="92"/>
      <c r="H86" s="92"/>
      <c r="I86" s="93"/>
      <c r="J86" s="94"/>
      <c r="K86" s="305">
        <v>0.05</v>
      </c>
      <c r="L86" s="860">
        <f>N79*K86</f>
        <v>10058.562208034375</v>
      </c>
      <c r="M86" s="861"/>
      <c r="N86" s="51"/>
    </row>
    <row r="87" spans="1:14" ht="15.75" thickBot="1">
      <c r="B87" s="824" t="s">
        <v>953</v>
      </c>
      <c r="C87" s="825"/>
      <c r="D87" s="825"/>
      <c r="E87" s="825"/>
      <c r="F87" s="825"/>
      <c r="G87" s="825"/>
      <c r="H87" s="825"/>
      <c r="I87" s="825"/>
      <c r="J87" s="825"/>
      <c r="K87" s="825"/>
      <c r="L87" s="825"/>
      <c r="M87" s="826"/>
      <c r="N87" s="52">
        <f>L84+L85+L86</f>
        <v>60351.373248206248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261522.61740889371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72766.665705498657</v>
      </c>
      <c r="L36" s="270"/>
      <c r="M36" s="336">
        <v>6.25</v>
      </c>
      <c r="N36" s="272">
        <f>K36/M36</f>
        <v>11642.666512879785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323.210243614408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11965.876756494194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188508.72620679482</v>
      </c>
      <c r="N48" s="272">
        <f>K48*M48</f>
        <v>47127.181551698704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476752.68453807611</v>
      </c>
      <c r="N49" s="272">
        <f>K49*M49</f>
        <v>115436.48536030899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162563.6669120077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180993.74854079005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36198.749708158015</v>
      </c>
      <c r="M84" s="859"/>
      <c r="N84" s="51"/>
    </row>
    <row r="85" spans="1:14">
      <c r="B85" s="89" t="s">
        <v>973</v>
      </c>
      <c r="C85" s="90"/>
      <c r="D85" s="90"/>
      <c r="E85" s="90"/>
      <c r="F85" s="90"/>
      <c r="G85" s="90"/>
      <c r="H85" s="90"/>
      <c r="I85" s="87"/>
      <c r="J85" s="88"/>
      <c r="K85" s="304">
        <v>0.05</v>
      </c>
      <c r="L85" s="858">
        <f>N79*K85</f>
        <v>9049.6874270395037</v>
      </c>
      <c r="M85" s="859"/>
      <c r="N85" s="51"/>
    </row>
    <row r="86" spans="1:14" ht="15.75" thickBot="1">
      <c r="B86" s="91" t="s">
        <v>974</v>
      </c>
      <c r="C86" s="92"/>
      <c r="D86" s="92"/>
      <c r="E86" s="92"/>
      <c r="F86" s="92"/>
      <c r="G86" s="92"/>
      <c r="H86" s="92"/>
      <c r="I86" s="93"/>
      <c r="J86" s="94"/>
      <c r="K86" s="305">
        <v>0.05</v>
      </c>
      <c r="L86" s="860">
        <f>N79*K86</f>
        <v>9049.6874270395037</v>
      </c>
      <c r="M86" s="861"/>
      <c r="N86" s="51"/>
    </row>
    <row r="87" spans="1:14" ht="15.75" thickBot="1">
      <c r="B87" s="824" t="s">
        <v>953</v>
      </c>
      <c r="C87" s="825"/>
      <c r="D87" s="825"/>
      <c r="E87" s="825"/>
      <c r="F87" s="825"/>
      <c r="G87" s="825"/>
      <c r="H87" s="825"/>
      <c r="I87" s="825"/>
      <c r="J87" s="825"/>
      <c r="K87" s="825"/>
      <c r="L87" s="825"/>
      <c r="M87" s="826"/>
      <c r="N87" s="52">
        <f>L84+L85+L86</f>
        <v>54298.124562237026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235291.87310302709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36.087333333333333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98352.143254534967</v>
      </c>
      <c r="N48" s="272">
        <f>K48*M48</f>
        <v>98352.143254534967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98352.143254534967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101996.96392120163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20399.392784240328</v>
      </c>
      <c r="M84" s="859"/>
      <c r="N84" s="51"/>
    </row>
    <row r="85" spans="1:14">
      <c r="B85" s="89" t="s">
        <v>973</v>
      </c>
      <c r="C85" s="90"/>
      <c r="D85" s="90"/>
      <c r="E85" s="90"/>
      <c r="F85" s="90"/>
      <c r="G85" s="90"/>
      <c r="H85" s="90"/>
      <c r="I85" s="87"/>
      <c r="J85" s="88"/>
      <c r="K85" s="304">
        <v>0.05</v>
      </c>
      <c r="L85" s="858">
        <f>N79*K85</f>
        <v>5099.848196060082</v>
      </c>
      <c r="M85" s="859"/>
      <c r="N85" s="51"/>
    </row>
    <row r="86" spans="1:14" ht="15.75" thickBot="1">
      <c r="B86" s="91" t="s">
        <v>974</v>
      </c>
      <c r="C86" s="92"/>
      <c r="D86" s="92"/>
      <c r="E86" s="92"/>
      <c r="F86" s="92"/>
      <c r="G86" s="92"/>
      <c r="H86" s="92"/>
      <c r="I86" s="93"/>
      <c r="J86" s="94"/>
      <c r="K86" s="305">
        <v>0.05</v>
      </c>
      <c r="L86" s="860">
        <f>N79*K86</f>
        <v>5099.848196060082</v>
      </c>
      <c r="M86" s="861"/>
      <c r="N86" s="51"/>
    </row>
    <row r="87" spans="1:14" ht="15.75" thickBot="1">
      <c r="B87" s="824" t="s">
        <v>953</v>
      </c>
      <c r="C87" s="825"/>
      <c r="D87" s="825"/>
      <c r="E87" s="825"/>
      <c r="F87" s="825"/>
      <c r="G87" s="825"/>
      <c r="H87" s="825"/>
      <c r="I87" s="825"/>
      <c r="J87" s="825"/>
      <c r="K87" s="825"/>
      <c r="L87" s="825"/>
      <c r="M87" s="826"/>
      <c r="N87" s="52">
        <f>L84+L85+L86</f>
        <v>30599.089176360496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132596.05309756214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73484.725657021932</v>
      </c>
      <c r="N48" s="272">
        <f>K48*M48</f>
        <v>73484.725657021932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73484.725657021932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77255.22979495296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15451.045958990593</v>
      </c>
      <c r="M84" s="859"/>
      <c r="N84" s="51"/>
    </row>
    <row r="85" spans="1:14">
      <c r="B85" s="89" t="s">
        <v>973</v>
      </c>
      <c r="C85" s="90"/>
      <c r="D85" s="90"/>
      <c r="E85" s="90"/>
      <c r="F85" s="90"/>
      <c r="G85" s="90"/>
      <c r="H85" s="90"/>
      <c r="I85" s="87"/>
      <c r="J85" s="88"/>
      <c r="K85" s="304">
        <v>0.05</v>
      </c>
      <c r="L85" s="858">
        <f>N79*K85</f>
        <v>3862.7614897476483</v>
      </c>
      <c r="M85" s="859"/>
      <c r="N85" s="51"/>
    </row>
    <row r="86" spans="1:14" ht="15.75" thickBot="1">
      <c r="B86" s="91" t="s">
        <v>974</v>
      </c>
      <c r="C86" s="92"/>
      <c r="D86" s="92"/>
      <c r="E86" s="92"/>
      <c r="F86" s="92"/>
      <c r="G86" s="92"/>
      <c r="H86" s="92"/>
      <c r="I86" s="93"/>
      <c r="J86" s="94"/>
      <c r="K86" s="305">
        <v>0.05</v>
      </c>
      <c r="L86" s="860">
        <f>N79*K86</f>
        <v>3862.7614897476483</v>
      </c>
      <c r="M86" s="861"/>
      <c r="N86" s="51"/>
    </row>
    <row r="87" spans="1:14" ht="15.75" thickBot="1">
      <c r="B87" s="824" t="s">
        <v>953</v>
      </c>
      <c r="C87" s="825"/>
      <c r="D87" s="825"/>
      <c r="E87" s="825"/>
      <c r="F87" s="825"/>
      <c r="G87" s="825"/>
      <c r="H87" s="825"/>
      <c r="I87" s="825"/>
      <c r="J87" s="825"/>
      <c r="K87" s="825"/>
      <c r="L87" s="825"/>
      <c r="M87" s="826"/>
      <c r="N87" s="52">
        <f>L84+L85+L86</f>
        <v>23176.568938485889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100431.79873343885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44272.93486925379</v>
      </c>
      <c r="N48" s="272">
        <f>K48*M48</f>
        <v>44272.93486925379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44272.93486925379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48043.439007184825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9608.6878014369649</v>
      </c>
      <c r="M84" s="859"/>
      <c r="N84" s="51"/>
    </row>
    <row r="85" spans="1:14">
      <c r="B85" s="89" t="s">
        <v>973</v>
      </c>
      <c r="C85" s="90"/>
      <c r="D85" s="90"/>
      <c r="E85" s="90"/>
      <c r="F85" s="90"/>
      <c r="G85" s="90"/>
      <c r="H85" s="90"/>
      <c r="I85" s="87"/>
      <c r="J85" s="88"/>
      <c r="K85" s="304">
        <v>0.05</v>
      </c>
      <c r="L85" s="858">
        <f>N79*K85</f>
        <v>2402.1719503592412</v>
      </c>
      <c r="M85" s="859"/>
      <c r="N85" s="51"/>
    </row>
    <row r="86" spans="1:14" ht="15.75" thickBot="1">
      <c r="B86" s="91" t="s">
        <v>974</v>
      </c>
      <c r="C86" s="92"/>
      <c r="D86" s="92"/>
      <c r="E86" s="92"/>
      <c r="F86" s="92"/>
      <c r="G86" s="92"/>
      <c r="H86" s="92"/>
      <c r="I86" s="93"/>
      <c r="J86" s="94"/>
      <c r="K86" s="305">
        <v>0.05</v>
      </c>
      <c r="L86" s="860">
        <f>N79*K86</f>
        <v>2402.1719503592412</v>
      </c>
      <c r="M86" s="861"/>
      <c r="N86" s="51"/>
    </row>
    <row r="87" spans="1:14" ht="15.75" thickBot="1">
      <c r="B87" s="824" t="s">
        <v>953</v>
      </c>
      <c r="C87" s="825"/>
      <c r="D87" s="825"/>
      <c r="E87" s="825"/>
      <c r="F87" s="825"/>
      <c r="G87" s="825"/>
      <c r="H87" s="825"/>
      <c r="I87" s="825"/>
      <c r="J87" s="825"/>
      <c r="K87" s="825"/>
      <c r="L87" s="825"/>
      <c r="M87" s="826"/>
      <c r="N87" s="52">
        <f>L84+L85+L86</f>
        <v>14413.031702155447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62456.470709340269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9675.3840629832048</v>
      </c>
      <c r="L36" s="270"/>
      <c r="M36" s="336">
        <v>1.25</v>
      </c>
      <c r="N36" s="272">
        <f>K36/M36</f>
        <v>7740.3072503865642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538.15848722881594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8278.4657376153809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3456.1179652176056</v>
      </c>
      <c r="N48" s="272">
        <f>K48*M48</f>
        <v>33178.732466089015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538788.98962736479</v>
      </c>
      <c r="N49" s="272">
        <f>K49*M49</f>
        <v>64654.67875528377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43595.481465084777</v>
      </c>
      <c r="N50" s="272">
        <f>K50*M50</f>
        <v>21797.740732542388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119631.15195391516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154817.54205297134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30963.50841059427</v>
      </c>
      <c r="M84" s="859"/>
      <c r="N84" s="51"/>
    </row>
    <row r="85" spans="1:14">
      <c r="B85" s="89" t="s">
        <v>973</v>
      </c>
      <c r="C85" s="90"/>
      <c r="D85" s="90"/>
      <c r="E85" s="90"/>
      <c r="F85" s="90"/>
      <c r="G85" s="90"/>
      <c r="H85" s="90"/>
      <c r="I85" s="87"/>
      <c r="J85" s="88"/>
      <c r="K85" s="304">
        <v>0.05</v>
      </c>
      <c r="L85" s="858">
        <f>N79*K85</f>
        <v>7740.8771026485674</v>
      </c>
      <c r="M85" s="859"/>
      <c r="N85" s="51"/>
    </row>
    <row r="86" spans="1:14" ht="15.75" thickBot="1">
      <c r="B86" s="91" t="s">
        <v>974</v>
      </c>
      <c r="C86" s="92"/>
      <c r="D86" s="92"/>
      <c r="E86" s="92"/>
      <c r="F86" s="92"/>
      <c r="G86" s="92"/>
      <c r="H86" s="92"/>
      <c r="I86" s="93"/>
      <c r="J86" s="94"/>
      <c r="K86" s="305">
        <v>0.05</v>
      </c>
      <c r="L86" s="860">
        <f>N79*K86</f>
        <v>7740.8771026485674</v>
      </c>
      <c r="M86" s="861"/>
      <c r="N86" s="51"/>
    </row>
    <row r="87" spans="1:14" ht="15.75" thickBot="1">
      <c r="B87" s="824" t="s">
        <v>953</v>
      </c>
      <c r="C87" s="825"/>
      <c r="D87" s="825"/>
      <c r="E87" s="825"/>
      <c r="F87" s="825"/>
      <c r="G87" s="825"/>
      <c r="H87" s="825"/>
      <c r="I87" s="825"/>
      <c r="J87" s="825"/>
      <c r="K87" s="825"/>
      <c r="L87" s="825"/>
      <c r="M87" s="826"/>
      <c r="N87" s="52">
        <f>L84+L85+L86</f>
        <v>46445.262615891406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201262.80466886275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7.7329999999999997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14641.664933624195</v>
      </c>
      <c r="N48" s="272">
        <f>K48*M48</f>
        <v>14641.664933624195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14641.664933624195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15422.697933624195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3084.539586724839</v>
      </c>
      <c r="M84" s="859"/>
      <c r="N84" s="51"/>
    </row>
    <row r="85" spans="1:14">
      <c r="B85" s="89" t="s">
        <v>973</v>
      </c>
      <c r="C85" s="90"/>
      <c r="D85" s="90"/>
      <c r="E85" s="90"/>
      <c r="F85" s="90"/>
      <c r="G85" s="90"/>
      <c r="H85" s="90"/>
      <c r="I85" s="87"/>
      <c r="J85" s="88"/>
      <c r="K85" s="304">
        <v>0.05</v>
      </c>
      <c r="L85" s="858">
        <f>N79*K85</f>
        <v>771.13489668120974</v>
      </c>
      <c r="M85" s="859"/>
      <c r="N85" s="51"/>
    </row>
    <row r="86" spans="1:14" ht="15.75" thickBot="1">
      <c r="B86" s="91" t="s">
        <v>974</v>
      </c>
      <c r="C86" s="92"/>
      <c r="D86" s="92"/>
      <c r="E86" s="92"/>
      <c r="F86" s="92"/>
      <c r="G86" s="92"/>
      <c r="H86" s="92"/>
      <c r="I86" s="93"/>
      <c r="J86" s="94"/>
      <c r="K86" s="305">
        <v>0.05</v>
      </c>
      <c r="L86" s="860">
        <f>N79*K86</f>
        <v>771.13489668120974</v>
      </c>
      <c r="M86" s="861"/>
      <c r="N86" s="51"/>
    </row>
    <row r="87" spans="1:14" ht="15.75" thickBot="1">
      <c r="B87" s="824" t="s">
        <v>953</v>
      </c>
      <c r="C87" s="825"/>
      <c r="D87" s="825"/>
      <c r="E87" s="825"/>
      <c r="F87" s="825"/>
      <c r="G87" s="825"/>
      <c r="H87" s="825"/>
      <c r="I87" s="825"/>
      <c r="J87" s="825"/>
      <c r="K87" s="825"/>
      <c r="L87" s="825"/>
      <c r="M87" s="826"/>
      <c r="N87" s="52">
        <f>L84+L85+L86</f>
        <v>4626.8093800872584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20049.507313711452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160</v>
      </c>
      <c r="N36" s="272">
        <f>K36/M36</f>
        <v>392.36071781735694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20.102155451800996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412.46287326915797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57372.173892265957</v>
      </c>
      <c r="N48" s="272">
        <f>K48*M48</f>
        <v>57372.173892265957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526393.21821924183</v>
      </c>
      <c r="N49" s="272">
        <f>K49*M49</f>
        <v>15791.796546577254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73163.970438843215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75586.648857292472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15117.329771458495</v>
      </c>
      <c r="M84" s="859"/>
      <c r="N84" s="51"/>
    </row>
    <row r="85" spans="1:14">
      <c r="B85" s="89" t="s">
        <v>973</v>
      </c>
      <c r="C85" s="90"/>
      <c r="D85" s="90"/>
      <c r="E85" s="90"/>
      <c r="F85" s="90"/>
      <c r="G85" s="90"/>
      <c r="H85" s="90"/>
      <c r="I85" s="87"/>
      <c r="J85" s="88"/>
      <c r="K85" s="304">
        <v>0.05</v>
      </c>
      <c r="L85" s="858">
        <f>N79*K85</f>
        <v>3779.3324428646238</v>
      </c>
      <c r="M85" s="859"/>
      <c r="N85" s="51"/>
    </row>
    <row r="86" spans="1:14" ht="15.75" thickBot="1">
      <c r="B86" s="91" t="s">
        <v>974</v>
      </c>
      <c r="C86" s="92"/>
      <c r="D86" s="92"/>
      <c r="E86" s="92"/>
      <c r="F86" s="92"/>
      <c r="G86" s="92"/>
      <c r="H86" s="92"/>
      <c r="I86" s="93"/>
      <c r="J86" s="94"/>
      <c r="K86" s="305">
        <v>0.05</v>
      </c>
      <c r="L86" s="860">
        <f>N79*K86</f>
        <v>3779.3324428646238</v>
      </c>
      <c r="M86" s="861"/>
      <c r="N86" s="51"/>
    </row>
    <row r="87" spans="1:14" ht="15.75" thickBot="1">
      <c r="B87" s="824" t="s">
        <v>953</v>
      </c>
      <c r="C87" s="825"/>
      <c r="D87" s="825"/>
      <c r="E87" s="825"/>
      <c r="F87" s="825"/>
      <c r="G87" s="825"/>
      <c r="H87" s="825"/>
      <c r="I87" s="825"/>
      <c r="J87" s="825"/>
      <c r="K87" s="825"/>
      <c r="L87" s="825"/>
      <c r="M87" s="826"/>
      <c r="N87" s="52">
        <f>L84+L85+L86</f>
        <v>22675.994657187741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98262.643514480209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9430.1513860327577</v>
      </c>
      <c r="N48" s="272">
        <f>K48*M48</f>
        <v>377.2060554413103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16392.20452999694</v>
      </c>
      <c r="N49" s="272">
        <f>K49*M49</f>
        <v>6556.8818119987764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492.97425974703691</v>
      </c>
      <c r="N50" s="272">
        <f>K50*M50</f>
        <v>1478.9227792411107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8413.0106466811976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9206.9319800145295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1841.3863960029059</v>
      </c>
      <c r="M84" s="859"/>
      <c r="N84" s="51"/>
    </row>
    <row r="85" spans="1:14">
      <c r="B85" s="89" t="s">
        <v>973</v>
      </c>
      <c r="C85" s="90"/>
      <c r="D85" s="90"/>
      <c r="E85" s="90"/>
      <c r="F85" s="90"/>
      <c r="G85" s="90"/>
      <c r="H85" s="90"/>
      <c r="I85" s="87"/>
      <c r="J85" s="88"/>
      <c r="K85" s="304">
        <v>0.05</v>
      </c>
      <c r="L85" s="858">
        <f>N79*K85</f>
        <v>460.34659900072648</v>
      </c>
      <c r="M85" s="859"/>
      <c r="N85" s="51"/>
    </row>
    <row r="86" spans="1:14" ht="15.75" thickBot="1">
      <c r="B86" s="91" t="s">
        <v>974</v>
      </c>
      <c r="C86" s="92"/>
      <c r="D86" s="92"/>
      <c r="E86" s="92"/>
      <c r="F86" s="92"/>
      <c r="G86" s="92"/>
      <c r="H86" s="92"/>
      <c r="I86" s="93"/>
      <c r="J86" s="94"/>
      <c r="K86" s="305">
        <v>0.05</v>
      </c>
      <c r="L86" s="860">
        <f>N79*K86</f>
        <v>460.34659900072648</v>
      </c>
      <c r="M86" s="861"/>
      <c r="N86" s="51"/>
    </row>
    <row r="87" spans="1:14" ht="15.75" thickBot="1">
      <c r="B87" s="824" t="s">
        <v>953</v>
      </c>
      <c r="C87" s="825"/>
      <c r="D87" s="825"/>
      <c r="E87" s="825"/>
      <c r="F87" s="825"/>
      <c r="G87" s="825"/>
      <c r="H87" s="825"/>
      <c r="I87" s="825"/>
      <c r="J87" s="825"/>
      <c r="K87" s="825"/>
      <c r="L87" s="825"/>
      <c r="M87" s="826"/>
      <c r="N87" s="52">
        <f>L84+L85+L86</f>
        <v>2762.079594004359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11969.011574018888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42839.058571113179</v>
      </c>
      <c r="N48" s="272">
        <f>K48*M48</f>
        <v>17135.623428445273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492.97425974703691</v>
      </c>
      <c r="N49" s="272">
        <f>K49*M49</f>
        <v>1478.9227792411107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18614.546207686384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19408.467541019716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3881.6935082039436</v>
      </c>
      <c r="M84" s="859"/>
      <c r="N84" s="51"/>
    </row>
    <row r="85" spans="1:14">
      <c r="B85" s="89" t="s">
        <v>973</v>
      </c>
      <c r="C85" s="90"/>
      <c r="D85" s="90"/>
      <c r="E85" s="90"/>
      <c r="F85" s="90"/>
      <c r="G85" s="90"/>
      <c r="H85" s="90"/>
      <c r="I85" s="87"/>
      <c r="J85" s="88"/>
      <c r="K85" s="304">
        <v>0.05</v>
      </c>
      <c r="L85" s="858">
        <f>N79*K85</f>
        <v>970.42337705098589</v>
      </c>
      <c r="M85" s="859"/>
      <c r="N85" s="51"/>
    </row>
    <row r="86" spans="1:14" ht="15.75" thickBot="1">
      <c r="B86" s="91" t="s">
        <v>974</v>
      </c>
      <c r="C86" s="92"/>
      <c r="D86" s="92"/>
      <c r="E86" s="92"/>
      <c r="F86" s="92"/>
      <c r="G86" s="92"/>
      <c r="H86" s="92"/>
      <c r="I86" s="93"/>
      <c r="J86" s="94"/>
      <c r="K86" s="305">
        <v>0.05</v>
      </c>
      <c r="L86" s="860">
        <f>N79*K86</f>
        <v>970.42337705098589</v>
      </c>
      <c r="M86" s="861"/>
      <c r="N86" s="51"/>
    </row>
    <row r="87" spans="1:14" ht="15.75" thickBot="1">
      <c r="B87" s="824" t="s">
        <v>953</v>
      </c>
      <c r="C87" s="825"/>
      <c r="D87" s="825"/>
      <c r="E87" s="825"/>
      <c r="F87" s="825"/>
      <c r="G87" s="825"/>
      <c r="H87" s="825"/>
      <c r="I87" s="825"/>
      <c r="J87" s="825"/>
      <c r="K87" s="825"/>
      <c r="L87" s="825"/>
      <c r="M87" s="826"/>
      <c r="N87" s="52">
        <f>L84+L85+L86</f>
        <v>5822.5402623059144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25231.007803325629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9430.1513860327577</v>
      </c>
      <c r="N48" s="272">
        <f>K48*M48</f>
        <v>754.4121108826206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16392.20452999694</v>
      </c>
      <c r="N49" s="272">
        <f>K49*M49</f>
        <v>6556.8818119987764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492.97425974703691</v>
      </c>
      <c r="N50" s="272">
        <f>K50*M50</f>
        <v>1478.9227792411107</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19510.658040067774</v>
      </c>
      <c r="N51" s="272">
        <f>K51*M51</f>
        <v>29265.987060101659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38056.203762224162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41208.778001902145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8241.7556003804293</v>
      </c>
      <c r="M84" s="859"/>
      <c r="N84" s="51"/>
    </row>
    <row r="85" spans="1:14">
      <c r="B85" s="89" t="s">
        <v>973</v>
      </c>
      <c r="C85" s="90"/>
      <c r="D85" s="90"/>
      <c r="E85" s="90"/>
      <c r="F85" s="90"/>
      <c r="G85" s="90"/>
      <c r="H85" s="90"/>
      <c r="I85" s="87"/>
      <c r="J85" s="88"/>
      <c r="K85" s="304">
        <v>0.05</v>
      </c>
      <c r="L85" s="858">
        <f>N79*K85</f>
        <v>2060.4389000951073</v>
      </c>
      <c r="M85" s="859"/>
      <c r="N85" s="51"/>
    </row>
    <row r="86" spans="1:14" ht="15.75" thickBot="1">
      <c r="B86" s="91" t="s">
        <v>974</v>
      </c>
      <c r="C86" s="92"/>
      <c r="D86" s="92"/>
      <c r="E86" s="92"/>
      <c r="F86" s="92"/>
      <c r="G86" s="92"/>
      <c r="H86" s="92"/>
      <c r="I86" s="93"/>
      <c r="J86" s="94"/>
      <c r="K86" s="305">
        <v>0.05</v>
      </c>
      <c r="L86" s="860">
        <f>N79*K86</f>
        <v>2060.4389000951073</v>
      </c>
      <c r="M86" s="861"/>
      <c r="N86" s="51"/>
    </row>
    <row r="87" spans="1:14" ht="15.75" thickBot="1">
      <c r="B87" s="824" t="s">
        <v>953</v>
      </c>
      <c r="C87" s="825"/>
      <c r="D87" s="825"/>
      <c r="E87" s="825"/>
      <c r="F87" s="825"/>
      <c r="G87" s="825"/>
      <c r="H87" s="825"/>
      <c r="I87" s="825"/>
      <c r="J87" s="825"/>
      <c r="K87" s="825"/>
      <c r="L87" s="825"/>
      <c r="M87" s="826"/>
      <c r="N87" s="52">
        <f>L84+L85+L86</f>
        <v>12362.633400570643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53571.41140247279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42839.058571113179</v>
      </c>
      <c r="N48" s="272">
        <f>K48*M48</f>
        <v>17135.623428445273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492.97425974703691</v>
      </c>
      <c r="N49" s="272">
        <f>K49*M49</f>
        <v>1478.9227792411107</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19510.658040067774</v>
      </c>
      <c r="N50" s="272">
        <f>K50*M50</f>
        <v>29265.987060101659</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47880.533267788043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51033.107507466033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10206.621501493208</v>
      </c>
      <c r="M84" s="859"/>
      <c r="N84" s="51"/>
    </row>
    <row r="85" spans="1:14">
      <c r="B85" s="89" t="s">
        <v>973</v>
      </c>
      <c r="C85" s="90"/>
      <c r="D85" s="90"/>
      <c r="E85" s="90"/>
      <c r="F85" s="90"/>
      <c r="G85" s="90"/>
      <c r="H85" s="90"/>
      <c r="I85" s="87"/>
      <c r="J85" s="88"/>
      <c r="K85" s="304">
        <v>0.05</v>
      </c>
      <c r="L85" s="858">
        <f>N79*K85</f>
        <v>2551.6553753733019</v>
      </c>
      <c r="M85" s="859"/>
      <c r="N85" s="51"/>
    </row>
    <row r="86" spans="1:14" ht="15.75" thickBot="1">
      <c r="B86" s="91" t="s">
        <v>974</v>
      </c>
      <c r="C86" s="92"/>
      <c r="D86" s="92"/>
      <c r="E86" s="92"/>
      <c r="F86" s="92"/>
      <c r="G86" s="92"/>
      <c r="H86" s="92"/>
      <c r="I86" s="93"/>
      <c r="J86" s="94"/>
      <c r="K86" s="305">
        <v>0.05</v>
      </c>
      <c r="L86" s="860">
        <f>N79*K86</f>
        <v>2551.6553753733019</v>
      </c>
      <c r="M86" s="861"/>
      <c r="N86" s="51"/>
    </row>
    <row r="87" spans="1:14" ht="15.75" thickBot="1">
      <c r="B87" s="824" t="s">
        <v>953</v>
      </c>
      <c r="C87" s="825"/>
      <c r="D87" s="825"/>
      <c r="E87" s="825"/>
      <c r="F87" s="825"/>
      <c r="G87" s="825"/>
      <c r="H87" s="825"/>
      <c r="I87" s="825"/>
      <c r="J87" s="825"/>
      <c r="K87" s="825"/>
      <c r="L87" s="825"/>
      <c r="M87" s="826"/>
      <c r="N87" s="52">
        <f>L84+L85+L86</f>
        <v>15309.932252239812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66343.039759705847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208599.96588210974</v>
      </c>
      <c r="L36" s="270"/>
      <c r="M36" s="336">
        <v>0.75</v>
      </c>
      <c r="N36" s="272">
        <f>K36/M36</f>
        <v>278133.28784281301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8969.3081204802675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287102.59596329328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20151.257979050002</v>
      </c>
      <c r="N48" s="272">
        <f>K48*M48</f>
        <v>20151.257979050002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20151.257979050002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352100.39454474463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70420.078908948926</v>
      </c>
      <c r="M84" s="859"/>
      <c r="N84" s="51"/>
    </row>
    <row r="85" spans="1:14">
      <c r="B85" s="89" t="s">
        <v>973</v>
      </c>
      <c r="C85" s="90"/>
      <c r="D85" s="90"/>
      <c r="E85" s="90"/>
      <c r="F85" s="90"/>
      <c r="G85" s="90"/>
      <c r="H85" s="90"/>
      <c r="I85" s="87"/>
      <c r="J85" s="88"/>
      <c r="K85" s="304">
        <v>0.05</v>
      </c>
      <c r="L85" s="858">
        <f>N79*K85</f>
        <v>17605.019727237232</v>
      </c>
      <c r="M85" s="859"/>
      <c r="N85" s="51"/>
    </row>
    <row r="86" spans="1:14" ht="15.75" thickBot="1">
      <c r="B86" s="91" t="s">
        <v>974</v>
      </c>
      <c r="C86" s="92"/>
      <c r="D86" s="92"/>
      <c r="E86" s="92"/>
      <c r="F86" s="92"/>
      <c r="G86" s="92"/>
      <c r="H86" s="92"/>
      <c r="I86" s="93"/>
      <c r="J86" s="94"/>
      <c r="K86" s="305">
        <v>0.05</v>
      </c>
      <c r="L86" s="860">
        <f>N79*K86</f>
        <v>17605.019727237232</v>
      </c>
      <c r="M86" s="861"/>
      <c r="N86" s="51"/>
    </row>
    <row r="87" spans="1:14" ht="15.75" thickBot="1">
      <c r="B87" s="824" t="s">
        <v>953</v>
      </c>
      <c r="C87" s="825"/>
      <c r="D87" s="825"/>
      <c r="E87" s="825"/>
      <c r="F87" s="825"/>
      <c r="G87" s="825"/>
      <c r="H87" s="825"/>
      <c r="I87" s="825"/>
      <c r="J87" s="825"/>
      <c r="K87" s="825"/>
      <c r="L87" s="825"/>
      <c r="M87" s="826"/>
      <c r="N87" s="52">
        <f>L84+L85+L86</f>
        <v>105630.11836342339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457730.51290816802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6726.9810903601992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20151.257979050002</v>
      </c>
      <c r="N48" s="272">
        <f>K48*M48</f>
        <v>20151.257979050002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20151.257979050002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60513.144521211194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12102.62890424224</v>
      </c>
      <c r="M84" s="859"/>
      <c r="N84" s="51"/>
    </row>
    <row r="85" spans="1:14">
      <c r="B85" s="89" t="s">
        <v>973</v>
      </c>
      <c r="C85" s="90"/>
      <c r="D85" s="90"/>
      <c r="E85" s="90"/>
      <c r="F85" s="90"/>
      <c r="G85" s="90"/>
      <c r="H85" s="90"/>
      <c r="I85" s="87"/>
      <c r="J85" s="88"/>
      <c r="K85" s="304">
        <v>0.05</v>
      </c>
      <c r="L85" s="858">
        <f>N79*K85</f>
        <v>3025.6572260605599</v>
      </c>
      <c r="M85" s="859"/>
      <c r="N85" s="51"/>
    </row>
    <row r="86" spans="1:14" ht="15.75" thickBot="1">
      <c r="B86" s="91" t="s">
        <v>974</v>
      </c>
      <c r="C86" s="92"/>
      <c r="D86" s="92"/>
      <c r="E86" s="92"/>
      <c r="F86" s="92"/>
      <c r="G86" s="92"/>
      <c r="H86" s="92"/>
      <c r="I86" s="93"/>
      <c r="J86" s="94"/>
      <c r="K86" s="305">
        <v>0.05</v>
      </c>
      <c r="L86" s="860">
        <f>N79*K86</f>
        <v>3025.6572260605599</v>
      </c>
      <c r="M86" s="861"/>
      <c r="N86" s="51"/>
    </row>
    <row r="87" spans="1:14" ht="15.75" thickBot="1">
      <c r="B87" s="824" t="s">
        <v>953</v>
      </c>
      <c r="C87" s="825"/>
      <c r="D87" s="825"/>
      <c r="E87" s="825"/>
      <c r="F87" s="825"/>
      <c r="G87" s="825"/>
      <c r="H87" s="825"/>
      <c r="I87" s="825"/>
      <c r="J87" s="825"/>
      <c r="K87" s="825"/>
      <c r="L87" s="825"/>
      <c r="M87" s="826"/>
      <c r="N87" s="52">
        <f>L84+L85+L86</f>
        <v>18153.943356363361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78667.087877574551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20151.257979050002</v>
      </c>
      <c r="N48" s="272">
        <f>K48*M48</f>
        <v>20151.257979050002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20151.257979050002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40750.464658764104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8150.0929317528207</v>
      </c>
      <c r="M84" s="859"/>
      <c r="N84" s="51"/>
    </row>
    <row r="85" spans="1:14">
      <c r="B85" s="89" t="s">
        <v>973</v>
      </c>
      <c r="C85" s="90"/>
      <c r="D85" s="90"/>
      <c r="E85" s="90"/>
      <c r="F85" s="90"/>
      <c r="G85" s="90"/>
      <c r="H85" s="90"/>
      <c r="I85" s="87"/>
      <c r="J85" s="88"/>
      <c r="K85" s="304">
        <v>0.05</v>
      </c>
      <c r="L85" s="858">
        <f>N79*K85</f>
        <v>2037.5232329382052</v>
      </c>
      <c r="M85" s="859"/>
      <c r="N85" s="51"/>
    </row>
    <row r="86" spans="1:14" ht="15.75" thickBot="1">
      <c r="B86" s="91" t="s">
        <v>974</v>
      </c>
      <c r="C86" s="92"/>
      <c r="D86" s="92"/>
      <c r="E86" s="92"/>
      <c r="F86" s="92"/>
      <c r="G86" s="92"/>
      <c r="H86" s="92"/>
      <c r="I86" s="93"/>
      <c r="J86" s="94"/>
      <c r="K86" s="305">
        <v>0.05</v>
      </c>
      <c r="L86" s="860">
        <f>N79*K86</f>
        <v>2037.5232329382052</v>
      </c>
      <c r="M86" s="861"/>
      <c r="N86" s="51"/>
    </row>
    <row r="87" spans="1:14" ht="15.75" thickBot="1">
      <c r="B87" s="824" t="s">
        <v>953</v>
      </c>
      <c r="C87" s="825"/>
      <c r="D87" s="825"/>
      <c r="E87" s="825"/>
      <c r="F87" s="825"/>
      <c r="G87" s="825"/>
      <c r="H87" s="825"/>
      <c r="I87" s="825"/>
      <c r="J87" s="825"/>
      <c r="K87" s="825"/>
      <c r="L87" s="825"/>
      <c r="M87" s="826"/>
      <c r="N87" s="52">
        <f>L84+L85+L86</f>
        <v>12225.139397629231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52975.604056393335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2015.1397838850748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20151.257979050002</v>
      </c>
      <c r="N48" s="272">
        <f>K48*M48</f>
        <v>20151.257979050002</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20151.257979050002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35600.662988835575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7120.1325977671149</v>
      </c>
      <c r="M84" s="859"/>
      <c r="N84" s="51"/>
    </row>
    <row r="85" spans="1:14">
      <c r="B85" s="89" t="s">
        <v>973</v>
      </c>
      <c r="C85" s="90"/>
      <c r="D85" s="90"/>
      <c r="E85" s="90"/>
      <c r="F85" s="90"/>
      <c r="G85" s="90"/>
      <c r="H85" s="90"/>
      <c r="I85" s="87"/>
      <c r="J85" s="88"/>
      <c r="K85" s="304">
        <v>0.05</v>
      </c>
      <c r="L85" s="858">
        <f>N79*K85</f>
        <v>1780.0331494417787</v>
      </c>
      <c r="M85" s="859"/>
      <c r="N85" s="51"/>
    </row>
    <row r="86" spans="1:14" ht="15.75" thickBot="1">
      <c r="B86" s="91" t="s">
        <v>974</v>
      </c>
      <c r="C86" s="92"/>
      <c r="D86" s="92"/>
      <c r="E86" s="92"/>
      <c r="F86" s="92"/>
      <c r="G86" s="92"/>
      <c r="H86" s="92"/>
      <c r="I86" s="93"/>
      <c r="J86" s="94"/>
      <c r="K86" s="305">
        <v>0.05</v>
      </c>
      <c r="L86" s="860">
        <f>N79*K86</f>
        <v>1780.0331494417787</v>
      </c>
      <c r="M86" s="861"/>
      <c r="N86" s="51"/>
    </row>
    <row r="87" spans="1:14" ht="15.75" thickBot="1">
      <c r="B87" s="824" t="s">
        <v>953</v>
      </c>
      <c r="C87" s="825"/>
      <c r="D87" s="825"/>
      <c r="E87" s="825"/>
      <c r="F87" s="825"/>
      <c r="G87" s="825"/>
      <c r="H87" s="825"/>
      <c r="I87" s="825"/>
      <c r="J87" s="825"/>
      <c r="K87" s="825"/>
      <c r="L87" s="825"/>
      <c r="M87" s="826"/>
      <c r="N87" s="52">
        <f>L84+L85+L86</f>
        <v>10680.198896650672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46280.861885486243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41400.532435577144</v>
      </c>
      <c r="N48" s="272">
        <f>K48*M48</f>
        <v>86941.118114712008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20151.257979050002</v>
      </c>
      <c r="N49" s="272">
        <f>K49*M49</f>
        <v>20151.257979050002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107092.37609376201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193770.56381268895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38754.112762537792</v>
      </c>
      <c r="M84" s="859"/>
      <c r="N84" s="51"/>
    </row>
    <row r="85" spans="1:14">
      <c r="B85" s="89" t="s">
        <v>973</v>
      </c>
      <c r="C85" s="90"/>
      <c r="D85" s="90"/>
      <c r="E85" s="90"/>
      <c r="F85" s="90"/>
      <c r="G85" s="90"/>
      <c r="H85" s="90"/>
      <c r="I85" s="87"/>
      <c r="J85" s="88"/>
      <c r="K85" s="304">
        <v>0.05</v>
      </c>
      <c r="L85" s="858">
        <f>N79*K85</f>
        <v>9688.528190634448</v>
      </c>
      <c r="M85" s="859"/>
      <c r="N85" s="51"/>
    </row>
    <row r="86" spans="1:14" ht="15.75" thickBot="1">
      <c r="B86" s="91" t="s">
        <v>974</v>
      </c>
      <c r="C86" s="92"/>
      <c r="D86" s="92"/>
      <c r="E86" s="92"/>
      <c r="F86" s="92"/>
      <c r="G86" s="92"/>
      <c r="H86" s="92"/>
      <c r="I86" s="93"/>
      <c r="J86" s="94"/>
      <c r="K86" s="305">
        <v>0.05</v>
      </c>
      <c r="L86" s="860">
        <f>N79*K86</f>
        <v>9688.528190634448</v>
      </c>
      <c r="M86" s="861"/>
      <c r="N86" s="51"/>
    </row>
    <row r="87" spans="1:14" ht="15.75" thickBot="1">
      <c r="B87" s="824" t="s">
        <v>953</v>
      </c>
      <c r="C87" s="825"/>
      <c r="D87" s="825"/>
      <c r="E87" s="825"/>
      <c r="F87" s="825"/>
      <c r="G87" s="825"/>
      <c r="H87" s="825"/>
      <c r="I87" s="825"/>
      <c r="J87" s="825"/>
      <c r="K87" s="825"/>
      <c r="L87" s="825"/>
      <c r="M87" s="826"/>
      <c r="N87" s="52">
        <f>L84+L85+L86</f>
        <v>58131.169143806685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251901.73295649563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41400.532435577144</v>
      </c>
      <c r="N48" s="272">
        <f>K48*M48</f>
        <v>82801.064871154289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20151.257979050002</v>
      </c>
      <c r="N49" s="272">
        <f>K49*M49</f>
        <v>20151.257979050002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102952.32285020429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189630.51056913123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37926.102113826251</v>
      </c>
      <c r="M84" s="859"/>
      <c r="N84" s="51"/>
    </row>
    <row r="85" spans="1:14">
      <c r="B85" s="89" t="s">
        <v>973</v>
      </c>
      <c r="C85" s="90"/>
      <c r="D85" s="90"/>
      <c r="E85" s="90"/>
      <c r="F85" s="90"/>
      <c r="G85" s="90"/>
      <c r="H85" s="90"/>
      <c r="I85" s="87"/>
      <c r="J85" s="88"/>
      <c r="K85" s="304">
        <v>0.05</v>
      </c>
      <c r="L85" s="858">
        <f>N79*K85</f>
        <v>9481.5255284565628</v>
      </c>
      <c r="M85" s="859"/>
      <c r="N85" s="51"/>
    </row>
    <row r="86" spans="1:14" ht="15.75" thickBot="1">
      <c r="B86" s="91" t="s">
        <v>974</v>
      </c>
      <c r="C86" s="92"/>
      <c r="D86" s="92"/>
      <c r="E86" s="92"/>
      <c r="F86" s="92"/>
      <c r="G86" s="92"/>
      <c r="H86" s="92"/>
      <c r="I86" s="93"/>
      <c r="J86" s="94"/>
      <c r="K86" s="305">
        <v>0.05</v>
      </c>
      <c r="L86" s="860">
        <f>N79*K86</f>
        <v>9481.5255284565628</v>
      </c>
      <c r="M86" s="861"/>
      <c r="N86" s="51"/>
    </row>
    <row r="87" spans="1:14" ht="15.75" thickBot="1">
      <c r="B87" s="824" t="s">
        <v>953</v>
      </c>
      <c r="C87" s="825"/>
      <c r="D87" s="825"/>
      <c r="E87" s="825"/>
      <c r="F87" s="825"/>
      <c r="G87" s="825"/>
      <c r="H87" s="825"/>
      <c r="I87" s="825"/>
      <c r="J87" s="825"/>
      <c r="K87" s="825"/>
      <c r="L87" s="825"/>
      <c r="M87" s="826"/>
      <c r="N87" s="52">
        <f>L84+L85+L86</f>
        <v>56889.153170739381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246519.66373987062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4720.6884844632978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41400.532435577144</v>
      </c>
      <c r="N48" s="272">
        <f>K48*M48</f>
        <v>54234.697490606064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20151.257979050002</v>
      </c>
      <c r="N49" s="272">
        <f>K49*M49</f>
        <v>20151.257979050002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74385.955469656066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126313.52879875235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25262.705759750472</v>
      </c>
      <c r="M84" s="859"/>
      <c r="N84" s="51"/>
    </row>
    <row r="85" spans="1:14">
      <c r="B85" s="89" t="s">
        <v>973</v>
      </c>
      <c r="C85" s="90"/>
      <c r="D85" s="90"/>
      <c r="E85" s="90"/>
      <c r="F85" s="90"/>
      <c r="G85" s="90"/>
      <c r="H85" s="90"/>
      <c r="I85" s="87"/>
      <c r="J85" s="88"/>
      <c r="K85" s="304">
        <v>0.05</v>
      </c>
      <c r="L85" s="858">
        <f>N79*K85</f>
        <v>6315.6764399376179</v>
      </c>
      <c r="M85" s="859"/>
      <c r="N85" s="51"/>
    </row>
    <row r="86" spans="1:14" ht="15.75" thickBot="1">
      <c r="B86" s="91" t="s">
        <v>974</v>
      </c>
      <c r="C86" s="92"/>
      <c r="D86" s="92"/>
      <c r="E86" s="92"/>
      <c r="F86" s="92"/>
      <c r="G86" s="92"/>
      <c r="H86" s="92"/>
      <c r="I86" s="93"/>
      <c r="J86" s="94"/>
      <c r="K86" s="305">
        <v>0.05</v>
      </c>
      <c r="L86" s="860">
        <f>N79*K86</f>
        <v>6315.6764399376179</v>
      </c>
      <c r="M86" s="861"/>
      <c r="N86" s="51"/>
    </row>
    <row r="87" spans="1:14" ht="15.75" thickBot="1">
      <c r="B87" s="824" t="s">
        <v>953</v>
      </c>
      <c r="C87" s="825"/>
      <c r="D87" s="825"/>
      <c r="E87" s="825"/>
      <c r="F87" s="825"/>
      <c r="G87" s="825"/>
      <c r="H87" s="825"/>
      <c r="I87" s="825"/>
      <c r="J87" s="825"/>
      <c r="K87" s="825"/>
      <c r="L87" s="825"/>
      <c r="M87" s="826"/>
      <c r="N87" s="52">
        <f>L84+L85+L86</f>
        <v>37894.058639625706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164207.58743837805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3957.0477002118823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41400.532435577144</v>
      </c>
      <c r="N48" s="272">
        <f>K48*M48</f>
        <v>45540.585679134863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20151.257979050002</v>
      </c>
      <c r="N49" s="272">
        <f>K49*M49</f>
        <v>20151.257979050002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65691.843658184865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109219.36836051557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21843.873672103116</v>
      </c>
      <c r="M84" s="859"/>
      <c r="N84" s="51"/>
    </row>
    <row r="85" spans="1:14">
      <c r="B85" s="89" t="s">
        <v>973</v>
      </c>
      <c r="C85" s="90"/>
      <c r="D85" s="90"/>
      <c r="E85" s="90"/>
      <c r="F85" s="90"/>
      <c r="G85" s="90"/>
      <c r="H85" s="90"/>
      <c r="I85" s="87"/>
      <c r="J85" s="88"/>
      <c r="K85" s="304">
        <v>0.05</v>
      </c>
      <c r="L85" s="858">
        <f>N79*K85</f>
        <v>5460.9684180257791</v>
      </c>
      <c r="M85" s="859"/>
      <c r="N85" s="51"/>
    </row>
    <row r="86" spans="1:14" ht="15.75" thickBot="1">
      <c r="B86" s="91" t="s">
        <v>974</v>
      </c>
      <c r="C86" s="92"/>
      <c r="D86" s="92"/>
      <c r="E86" s="92"/>
      <c r="F86" s="92"/>
      <c r="G86" s="92"/>
      <c r="H86" s="92"/>
      <c r="I86" s="93"/>
      <c r="J86" s="94"/>
      <c r="K86" s="305">
        <v>0.05</v>
      </c>
      <c r="L86" s="860">
        <f>N79*K86</f>
        <v>5460.9684180257791</v>
      </c>
      <c r="M86" s="861"/>
      <c r="N86" s="51"/>
    </row>
    <row r="87" spans="1:14" ht="15.75" thickBot="1">
      <c r="B87" s="824" t="s">
        <v>953</v>
      </c>
      <c r="C87" s="825"/>
      <c r="D87" s="825"/>
      <c r="E87" s="825"/>
      <c r="F87" s="825"/>
      <c r="G87" s="825"/>
      <c r="H87" s="825"/>
      <c r="I87" s="825"/>
      <c r="J87" s="825"/>
      <c r="K87" s="825"/>
      <c r="L87" s="825"/>
      <c r="M87" s="826"/>
      <c r="N87" s="52">
        <f>L84+L85+L86</f>
        <v>32765.810508154675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141985.17886867025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269.07924361440803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41400.532435577144</v>
      </c>
      <c r="N48" s="272">
        <f>K48*M48</f>
        <v>2070.0266217788571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75.874781266930228</v>
      </c>
      <c r="N49" s="272">
        <f>K49*M49</f>
        <v>379.37390633465111</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8339.7223866823024</v>
      </c>
      <c r="N50" s="272">
        <f>K50*M50</f>
        <v>8339.7223866823024</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10789.122914795811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13748.994594554299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2749.7989189108598</v>
      </c>
      <c r="M84" s="859"/>
      <c r="N84" s="51"/>
    </row>
    <row r="85" spans="1:14">
      <c r="B85" s="89" t="s">
        <v>973</v>
      </c>
      <c r="C85" s="90"/>
      <c r="D85" s="90"/>
      <c r="E85" s="90"/>
      <c r="F85" s="90"/>
      <c r="G85" s="90"/>
      <c r="H85" s="90"/>
      <c r="I85" s="87"/>
      <c r="J85" s="88"/>
      <c r="K85" s="304">
        <v>0.05</v>
      </c>
      <c r="L85" s="858">
        <f>N79*K85</f>
        <v>687.44972972771495</v>
      </c>
      <c r="M85" s="859"/>
      <c r="N85" s="51"/>
    </row>
    <row r="86" spans="1:14" ht="15.75" thickBot="1">
      <c r="B86" s="91" t="s">
        <v>974</v>
      </c>
      <c r="C86" s="92"/>
      <c r="D86" s="92"/>
      <c r="E86" s="92"/>
      <c r="F86" s="92"/>
      <c r="G86" s="92"/>
      <c r="H86" s="92"/>
      <c r="I86" s="93"/>
      <c r="J86" s="94"/>
      <c r="K86" s="305">
        <v>0.05</v>
      </c>
      <c r="L86" s="860">
        <f>N79*K86</f>
        <v>687.44972972771495</v>
      </c>
      <c r="M86" s="861"/>
      <c r="N86" s="51"/>
    </row>
    <row r="87" spans="1:14" ht="15.75" thickBot="1">
      <c r="B87" s="824" t="s">
        <v>953</v>
      </c>
      <c r="C87" s="825"/>
      <c r="D87" s="825"/>
      <c r="E87" s="825"/>
      <c r="F87" s="825"/>
      <c r="G87" s="825"/>
      <c r="H87" s="825"/>
      <c r="I87" s="825"/>
      <c r="J87" s="825"/>
      <c r="K87" s="825"/>
      <c r="L87" s="825"/>
      <c r="M87" s="826"/>
      <c r="N87" s="52">
        <f>L84+L85+L86</f>
        <v>4124.6983783662899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17873.692972920588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108.262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1445.9565458583561</v>
      </c>
      <c r="N48" s="272">
        <f>K48*M48</f>
        <v>1445.9565458583561</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29030.775238174178</v>
      </c>
      <c r="N49" s="272">
        <f>K49*M49</f>
        <v>1451.5387619087089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41400.532435577144</v>
      </c>
      <c r="N50" s="272">
        <f>K50*M50</f>
        <v>3105.0399326682859</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75.874781266930228</v>
      </c>
      <c r="N51" s="272">
        <f>K51*M51</f>
        <v>379.37390633465111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6381.9091467700018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7572.7911467700014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1514.5582293540003</v>
      </c>
      <c r="M84" s="859"/>
      <c r="N84" s="51"/>
    </row>
    <row r="85" spans="1:14">
      <c r="B85" s="89" t="s">
        <v>973</v>
      </c>
      <c r="C85" s="90"/>
      <c r="D85" s="90"/>
      <c r="E85" s="90"/>
      <c r="F85" s="90"/>
      <c r="G85" s="90"/>
      <c r="H85" s="90"/>
      <c r="I85" s="87"/>
      <c r="J85" s="88"/>
      <c r="K85" s="304">
        <v>0.05</v>
      </c>
      <c r="L85" s="858">
        <f>N79*K85</f>
        <v>378.63955733850008</v>
      </c>
      <c r="M85" s="859"/>
      <c r="N85" s="51"/>
    </row>
    <row r="86" spans="1:14" ht="15.75" thickBot="1">
      <c r="B86" s="91" t="s">
        <v>974</v>
      </c>
      <c r="C86" s="92"/>
      <c r="D86" s="92"/>
      <c r="E86" s="92"/>
      <c r="F86" s="92"/>
      <c r="G86" s="92"/>
      <c r="H86" s="92"/>
      <c r="I86" s="93"/>
      <c r="J86" s="94"/>
      <c r="K86" s="305">
        <v>0.05</v>
      </c>
      <c r="L86" s="860">
        <f>N79*K86</f>
        <v>378.63955733850008</v>
      </c>
      <c r="M86" s="861"/>
      <c r="N86" s="51"/>
    </row>
    <row r="87" spans="1:14" ht="15.75" thickBot="1">
      <c r="B87" s="824" t="s">
        <v>953</v>
      </c>
      <c r="C87" s="825"/>
      <c r="D87" s="825"/>
      <c r="E87" s="825"/>
      <c r="F87" s="825"/>
      <c r="G87" s="825"/>
      <c r="H87" s="825"/>
      <c r="I87" s="825"/>
      <c r="J87" s="825"/>
      <c r="K87" s="825"/>
      <c r="L87" s="825"/>
      <c r="M87" s="826"/>
      <c r="N87" s="52">
        <f>L84+L85+L86</f>
        <v>2271.8373440310006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9844.628490801002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38415.355206197819</v>
      </c>
      <c r="L36" s="270"/>
      <c r="M36" s="336">
        <v>350</v>
      </c>
      <c r="N36" s="272">
        <f>K36/M36</f>
        <v>109.75815773199376</v>
      </c>
    </row>
    <row r="37" spans="1:14">
      <c r="A37" s="113" t="s">
        <v>138</v>
      </c>
      <c r="B37" s="837" t="str">
        <f>VLOOKUP(A37,EQUIPOS!A7:D154,3,FALSE)</f>
        <v>Camioneta D-300</v>
      </c>
      <c r="C37" s="838"/>
      <c r="D37" s="838"/>
      <c r="E37" s="838"/>
      <c r="F37" s="838"/>
      <c r="G37" s="838"/>
      <c r="H37" s="839"/>
      <c r="I37" s="421"/>
      <c r="J37" s="422"/>
      <c r="K37" s="269">
        <f>VLOOKUP(A37,EQUIPOS!A7:D164,4,FALSE)</f>
        <v>62777.714850777113</v>
      </c>
      <c r="L37" s="335"/>
      <c r="M37" s="336">
        <v>350</v>
      </c>
      <c r="N37" s="272">
        <f>K37/M37</f>
        <v>179.3648995736489</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4.8049864931144288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293.92804379875707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1445.9565458583561</v>
      </c>
      <c r="N48" s="272">
        <f>K48*M48</f>
        <v>1445.9565458583561</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3248.5245636712843</v>
      </c>
      <c r="N49" s="272">
        <f>K49*M49</f>
        <v>1299.4098254685139</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75.874781266930228</v>
      </c>
      <c r="N50" s="272">
        <f>K50*M50</f>
        <v>379.37390633465111</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29030.775238174178</v>
      </c>
      <c r="N51" s="272">
        <f>K51*M51</f>
        <v>1451.5387619087089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4576.2790395702295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4966.3068132312756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993.26136264625518</v>
      </c>
      <c r="M84" s="859"/>
      <c r="N84" s="51"/>
    </row>
    <row r="85" spans="1:14">
      <c r="B85" s="89" t="s">
        <v>973</v>
      </c>
      <c r="C85" s="90"/>
      <c r="D85" s="90"/>
      <c r="E85" s="90"/>
      <c r="F85" s="90"/>
      <c r="G85" s="90"/>
      <c r="H85" s="90"/>
      <c r="I85" s="87"/>
      <c r="J85" s="88"/>
      <c r="K85" s="304">
        <v>0.05</v>
      </c>
      <c r="L85" s="858">
        <f>N79*K85</f>
        <v>248.31534066156379</v>
      </c>
      <c r="M85" s="859"/>
      <c r="N85" s="51"/>
    </row>
    <row r="86" spans="1:14" ht="15.75" thickBot="1">
      <c r="B86" s="91" t="s">
        <v>974</v>
      </c>
      <c r="C86" s="92"/>
      <c r="D86" s="92"/>
      <c r="E86" s="92"/>
      <c r="F86" s="92"/>
      <c r="G86" s="92"/>
      <c r="H86" s="92"/>
      <c r="I86" s="93"/>
      <c r="J86" s="94"/>
      <c r="K86" s="305">
        <v>0.05</v>
      </c>
      <c r="L86" s="860">
        <f>N79*K86</f>
        <v>248.31534066156379</v>
      </c>
      <c r="M86" s="861"/>
      <c r="N86" s="51"/>
    </row>
    <row r="87" spans="1:14" ht="15.75" thickBot="1">
      <c r="B87" s="824" t="s">
        <v>953</v>
      </c>
      <c r="C87" s="825"/>
      <c r="D87" s="825"/>
      <c r="E87" s="825"/>
      <c r="F87" s="825"/>
      <c r="G87" s="825"/>
      <c r="H87" s="825"/>
      <c r="I87" s="825"/>
      <c r="J87" s="825"/>
      <c r="K87" s="825"/>
      <c r="L87" s="825"/>
      <c r="M87" s="826"/>
      <c r="N87" s="52">
        <f>L84+L85+L86</f>
        <v>1489.8920439693827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6456.1988572006585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8000</v>
      </c>
      <c r="N36" s="272">
        <f>K36/M36</f>
        <v>7.8472143563471395</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34.755138717787943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5746.9293612287629</v>
      </c>
      <c r="N48" s="272">
        <f>K48*M48</f>
        <v>6034.2758292902017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24266.922900057627</v>
      </c>
      <c r="N49" s="272">
        <f>K49*M49</f>
        <v>24266.922900057627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922.42055511653757</v>
      </c>
      <c r="N50" s="272">
        <f>K50*M50</f>
        <v>1844.8411102330751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32146.039839580906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34871.587414442773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6974.3174828885549</v>
      </c>
      <c r="M84" s="859"/>
      <c r="N84" s="51"/>
    </row>
    <row r="85" spans="1:14">
      <c r="B85" s="89" t="s">
        <v>973</v>
      </c>
      <c r="C85" s="90"/>
      <c r="D85" s="90"/>
      <c r="E85" s="90"/>
      <c r="F85" s="90"/>
      <c r="G85" s="90"/>
      <c r="H85" s="90"/>
      <c r="I85" s="87"/>
      <c r="J85" s="88"/>
      <c r="K85" s="304">
        <v>0.05</v>
      </c>
      <c r="L85" s="858">
        <f>N79*K85</f>
        <v>1743.5793707221387</v>
      </c>
      <c r="M85" s="859"/>
      <c r="N85" s="51"/>
    </row>
    <row r="86" spans="1:14" ht="15.75" thickBot="1">
      <c r="B86" s="91" t="s">
        <v>974</v>
      </c>
      <c r="C86" s="92"/>
      <c r="D86" s="92"/>
      <c r="E86" s="92"/>
      <c r="F86" s="92"/>
      <c r="G86" s="92"/>
      <c r="H86" s="92"/>
      <c r="I86" s="93"/>
      <c r="J86" s="94"/>
      <c r="K86" s="305">
        <v>0.05</v>
      </c>
      <c r="L86" s="860">
        <f>N79*K86</f>
        <v>1743.5793707221387</v>
      </c>
      <c r="M86" s="861"/>
      <c r="N86" s="51"/>
    </row>
    <row r="87" spans="1:14" ht="15.75" thickBot="1">
      <c r="B87" s="824" t="s">
        <v>953</v>
      </c>
      <c r="C87" s="825"/>
      <c r="D87" s="825"/>
      <c r="E87" s="825"/>
      <c r="F87" s="825"/>
      <c r="G87" s="825"/>
      <c r="H87" s="825"/>
      <c r="I87" s="825"/>
      <c r="J87" s="825"/>
      <c r="K87" s="825"/>
      <c r="L87" s="825"/>
      <c r="M87" s="826"/>
      <c r="N87" s="52">
        <f>L84+L85+L86</f>
        <v>10461.476224332831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45333.063638775602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62777.714850777113</v>
      </c>
      <c r="L36" s="270"/>
      <c r="M36" s="336">
        <v>8000</v>
      </c>
      <c r="N36" s="272">
        <f>K36/M36</f>
        <v>7.8472143563471395</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34.755138717787943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13754.818811667379</v>
      </c>
      <c r="N48" s="272">
        <f>K48*M48</f>
        <v>14442.559752250749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24266.922900057627</v>
      </c>
      <c r="N49" s="272">
        <f>K49*M49</f>
        <v>24266.922900057627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922.42055511653757</v>
      </c>
      <c r="N50" s="272">
        <f>K50*M50</f>
        <v>1844.8411102330751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40554.323762541448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43279.871337403318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8655.9742674806639</v>
      </c>
      <c r="M84" s="859"/>
      <c r="N84" s="51"/>
    </row>
    <row r="85" spans="1:14">
      <c r="B85" s="89" t="s">
        <v>973</v>
      </c>
      <c r="C85" s="90"/>
      <c r="D85" s="90"/>
      <c r="E85" s="90"/>
      <c r="F85" s="90"/>
      <c r="G85" s="90"/>
      <c r="H85" s="90"/>
      <c r="I85" s="87"/>
      <c r="J85" s="88"/>
      <c r="K85" s="304">
        <v>0.05</v>
      </c>
      <c r="L85" s="858">
        <f>N79*K85</f>
        <v>2163.993566870166</v>
      </c>
      <c r="M85" s="859"/>
      <c r="N85" s="51"/>
    </row>
    <row r="86" spans="1:14" ht="15.75" thickBot="1">
      <c r="B86" s="91" t="s">
        <v>974</v>
      </c>
      <c r="C86" s="92"/>
      <c r="D86" s="92"/>
      <c r="E86" s="92"/>
      <c r="F86" s="92"/>
      <c r="G86" s="92"/>
      <c r="H86" s="92"/>
      <c r="I86" s="93"/>
      <c r="J86" s="94"/>
      <c r="K86" s="305">
        <v>0.05</v>
      </c>
      <c r="L86" s="860">
        <f>N79*K86</f>
        <v>2163.993566870166</v>
      </c>
      <c r="M86" s="861"/>
      <c r="N86" s="51"/>
    </row>
    <row r="87" spans="1:14" ht="15.75" thickBot="1">
      <c r="B87" s="824" t="s">
        <v>953</v>
      </c>
      <c r="C87" s="825"/>
      <c r="D87" s="825"/>
      <c r="E87" s="825"/>
      <c r="F87" s="825"/>
      <c r="G87" s="825"/>
      <c r="H87" s="825"/>
      <c r="I87" s="825"/>
      <c r="J87" s="825"/>
      <c r="K87" s="825"/>
      <c r="L87" s="825"/>
      <c r="M87" s="826"/>
      <c r="N87" s="52">
        <f>L84+L85+L86</f>
        <v>12983.961401220995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56263.832738624311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64279.823019060794</v>
      </c>
      <c r="L36" s="270"/>
      <c r="M36" s="336">
        <v>100</v>
      </c>
      <c r="N36" s="272">
        <f>K36/M36</f>
        <v>642.79823019060791</v>
      </c>
    </row>
    <row r="37" spans="1:14">
      <c r="A37" s="113" t="s">
        <v>138</v>
      </c>
      <c r="B37" s="837" t="str">
        <f>VLOOKUP(A37,EQUIPOS!A7:D154,3,FALSE)</f>
        <v>Camioneta D-300</v>
      </c>
      <c r="C37" s="838"/>
      <c r="D37" s="838"/>
      <c r="E37" s="838"/>
      <c r="F37" s="838"/>
      <c r="G37" s="838"/>
      <c r="H37" s="839"/>
      <c r="I37" s="421"/>
      <c r="J37" s="422"/>
      <c r="K37" s="269">
        <f>VLOOKUP(A37,EQUIPOS!A7:D164,4,FALSE)</f>
        <v>62777.714850777113</v>
      </c>
      <c r="L37" s="335"/>
      <c r="M37" s="336">
        <v>1000</v>
      </c>
      <c r="N37" s="272">
        <f>K37/M37</f>
        <v>62.777714850777116</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4.0401280451800998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709.61607308656517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547176.40473370068</v>
      </c>
      <c r="N48" s="272">
        <f>K48*M48</f>
        <v>54717.640473370069</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3261.8286063391956</v>
      </c>
      <c r="N49" s="272">
        <f>K49*M49</f>
        <v>3588.0114669731156</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7547.9582049074197</v>
      </c>
      <c r="N50" s="272">
        <f>K50*M50</f>
        <v>7547.9582049074197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65853.610145250612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66967.239022855181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13393.447804571037</v>
      </c>
      <c r="M84" s="859"/>
      <c r="N84" s="51"/>
    </row>
    <row r="85" spans="1:14">
      <c r="B85" s="89" t="s">
        <v>973</v>
      </c>
      <c r="C85" s="90"/>
      <c r="D85" s="90"/>
      <c r="E85" s="90"/>
      <c r="F85" s="90"/>
      <c r="G85" s="90"/>
      <c r="H85" s="90"/>
      <c r="I85" s="87"/>
      <c r="J85" s="88"/>
      <c r="K85" s="304">
        <v>0.05</v>
      </c>
      <c r="L85" s="858">
        <f>N79*K85</f>
        <v>3348.3619511427592</v>
      </c>
      <c r="M85" s="859"/>
      <c r="N85" s="51"/>
    </row>
    <row r="86" spans="1:14" ht="15.75" thickBot="1">
      <c r="B86" s="91" t="s">
        <v>974</v>
      </c>
      <c r="C86" s="92"/>
      <c r="D86" s="92"/>
      <c r="E86" s="92"/>
      <c r="F86" s="92"/>
      <c r="G86" s="92"/>
      <c r="H86" s="92"/>
      <c r="I86" s="93"/>
      <c r="J86" s="94"/>
      <c r="K86" s="305">
        <v>0.05</v>
      </c>
      <c r="L86" s="860">
        <f>N79*K86</f>
        <v>3348.3619511427592</v>
      </c>
      <c r="M86" s="861"/>
      <c r="N86" s="51"/>
    </row>
    <row r="87" spans="1:14" ht="15.75" thickBot="1">
      <c r="B87" s="824" t="s">
        <v>953</v>
      </c>
      <c r="C87" s="825"/>
      <c r="D87" s="825"/>
      <c r="E87" s="825"/>
      <c r="F87" s="825"/>
      <c r="G87" s="825"/>
      <c r="H87" s="825"/>
      <c r="I87" s="825"/>
      <c r="J87" s="825"/>
      <c r="K87" s="825"/>
      <c r="L87" s="825"/>
      <c r="M87" s="826"/>
      <c r="N87" s="52">
        <f>L84+L85+L86</f>
        <v>20090.171706856556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87057.41072971173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270.65500000000003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41400.532435577144</v>
      </c>
      <c r="N48" s="272">
        <f>K48*M48</f>
        <v>20700.266217788572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25742.145432976089</v>
      </c>
      <c r="N49" s="272">
        <f>K49*M49</f>
        <v>25742.145432976089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46442.411650764661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52126.166650764659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10425.233330152932</v>
      </c>
      <c r="M84" s="859"/>
      <c r="N84" s="51"/>
    </row>
    <row r="85" spans="1:14">
      <c r="B85" s="89" t="s">
        <v>973</v>
      </c>
      <c r="C85" s="90"/>
      <c r="D85" s="90"/>
      <c r="E85" s="90"/>
      <c r="F85" s="90"/>
      <c r="G85" s="90"/>
      <c r="H85" s="90"/>
      <c r="I85" s="87"/>
      <c r="J85" s="88"/>
      <c r="K85" s="304">
        <v>0.05</v>
      </c>
      <c r="L85" s="858">
        <f>N79*K85</f>
        <v>2606.3083325382331</v>
      </c>
      <c r="M85" s="859"/>
      <c r="N85" s="51"/>
    </row>
    <row r="86" spans="1:14" ht="15.75" thickBot="1">
      <c r="B86" s="91" t="s">
        <v>974</v>
      </c>
      <c r="C86" s="92"/>
      <c r="D86" s="92"/>
      <c r="E86" s="92"/>
      <c r="F86" s="92"/>
      <c r="G86" s="92"/>
      <c r="H86" s="92"/>
      <c r="I86" s="93"/>
      <c r="J86" s="94"/>
      <c r="K86" s="305">
        <v>0.05</v>
      </c>
      <c r="L86" s="860">
        <f>N79*K86</f>
        <v>2606.3083325382331</v>
      </c>
      <c r="M86" s="861"/>
      <c r="N86" s="51"/>
    </row>
    <row r="87" spans="1:14" ht="15.75" thickBot="1">
      <c r="B87" s="824" t="s">
        <v>953</v>
      </c>
      <c r="C87" s="825"/>
      <c r="D87" s="825"/>
      <c r="E87" s="825"/>
      <c r="F87" s="825"/>
      <c r="G87" s="825"/>
      <c r="H87" s="825"/>
      <c r="I87" s="825"/>
      <c r="J87" s="825"/>
      <c r="K87" s="825"/>
      <c r="L87" s="825"/>
      <c r="M87" s="826"/>
      <c r="N87" s="52">
        <f>L84+L85+L86</f>
        <v>15637.849995229397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67764.016645994052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90218.333333333343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1398.263826204857</v>
      </c>
      <c r="N48" s="272">
        <f>K48*M48</f>
        <v>1538090.2088253426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1538090.2088253426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3432675.2088253424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686535.04176506854</v>
      </c>
      <c r="M83" s="859"/>
      <c r="N83" s="51"/>
    </row>
    <row r="84" spans="1:14">
      <c r="B84" s="89" t="s">
        <v>973</v>
      </c>
      <c r="C84" s="90"/>
      <c r="D84" s="90"/>
      <c r="E84" s="90"/>
      <c r="F84" s="90"/>
      <c r="G84" s="90"/>
      <c r="H84" s="90"/>
      <c r="I84" s="87"/>
      <c r="J84" s="88"/>
      <c r="K84" s="304">
        <v>0.05</v>
      </c>
      <c r="L84" s="858">
        <f>N78*K84</f>
        <v>171633.76044126714</v>
      </c>
      <c r="M84" s="859"/>
      <c r="N84" s="51"/>
    </row>
    <row r="85" spans="1:14" ht="15.75" thickBot="1">
      <c r="B85" s="91" t="s">
        <v>974</v>
      </c>
      <c r="C85" s="92"/>
      <c r="D85" s="92"/>
      <c r="E85" s="92"/>
      <c r="F85" s="92"/>
      <c r="G85" s="92"/>
      <c r="H85" s="92"/>
      <c r="I85" s="93"/>
      <c r="J85" s="94"/>
      <c r="K85" s="305">
        <v>0.05</v>
      </c>
      <c r="L85" s="860">
        <f>N78*K85</f>
        <v>171633.76044126714</v>
      </c>
      <c r="M85" s="861"/>
      <c r="N85" s="51"/>
    </row>
    <row r="86" spans="1:14" ht="15.75" thickBot="1">
      <c r="B86" s="824" t="s">
        <v>953</v>
      </c>
      <c r="C86" s="825"/>
      <c r="D86" s="825"/>
      <c r="E86" s="825"/>
      <c r="F86" s="825"/>
      <c r="G86" s="825"/>
      <c r="H86" s="825"/>
      <c r="I86" s="825"/>
      <c r="J86" s="825"/>
      <c r="K86" s="825"/>
      <c r="L86" s="825"/>
      <c r="M86" s="826"/>
      <c r="N86" s="52">
        <f>L83+L84+L85</f>
        <v>1029802.5626476029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4462477.7714729449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64452.353218881901</v>
      </c>
      <c r="L36" s="270"/>
      <c r="M36" s="455">
        <v>81</v>
      </c>
      <c r="N36" s="272">
        <f>K36/M36</f>
        <v>795.70806443064077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795.70806443064077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795.70806443064077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159.14161288612817</v>
      </c>
      <c r="M83" s="859"/>
      <c r="N83" s="51"/>
    </row>
    <row r="84" spans="1:14">
      <c r="B84" s="89" t="s">
        <v>973</v>
      </c>
      <c r="C84" s="90"/>
      <c r="D84" s="90"/>
      <c r="E84" s="90"/>
      <c r="F84" s="90"/>
      <c r="G84" s="90"/>
      <c r="H84" s="90"/>
      <c r="I84" s="87"/>
      <c r="J84" s="88"/>
      <c r="K84" s="304">
        <v>0.05</v>
      </c>
      <c r="L84" s="858">
        <f>N78*K84</f>
        <v>39.785403221532043</v>
      </c>
      <c r="M84" s="859"/>
      <c r="N84" s="51"/>
    </row>
    <row r="85" spans="1:14" ht="15.75" thickBot="1">
      <c r="B85" s="91" t="s">
        <v>974</v>
      </c>
      <c r="C85" s="92"/>
      <c r="D85" s="92"/>
      <c r="E85" s="92"/>
      <c r="F85" s="92"/>
      <c r="G85" s="92"/>
      <c r="H85" s="92"/>
      <c r="I85" s="93"/>
      <c r="J85" s="94"/>
      <c r="K85" s="305">
        <v>0.05</v>
      </c>
      <c r="L85" s="860">
        <f>N78*K85</f>
        <v>39.785403221532043</v>
      </c>
      <c r="M85" s="861"/>
      <c r="N85" s="51"/>
    </row>
    <row r="86" spans="1:14" ht="15.75" thickBot="1">
      <c r="B86" s="824" t="s">
        <v>953</v>
      </c>
      <c r="C86" s="825"/>
      <c r="D86" s="825"/>
      <c r="E86" s="825"/>
      <c r="F86" s="825"/>
      <c r="G86" s="825"/>
      <c r="H86" s="825"/>
      <c r="I86" s="825"/>
      <c r="J86" s="825"/>
      <c r="K86" s="825"/>
      <c r="L86" s="825"/>
      <c r="M86" s="826"/>
      <c r="N86" s="52">
        <f>L83+L84+L85</f>
        <v>238.71241932919227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1034.4204837598331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64452.353218881901</v>
      </c>
      <c r="L36" s="270"/>
      <c r="M36" s="283">
        <v>66</v>
      </c>
      <c r="N36" s="272">
        <f>K36/M36</f>
        <v>976.55080634669548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976.55080634669548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976.55080634669548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195.31016126933912</v>
      </c>
      <c r="M83" s="859"/>
      <c r="N83" s="51"/>
    </row>
    <row r="84" spans="1:14">
      <c r="B84" s="89" t="s">
        <v>973</v>
      </c>
      <c r="C84" s="90"/>
      <c r="D84" s="90"/>
      <c r="E84" s="90"/>
      <c r="F84" s="90"/>
      <c r="G84" s="90"/>
      <c r="H84" s="90"/>
      <c r="I84" s="87"/>
      <c r="J84" s="88"/>
      <c r="K84" s="304">
        <v>0.05</v>
      </c>
      <c r="L84" s="858">
        <f>N78*K84</f>
        <v>48.82754031733478</v>
      </c>
      <c r="M84" s="859"/>
      <c r="N84" s="51"/>
    </row>
    <row r="85" spans="1:14" ht="15.75" thickBot="1">
      <c r="B85" s="91" t="s">
        <v>974</v>
      </c>
      <c r="C85" s="92"/>
      <c r="D85" s="92"/>
      <c r="E85" s="92"/>
      <c r="F85" s="92"/>
      <c r="G85" s="92"/>
      <c r="H85" s="92"/>
      <c r="I85" s="93"/>
      <c r="J85" s="94"/>
      <c r="K85" s="305">
        <v>0.05</v>
      </c>
      <c r="L85" s="860">
        <f>N78*K85</f>
        <v>48.82754031733478</v>
      </c>
      <c r="M85" s="861"/>
      <c r="N85" s="51"/>
    </row>
    <row r="86" spans="1:14" ht="15.75" thickBot="1">
      <c r="B86" s="824" t="s">
        <v>953</v>
      </c>
      <c r="C86" s="825"/>
      <c r="D86" s="825"/>
      <c r="E86" s="825"/>
      <c r="F86" s="825"/>
      <c r="G86" s="825"/>
      <c r="H86" s="825"/>
      <c r="I86" s="825"/>
      <c r="J86" s="825"/>
      <c r="K86" s="825"/>
      <c r="L86" s="825"/>
      <c r="M86" s="826"/>
      <c r="N86" s="52">
        <f>L83+L84+L85</f>
        <v>292.96524190400868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1269.5160482507042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64452.353218881901</v>
      </c>
      <c r="L36" s="270"/>
      <c r="M36" s="283">
        <v>66</v>
      </c>
      <c r="N36" s="272">
        <f>K36/M36</f>
        <v>976.55080634669548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976.55080634669548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976.55080634669548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195.31016126933912</v>
      </c>
      <c r="M83" s="859"/>
      <c r="N83" s="51"/>
    </row>
    <row r="84" spans="1:14">
      <c r="B84" s="89" t="s">
        <v>973</v>
      </c>
      <c r="C84" s="90"/>
      <c r="D84" s="90"/>
      <c r="E84" s="90"/>
      <c r="F84" s="90"/>
      <c r="G84" s="90"/>
      <c r="H84" s="90"/>
      <c r="I84" s="87"/>
      <c r="J84" s="88"/>
      <c r="K84" s="304">
        <v>0.05</v>
      </c>
      <c r="L84" s="858">
        <f>N78*K84</f>
        <v>48.82754031733478</v>
      </c>
      <c r="M84" s="859"/>
      <c r="N84" s="51"/>
    </row>
    <row r="85" spans="1:14" ht="15.75" thickBot="1">
      <c r="B85" s="91" t="s">
        <v>974</v>
      </c>
      <c r="C85" s="92"/>
      <c r="D85" s="92"/>
      <c r="E85" s="92"/>
      <c r="F85" s="92"/>
      <c r="G85" s="92"/>
      <c r="H85" s="92"/>
      <c r="I85" s="93"/>
      <c r="J85" s="94"/>
      <c r="K85" s="305">
        <v>0.05</v>
      </c>
      <c r="L85" s="860">
        <f>N78*K85</f>
        <v>48.82754031733478</v>
      </c>
      <c r="M85" s="861"/>
      <c r="N85" s="51"/>
    </row>
    <row r="86" spans="1:14" ht="15.75" thickBot="1">
      <c r="B86" s="824" t="s">
        <v>953</v>
      </c>
      <c r="C86" s="825"/>
      <c r="D86" s="825"/>
      <c r="E86" s="825"/>
      <c r="F86" s="825"/>
      <c r="G86" s="825"/>
      <c r="H86" s="825"/>
      <c r="I86" s="825"/>
      <c r="J86" s="825"/>
      <c r="K86" s="825"/>
      <c r="L86" s="825"/>
      <c r="M86" s="826"/>
      <c r="N86" s="52">
        <f>L83+L84+L85</f>
        <v>292.96524190400868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1269.5160482507042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2021-04-06T20:59:05Z</dcterms:modified>
</cp:coreProperties>
</file>