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mc:AlternateContent xmlns:mc="http://schemas.openxmlformats.org/markup-compatibility/2006">
    <mc:Choice Requires="x15">
      <x15ac:absPath xmlns:x15ac="http://schemas.microsoft.com/office/spreadsheetml/2010/11/ac" url="C:\Users\acaicedo\Documents\PAA\PAA 2020\"/>
    </mc:Choice>
  </mc:AlternateContent>
  <xr:revisionPtr revIDLastSave="0" documentId="8_{54B7A34B-950D-4300-9640-FE46CFA3B475}" xr6:coauthVersionLast="45" xr6:coauthVersionMax="45" xr10:uidLastSave="{00000000-0000-0000-0000-000000000000}"/>
  <bookViews>
    <workbookView xWindow="-120" yWindow="-120" windowWidth="29040" windowHeight="15840" xr2:uid="{00000000-000D-0000-FFFF-FFFF00000000}"/>
  </bookViews>
  <sheets>
    <sheet name="Hoja1" sheetId="1" r:id="rId1"/>
    <sheet name="Hoja2" sheetId="2" r:id="rId2"/>
  </sheets>
  <externalReferences>
    <externalReference r:id="rId3"/>
    <externalReference r:id="rId4"/>
    <externalReference r:id="rId5"/>
    <externalReference r:id="rId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846" i="1" l="1"/>
  <c r="J845" i="1"/>
  <c r="J844" i="1"/>
  <c r="J843" i="1"/>
  <c r="J842" i="1"/>
  <c r="J841" i="1"/>
  <c r="J840" i="1"/>
  <c r="J839" i="1"/>
  <c r="J838" i="1"/>
  <c r="J837" i="1"/>
  <c r="J836" i="1"/>
  <c r="J835" i="1"/>
  <c r="J834" i="1"/>
  <c r="J833" i="1"/>
  <c r="J832" i="1"/>
  <c r="J831" i="1"/>
  <c r="J830" i="1"/>
  <c r="J829" i="1"/>
  <c r="J828" i="1"/>
  <c r="J827" i="1"/>
  <c r="J826" i="1"/>
  <c r="J825" i="1"/>
  <c r="J824" i="1"/>
  <c r="J823" i="1"/>
  <c r="J822" i="1"/>
  <c r="J821" i="1"/>
  <c r="J820" i="1"/>
  <c r="J819" i="1"/>
  <c r="J818" i="1"/>
  <c r="J817" i="1"/>
  <c r="J816" i="1"/>
  <c r="J815" i="1"/>
  <c r="J814" i="1"/>
  <c r="J813" i="1"/>
  <c r="J812" i="1"/>
  <c r="J811" i="1"/>
  <c r="J810" i="1"/>
  <c r="J809" i="1"/>
  <c r="J808" i="1"/>
  <c r="J807" i="1" l="1"/>
  <c r="J806" i="1"/>
  <c r="J805" i="1"/>
  <c r="J804" i="1"/>
  <c r="J803" i="1"/>
  <c r="J802" i="1"/>
  <c r="J801" i="1"/>
  <c r="J800" i="1"/>
  <c r="I800" i="1"/>
  <c r="J799" i="1"/>
  <c r="J798" i="1"/>
  <c r="J797" i="1"/>
  <c r="J796" i="1"/>
  <c r="J795" i="1"/>
  <c r="J794" i="1"/>
  <c r="J792" i="1"/>
  <c r="J791" i="1"/>
  <c r="J790" i="1"/>
  <c r="J789" i="1"/>
  <c r="J788" i="1"/>
  <c r="J787" i="1"/>
  <c r="J786" i="1"/>
  <c r="J785" i="1"/>
  <c r="J784" i="1"/>
  <c r="J783" i="1"/>
  <c r="J782" i="1"/>
  <c r="J781" i="1"/>
  <c r="J780" i="1"/>
  <c r="J779" i="1"/>
  <c r="J778" i="1"/>
  <c r="J777" i="1"/>
  <c r="J776" i="1"/>
  <c r="J757" i="1" l="1"/>
  <c r="I757" i="1"/>
  <c r="J748" i="1"/>
  <c r="I748" i="1"/>
  <c r="J747" i="1"/>
  <c r="I747" i="1"/>
  <c r="J726" i="1" l="1"/>
  <c r="I726" i="1"/>
  <c r="J717" i="1"/>
  <c r="I717" i="1"/>
  <c r="J716" i="1"/>
  <c r="I716" i="1"/>
  <c r="I699" i="1" l="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670" i="1"/>
  <c r="J669" i="1"/>
  <c r="J668" i="1"/>
  <c r="J667" i="1"/>
  <c r="J666" i="1"/>
  <c r="J665" i="1"/>
  <c r="J664" i="1"/>
  <c r="J663" i="1"/>
  <c r="J662" i="1"/>
  <c r="J661" i="1"/>
  <c r="J660" i="1"/>
  <c r="J659" i="1"/>
  <c r="J658" i="1"/>
  <c r="J657" i="1"/>
  <c r="J656" i="1"/>
  <c r="J655" i="1"/>
  <c r="J654" i="1"/>
  <c r="J653" i="1"/>
  <c r="J652" i="1"/>
  <c r="J651" i="1"/>
  <c r="J650" i="1"/>
  <c r="J649" i="1"/>
  <c r="J648" i="1"/>
  <c r="J647" i="1"/>
  <c r="J646" i="1"/>
  <c r="J645" i="1"/>
  <c r="J644" i="1"/>
  <c r="J643" i="1"/>
  <c r="J642"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58" i="1"/>
  <c r="J557" i="1"/>
  <c r="J556" i="1"/>
  <c r="J555" i="1"/>
  <c r="J554" i="1"/>
  <c r="J553" i="1"/>
  <c r="J552" i="1"/>
  <c r="J551"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516" i="1"/>
  <c r="J515" i="1"/>
  <c r="J514" i="1"/>
  <c r="J513" i="1"/>
  <c r="J512" i="1"/>
  <c r="J511" i="1"/>
  <c r="J510" i="1"/>
  <c r="J509" i="1"/>
  <c r="J508" i="1"/>
  <c r="J507" i="1"/>
  <c r="J506" i="1"/>
  <c r="J505" i="1"/>
  <c r="J504" i="1"/>
  <c r="J503" i="1"/>
  <c r="J502" i="1"/>
  <c r="J500" i="1" l="1"/>
  <c r="J499" i="1"/>
  <c r="J460" i="1" l="1"/>
  <c r="J459" i="1"/>
  <c r="O431" i="1" l="1"/>
  <c r="M431" i="1"/>
  <c r="J431" i="1"/>
  <c r="O430" i="1"/>
  <c r="M430" i="1"/>
  <c r="J430" i="1"/>
  <c r="O429" i="1"/>
  <c r="M429" i="1"/>
  <c r="J429" i="1"/>
  <c r="O428" i="1"/>
  <c r="M428" i="1"/>
  <c r="J428" i="1"/>
  <c r="O427" i="1"/>
  <c r="M427" i="1"/>
  <c r="J427" i="1"/>
  <c r="O426" i="1"/>
  <c r="M426" i="1"/>
  <c r="J426" i="1"/>
  <c r="G426" i="1"/>
  <c r="O425" i="1"/>
  <c r="M425" i="1"/>
  <c r="J425" i="1"/>
  <c r="J423" i="1"/>
  <c r="I422" i="1" l="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J404" i="1"/>
  <c r="J403" i="1"/>
  <c r="J402" i="1"/>
  <c r="J401" i="1"/>
  <c r="J400" i="1"/>
  <c r="J399" i="1"/>
  <c r="J398" i="1"/>
  <c r="J397" i="1"/>
  <c r="J396" i="1"/>
  <c r="J395" i="1"/>
  <c r="J394" i="1"/>
  <c r="J392" i="1" l="1"/>
  <c r="I392" i="1"/>
  <c r="I329" i="1" l="1"/>
  <c r="I328" i="1"/>
  <c r="I327" i="1"/>
  <c r="I326" i="1"/>
  <c r="I325" i="1"/>
  <c r="I324" i="1"/>
  <c r="I323" i="1"/>
  <c r="I322" i="1"/>
  <c r="I321" i="1"/>
  <c r="J300" i="1" l="1"/>
  <c r="J299" i="1"/>
  <c r="J298" i="1"/>
  <c r="J297" i="1"/>
  <c r="J293" i="1"/>
  <c r="J292" i="1"/>
  <c r="J289" i="1" l="1"/>
  <c r="G289" i="1"/>
  <c r="A289" i="1"/>
  <c r="J288" i="1"/>
  <c r="G288" i="1"/>
  <c r="A288" i="1"/>
  <c r="J287" i="1"/>
  <c r="G287" i="1"/>
  <c r="A287" i="1"/>
  <c r="J284" i="1"/>
  <c r="I270" i="1"/>
  <c r="J270" i="1" s="1"/>
  <c r="I251" i="1"/>
  <c r="J251" i="1" s="1"/>
  <c r="I249" i="1"/>
  <c r="J249" i="1" s="1"/>
  <c r="A249" i="1"/>
  <c r="I232" i="1"/>
  <c r="J232" i="1" s="1"/>
  <c r="G232" i="1"/>
  <c r="I228" i="1"/>
  <c r="J228" i="1" s="1"/>
  <c r="I226" i="1"/>
  <c r="J226" i="1" s="1"/>
  <c r="I224" i="1"/>
  <c r="J224" i="1" s="1"/>
  <c r="I222" i="1"/>
  <c r="J222" i="1" s="1"/>
  <c r="A222" i="1"/>
  <c r="A224" i="1" s="1"/>
  <c r="A226" i="1" s="1"/>
  <c r="A228" i="1" s="1"/>
  <c r="A232" i="1" s="1"/>
  <c r="I220" i="1"/>
  <c r="J220" i="1" s="1"/>
  <c r="G220" i="1"/>
  <c r="G222" i="1" s="1"/>
  <c r="G224" i="1" s="1"/>
  <c r="G226" i="1" s="1"/>
  <c r="G228" i="1" s="1"/>
  <c r="I218" i="1"/>
  <c r="J218" i="1" s="1"/>
  <c r="I216" i="1"/>
  <c r="J216" i="1" s="1"/>
  <c r="I214" i="1"/>
  <c r="J214" i="1" l="1"/>
  <c r="I848" i="1"/>
  <c r="J188" i="1"/>
  <c r="J187" i="1"/>
  <c r="J186" i="1"/>
  <c r="J185" i="1"/>
  <c r="J184" i="1"/>
  <c r="J183" i="1"/>
  <c r="J182" i="1"/>
  <c r="J181" i="1"/>
  <c r="J180" i="1"/>
  <c r="J179" i="1"/>
  <c r="J178" i="1"/>
  <c r="J177" i="1"/>
  <c r="J176" i="1"/>
  <c r="J175" i="1"/>
  <c r="J174" i="1"/>
  <c r="J173" i="1"/>
  <c r="G162" i="1" l="1"/>
  <c r="G155" i="1"/>
  <c r="N151" i="1"/>
  <c r="G161" i="1"/>
  <c r="J150" i="1" l="1"/>
  <c r="J149" i="1"/>
  <c r="J148" i="1"/>
  <c r="J146" i="1"/>
  <c r="J145" i="1"/>
  <c r="J144" i="1"/>
  <c r="J143" i="1"/>
  <c r="J142" i="1"/>
  <c r="J141" i="1"/>
  <c r="J140" i="1"/>
  <c r="J139" i="1"/>
  <c r="J138" i="1"/>
  <c r="J137" i="1"/>
  <c r="J136" i="1"/>
  <c r="J135" i="1"/>
  <c r="J134" i="1"/>
  <c r="J133" i="1"/>
  <c r="J132" i="1"/>
  <c r="J131" i="1"/>
  <c r="J130" i="1"/>
  <c r="J129" i="1"/>
  <c r="J128" i="1"/>
  <c r="J127" i="1"/>
  <c r="Q126" i="1"/>
  <c r="Q127" i="1" s="1"/>
  <c r="P126" i="1"/>
  <c r="P127" i="1" s="1"/>
  <c r="O126" i="1"/>
  <c r="O127" i="1" s="1"/>
  <c r="J126" i="1"/>
  <c r="J125" i="1"/>
  <c r="J124" i="1"/>
  <c r="Q133" i="1" l="1"/>
  <c r="Q138" i="1" s="1"/>
  <c r="Q128" i="1"/>
  <c r="O128" i="1"/>
  <c r="O133" i="1"/>
  <c r="O138" i="1" s="1"/>
  <c r="P133" i="1"/>
  <c r="P138" i="1" s="1"/>
  <c r="P128" i="1"/>
  <c r="J92" i="1"/>
  <c r="J91" i="1"/>
  <c r="J90" i="1"/>
  <c r="J89" i="1"/>
  <c r="J88" i="1"/>
  <c r="J87" i="1"/>
  <c r="J86" i="1"/>
  <c r="J85" i="1"/>
  <c r="O139" i="1" l="1"/>
  <c r="O140" i="1"/>
  <c r="O141" i="1" s="1"/>
  <c r="O142" i="1" s="1"/>
  <c r="O143" i="1" s="1"/>
  <c r="O144" i="1" s="1"/>
  <c r="O145" i="1" s="1"/>
  <c r="O146" i="1" s="1"/>
  <c r="O147" i="1" s="1"/>
  <c r="O148" i="1" s="1"/>
  <c r="O149" i="1" s="1"/>
  <c r="O150" i="1" s="1"/>
  <c r="O134" i="1"/>
  <c r="O129" i="1"/>
  <c r="P134" i="1"/>
  <c r="P129" i="1"/>
  <c r="Q134" i="1"/>
  <c r="Q129" i="1"/>
  <c r="P140" i="1"/>
  <c r="P141" i="1" s="1"/>
  <c r="P142" i="1" s="1"/>
  <c r="P143" i="1" s="1"/>
  <c r="P144" i="1" s="1"/>
  <c r="P145" i="1" s="1"/>
  <c r="P146" i="1" s="1"/>
  <c r="P147" i="1" s="1"/>
  <c r="P139" i="1"/>
  <c r="Q140" i="1"/>
  <c r="Q141" i="1" s="1"/>
  <c r="Q142" i="1" s="1"/>
  <c r="Q143" i="1" s="1"/>
  <c r="Q144" i="1" s="1"/>
  <c r="Q145" i="1" s="1"/>
  <c r="Q146" i="1" s="1"/>
  <c r="Q147" i="1" s="1"/>
  <c r="Q148" i="1" s="1"/>
  <c r="Q149" i="1" s="1"/>
  <c r="Q150" i="1" s="1"/>
  <c r="Q139" i="1"/>
  <c r="J84" i="1"/>
  <c r="J83" i="1"/>
  <c r="J82" i="1"/>
  <c r="J81" i="1"/>
  <c r="J80" i="1"/>
  <c r="A80" i="1"/>
  <c r="A81" i="1" s="1"/>
  <c r="J79" i="1"/>
  <c r="J78" i="1"/>
  <c r="J77" i="1"/>
  <c r="J76" i="1"/>
  <c r="J75" i="1"/>
  <c r="J74" i="1"/>
  <c r="J73" i="1"/>
  <c r="J72" i="1"/>
  <c r="J71" i="1"/>
  <c r="J70" i="1"/>
  <c r="J69" i="1"/>
  <c r="Q135" i="1" l="1"/>
  <c r="Q130" i="1"/>
  <c r="O130" i="1"/>
  <c r="O135" i="1"/>
  <c r="P135" i="1"/>
  <c r="P130" i="1"/>
  <c r="J68" i="1"/>
  <c r="N67" i="1"/>
  <c r="J67" i="1"/>
  <c r="N66" i="1"/>
  <c r="J66" i="1"/>
  <c r="N65" i="1"/>
  <c r="J65" i="1"/>
  <c r="J64" i="1"/>
  <c r="J63" i="1"/>
  <c r="J62" i="1"/>
  <c r="J61" i="1"/>
  <c r="J60" i="1"/>
  <c r="J59" i="1"/>
  <c r="J58" i="1"/>
  <c r="J57" i="1"/>
  <c r="J56" i="1"/>
  <c r="J55" i="1"/>
  <c r="J54" i="1"/>
  <c r="J53" i="1"/>
  <c r="J52" i="1"/>
  <c r="J51" i="1"/>
  <c r="O136" i="1" l="1"/>
  <c r="O131" i="1"/>
  <c r="P136" i="1"/>
  <c r="P131" i="1"/>
  <c r="Q136" i="1"/>
  <c r="Q131" i="1"/>
  <c r="J48" i="1"/>
  <c r="J47" i="1"/>
  <c r="J44" i="1"/>
  <c r="J43" i="1"/>
  <c r="J42" i="1"/>
  <c r="J41" i="1"/>
  <c r="J40" i="1"/>
  <c r="J39" i="1"/>
  <c r="J38" i="1"/>
  <c r="J37" i="1"/>
  <c r="J36" i="1"/>
  <c r="J35" i="1"/>
  <c r="J34" i="1"/>
  <c r="J33" i="1"/>
  <c r="J32" i="1"/>
  <c r="J31" i="1"/>
  <c r="J30" i="1"/>
  <c r="J29" i="1"/>
  <c r="J28" i="1"/>
  <c r="J27" i="1"/>
  <c r="J26" i="1"/>
  <c r="J25" i="1"/>
  <c r="J24" i="1"/>
  <c r="J23" i="1"/>
  <c r="J22" i="1"/>
  <c r="J21" i="1"/>
  <c r="J20" i="1"/>
  <c r="J19" i="1"/>
  <c r="J17" i="1"/>
  <c r="J18" i="1" s="1"/>
  <c r="I17" i="1"/>
  <c r="I18" i="1" s="1"/>
  <c r="J5" i="1"/>
  <c r="I4" i="1"/>
  <c r="J4" i="1" s="1"/>
  <c r="J3" i="1"/>
  <c r="J2" i="1"/>
  <c r="P137" i="1" l="1"/>
  <c r="P132" i="1"/>
  <c r="Q137" i="1"/>
  <c r="Q132" i="1"/>
  <c r="O137" i="1"/>
  <c r="O132" i="1"/>
</calcChain>
</file>

<file path=xl/sharedStrings.xml><?xml version="1.0" encoding="utf-8"?>
<sst xmlns="http://schemas.openxmlformats.org/spreadsheetml/2006/main" count="6075" uniqueCount="1215">
  <si>
    <t>Código UNSPSC (cada código separado por ;)</t>
  </si>
  <si>
    <t>Descripción</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</si>
  <si>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</si>
  <si>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</si>
  <si>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</si>
  <si>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</si>
  <si>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</si>
  <si>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</si>
  <si>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</si>
  <si>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</si>
  <si>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</si>
  <si>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</si>
  <si>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</si>
  <si>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</si>
  <si>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</si>
  <si>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</si>
  <si>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</si>
  <si>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ATENCION OBRAS DE EMERGENCIA POR EL SISTEMA DE MONTO AGOTABLE EN LA DIRECCIÓN TERRITORIAL ANTIOQUIA</t>
  </si>
  <si>
    <t>CCE-10</t>
  </si>
  <si>
    <t>DT. ANTIOQUIA</t>
  </si>
  <si>
    <t>CO-ANT -05001</t>
  </si>
  <si>
    <t>CARLOS JAVIER MEZA LARROTA</t>
  </si>
  <si>
    <t>cmeza@invias.gov.co</t>
  </si>
  <si>
    <t>CEE-06</t>
  </si>
  <si>
    <t xml:space="preserve">MANTENIMIENTO  Y REPARACION DE MUEBLES Y ENSERES </t>
  </si>
  <si>
    <t>MANTENIMIENTO Y ADECUACIONES LOCATIVAS DEL EDIFICIO SEDE DE LA TERRITORIAL ANTIOQUIA</t>
  </si>
  <si>
    <t>ADQUISICION SILLAS</t>
  </si>
  <si>
    <t>OBRAS DE MANTENIMIENTO Y REHABILITACION  DE LAS CARRETERAS NACIONALES A CARGO DE LA DIRECCIÓN TERRITORIAL ANTIOQUIA DEL INVIAS, CÓDIGOS 6205 HATILLO – CISNEROS, SECTORES PASO URBANO BARBOSA, PR9+0000 - PR9+0700 (SIN INCLUIR EL ANILLO DE LA GLORIETA), PASO URBANO CISNEROS, PR53+0000 - PR54+1158, CÓDIGO 6206 CISNEROS - PUERTO BERRÍO - CRUCE RUTA 45, SECTORES PASO URBANO CISNEROS, PR0+0000 - PR1+0000</t>
  </si>
  <si>
    <t>OBRAS DE MANTENIMIENTO Y REHABILITACION  DE LAS CARRETERAS NACIONALES A CARGO DE LA DIRECCIÓN TERRITORIAL ANTIOQUIA DEL INVIAS, CÓDIGOS 6206 PUENTE LA MALENA - PUERTO BERRÍO, INCLUÍDO PUENTE SOBRE EL RÍO MAGDALENA, PR95+0198 - PR 97+1261</t>
  </si>
  <si>
    <t>OBRAS DE MANTENIMIENTO Y REHABILITACION  DE LAS CARRETERAS NACIONALES A CARGO DE LA DIRECCIÓN TERRITORIAL ANTIOQUIA, CÓDIGO 2510, VIA DON MATIAS – LOS LLANOS, SECTOR HOYO RICO - LOS LLANOS, PR52+0474 - PR87+1295, CÓDIGO 2511 LOS LLANOS – TARAZÁ, SECTOR LOS LLANOS - TARAZÁ, PR0+0000 - PR124+0705, CODIGO 2512 TARAZÁ – CAUCASIA, SECTOR TARAZÁ - CAUCASIA, PR0+0000 - PR63+0996.</t>
  </si>
  <si>
    <t>OBRAS DE MANTENIMIENTO Y REHABILITACION  EN LAS VÍAS A CARGO DEL INSTITUTO NACIONAL DE VÍAS, DIRECCIÓN TERRITORIAL ANTIOQUIA, VIA 6005 SANTUARIO -PUERTO TRIUNFO – CRUCE RUTA 45 (CAÑO ALEGRE), SECTOR PR3+0000 –PR135+0600</t>
  </si>
  <si>
    <t xml:space="preserve">OBRAS DE MANTENIMIENTO Y REHABILITACION  EN LAS VÍAS A CARGO DEL INSTITUTO NACIONAL DE VÍAS, DIRECCION TERRITORIAL ANTIOQUIA. EN LA RUTA 2509 LA PINTADA – MEDELLÍN </t>
  </si>
  <si>
    <t>OBRAS DE MANTENIMIENTO Y REHABILITACION  EN LAS VÍAS A CARGO DEL INSTITUTO NACIONAL DE VÍAS, DIRECCION TERRITORIAL ANTIOQUIA. EN LA RUTA  6003 LA MANSA – PRIMAVERA,</t>
  </si>
  <si>
    <t>OBRAS DE MANTENIMIENTO Y REHABILITACION DE LAS CARRETERAS NACIONALES A CARGO DE LA DIRECCIÓN TERRITORIAL ANTIOQUIA CÓDIGO 5601, VIA LA UNION - SONSON, SECTOR LA UNION - SONSON PR49+0000 – PR103+0000, EN UNA LONGITUD DE 53.74 KM PARA INVERTIR EN EL DEPARTAMENTO DE ANTIOQUIA</t>
  </si>
  <si>
    <t>OBRAS DE SEGURIDAD VIAL EN CARRETERAS A CARGO DE LA DIRECCION TERRITORIAL ANTIOQUIA, DEPARTAMENTO DE ANTIOQUIA.</t>
  </si>
  <si>
    <t>OBRAS DE SEÑALIZACION VIAL EN CARRETERAS A CARGO DE LA DIRECCION TERRITORIAL ANTIOQUIA, DEPARTAMENTO DE ANTIOQUIA.</t>
  </si>
  <si>
    <t>RECARGA DE EXTINTORES DE LA TERRITORIAL</t>
  </si>
  <si>
    <t>SERVICIO INTEGRAL DE ASEO Y CAFETERÍA EN LAS INSTALACIONES DE LA DIRECCIÓN TERRITORIAL ANTIOQUIA</t>
  </si>
  <si>
    <t>SUMINISTRO DE MEZCLA ASFALTICA PARA LAS CARRETERAS CON MANO DE OBRA DE MICROEMPRESAS CONTRATADAS POR INVIAS, DIRECCIÓN TERRITORIAL ANTIOQUIA, VIA 6005 PUERTO TRIUNFO – CRUCE RUTA 45 (CAÑO ALEGRE) SECTOR PR100+0000 - PR135+0600</t>
  </si>
  <si>
    <t>SUMINISTRO DE MEZCLA ASFALTICA PARA LAS CARRETERAS CON MANO DE OBRA DE MICROEMPRESAS CONTRATADAS POR INVIAS, DIRECCIÓN TERRITORIAL ANTIOQUIA, VIA 6005 SAN LUIS – PUERTO TRIUNFO SECTOR PR50+0000 - PR100+0000</t>
  </si>
  <si>
    <t>SUMINISTRO DE MEZCLA ASFALTICA PARA LAS CARRETERAS CON MANO DE OBRA DE MICROEMPRESAS CONTRATADAS POR INVIAS, DIRECCIÓN TERRITORIAL ANTIOQUIA, VIA 6005 SANTUARIO - SAN LUIS SECTOR PR3+0000 – PR50+0000</t>
  </si>
  <si>
    <t>SUMINISTRO DE MEZCLA ASFALTICA PARA LAS CARRETERAS CON MANO DE OBRA DE MICROEMPRESAS CONTRATADAS POR INVIAS, EN LA DIRECCION TERRITORIAL ANTIOQUIA, Carretera Cisneros - Puerto Berrio, sector Cisneros - Alto de Dolores, PR0+0000 - PR 40+0900</t>
  </si>
  <si>
    <t>SUMINISTRO DE MEZCLA ASFALTICA PARA LAS CARRETERAS CON MANO DE OBRA DE MICROEMPRESAS CONTRATADAS POR INVIAS, EN LA DIRECCION TERRITORIAL ANTIOQUIA, Carretera Cisneros - Puerto Berrio, sector Puente La Malena - Puerto Berrío, incluído Puente sobre el río Magdalena, PR95+0198 - PR 97+1261</t>
  </si>
  <si>
    <t>SUMINISTRO DE MEZCLA ASFALTICA PARA LAS CARRETERAS CON MANO DE OBRA DE MICROEMPRESAS CONTRATADAS POR INVIAS, EN LA DIRECCION TERRITORIAL ANTIOQUIA, Carretera Don Matías - Los Llanos Hoyo Rico - Los Llanos, PR52+0474 - PR87+1295</t>
  </si>
  <si>
    <t>SUMINISTRO DE MEZCLA ASFALTICA PARA LAS CARRETERAS CON MANO DE OBRA DE MICROEMPRESAS CONTRATADAS POR INVIAS, EN LA DIRECCION TERRITORIAL ANTIOQUIA, Carretera Hatillo – Cisneros, sector Barbosa - Cisneros, PR9+0000 - PR54+1158</t>
  </si>
  <si>
    <t xml:space="preserve">SUMINISTRO DE MEZCLA ASFALTICA PARA LAS CARRETERAS CON MANO DE OBRA DE MICROEMPRESAS CONTRATADAS POR INVIAS, EN LA DIRECCION TERRITORIAL ANTIOQUIA, Carretera La Mansa -  Primavera La Mansa - Primavera, PR0+0000 - PR 48+0000,   PR 88+0100 - PR 90+0000,  y del PR 90+0615 al PR 90+0740 (SECTOR DE LA VÍA ANTIGUA, LADO DERECHO DE LOS PUENTES LOMALINDA), PR 92+0024  AL PR 92+0280 ( SECTOR DE LA VIA ANTIGUA, LADO IZQUIERDO DE LOS TUNELES KACHOTIS ) Y PR 93+0700 AL PR 95+0031 </t>
  </si>
  <si>
    <t>SUMINISTRO DE MEZCLA ASFALTICA PARA LAS CARRETERAS CON MANO DE OBRA DE MICROEMPRESAS CONTRATADAS POR INVIAS, EN LA DIRECCION TERRITORIAL ANTIOQUIA, Carretera La Pintada - Medellín Primavera - Medellín, PR64+0000 - PR72+0084.</t>
  </si>
  <si>
    <t>SUMINISTRO DE MEZCLA ASFALTICA PARA LAS CARRETERAS CON MANO DE OBRA DE MICROEMPRESAS CONTRATADAS POR INVIAS, EN LA DIRECCION TERRITORIAL ANTIOQUIA, Carretera La Unión – Sonsón, sector La Unión - Sonsón, PR49+0000 - PR103+0000</t>
  </si>
  <si>
    <t>SUMINISTRO DE MEZCLA ASFALTICA PARA LAS CARRETERAS CON MANO DE OBRA DE MICROEMPRESAS CONTRATADAS POR INVIAS, EN LA DIRECCION TERRITORIAL ANTIOQUIA, Carretera Los Llanos – Tarazá, sector Los Llanos - Tarazá, PR0+0000 - PR124+0705</t>
  </si>
  <si>
    <t>SUMINISTRO DE MEZCLA ASFALTICA PARA LAS CARRETERAS CON MANO DE OBRA DE MICROEMPRESAS CONTRATADAS POR INVIAS, EN LA DIRECCION TERRITORIAL ANTIOQUIA, Carretera Tarazá – Caucasia, sectorTarazá - Caucasia, PR0+0000 - PR63+0996</t>
  </si>
  <si>
    <t>Mantenimiento de puentes vehiculares y peatonales en vías a cargo de la Dirección Territorial Antioquia</t>
  </si>
  <si>
    <t>CCE-06</t>
  </si>
  <si>
    <t>ESTUDIOS Y DISEÑOS (Servicios profesionales de ingeniería ) para puentes vehiculares y epatonales en vías a cargo de la Dirección Territorial Antioquia</t>
  </si>
  <si>
    <t>SUMINISTRO DE MEZCLA ASFALTICA PARA LAS CARRETERAS CON MANO DE OBRA DE MICROEMPRESAS CONTRATADAS POR INVIAS, DIRECCIÓN TERRITORIAL ANTIOQUIA, RUTA 9002 NECOCLI-PUERTO REY TRAMO NECOCLI-MULATOS</t>
  </si>
  <si>
    <t>SUMINISTRO DE MEZCLA ASFALTICA PARA LAS CARRETERAS CON MANO DE OBRA DE MICROEMPRESAS CONTRATADAS POR INVIAS, DIRECCIÓN TERRITORIAL ANTIOQUIA, RUTA 9002 NECOCLI-MULATOS-ARBOLETES</t>
  </si>
  <si>
    <t>OBRAS DE MANTENIMIENTO Y REHABILITACION  DE LAS CARRETERAS NACIONALES A CARGO DE LA DIRECCIÓN TERRITORIAL ANTIOQUIA, RUTA 9002 NECOCLI-SAN JUAN DE URABA</t>
  </si>
  <si>
    <t>OBRAS DE MANTENIMIENTO Y REHABILITACION  DE LAS CARRETERAS NACIONALES A CARGO DE LA DIRECCIÓN TERRITORIAL ANTIOQUIA, RUTA 9002 SAN JUAN DE URABA -ARBOLETES</t>
  </si>
  <si>
    <t>SERVICIO DE MANTENIMIENTO PREVENTIVO Y CORRECTIVO DE AIRES ACONDICIONADOS</t>
  </si>
  <si>
    <t>DT ATLANTICO</t>
  </si>
  <si>
    <t>CO-ATL-08001</t>
  </si>
  <si>
    <t>MIGUEL GARCIA SIERRA</t>
  </si>
  <si>
    <t>035-3685971</t>
  </si>
  <si>
    <t>Mgarcia@invias.gov.co</t>
  </si>
  <si>
    <t>SUMINISTRO DE UNO (1) AIRE ACONDICONADO PARA LAS OFICINAS DE LA TERRITORIAL ATLANTICO</t>
  </si>
  <si>
    <t>SERVICIO DE MANTENIMIENTO Y REPARACION DE LA PLANTA ELECTRICA Y SUBESTACION Y SUMINISTRO DE ACPM</t>
  </si>
  <si>
    <t>SERVICIO DE MANTENIMIENTO Y REPARACION DEL ASCENSORES</t>
  </si>
  <si>
    <t>SERVICIO DE MANTENIMIENTO O REPARACION DE EQUIPOS ELECTRICOS -CAMARA DE SEGURIDAD Y SUMINISTRO DE  GARBADORA DE VIDEO</t>
  </si>
  <si>
    <t>SUMINISTRO DE UNA UPS PARA LA TERRITORIAL ATLANTICO</t>
  </si>
  <si>
    <t xml:space="preserve">MANTENIMIENTO  Y REPARACION DE MOTOBOMBAS  Y  CAMBIO Y SUMINISTRO DE  MANGUERAS CONTRAINCENDIOS  Y MANTENIMIENTO SISTEMA HIDRAULICO DE MOTOBOMBAS DE AGUAS LLUVIAS </t>
  </si>
  <si>
    <t>LA ADECUACION DE LA EDIFICACION SEDE DEL INSTITUTO NACIONAL DE VIAS- INVIAS, TERRITORIAL ATLANTICO</t>
  </si>
  <si>
    <t>DT. ATLANTICO</t>
  </si>
  <si>
    <t>RAFAEL  RODRIGUEZ MEZA     
MIGUEL  GARCIA SIERRA</t>
  </si>
  <si>
    <t>3208959889   3208594942</t>
  </si>
  <si>
    <t>rgrodriguez@invias.gov.co      mgarcia@invias.gov.co</t>
  </si>
  <si>
    <t>81101510 </t>
  </si>
  <si>
    <t>ESTUDIOS Y DISEÑOS PARA LA AMPLIACION Y REPOTENCIACION PUENTE LA CORDIALIDAD RUTA 9006,SECTOR 117+0368.</t>
  </si>
  <si>
    <t>CCE-04</t>
  </si>
  <si>
    <t>035-3685973</t>
  </si>
  <si>
    <t>REFORZAMIENTO Y AMPLIACION DEL PUENTE LA COORDIALIDAD  CARRETERA CARTAGENA - BARRANQUILLA, RUTA 9006 SECTOR PR117+368, INSTITUTO NACIONAL DE VIAS, DIRECCION TERRITORIAL ATLANTICO.</t>
  </si>
  <si>
    <t>CCE-02</t>
  </si>
  <si>
    <t>3208959889   3208594943</t>
  </si>
  <si>
    <t>MEJORAMIENTO Y MANTENIMIENTO VIA SALAMINA - EL GUAYMARO - DPTO DEL MAGDALENA SECTORES PR 15+000 AL PR 28+0000 Y DEL PR 30+000 AL PR 38+0000</t>
  </si>
  <si>
    <t>CO-ATL-08002</t>
  </si>
  <si>
    <t>3208959889   3208594944</t>
  </si>
  <si>
    <t xml:space="preserve"> SEÑALIZACIÓN  DE LOS PUENTES Y VIAS ASIGNADOS A LA TERRITORIAL ATLÁNTICO</t>
  </si>
  <si>
    <t>REHABILITACION Y CONSERVACION PUENTE OLAYA HERRERA, RUTA 90A01 SECTOR PR109+090 – PR109+652, INSTITUTO NACIONAL DE VIAS, DIRECCION TERRITORIAL ATLANTICO.</t>
  </si>
  <si>
    <t>3208959889   3208594946</t>
  </si>
  <si>
    <t>REHABILITACION Y CONSERVACION PUENTE ARROYO CASCABEL, CARRETERA CARTAGENA-LOMITA ARENA SECTOR PR66+0218 AL PR66+0258, INSTITUTO NACIONAL DE VIAS, DIRECCION TERRITORIAL ATLANTICO.</t>
  </si>
  <si>
    <t>3208959889   3208594947</t>
  </si>
  <si>
    <t>REHABILITACION Y CONSERVACION PUENTE CIENAGA DEL TOTUMO, CARRETERA CARTAGENA-LOMITA ARENA SECTOR PR47+0082 AL PR47+0138, INSTITUTO NACIONAL DE VIAS, DIRECCION TERRITORIAL ATLANTICO.</t>
  </si>
  <si>
    <t>3208959889   3208594948</t>
  </si>
  <si>
    <t>REHABILITACION Y CONSERVACION PUENTE JUAN DE ACOSTA, CARRETERA CARTAGENA-LOMITA ARENA SECTOR PR74+0971 AL PR74+1031 , INSTITUTO NACIONAL DE VIAS, DIRECCION TERRITORIAL ATLANTICO.</t>
  </si>
  <si>
    <t>3208959889   3208594950</t>
  </si>
  <si>
    <t>MEZCLA DENSA EN CALIENTE TIPO MDC-19 (INCLUYE RIEGO DE LIGA CON EMULSIÓN ASFALTICA CRR-2), PUENTE LA CORDIALIDAD INCLUYE ACCESOS Y OREJAS ACCESOS Y OREJAS  , VIA 9006</t>
  </si>
  <si>
    <t>3208959889   3208594954</t>
  </si>
  <si>
    <t>Atencion Obras de Emergencias - Presupuesto Monto Agotable en las   vias de la Direccion Territorial Bolviar</t>
  </si>
  <si>
    <t>DT. BOLIVAR</t>
  </si>
  <si>
    <t>BOLIVAR</t>
  </si>
  <si>
    <t>CARMEN CECILIA PEREZ LOPEZ</t>
  </si>
  <si>
    <t>ccperez@invias.gov.co</t>
  </si>
  <si>
    <t xml:space="preserve">Obras de Señalizacion Horizontal  en las carreteras a cargo de Invias Terrtirorial Bolivar </t>
  </si>
  <si>
    <t>Estudios y Diseños Nueva sede Territorial Bolivar</t>
  </si>
  <si>
    <t>Reparacion y mantenimiento parque automotor a cargo de la territorial bolivar</t>
  </si>
  <si>
    <t>Mantenimiento Preventivo de Tres (3) aires acondicionados de la territorial bolivar</t>
  </si>
  <si>
    <t>Arriendo de Tres ( 3) parqueaderos para 3 vehiculos asignados en la territorial Bolivar</t>
  </si>
  <si>
    <t>CCE-05</t>
  </si>
  <si>
    <t xml:space="preserve">Mejormiento y Mantenimiento de la Via  PUERTA DE HIERRO-MAGANGUE-YATI codigo 7802  en Invias Direccion Territorial Bolivar </t>
  </si>
  <si>
    <t xml:space="preserve">Mejormiento y Mantenimiento de la Via  Mompos Guamal codigo 7804  en Invias Direccion Territorial Bolivar </t>
  </si>
  <si>
    <t xml:space="preserve">Mejormiento y Mantenimiento de la Red Terciaria a cargo de la Territorial ( 2.200 Km) </t>
  </si>
  <si>
    <t>Interventoria para el mejoramiento y Mantenimiento de la Via PUERTA DE HIERRO-MAGANGUE-YATI codigo 7802 a cargo de Invias direccion Territorial Bolivar</t>
  </si>
  <si>
    <t>Suministro  de mezcla Asfaltica para las carreteras con mano de obra de microempresas contratadas por Invias en la Direccion Territorial Bolivar VIA CON CODIGO 7803 bodega -mompox</t>
  </si>
  <si>
    <t>Sumunistro  de mezcla Asfaltica para las carreteras con mano de obra de microempresas contratadas por Invias en la Direccion Territorial Bolivar VIA CON CODIGO 7804 mompox- guamal</t>
  </si>
  <si>
    <t>Sumunistro  de mezcla Asfaltica para las carreteras con mano de obra de microempresas contratadas por Invias en la Direccion Territorial Bolivar VIA CON CODIGO 7802 puerta de hierro -magangue-yati</t>
  </si>
  <si>
    <t>Obras de seguridad vial en vias a cargo de INVIAS en jurisdiccion de la Direccion Territorial Bolivar</t>
  </si>
  <si>
    <t>Obras de Señalización Vial en Vias a cargo de Invias en Jurisdicción de la DT. Bolivar</t>
  </si>
  <si>
    <t>ANTENIMIENTO, ADECUACION Y REPARACIONES LOCATIVAS A LA SEDE DONDE FUNCIONAN LAS OFICINAS DE INVIAS DE LA DIRECCION TERRITORIAL BOLIVAR.</t>
  </si>
  <si>
    <t>SUMINISTRO DE AFIRMADO PARA INSTALACIÓN CON MANO DE OBRA DE LOS TRABAJADORES DE MANTENIMIENTO RUTINARIO VÍA VÍA 55BY11 SANTA ROSITA ONZAGA</t>
  </si>
  <si>
    <t>Tunja</t>
  </si>
  <si>
    <t>GUSTAVO GAMALIEL FERNANDEZ NIÑO</t>
  </si>
  <si>
    <t>(038) 7422495
CELULAR  3208508171</t>
  </si>
  <si>
    <t>gfernandez@invias.gov.co</t>
  </si>
  <si>
    <t>SUMINISTRO DE MEZCLA ASFÁLTICA PARA INSTALACIÓN CON MANO DE OBRA DE LOS TRABAJADORES DE MANTENIMIENTO RUTINARIO VÍA 6404 BELEN - SACAMA</t>
  </si>
  <si>
    <t>SUMINISTRO DE AFIRMADO PARA INSTALACIÓN CON MANO DE OBRA DE LOS TRABAJADORES DE MANTENIMIENTO RUTINARIO VÍA 6404 BELEN - SACAMA</t>
  </si>
  <si>
    <t>72141000                                                   72141100</t>
  </si>
  <si>
    <t>MANTENIMIENTO DE LA VÍA 5503 DUITAMA - LA PALMERA, EN EL DEPARTAMENTO DE BOYACA.</t>
  </si>
  <si>
    <t>81101500                                               81101510                                                     81102200</t>
  </si>
  <si>
    <t>INTERVENTORIA PARA EL MANTENIMIENTO DE LA VÍA 5503 DUITAMA - LA PALMERA, EN EL DEPARTAMENTO DE BOYACA.</t>
  </si>
  <si>
    <t>MONTO AGOTABLE</t>
  </si>
  <si>
    <t>ATENCIÓN SITIOS CRÍTICOS IDENTIFICADOS</t>
  </si>
  <si>
    <t>ATENCIÓN SITIOS CRÍTICOS NO IDENTIFICADOS</t>
  </si>
  <si>
    <t>DIRECCION TERRITORIAL BOYACA</t>
  </si>
  <si>
    <t>Adquisicion muebles de oficina</t>
  </si>
  <si>
    <t>DIRECTOR TERRITORIAL CALDAS</t>
  </si>
  <si>
    <t>CO-CAL-17001</t>
  </si>
  <si>
    <t>JORGE RICARDO GUTIERREZ CARDONA</t>
  </si>
  <si>
    <t>jgutierrezc@invias.gov.co</t>
  </si>
  <si>
    <t>Mantenimiento general de equipos de oficina (computadores impresoras)</t>
  </si>
  <si>
    <t>Servicios de mantenimiento y reparacion de vehiculos</t>
  </si>
  <si>
    <t>Servicio de Aseo</t>
  </si>
  <si>
    <t>0</t>
  </si>
  <si>
    <t>Servicio de cafetería y restaurante</t>
  </si>
  <si>
    <t>HABILITAR Y/O BRINDAR TRANSITABILIDAD EN LA RED VIAL A CARGO DEL INVIAS A TRAVES DEL SISTEMA DE MONTO AGOTABLE EN LAS VIAS A CARGO DE LA DIRECCION TERRITORIAL CALDAS (PRODUCTO VIA ATENDIDA POR EMERGENCIA</t>
  </si>
  <si>
    <t>72141000</t>
  </si>
  <si>
    <t>OBRAS DE SEÑALIZACION Y SEGURIDAD VIAL EN CARRETERAS A CARGO DEL INVIAS EN JURISDICCION DE LA TERRITORIAL CALDAS</t>
  </si>
  <si>
    <t>SUMINISTRO DE MEZCLA ASFALTICA Y/O AFIRMADO CARRETERA CAUYA LA FELISA 2508 DT Caldas</t>
  </si>
  <si>
    <t>SUMINISTRO DE MEZCLA ASFALTICA Y/O AFIRMADO CARRETERA CHINCHINA ESTACION URIBE 2902, ESTACION URIBE PUENTE LA LIBERTAD 5005,PUENTE LA LIBERTAD FRESNO 5006 DT Caldas</t>
  </si>
  <si>
    <t>72141001</t>
  </si>
  <si>
    <t>ATENCION DE EMERGENCIAS POR MONTO AGOTABLE EN LAS VIAS A CARGO DE LA TERRITORIAL CAQUETA.</t>
  </si>
  <si>
    <t>DT CAQUETÁ</t>
  </si>
  <si>
    <t>CO-CAQ</t>
  </si>
  <si>
    <t>WILLIAM AUGUSTO RAMIREZ GIRALDO</t>
  </si>
  <si>
    <t>wramirez@invias.gov.co</t>
  </si>
  <si>
    <t>MANTENIMIENTO PERIODICO CARRETERA PUERTO RICO - SAN VICENTE DEL CAGUAN - MINA BLANCA, RUTA 65, TRAMO 6504</t>
  </si>
  <si>
    <t>SRN</t>
  </si>
  <si>
    <t>MANTENIMIENTO PERIODICO CARRETERA SANTO DOMINGO - MINA BLANCA, RUTA 30, TRAMO 3002</t>
  </si>
  <si>
    <t>MANTENIMIENTO PERIODICO CARRETERA ORRAPIHUASI - DEPRESION EL VERGEL - FLORENCIA, RUTA 20, TRAMO 2003A, SECTOR DEPRESION EL VERGEL -. FLORENCIA</t>
  </si>
  <si>
    <t>MANTENIMIENTO PERIODICO CARRETERA PUERTO BELLO - SAN JOSE DEL FRAGUA, RUTA 65, TRAMO 6501</t>
  </si>
  <si>
    <t>MANTENIMIENTO PERIODICO CARRETERA SAN JOSE DEL FRAGUA - FLORENCIA, RUTA 65, TRAMO 6502</t>
  </si>
  <si>
    <t xml:space="preserve">MANTENIMIENTO PERIODICO CARRETERA GABINETE - EL CARAÑO, RUTA 20, TRAMO 2003 Y CRUCE RAMAL 20CQ01 </t>
  </si>
  <si>
    <t>MANTENIMIENTO PERIODICO CARRETERA FLORENCIA-PUERTO RICO, RUTA 65, TRAMO 6503</t>
  </si>
  <si>
    <t>MANTENIMIENTO PERIODICO CARRETERA -LETICIA - TARAPACA, RUTA 85, TRAMO 8501</t>
  </si>
  <si>
    <t>SUMINISTRO DE ASFALTO NATURAL PARA SER  COLOCADO CON MANO DE OBRA DE LAS MICROEMPRESAS CONTRATADAS POR EL INVIAS,  EN LA CARRETERA 6504 PUERTO RICO - MINA BLANCA.</t>
  </si>
  <si>
    <t>SUMINISTRO DE ASFALTO NATURAL PARA SER COLOCADO CON MANO DE OBRA DE LA MICROEMPRESA CONTRATADA POR EL INVIAS, EN LA CARRETERA 2003 GABINETE - EL CARAÑO</t>
  </si>
  <si>
    <t xml:space="preserve">SUMINISTRO DE ASFALTO NATURAL PARA SER  COLOCADO CON MANO DE OBRA DE LA MICROEMPRESA CONTRATADA POR EL INVIAS,  EN LA CARRETERA 2003A DEPRESION EL VERGEL - FLORENCIA </t>
  </si>
  <si>
    <t>CCE-07</t>
  </si>
  <si>
    <t>SUMINISTRO DE ASFALTO NATURAL PARA SER  COLOCADO CON MANO DE OBRA DE LA MICROEMPRESA CONTRATADA POR EL INVIAS,  EN LA CARRETERA 6502 SAN JOSE DEL FRAGUA - FLORENCIA</t>
  </si>
  <si>
    <t>SUMINISTRO DE ASFALTO NATURAL PARA SER  COLOCADO CON MANO DE OBRA DE LA MICROEMPRESA CONTRATADA POR EL INVIAS,  EN LA CARRETERA 6503  FLORENCIA-PUERTO RICO</t>
  </si>
  <si>
    <t>SUMINISTRO DE ASFALTO NATURAL PARA SER  COLOCADO CON MANO DE OBRA DE LA MICROEMPRESA CONTRATADA POR EL INVIAS,  EN LA CARRETERA 3002 SANTO DOMINGO - MINA BLANCA</t>
  </si>
  <si>
    <t>30121700</t>
  </si>
  <si>
    <t>SUMINISTRO DE AFIRMADO PARA SER  COLOCADO CON MANO DE OBRA DE LA MICROEMPRESA CONTRATADA POR EL INVIAS,  EN LA CARRETERA 6501  PUERTO BELLO - SAN JOSE DEL FRAGUA</t>
  </si>
  <si>
    <t>OBRAS DE SEÑALIZACION Y SEGURIDAD VIAL EN CARRETERAS A CARGO DEL INVIAS EN JURISDICCION DE LA TERRITORIAL CAQUETA</t>
  </si>
  <si>
    <t>MANTENIMIENTO DE VEHICULOS</t>
  </si>
  <si>
    <t>MANTENIMIENTO Y REPARACION DE EQUIPOS DE OFICINA, COMPUTADORES E IMPRESORAS</t>
  </si>
  <si>
    <t>COMPRA DE ENSERES  Y EQUIPOS DE OFICINA (AIRES ACONDICIONADOS, EXTINTORES, GRECA, ESCRITORIOS)</t>
  </si>
  <si>
    <t xml:space="preserve">OBRAS DE MEJORAMIENTO  Y MANTENIMIENTO DE LA PLANTA FISICA DE LA SEDE  TERRITORIAL CAQUETA. </t>
  </si>
  <si>
    <t>MANTENIMIENTO PREVENTIVO Y CORRECTIVO DE AIRES ACONDICIONADOS Y PLANTA ELECTRICA DE LA DIRECCIÓN TERRITORIAL CAQUETA</t>
  </si>
  <si>
    <t>OBRAS DE MANTENIMIENTO Y MEJORAMIENTO DEL SECTOR, SAN JOSE - YE DE ARJONA RUTA 4313 JURISDICCIÓN DIRECCIÓN TERRITORIAL CESAR</t>
  </si>
  <si>
    <t>DT. CESAR</t>
  </si>
  <si>
    <t>CESAR</t>
  </si>
  <si>
    <t>ONNA MARIA ZULETA ARAUJO</t>
  </si>
  <si>
    <t>ozuleta@invias.gov.co</t>
  </si>
  <si>
    <t>OBRAS DE MANTENIMIENTO Y MEJORAMIENTO DEL SECTOR  YE DE ARJONA - CUATROVIENTOS RUTA 43CS02, JURISDICCIÓN DIRECCIÓN TERRITORIAL CESAR</t>
  </si>
  <si>
    <t>INTERVENTORÍA PARA LAS OBRAS DE MATENIMIENTO Y MEJORAMIENTO DEL SECTOR, SAN JOSE - YE DE ARJONA RUTA 4313, JURISDICCIÓN DIRECCIÓN TERRITORIAL CESAR</t>
  </si>
  <si>
    <t>INTERVENTORÍA PARA LAS OBRAS DE MATENIMIENTO Y MEJORAMIENTO DEL SECTOR YE DE ARJONA - CUATROVIENTOS RUTA 43CS02, JURISDICCIÓN DIRECCIÓN TERRITORIAL CESAR</t>
  </si>
  <si>
    <t>OBRAS DE SEÑALIZACION VERTICAL, HORIZONTAL,   SUMINISTRO E INSTALACIONES DE DEFENSAS METALICAS Y CONSTRUCCION DE REDUCTORES DE VELOCIDAD EN CARRETERAS A CARGO DEL INVIAS EN JURISDICCION DE LA TERRITORIAL CESAR, SECTOR, SAN JOSE - YE DE ARJONA RUTA 4313</t>
  </si>
  <si>
    <t>OBRAS DE SEÑALIZACION VERTICAL, HORIZONTAL,   SUMINISTRO E INSTALACIONES DE DEFENSAS METALICAS Y CONSTRUCCION DE REDUCTORES DE VELOCIDAD EN CARRETERAS A CARGO DEL INVIAS EN JURISDICCION DE LA TERRITORIAL CESAR, SECTOR, YE DE ARJONA - CUATROVIENTOS RUTA 43CS02</t>
  </si>
  <si>
    <t>OBRAS DE SEÑALIZACION VERTICAL, HORIZONTAL,   SUMINISTRO E INSTALACIONES DE DEFENSAS METALICAS Y CONSTRUCCION DE REDUCTORES DE VELOCIDAD EN CARRETERAS A CARGO DEL INVIAS EN JURISDICCION DE LA TERRITORIAL CESAR, SECTOR, CUATROVIENTOS - CODAZZI RUTA 45CS09</t>
  </si>
  <si>
    <t>OBRAS DE SEÑALIZACION VERTICAL, HORIZONTAL,   SUMINISTRO E INSTALACIONES DE DEFENSAS METALICAS Y CONSTRUCCION DE REDUCTORES DE VELOCIDAD EN CARRETERAS A CARGO DEL INVIAS EN JURISDICCION DE LA TERRITORIAL CESAR, VIA VALLEDUPAR - LA PAZ - MANAURE (8004),  SECTOR VALLEDUPAR - LA PAZ (PR00+0000 - PR13+0385)</t>
  </si>
  <si>
    <t>HABILITAR Y/O BRINDAR TRANSITABILIDAD EN LA RED VIAL A CARGO DEL INVIAS, A TRAVES DEL SISTEMA DE MONTO AGOTABLE, EN LAS VIAS A CARGO DE LA DIRECCION TERRITORIAL CESAR</t>
  </si>
  <si>
    <t>SUMINISTRO DE MEZCLA ASFALTICA PARA LAS CARRETERAS CON MANO DE OBRA DE MICROEMPRESAS CONTRATADAS POR INVIAS, EN LA DIRECCION TERRITORIAL CESAR, SECTOR, SAN JOSE - YE DE ARJONA RUTA 4313</t>
  </si>
  <si>
    <t>SUMINISTRO DE MEZCLA ASFALTICA PARA LAS CARRETERAS CON MANO DE OBRA DE MICROEMPRESAS CONTRATADAS POR INVIAS, EN LA DIRECCION TERRITORIAL CESAR, SECTOR, YE DE ARJONA - CUATROVIENTOS RUTA 43CS02</t>
  </si>
  <si>
    <t>CCE-11</t>
  </si>
  <si>
    <t>SUMINISTRO DE MEZCLA ASFALTICA PARA LAS CARRETERAS CON MANO DE OBRA DE MICROEMPRESAS CONTRATADAS POR INVIAS, EN LA DIRECCION TERRITORIAL CESAR, SECTOR, CUATROVIENTOS - CODAZZI RUTA 45CS09</t>
  </si>
  <si>
    <t>CCE-12</t>
  </si>
  <si>
    <t>SUMINISTRO DE AFIRMADO PARA LAS CARRETERAS CON MANO DE OBRA DE MICROEMPRESAS CONTRATADAS POR INVIAS, EN LA DIRECCION TERRITORIAL CESAR, SECTOR, CUATROVIENTOS - CODAZZI RUTA 45CS09</t>
  </si>
  <si>
    <t>CCE-13</t>
  </si>
  <si>
    <t>SUMINISTRO DE MEZCLA ASFALTICA PARA LAS CARRETERAS CON MANO DE OBRA DE MICROEMPRESAS CONTRATADAS POR INVIAS, EN LA DIRECCION TERRITORIAL CESAR, VIA VALLEDUPAR - LA PAZ - MANAURE (8004),  SECTOR VALLEDUPAR - LA PAZ (PR00+0000 - PR13+0385)</t>
  </si>
  <si>
    <t>CCE-14</t>
  </si>
  <si>
    <t xml:space="preserve">MATENIMIENTO PREVENTIVO Y CORRECTIVO DE LOS AIRES ACONDICIONADOS </t>
  </si>
  <si>
    <t>MATENIMIENTO PREVENTIVO Y CORRECTIVO DE LA PLANTA ELECTRICA</t>
  </si>
  <si>
    <t xml:space="preserve">COMPRA DE ENSERES </t>
  </si>
  <si>
    <t xml:space="preserve">SUMINISTRO DE COMBUSTIBLE PARA PLANTA ELECTRICA </t>
  </si>
  <si>
    <t>ADECUACIÓN Y MANTENIMIENTO DE LAS INSTALACIONES DONDE FUNCIONA EL INVIAS TERRITORIAL CESAR</t>
  </si>
  <si>
    <t xml:space="preserve"> MANTENIMIENTO Y MEJORAMIENTO DE LA CARRETERA  VIA VALLEDUPAR - LA PAZ - MANAURE (8004), TERRITORIAL CESAR SECTOR VALLEDUPAR - LA PAZ (PR00+0000 - PR13+0385)</t>
  </si>
  <si>
    <t>3</t>
  </si>
  <si>
    <t>81101510</t>
  </si>
  <si>
    <t xml:space="preserve"> INTERVENTORIA MANTENIMIENTO Y MEJORAMIENTO DE LA CARRETERA  VIA VALLEDUPAR - LA PAZ - MANAURE (8004), TERRITORIAL CESAR SECTOR VALLEDUPAR - LA PAZ (PR00+0000 - PR13+0385)</t>
  </si>
  <si>
    <t>811015; 811022</t>
  </si>
  <si>
    <t xml:space="preserve">MANTENIMIENTO RUTINARIO A TRAVES DE MICROEMPRESAS, RUTA 8004A , VIAS A CARGO DEL INSTITUTO NACIONAL DE VIAS,VIA VALLEDUPAR - RIO SECO- JUAN DEL CESAR,SECTOR VALLEDUPAR RIO SECO - BADILLO (8004A) TERRITORIAL CESAR SECTOR (PR00+0000 - PR33+0000) </t>
  </si>
  <si>
    <t>10</t>
  </si>
  <si>
    <t>72141002</t>
  </si>
  <si>
    <t>IMPLEMENTACIÓN DE
MEDIDAS PARA LA SEGURIDAD VIAL</t>
  </si>
  <si>
    <t>ESTUDIOS Y DISEÑOS PARA CONTRATAR CICLO RUTA VALLEDUPAR - Y BADILLA, CODIGO 8004A, RUTA VALLEEDUPAR- SAN JUAN DEEL CESAR.</t>
  </si>
  <si>
    <t>90.000.000 COP</t>
  </si>
  <si>
    <t>ESTUDIOS Y DISEÑOS PARA FORTALECER LA CONSERVACIÓN Y EL MANEJO DE LA FAUNA SILVESTRE EN ECOSISTEMAS PRIORIZADOS,  QUE IDENTIFIQUEN LA MORTALIDAD DE ANIMALES SOBRE LAS VÍAS DE LA TERRITORIAL Y ASÍ PODER DISEÑAR LOS PASOS DE FAUNA QUE SEAN NECESARIOS EN LA JURISDICCIÓN DE LA TERRITORIAL CESAR.</t>
  </si>
  <si>
    <t>ESTUDIOS PARA LA INVESTIGACIÓN SOBRE EL ESTADO ACTUAL E INVENTARIO DE LA FLORA DE LOS CORREDORES VIALES DEL DEPARTAMENTO DEL CESAR  CON EL FIN DE EVITAR CAÍDA DE ÁRBOLES A CAUSA DEL ESTADO FITOSANITARIO Y ASI DISMINUIR LA ACCIDENTALIDAD VIAL.</t>
  </si>
  <si>
    <t>REALIZAR ESTUDIOS DE IMPACTO AMBIENTAL PREVIOS AL INICIO DE LAS OBRAS VIALES PROGRAMADAS EN LAS VÍAS DEL DEPARTAMENTO DEL CESAR CON EL FIN DE DISMINUIR EL IMPACTO GENERADO.</t>
  </si>
  <si>
    <t>MANTENIMIENTO, MEJORAMIENTO Y REHABILITACION DE LA VÍA NUQUI - LA YE RUTA 5001. Pavimento en concreto hidráulico sector PR130+000 (La Ye) al PR125+000</t>
  </si>
  <si>
    <t>DT CHOCO</t>
  </si>
  <si>
    <t>YEZID ALBERTO CHAMT LUNA Director Territorial Chocó</t>
  </si>
  <si>
    <t>(4) 6711189; 6711661</t>
  </si>
  <si>
    <t>ychamat@invias.gov.co ; lklinger@invias.gov.co</t>
  </si>
  <si>
    <t>INTERVENTORIA PARA EL MANTENIMIENTO, MEJORAMIENTO Y REHABILITACION DE LA VÍA NUQUI - LA YE RUTA 5001. Pavimento en concreto hidráulico sector PR130+000 (La Ye) al PR125+000</t>
  </si>
  <si>
    <t>CO-CHO-27001</t>
  </si>
  <si>
    <t>MANTENIMIENTO Y REHABILITACION DE LA VÍA LAS ANIMAS - QUIBDÓ - RUTA 1307. Sector PR43+000 (La Ye) al PR97+000</t>
  </si>
  <si>
    <t>INTERVENTORIA PARA EL MANTENIMIENTO Y REHABILITACION DE LA VÍA LAS ANIMAS - QUIBDÓ - RUTA 1307. Sector PR43+000 (La Ye) al PR97+000</t>
  </si>
  <si>
    <t>SUMINISTRO DE MEZCLA ASFALTICA CON MANO DE OBRA DE MICROEMPRESAS, VIA 1307. SECTOR PR43+000 AL PR 65+000</t>
  </si>
  <si>
    <t>SUMINISTRO DE MEZCLA ASFALTICA CON MANO DE OBRA DE MICROEMPRESAS, VIA 1307. SECTOR PR65+000 AL PR 100+000</t>
  </si>
  <si>
    <t>SUMINISTRO DE AFIRMADO CON MANO DE OBRA DE MICROEMPRESAS, VIA 5001. SECTOR PR79+800+000 AL PR 90+000</t>
  </si>
  <si>
    <t>SUMINISTRO DE AFIRMADO CON MANO DE OBRA DE MICROEMPRESAS, VIA 5001. SECTOR PR90+000+000 AL PR 100+000</t>
  </si>
  <si>
    <t>SUMINISTRO DE AFIRMADO CON MANO DE OBRA DE MICROEMPRESAS, VIA 5001. SECTOR PR100+000+000 AL PR 110+000</t>
  </si>
  <si>
    <t>SUMINISTRO DE AFIRMADO CON MANO DE OBRA DE MICROEMPRESAS, VIA 5001. SECTOR PR103+800+000 AL PR 110+000</t>
  </si>
  <si>
    <t xml:space="preserve">Construcción Puente Quebrada Orovivo Via 1307 Las Animas - Quibdó, en el PR 55+0750 L=15 ml </t>
  </si>
  <si>
    <t xml:space="preserve">Interventoría para la Construcción Puente Quebrada Orovivo Via 1307 Las Animas - Quibdó, en el PR 55+0750 L=13 ml </t>
  </si>
  <si>
    <t>Obras De Señalizacion Vertical Y Seguridad vial en La Ruta 5001 Nuquí - La Ye (Las Animas) Pr60+000 al PR130+000</t>
  </si>
  <si>
    <t>Obras De Señalizacion Y Seguridad vial en La Ruta 5002 Las Animas - Mumbú Pr0+000 al PR50+000</t>
  </si>
  <si>
    <t>Obras De Señalizacion Y Seguridad vial en La Ruta 1307 Las Animas - Quibdó Pr43+000 al PR100+000</t>
  </si>
  <si>
    <t>Obras De Señalizacion Y Seguridad vial en La Ruta 6002 Quibdó - La Mansa Pr0+000 al PR29+000</t>
  </si>
  <si>
    <t>ATENDER GASTOS JUDICIALES NECESARIOS PARA LA DEFENSA DEL INSTITUTO NACIONAL DE VIAS EN LOS PROCESOS JUDICIALES A CARGO DE LA TERRITORIAL CHOCO</t>
  </si>
  <si>
    <t>RECARGA DE EXTINTORES DE LA SEDE DT CHOCO</t>
  </si>
  <si>
    <t>MANTENIMIENTO PREVENTIVO Y CORRECTIVO DE MUEBLES, AIRES ACONDICIONADOS Y EQUIPO</t>
  </si>
  <si>
    <t>Renovación y reparación de la Sede CHOCÓ</t>
  </si>
  <si>
    <t>Interventoría para la Renovación y reparación de la Sede CHOCÓ</t>
  </si>
  <si>
    <t>Alquiler de parquederos para 1  vehiculos asignados en la territorial  Chocó</t>
  </si>
  <si>
    <t>SERVICIO DE MANTENIMIENTO Y REPARACION DE EQUIPOS ELECTRICOS-FOTOCOPIADORAS</t>
  </si>
  <si>
    <t>DIRECCIÓN TERRITORIAL CUNDINAMARCA</t>
  </si>
  <si>
    <t>BOGOTÁ</t>
  </si>
  <si>
    <t>GUSTAVO ALFONSO VARGAS LEYTON</t>
  </si>
  <si>
    <t>(031) 2672756. CELULAR  3144721623</t>
  </si>
  <si>
    <t>gavargasl@invias.gov.co</t>
  </si>
  <si>
    <t>MANTENIMIENTO Y ADECUACIÓN SEDE CUNDINAMARCA</t>
  </si>
  <si>
    <t>OBRAS DE SEÑALIZACIÓN Y SEGURIDAD VIAL EN CARRETERAS A CARGO DE LA DIRECCIÓN TERRITORIAL CUNDINAMARCA</t>
  </si>
  <si>
    <t>OBRAS DE SEÑALIZACIÓN Y SEGURIDAD VIAL EN ZONAS ESCOLARES EN CARRETERAS A CARGO DE LA DIRECCIÓN TERRITORIAL CUNDINAMARCA</t>
  </si>
  <si>
    <t>CONSTRUCCIÓN , MEJORAMIENTO Y MANTENIMIENTO DE LA VÍA CODIGO 5604: YACOPÍ - LA PALMA (PR 0+0000 - PR 19+0500 Y PR21+0500 - PR24+0500), CÓDIGO 50CN01: DINDAL - CAPARRAPÍ-LA AGUADA (PR0+0000 - PR14+000 Y PR19+0000 - PR35+0895), EN EL DEPARTAMENTO DE CUNDINAMARCA.</t>
  </si>
  <si>
    <t>INTERVENTORIA PARA LA CONSTRUCCIÓN , MEJORAMIENTO Y MANTENIMIENTO DE LA VÍA CODIGO 5604: YACOPÍ - LA PALMA (PR 0+0000 - PR 19+0500 Y PR21+0500 - PR24+0500), CÓDIGO 50CN01: DINDAL - CAPARRAPÍ-LA AGUADA (PR0+0000 - PR14+000 Y PR19+0000 - PR35+0895), EN EL DEPARTAMENTO DE CUNDINAMARCA.</t>
  </si>
  <si>
    <t>CONSTRUCCIÓN , MEJORAMIENTO Y MANTENIMIENTO DE LA VÍA CODIGO 50CN03 CRUCE RUTA 50 (EL SALITRE) - CRUCE RUTA 55 (BRICEÑO), PR10+0505 - PR14+0500, EN EL DEPARTAMENTO DE CUNDINAMARCA.</t>
  </si>
  <si>
    <t>INTERVENTORIA PARA LA CONSTRUCCIÓN , MEJORAMIENTO Y MANTENIMIENTO DE LA VÍA CODIGO 50CN03 CRUCE RUTA 50 (EL SALITRE) - CRUCE RUTA 55 (BRICEÑO), PR10+0505 - PR14+0500, EN EL DEPARTAMENTO DE CUNDINAMARCA.</t>
  </si>
  <si>
    <t>ADMINISTRACIÓN VIAL  G5 VÍA 5008B EL KORÁN-GUADUAS (RUTA DEL SOL I)</t>
  </si>
  <si>
    <t>MANTENIMIENTO RUTINARIO SELECCIÓN ABREVIADA VÍA 5008B EL KORÁN-GUADUAS (RUTA DEL SOL I) G1 AL G3</t>
  </si>
  <si>
    <t>MANTENIMIENTO RUTINARIO VÍA 5008B EL KORÁN-GUADUAS (RUTA DEL SOL I) G1</t>
  </si>
  <si>
    <t>MANTENIMIENTO RUTINARIO VÍA 5008B EL KORÁN-GUADUAS (RUTA DEL SOL I) G2</t>
  </si>
  <si>
    <t>MANTENIMIENTO RUTINARIO VÍA 5008B EL KORÁN-GUADUAS (RUTA DEL SOL I) G3</t>
  </si>
  <si>
    <t>PRESTACION DE SERVICIOS PROFESIONALES Y DE APOYO EN TEMAS TECNICOS, FINANCIEROS, AMBIENTALES, JURIDICOS, LEGALES Y ADMINISTRATIVOS PARA EL INVIAS</t>
  </si>
  <si>
    <t>DIRECCION DE CONTRATACION</t>
  </si>
  <si>
    <t>Complejo Empresarial Central Point ubicado en la Calle 25G No. 73B - 90</t>
  </si>
  <si>
    <t>CATALINA TELLEZ POSADA</t>
  </si>
  <si>
    <t>3770600 Ext. 1151</t>
  </si>
  <si>
    <t>ctellezp@invias.gov.co</t>
  </si>
  <si>
    <t>PRESTACIÓN DE SERVICIOS A LA OFICINA ASESORA JURÍDICA</t>
  </si>
  <si>
    <t>OFICINA ASESORA JURÍDICA</t>
  </si>
  <si>
    <t>CO-DC-11001</t>
  </si>
  <si>
    <t>MARÍA VICTORIA URIBE DUSSAN</t>
  </si>
  <si>
    <t>muribe@invias.gov.co</t>
  </si>
  <si>
    <t>PRESTAR SERVICIOS PROFESIONALES PARA REPRESENTAR AL INVIAS ANTE LA JURISDICCIÓN CONTENCIOSA ADMINISTRATIVA EN TODOS LOS TRÁMITES Y ACTUACIONES RELACIONADAS CON EL RECURSO EXTRAORDINARIO DE REVISIÓN DENTRO DE LA DEMANDA ARBITRAL PRESENTADA POR LA UNIÓN TEMPORAL SEGUNDO CENTENARIO EN EL MARCO DEL CONTRATO DE OBRA No. 3460 DE 2008</t>
  </si>
  <si>
    <t>PRESTAR LOS SERVICIOS PROFESIONALES DE ASESORIA Y REPRESENTACION EN EL PROCESO DE AMIGABLE COMPOSICION DE QUE TRATA EL APENDICE H DE LOS PLIEGOS DE CONDICIONES DEL CONTRATO DE OBRA No. 806 DE 2017 ANTE EL PANEL DE AMIGABLE COMPONEDORES QUE FUNCIONARÁN EN EL CENTRO DE ARBITRAJE Y CONCILIACIÓN DE LA CAMARA DE COMERCIO DE BOGOTÁ</t>
  </si>
  <si>
    <t>PRESTAR LOS SERVICIOS PROFESIONALES DE ASESORÍA Y REPRESENTACIÓN JUDICIAL EN LOS PROCESOS CONTENCIOSO ADMINISTRATIVO POR CONTROVERSIA CONTRACTUAL Y ARBITRAL, DERIVADOS DEL CONTRATO No. 3460 DE 2008</t>
  </si>
  <si>
    <r>
      <t xml:space="preserve">Suministro  de mezcla Asfaltica para las carreteras con mano de obra de microempresas contratadas por Invias en la Direccion Territorial </t>
    </r>
    <r>
      <rPr>
        <sz val="11"/>
        <color rgb="FFFF0000"/>
        <rFont val="Arial Narrow"/>
        <family val="2"/>
      </rPr>
      <t>Magdalena</t>
    </r>
    <r>
      <rPr>
        <sz val="11"/>
        <color theme="1"/>
        <rFont val="Arial Narrow"/>
        <family val="2"/>
      </rPr>
      <t xml:space="preserve"> VIA CON CODIGO 4313</t>
    </r>
  </si>
  <si>
    <t>DT MAGDALENA</t>
  </si>
  <si>
    <t>SANTA MARTA</t>
  </si>
  <si>
    <t>FABIAN ERNESTO ARANGO PINEDA Director Territorial Magdalena</t>
  </si>
  <si>
    <t xml:space="preserve"> (055) 4215209-4215209</t>
  </si>
  <si>
    <t>emaiguel@invias.gov.co</t>
  </si>
  <si>
    <r>
      <t xml:space="preserve">Suministro  de mezcla Asfaltica para las carreteras con mano de obra de microempresas contratadas por Invias en la Direccion Territorial </t>
    </r>
    <r>
      <rPr>
        <sz val="11"/>
        <color rgb="FFFF0000"/>
        <rFont val="Arial Narrow"/>
        <family val="2"/>
      </rPr>
      <t>Magdalena</t>
    </r>
    <r>
      <rPr>
        <sz val="11"/>
        <color theme="1"/>
        <rFont val="Arial Narrow"/>
        <family val="2"/>
      </rPr>
      <t xml:space="preserve"> VIA CON CODIGO 9007A y 4518</t>
    </r>
  </si>
  <si>
    <t xml:space="preserve"> (055) 4215210-4215209 </t>
  </si>
  <si>
    <r>
      <t xml:space="preserve">Suministro  de mezcla Asfaltica para las carreteras con mano de obra de microempresas contratadas por Invias en la Direccion Territorial </t>
    </r>
    <r>
      <rPr>
        <sz val="11"/>
        <color rgb="FFFF0000"/>
        <rFont val="Arial Narrow"/>
        <family val="2"/>
      </rPr>
      <t>Magdalena</t>
    </r>
    <r>
      <rPr>
        <sz val="11"/>
        <color theme="1"/>
        <rFont val="Arial Narrow"/>
        <family val="2"/>
      </rPr>
      <t xml:space="preserve"> VIA CON CODIGO 2701</t>
    </r>
  </si>
  <si>
    <r>
      <t xml:space="preserve">Suministro  de mezcla Asfaltica para las carreteras con mano de obra de microempresas contratadas por Invias en la Direccion Territorial </t>
    </r>
    <r>
      <rPr>
        <sz val="11"/>
        <color rgb="FFFF0000"/>
        <rFont val="Arial Narrow"/>
        <family val="2"/>
      </rPr>
      <t>Magdalena</t>
    </r>
    <r>
      <rPr>
        <sz val="11"/>
        <color theme="1"/>
        <rFont val="Arial Narrow"/>
        <family val="2"/>
      </rPr>
      <t xml:space="preserve"> VIA CON CODIGO 7805</t>
    </r>
  </si>
  <si>
    <r>
      <t xml:space="preserve">Suministro  de mezcla Asfaltica para las carreteras con mano de obra de microempresas contratadas por Invias en la Direccion Territorial </t>
    </r>
    <r>
      <rPr>
        <sz val="11"/>
        <color rgb="FFFF0000"/>
        <rFont val="Arial Narrow"/>
        <family val="2"/>
      </rPr>
      <t>Magdalena</t>
    </r>
    <r>
      <rPr>
        <sz val="11"/>
        <color theme="1"/>
        <rFont val="Arial Narrow"/>
        <family val="2"/>
      </rPr>
      <t xml:space="preserve"> VIA CON CODIGO 80MG01</t>
    </r>
  </si>
  <si>
    <r>
      <t xml:space="preserve">Suministro  de mezcla Asfaltica para las carreteras con mano de obra de microempresas contratadas por Invias en la Direccion Territorial </t>
    </r>
    <r>
      <rPr>
        <sz val="11"/>
        <color rgb="FFFF0000"/>
        <rFont val="Arial Narrow"/>
        <family val="2"/>
      </rPr>
      <t xml:space="preserve">Magdalena </t>
    </r>
    <r>
      <rPr>
        <sz val="11"/>
        <color theme="1"/>
        <rFont val="Arial Narrow"/>
        <family val="2"/>
      </rPr>
      <t>VIA CON CODIGO 9007A y 4518</t>
    </r>
  </si>
  <si>
    <t>RECARGA DE EXTINTORES PARA LA SEDE DTMAG</t>
  </si>
  <si>
    <t>ATENDER GASTOS JUDICIALES NECESARIOS PARA LA DEFENSA DEL INSTITUTO NACIONAL DE VIAS EN LOS PROCESOS JUDICIALES A CARGO DE LA TERRITORIAL MAGDALENA</t>
  </si>
  <si>
    <t>MANTENIMIENTO PREVENTIVO Y CORRECTIVO DE MUEBLES Y EQUIPO</t>
  </si>
  <si>
    <t>80131500</t>
  </si>
  <si>
    <t>ARRENDAMIENTO DE OFICINAS Y PARQUEADEROS EN DONDE FUNCIONA LA SEDE DE LA DT MAG</t>
  </si>
  <si>
    <t>1. Mejoramiento y mantenimiento en la Vía 2701 Plato - Salamina,  Ruta 27, entre los Pr 0+0000 al Pr 1+000</t>
  </si>
  <si>
    <t>NA</t>
  </si>
  <si>
    <t>DT. MAGDALENA</t>
  </si>
  <si>
    <t>MAGDALENA</t>
  </si>
  <si>
    <t>Interventoría para el Mejoramiento y mantenimiento en la via 2701 Plato - Salamina, Ruta 27, entre los Pr 0+0000 al Pr 1+000</t>
  </si>
  <si>
    <t>2. Mejoramiento y mantenimiento en la Vía 2701 Plato - Salamina,  Ruta 27, entre los Pr 1+0000 al Pr 9+0700</t>
  </si>
  <si>
    <t>Interventoría para el Mejoramiento en la via 2701 Plato - Salamina, Ruta 27, entre los Pr 1+0000 al Pr 9+0700</t>
  </si>
  <si>
    <t>3. Mejoramiento y Mantenimiento en la via Plato - Salamina Via Plato - Salamina,  Ruta 27, entre los Pr 16+0000 al Pr 20+0000</t>
  </si>
  <si>
    <t>Interventoría Mejoramiento y Mantenimiento en la via Plato - Salamina Via Plato - Salamina,  Ruta 27, entre los Pr 16+0000 al Pr 20+0000</t>
  </si>
  <si>
    <t>4. Mejoramiento y Mantenimiento en la via 2701 Plato - Salamina,  Ruta 27, entre los Pr 20+0000 al Pr 40+0000</t>
  </si>
  <si>
    <t>Interventoría para el Mejoramiento y Mantenimiento en la via 2701 Plato - Salamina,  Ruta 27, entre los Pr 20+0000 al Pr 40+0000</t>
  </si>
  <si>
    <t>5. Mejoramiento y mantenimiento en la via Plato - Salamina Via  2701 Plato - Salamina,  Ruta 27, entre los Pr 40+0000 al Pr 50+0000</t>
  </si>
  <si>
    <t>Interventoría para el Mejoramiento y mantenimiento en la via 2701 Plato - Salamina,  Ruta 27, entre los Pr 40+0000 al Pr 50+0000</t>
  </si>
  <si>
    <t>6. Mejoramiento y Mantenimiento en la via 2701 Plato - Salamina,  Ruta 27, entre los Pr 50+0000 al Pr 70+0000</t>
  </si>
  <si>
    <t>Interventoría para el Mejoramiento y Mantenimiento en la via 2701 Plato - Salamina, Ruta 27, entre los Pr 50+0000 al Pr 70+0000</t>
  </si>
  <si>
    <t>7. Mejoramiento y Mantenimiento en la via 2701 Plato - Salamina. Ruta 27, entre los Pr 70+0000 al Pr 90+0000</t>
  </si>
  <si>
    <t>Interventoría para el Mejoramiento y Mantenimiento en la via 2701 Plato - Salamina, Ruta 27, entre los Pr 70+0000 al Pr 90+0000</t>
  </si>
  <si>
    <t>7. Reconstrucción del pavimento flexible Via Plato - Salamina,  Ruta 2701 del  PR 92+0000 al PR 100+0500</t>
  </si>
  <si>
    <t>Interventoría Reconstrucción del pavimento flexible Via Plato - Salamina,  Ruta 2701 del  PR 92+0000 al PR 100+0500</t>
  </si>
  <si>
    <t>8. Construcción de 2 Box Coulvert de 1X1 Via 2701 Plato - Salamina,  Ruta 27 en los PR 05+0100, PR 06+0800</t>
  </si>
  <si>
    <t>9. Colocación de Gaviones L=30m y h=3.0m y construcción de cunetas en el Via 2701 Plato - Salamina,  Ruta 27 PR 48+0900</t>
  </si>
  <si>
    <t xml:space="preserve">10. Construcción Puente Santa Martica Via 2701 Plato - Salamina,  Ruta 27, en el PR 30+0700 L=25 ml </t>
  </si>
  <si>
    <t xml:space="preserve">Interventoría para la Construcción Puente Santa Martica Via  2701 Plato - Salamina,  Ruta 27 en el PR 30+0700 L=25 ml </t>
  </si>
  <si>
    <t>11. Construcción muro en concreto reforzado, Via 2701 Plato - Salamina,  Ruta 27,  PR 100+0400 aprox, L = 35 m, A= 6,00 m</t>
  </si>
  <si>
    <t>12. Pasamanos en Box 4x2 Via 2701 Plato - Salamina,  Ruta 27, PR 49+0035</t>
  </si>
  <si>
    <t>13. Pasamanos en Box 6x2 Via 2701 Plato - Salamina,  Ruta 27, PR 50+0537</t>
  </si>
  <si>
    <t>14. Pasamanos en Box 4x2 Via Plato - Salamina,  Ruta 2701 PR 50+0903</t>
  </si>
  <si>
    <t>15. Pasamanos en Box doble 3x2, Via Plato - Salamina,  Ruta 2701 PR 97+0864</t>
  </si>
  <si>
    <t>16. Pasamanos en pontón, Via Plato - Salamina,  Ruta 2701 PR 45+0653</t>
  </si>
  <si>
    <t>17. Pasamanos en pontón Via Plato - Salamina PR 47+0577</t>
  </si>
  <si>
    <t>18. Pasamanos en pontón, Via Plato - Salamina,  Ruta 2701 PR 55+0308</t>
  </si>
  <si>
    <t>19. Pasamanos en pontón, Via Plato - Salamina,  Ruta 2701 PR 55+0436</t>
  </si>
  <si>
    <t>20. Pasamanos en pontón Via Plato - Salamina,  Ruta 2701 PR 55+578</t>
  </si>
  <si>
    <t>21. Pasamanos en pontón Via Plato - Salamina,  Ruta 2701 PR 57+0180</t>
  </si>
  <si>
    <t>22. Atencion Obras  de Emergencia Mejoramiento en pontón, Via Plato - Salamina,  Ruta 2701  PR 58+0650</t>
  </si>
  <si>
    <t>23. Pasamanos en pontón, Via Plato - Salamina,  Ruta 2701 PR 59+0458</t>
  </si>
  <si>
    <t>24. Pasamanos en pontón, Via Plato - Salamina,  Ruta 2701 PR 60+0654</t>
  </si>
  <si>
    <t>25. Pasamanos en pontón, Via Plato - Salamina,  Ruta 2701 PR 63+0697</t>
  </si>
  <si>
    <t>26. Atencion Obras de Emergencia Cierre de Boquetes Existentes Via Plato - Salamina,  Ruta 2701 PR 17+0100 al PR 17+0500</t>
  </si>
  <si>
    <t>Interventoría para la Atencion Obras de Emergencia Cierre de Boquetes Existentes Via Plato - Salamina,  Ruta 2701 PR 17+0100 al PR 17+0500</t>
  </si>
  <si>
    <t>1. Construccion  De 400 Losas En Concreto Rigido Ruta 4313 Via El Banco - San Jose Pr 0+0000 al 2+0000</t>
  </si>
  <si>
    <t>Interventoría  para la Construccion  De 400 Losas En Concreto Rigido Ruta 4313 Via El Banco - San Jose Pr 0+0000 al 2+0000</t>
  </si>
  <si>
    <t>2.Obras De Señalizacion Y Seguridad vial en La Ruta 4313 Via Banco - San jose, pr 1+0650, Colegio Las Palmas</t>
  </si>
  <si>
    <t>3. Obras De Señalizacion Y Seguridad vial en La Ruta 4313 Via Banco - San jose, pr 4+0850</t>
  </si>
  <si>
    <t>4. Obras De Señalizacion Y Seguridad vial en La Ruta 4313 Via Banco - San jose, Pr 11+0100</t>
  </si>
  <si>
    <t>5. Obras De Señalizacion Y Seguridad vial en La Ruta 4313 Via Banco - San jose, pr 20+0460</t>
  </si>
  <si>
    <t>6. Construcción cunetas nuevas entreRuta 4313 Via El Banco - San Jose PR 1+0900 y PR 10+0800</t>
  </si>
  <si>
    <t>7. Reconstrucción cunetas existentes Ruta 4313 Via El Banco - San Jose entre PR 9+0300 y PR 15+0100</t>
  </si>
  <si>
    <t>8. Empedrado para taludes Ruta 4313 Via El Banco - San Jose entre  PR 5+0650 y PR 20+0500</t>
  </si>
  <si>
    <t>9. Obras de estabilizacion Construcción gaviones Ruta 4313 Via El Banco - San Jose entre PR 15+0400 y PR 16+0550</t>
  </si>
  <si>
    <t>10. Colocación baranda puente Pozo Hondo Ruta 4313 Via El Banco - San Jose en PR 16+0770</t>
  </si>
  <si>
    <t>11. Pasamanos en pontón Ruta 4313 Via El Banco - San Jose PR 14+0400</t>
  </si>
  <si>
    <t>12. Pasamanos en pontón Ruta 4313 Via El Banco - San JosePR 15+0150</t>
  </si>
  <si>
    <t>13. Pasamanos en pontón Ruta 4313 Via El Banco - San JosePR 15+0280</t>
  </si>
  <si>
    <t>14. Pasamanos en pontón Ruta 4313 Via El Banco - San JosePR 15+0700</t>
  </si>
  <si>
    <t>15. Pasamanos en pontón Ruta 4313 Via El Banco - San Jose PR 18+0205</t>
  </si>
  <si>
    <t>16. Pasamanos en pontón Ruta 4313 Via El Banco - San Jose PR 18+0705</t>
  </si>
  <si>
    <t>17.Mejoramiento y Mantenimiento de la Vía 4313 El Banco - San Jose Pr 2+0000 al 21+0000</t>
  </si>
  <si>
    <t>Interventoría para el Mejoramiento y Mantenimiento de la Vía 4313 El Banco - San Jose Pr 2+0000 al 21+0000</t>
  </si>
  <si>
    <t xml:space="preserve">18. Renivelacion de berma Vía 4313 El Banco - San Jose entre  PR 15+0600 AL 21+0000, Lado (Derecho Y Izquierdo), </t>
  </si>
  <si>
    <t xml:space="preserve">Interventoría pára la Renivelacion de berma Vía 4313 El Banco - San Jose entre  PR 15+0600 AL 21+0000, Lado (Derecho Y Izquierdo), </t>
  </si>
  <si>
    <t>1. Obras De Señalizacion Y Seguridad vial en La Ruta 4518 Via FUNDACION - ARACATACA</t>
  </si>
  <si>
    <t>2. Colocación de Gaviones L=70m y h=3.0m  Ruta 4518 Via Fundacion - Aracataca en PR 38+0500</t>
  </si>
  <si>
    <t>3. Colocación de Gaviones Ruta 4518 Via Fundacion - Aracataca  L=25m y h=3.0m en PR 39+0500, Colocación  Defensa metálica L=75m Ruta 4518 Via Fundacion - Aracataca  en PR 40+0280 + PR 40+0340 +PR 45+0515</t>
  </si>
  <si>
    <t>4. Construcción Box Coulvert 4x4 Ruta 4518 Via Fundacion - Aracataca  en PR 42+0600</t>
  </si>
  <si>
    <t>5. Construcción Anden peatonal ambos lados Ruta 4518 Via Fundacion - Aracataca  en PR 43+0600</t>
  </si>
  <si>
    <t>9. Mejoramiento Y Mantenimiento de Via Fundacion  - Aracataca Ruta 4518 Desde Pr 35+0725 al Pr 38+0000</t>
  </si>
  <si>
    <t>1. Mejoramiento y mantenimiento Vía 9007A mamatoco - terminal Maritimo PR  0+000 al PR 7+400</t>
  </si>
  <si>
    <t>Interventoría para el mejoramiento y mantenimiento de la via 9007A mamatoco - terminal Maritimo PR  0+000 al PR 7+400</t>
  </si>
  <si>
    <t>2. Recuperación de banca y berma con Mezcla asfáltica Ruta 9007A mamatoco - terminal Maritimo PR 4+0650 al 4+0684</t>
  </si>
  <si>
    <t>3. Ajuste en pasamanos en pontón Ruta 9007A mamatoco - terminal Maritimo PR 2+0809 al PR 2+0835</t>
  </si>
  <si>
    <t>4.  Seguridad Escolar Institucion Educativa olivos N° 2 Ruta 9007A mamatoco - terminal Maritimo  Pr 4+0150</t>
  </si>
  <si>
    <t>5.  Seguridad Vial Ruta 9007A mamatoco - terminal Maritimo en el Pr 1+0000 Boulevar del rio</t>
  </si>
  <si>
    <t>6.  Atencion Obras de Emergencia Puente Manzanares  Ruta 9007A mamatoco - terminal MaritimoPr 0+0750</t>
  </si>
  <si>
    <t>Interventoría para la Atencion Obras de Emergencia Puente Manzanares  Ruta 9007A mamatoco - terminal MaritimoPr 0+0750</t>
  </si>
  <si>
    <t>OBRAS DE SEÑALIZACIÓN VIAL EN LAS VÍAS A CARGO DE LA TERRITORIAL MAGDALENA</t>
  </si>
  <si>
    <t>PRESTACIÓN DEL SERVICIO DE ASEO Y CAFETERÍA A TODO COSTO EN LA SEDE DE LA DIRECCION TERRITORIAL MAGDALENA DEL INSTITUTO NACIONAL DE VÍAS – INVÍAS</t>
  </si>
  <si>
    <t>PRESTACIÓN DEL SERVICIO DE PROFESIONAL APOYO TÉCNICO EN INGENIERIA CIVIL A LA DT MAGDALENA – INVÍAS</t>
  </si>
  <si>
    <t>PRESTACIÓN DEL SERVICIO DE PROFESIONAL APOYO JURIDICO A LA DT MAGDALENA – INVÍAS</t>
  </si>
  <si>
    <t>SUMINISTRO E INSTALACION DE PLANTA TELEFONICA PARA LA DT MAGDALENA DEL INVIAS</t>
  </si>
  <si>
    <t>PRESTAR SERVICIOS PROFESIONALES  Y DE APOYO EN TEMAS  TÉCNICOS, FINANCIEROS,AMBIENTALES, JURIDICOS  Y ADMINISTRATIVOS  PARA EL DESARROLLO  DE LOS PROYECTOS A CARGO DEL INSTITUTO  NACIONAL DE VIAS -SUBDIRECCION DE MEDIO AMBIENTE Y GESTION SOCIAL-</t>
  </si>
  <si>
    <t>CCE-16</t>
  </si>
  <si>
    <t>SUBDIRECTOR DE MEDIO AMBIENTE Y GESTIÓN SOCIAL</t>
  </si>
  <si>
    <t>CO-DC</t>
  </si>
  <si>
    <t>JAIRO FERNANDO ARGÜELLO URREGO</t>
  </si>
  <si>
    <t>jfarguello@invias.gov.co</t>
  </si>
  <si>
    <t>72141000; 72141003; 72141103</t>
  </si>
  <si>
    <t>ATENCIÓN OBRAS DE EMERGENCIA POR EL SISTEMA MONTO AGOTABLE EN VÍAS A CARGO DE LA DIRECCIÓN TERRITORIAL NARIÑO DEL INVIAS, DEPARTAMENTO DE NARIÑO.</t>
  </si>
  <si>
    <t>Dirección Territorial Nariño</t>
  </si>
  <si>
    <t>Nariño</t>
  </si>
  <si>
    <t>JONNY ANDRES FAJARDO ROSERO</t>
  </si>
  <si>
    <t>jfajardo@invias.gov.co</t>
  </si>
  <si>
    <t>721515; 721516; 721542; 721033;721015; 461615; 461716; 432231; 811015; 811022; 261315; 721410</t>
  </si>
  <si>
    <t>OPERACIÓN Y MANTENIMIENTO DEL TUNEL DE DAZA UBICADO EN LA VARIANTE ORIENTAL DE PASTO DE LAS RUTAS 2501 Y 2502</t>
  </si>
  <si>
    <t>INTERVENTORÍA PARA LA OPERACIÓN Y MANTENIMIENTO DEL TUNEL DE DAZA UBICADO EN LA VARIANTE ORIENTAL DE PASTO DE LAS RUTAS 2501 Y 2502</t>
  </si>
  <si>
    <t>OBRAS DE SEÑALIZACION VIAL, EN VIAS A CARGO DE INVIAS EN JURISDICCION DE LA DIRECCION TERRITORAL NARIÑO"</t>
  </si>
  <si>
    <t>OBRAS DE SEGURIDAD VIAL, EN VIAS A CARGO DE INVIAS EN JURISDICCION DE LA DIRECCION TERRITORAL NARIÑO"</t>
  </si>
  <si>
    <t>SUMINISTRO DE MEZCLA ASFALTICA PARA LAS VIAS NACIONALES A CARGO DE INVIAS EN LA JURISDICCIÓN DE LA TERRITORIAL NARIÑO</t>
  </si>
  <si>
    <t>SERVICIO DE ASEO Y CAFETERIA (INCLUIDO LA DOTACION DE INSUMOS E IMPLEMENTOS DE ASEO Y CAFETERIA) PARA LOS FUNCIONARIOS DEL INSTITUTO NACIONAL DE VIAS DIRECCION TERRITORIAL NARIÑO Y MINISTERIO DE TRANSPORTE DIRECCION TERRITORIAL NARIÑO EDIFICIO CON UNA AREA DE 2.142 M2.</t>
  </si>
  <si>
    <t>MANTENIMIENTO, ADECUACION Y REPARACIONES LOCATIVAS A LA SEDE DONDE FUNCIONAN LAS OFICINAS DE INVIAS DE LA DIRECCION TERRITORIAL NARIÑO</t>
  </si>
  <si>
    <t>ATENCIÓN DE SITIO CRITICO PR 21+440 VIA 1003 PASTO - LA PISCICULTURA</t>
  </si>
  <si>
    <t>INTERVENTORÍA PARA OBRAS VARIAS DE LA TERRITORIAL NARIÑO</t>
  </si>
  <si>
    <t>72141000; 95111600</t>
  </si>
  <si>
    <t xml:space="preserve">ATENCIÓN OBRAS DE EMERGENCIAS POR EL SISTEMA MONTO AGOTABLE EN LAS VIAS A CARGO DE LA TERRITORIAL OCAÑA </t>
  </si>
  <si>
    <t>9</t>
  </si>
  <si>
    <t>Dirección Territorial Ocaña</t>
  </si>
  <si>
    <t>Norte de Santander</t>
  </si>
  <si>
    <t>ELIAS JAIMES FERNANDEZ</t>
  </si>
  <si>
    <t>3208504729</t>
  </si>
  <si>
    <t>ejaimes@invias.gov.co</t>
  </si>
  <si>
    <t>72141000; 95111600; 30111509; 30121700</t>
  </si>
  <si>
    <t>SUMINISTRO DE MEZCLA ASFALTICA DENSA VIA COD. 70NS01,  A CARGO DE LA TERRITORIAL OCAÑA</t>
  </si>
  <si>
    <t>4</t>
  </si>
  <si>
    <t>SUMINISTRO DE MEZCLA ASFALTICA VIA COD. 7008, A CARGO DE LA TERRITORIAL OCAÑA</t>
  </si>
  <si>
    <t>1</t>
  </si>
  <si>
    <t>SUMINISTRO DE AFIRMADO CARRETERA 70NS01</t>
  </si>
  <si>
    <t>MANTENIMIENTO CARRETERA ONDINA - LLANO GRANDE - CONVENIÓN PR 00+0000 AL PR 33+0000 TERRITORIAL OCAÑA</t>
  </si>
  <si>
    <t>CONSTRUCCION OBRAS Y SEÑALIZACION PARA LA SEGURIDAD VIAL EN VIAS A CARGO DE INVIAS EN JURISDICCION DE LA TERRITORIAL OCAÑA</t>
  </si>
  <si>
    <t>72141000;</t>
  </si>
  <si>
    <t>REHABILITACION Y MEJORAMIENTO DEL PASO NACIONAL POR ABREGO ENTRE EL PR 25+0000 Y EL PR 27+0250 (DOBLE CALZADA), RUTA - TRAMO 7008, CARRETERA OCAÑA - ALTO DEL POZO, DEPARTAMENTO NORTE DE SANTANDER. DIRECCION TERRITORIAL OCAÑA.</t>
  </si>
  <si>
    <t>ATENCION DE SITIOS CRITICOS EN LA CARRETERA OCAÑA - ALTO DEL POZO</t>
  </si>
  <si>
    <t>ATENCION DE SITIOS CRITICOS EN LA CARRETERA LA ONDINA - LLANO GRANDE - CONVENCION</t>
  </si>
  <si>
    <t>6</t>
  </si>
  <si>
    <t>72101507;</t>
  </si>
  <si>
    <t>ADECUACIÓN Y MANTENIMIENTO DE LAS INSTALACIONES DONDE FUNCIONA EL INVIAS TERRITORIAL OCAÑA</t>
  </si>
  <si>
    <t>2</t>
  </si>
  <si>
    <t>81101510;</t>
  </si>
  <si>
    <t>INTERVENTORIA PARA EL MEJORAMIENTO,  MANTENIMIENTO Y REHABILITACION DE LA CARRETERA LA ONDINA - LLANO GRANDE - CONVENCION, RUTA - TRAMO 70NS01, DEL PR 00+0000 AL PR 19+0450 EN LOS DEPARTAMENTOS DEL CESAR Y NORTE DE SANTANDER. DIRECCION TERRITORIAL OCAÑA</t>
  </si>
  <si>
    <t>INTERVENTORIA PARA LA REHABILITACION Y MEJORAMIENTO DEL PASO NACIONAL POR ABREGO ENTRE EL PR 25+0000 Y EL PR 27+0250 (DOBLE CALZADA), RUTA - TRAMO 7008, CARRETERA OCAÑA - ALTO DEL POZO, DEPARTAMENTO NORTE DE SANTANDER. DIRECCION TERRITORIAL OCAÑA.</t>
  </si>
  <si>
    <t xml:space="preserve">ESTUDIOS Y DISEÑOS PARA EL MEJORAMIENTO Y MANTENIMIENTO DE LA CARRETERA LA ONDINA - LLANO GRANDE - CONVENCION, RUTA - TRAMO 70NS01, DEL PR 19+0450 AL PR 33+0000. DEPARTAMENTO NORTE DE SANTANDER. DIRECCION TERRITORIAL OCAÑA </t>
  </si>
  <si>
    <t xml:space="preserve">INTERVENTORIA DE LOS ESTUDIOS Y DISEÑOS PARA MEJORAMIENTO Y MANTENIMIENTO DE LA CARRETERA LA ONDINA - LLANO GRANDE - CONVENCION, RUTA - TRAMO 70NS01, DEL PR 19+0450 AL PR 33+0000. DEPARTAMENTO NORTE DE SANTANDER. DIRECCION TERRITORIAL OCAÑA </t>
  </si>
  <si>
    <t>ESTUDIOS Y DISEÑOS PARA LA REHABILITACION Y MEJORAMIENTO DEL PASO NACIONAL POR ABREGO ENTRE EL PR 25+0000 Y EL PR 27+0250 (DOBLE CALZADA), RUTA - TRAMO 7008, CARRETERA OCAÑA - ALTO DEL POZO, DEPARTAMENTO NORTE DE SANTANDER. DIRECCION TERRITORIAL OCAÑA.</t>
  </si>
  <si>
    <t>INTERVENTORIA DE LOS ESTUDIOS Y DISEÑOS PARA MEJORAMIENTO Y MANTENIMIENTO PASO NACIONAL POR ABREGO ENTRE EL PR 25+0000 Y EL PR 27+0250 (DOBLE CALZADA), RUTA - TRAMO 7008, CARRETERA OCAÑA - ALTO DEL POZO, DEPARTAMENTO NORTE DE SANTANDER. DIRECCION TERRITORIAL OCAÑA.</t>
  </si>
  <si>
    <t>76111500;</t>
  </si>
  <si>
    <t>SERVICIOS DE CAFETERIA, LIMPIEZA Y MANTENIMIENTO DE EDIFICIOS GENERALES Y DE OFICINAS</t>
  </si>
  <si>
    <t xml:space="preserve">MANTENIMIENTO PREVENTIVO Y CORRECTIVO DE LOS AIRES ACONDICIONADOS </t>
  </si>
  <si>
    <t>73152108;</t>
  </si>
  <si>
    <t>SERVICIO DE  MANTENIMIENTO Y  REPARACION DE  EQUIPOS</t>
  </si>
  <si>
    <t>56101700;</t>
  </si>
  <si>
    <t>CCE-18</t>
  </si>
  <si>
    <t>SERVICIOS PROFESIONALES Y DE APOYO TECNICO, FINANCIEROS, AMBIENTAL, JURIDICO LEGAL Y ADMINISTRATIVOS CONECTAR TERRITORIOS</t>
  </si>
  <si>
    <t>DIRECCION OPERATIVA</t>
  </si>
  <si>
    <t>Juan Esteban Romero Toro</t>
  </si>
  <si>
    <t>7056000 Ext 1616</t>
  </si>
  <si>
    <t>jromero@invias.gov.co</t>
  </si>
  <si>
    <t>PAGO DE ARL CONTRATISTAS CLASIFICADOS EN RIESGO V</t>
  </si>
  <si>
    <t>Variante circunvalar urbana Augusto Lopez Valencia, proyectada en el municipio de  Santo Domingo</t>
  </si>
  <si>
    <t>VIA CAMILO C-EL CINCO-VENECIA-BOLOMBOLO</t>
  </si>
  <si>
    <t>MAYAPO - MANAURE</t>
  </si>
  <si>
    <t>Mejoramiento de la  vía 3201 Simón Bolívar Zacarias - Zabaleta</t>
  </si>
  <si>
    <t>Puente construido en vía secundaria</t>
  </si>
  <si>
    <t>Armenia malibu - Club campestre aeropuerto</t>
  </si>
  <si>
    <t>Talleres “Construyendo País” VARIOS</t>
  </si>
  <si>
    <t>SUMINISTRO DE MATERIAL DE AFIRMADO CON MANO DE OBRA DE LA MICROEMPRESA CONTRATADAS POR INVIAS DIRECCIÓN TERRITORIAL PUTUMAYO CARRETERA 6501, VILLAGARZON - SAN JOSE DEL FRAGUA, sector El Porvenir - El Jauno (PR 3 - PR 24)</t>
  </si>
  <si>
    <t>DT. PUTUMAYO</t>
  </si>
  <si>
    <t>PUTUMAYO</t>
  </si>
  <si>
    <t>ING. JAIRO EDMUNDO GONZALEZ GUDIÑO</t>
  </si>
  <si>
    <t>jegonzalez@invias.gov.co</t>
  </si>
  <si>
    <t>SUMINISTRO DE MATERIAL DE AFIRMADO CON MANO DE OBRA DE LA MICROEMPRESA CONTRATADAS POR INVIAS DIRECCIÓN TERRITORIAL PUTUMAYO CARRETERA 6501, VILLAGARZON - SAN JOSE DEL FRAGUA, sector Rio Caquetá - Pto. Bello (PR 24 - PR 55+0600)</t>
  </si>
  <si>
    <t>MEJORAMIENTO Y PAVIMENTACION DE LA CARRETERA 1003 PASTO - EL PEPINO, SECTOR PR 33 LA PISICULTURA AL PR 137+700 EL PEPINO DEPARTAMENTO DEL PUTUMAYO</t>
  </si>
  <si>
    <t>INTERVENTORIA PARA EL MEJORAMIENTO Y PAVIMENTACION DE LA CARRETERA 1003 PASTO - EL PEPINO, SECTOR PR 33 LA PISICULTURA AL PR 137+700 EL PEPINO DEPARTAMENTO DEL PUTUMAYO</t>
  </si>
  <si>
    <t xml:space="preserve">MEJORAMIENTO Y PAVIMENTACION DE LA CARRETERA 4502 SANTA ANA - MOCOA, SECTOR PR 60+0300 (YE DE URCUSIQUE) A PR 67+0730 A PR 67+0831 (PUENTE EL PEPINO), L=7,55KM, EN EL DEPARTAMENTO DEL PUTUMAYO, </t>
  </si>
  <si>
    <t>INTERVENTORIA PARA EL MEJORAMIENTO Y PAVIMENTACION DE LA CARRETERA 4502 SANTA ANA - MOCOA, SECTOR PR 60+0300 (YE DE URCUSIQUE) A PR 67+0831 (PUENTE EL PEPINO), L=7,55KM, EN EL DEPARTAMENTO DEL PUTUMAYO</t>
  </si>
  <si>
    <t>ATENCION OBRAS DE EMERGENCIA POR EL SISTEMA DE MONTO AGOTABLE EN VIAS A CARGO DE LA DIRECCION TERRITORIAL PUTUMAYO</t>
  </si>
  <si>
    <t>SUMINISTRO DE MEZCLA ASFALTICA PARA LA CARRETERA PASTO - EL PEPINO RUTA 1003 CON MANO DE OBRA DE MICROEMPRESAS CONTRATADAS POR INVIAS, EN LA DIRECCION TERRITORIAL PUTUMAYO, EN EL DEPARTAMENTO DEL PUTUMAYO</t>
  </si>
  <si>
    <t>SUMINISTRO DE MEZCLA ASFALTICA  PARA LA CARRETERA 4502 SANTA ANA - MOCOA, SECTOR PR 60+0300 (YE DE URCUSIQUE) A PR 77+100 (MOCOA), EN EL DEPARTAMENTO DEL PUTUMAYO</t>
  </si>
  <si>
    <t>MANTENIMIENNTO Y REHABILITACION DE PUENTES VEHICULARES EN LA VIA 6501 VILLAGARZÓN - SAN JOSE DEL FRAGUA, SECTOR RIO CAQUETA - PTO. BELLO, PUENTE GUAYUYACO (PR 29+0100),  PUENTE GUASCAYACO (PR 27+500) INCHIYACO (PR 36+035) CONGOR (PR51+120) EN VIAS A CARGO DE LA DIRECCION TERRITORIAL PUTUMAYO</t>
  </si>
  <si>
    <t>INTERVENTORIA PARA EL MANTENIMIENNTO Y REHABILITACION DE PUENTES VEHICULARES EN LA VIA 6501 VILLAGARZÓN - SAN JOSE DEL FRAGUA, SECTOR RIO CAQUETA - PTO. BELLO, PUENTE GUAYUYACO (PR 29+0100),  PUENTE GUASCAYACO (PR 27+500) INCHIYACO (PR 36+035) CONGOR (PR51+120) EN VIAS A CARGO DE LA DIRECCION TERRITORIAL PUTUMAYO</t>
  </si>
  <si>
    <t>OBRAS DE SEÑALIZACION VERTICAL, HORIZONTAL Y SUMINISTRO E INSTALACIONES DE DEFENSAS METALICAS EN CARRETERAS A CARGO DEL INVIAS EN JURISDICCION DE LA TERRITORIAL PUTUMAYO</t>
  </si>
  <si>
    <t>OBRAS DE SEÑALIZACION Y SEGURIDAD VIAL EN ZONAS ESCOLARES EN CARRETERAS A CARGO DEL INVIAS EN JURISDICCION DE LA TERRITORIAL PUTUMAYO</t>
  </si>
  <si>
    <t>Servicio de mantenimiento preventivo y correctivo de ocho (08) aires acondicionados</t>
  </si>
  <si>
    <t>76111500; 90101700</t>
  </si>
  <si>
    <t>Prestación del servicio de Aseo y Cafetería, incluyendo los elementos de aseo e insumos de cafetería a todo costo, con dos (2) puestos de cuarenta y ocho (48) horas semanales en el edificio de la Sede Territorial Putumayo del Instituto Nacional de Vías</t>
  </si>
  <si>
    <t>Mantenimiento y adecuación de la Sede de la Dirección Territorial Putumayo</t>
  </si>
  <si>
    <t>Mejoramiento y/o mantenimiento de la vía Cartago-Alcalá Ruta 25VL07, entre el PR 00+000 al PR 20+100</t>
  </si>
  <si>
    <t>D.T. QUINDIO</t>
  </si>
  <si>
    <t>QUINDIO</t>
  </si>
  <si>
    <t>ALFONSO MEZA PATIÑO</t>
  </si>
  <si>
    <t>(6) 7454749</t>
  </si>
  <si>
    <t>ameza@invias.gov.co</t>
  </si>
  <si>
    <t>Interventoría para el Mejoramiento y/o mantenimiento de la vía Cartago-Alcalá Ruta 25VL07, entre el PR 00+000 al PR 20+100</t>
  </si>
  <si>
    <t>Mejoramiento y/o mantenimiento de la vía Armenia-Alcalá Ruta 2901B, entre el PR 00+000 al PR 23+325</t>
  </si>
  <si>
    <t>Interventoría para el Mejoramiento y/o mantenimiento de la vía Armenia-Alcalá Ruta 2901B, entre el PR 00+000 al PR 23+325</t>
  </si>
  <si>
    <t>Mejoramiento y/o mantenimiento de la vía La Española - Armenia Ruta 40QN04, entre el PR 02+300 al PR 04+000</t>
  </si>
  <si>
    <t>Interventoría para el Mejoramiento y/o mantenimiento de la vía La Española - Armenia Ruta 40QN04, entre el PR 02+300 al PR 04+000</t>
  </si>
  <si>
    <t>Mejoramiento y/o mantenimiento de la vía Variante de Alcalá y Accesos Ruta 29VLA, entre el PR 00+000 al PR 01+200</t>
  </si>
  <si>
    <t>Interventoría para el Mejoramiento y/o mantenimiento de la vía Variante de Alcalá y Accesos Ruta 29VLA, entre el PR 00+000 al PR 01+200</t>
  </si>
  <si>
    <t>Habilitar y/o brindar transitabilidad en la red vial a cargo del Invias, a través del sistema de monto agotable en las vías a cargo de la Dirección Territorial Quindío.</t>
  </si>
  <si>
    <t>Obras de señalización y/o seguridad vial en vías a cargo de la Dirección Territorial Quindío.</t>
  </si>
  <si>
    <t>Mantenimiento de puentes vehiculares y peatonales en vías a cargo de la Dirección Territorial Quindío.</t>
  </si>
  <si>
    <t>Mantenimiento preventivo y/o correctivo de la sede, bienes muebles y equipos</t>
  </si>
  <si>
    <t>SERVICIOS PROFESIONALES Y DE APOYO TECNICO, FINANCIEROS, AMBIENTAL, JURIDICO LEGAL Y ADMINISTRATIVOS CONECTIVIDAD REGIONAL SRTF</t>
  </si>
  <si>
    <t>Subdirección de la Red Terciaria y Férrea</t>
  </si>
  <si>
    <t>Ricardo Antonio Corredor Parra - Subdirector</t>
  </si>
  <si>
    <t>7056000 Ext 1232</t>
  </si>
  <si>
    <t>rcorredor@invias.gov.co</t>
  </si>
  <si>
    <t>721416; 951116; 701117; 721029</t>
  </si>
  <si>
    <t>MANTENIMIENTO  PERIODICO Y RUTINARIO CORREDOR FERREO, BOGOTÁ  DESDE EL K0 + 000 AL K5+000 Y DEL  k2 + 000 HASTA EL k 9 + 000 EN BOGOTA Y EL PASO URBANO  POR FACATATIVA</t>
  </si>
  <si>
    <t>7</t>
  </si>
  <si>
    <t>CO-CUN-25269</t>
  </si>
  <si>
    <t>701117; 721029</t>
  </si>
  <si>
    <t>MANTENIMIENTO SEDE FERREA PUERTO SALGAR</t>
  </si>
  <si>
    <t>CO-CUN-25572</t>
  </si>
  <si>
    <t>MANTENIMIENTO CORREDOR FERREO URBANO EN HONDA DEL K29+000 AL K33+000</t>
  </si>
  <si>
    <t>CO-TOL-73349</t>
  </si>
  <si>
    <t>MANTENIMIENTO RUTINARIO SEDES FERREAS MARIQUITA Y FLANDES</t>
  </si>
  <si>
    <t>CO-TOL-73443; CO-TOL-73275</t>
  </si>
  <si>
    <t>81101513; 721214; 721015</t>
  </si>
  <si>
    <t>MANTENIMIENTO ESTACION FERREA ARAUCA DEL MUNICIPIO DE PALESTINA</t>
  </si>
  <si>
    <t>CO-CAL-17524</t>
  </si>
  <si>
    <t>72101500; 81101508</t>
  </si>
  <si>
    <t>INTERVENTORIA - MANTENIMIENTO ESTACION FERREA ARAUCA DEL MUNICIPIO DE PALESTINA</t>
  </si>
  <si>
    <t>81101513; 721214; 72101500</t>
  </si>
  <si>
    <t>MANTENIMIENTO  ESTACION FERREA FACATATIVA</t>
  </si>
  <si>
    <t>INTERVENTORIA AL MANTENIMIENTO  ESTACION FERREA FACATATIVA</t>
  </si>
  <si>
    <t xml:space="preserve">MANTENIMIENTO ESTACIONES FERREAS PENJAMO DEL MUNICIPIO DE BARRANCABERMEJA Y CRISTALINAS  DEL MUNICIPIO DE PUERTO WILCHES - SANTANDER </t>
  </si>
  <si>
    <t>CO-SAN-68081; CO-SAN-68575</t>
  </si>
  <si>
    <t>INTERVENTORIA - AL MANTENIMIENTO ESTACIONES FERREAS PENJAMO DEL MUNICIPIO DE BARRANCABERMEJA Y CRISTALINAS  DEL MUNICIPIO DE PUERTO WILCHES - SANTANDER</t>
  </si>
  <si>
    <t xml:space="preserve">MANTENIMIENTO CAMPAMENTOS FERREOS PUERTO SALGAR </t>
  </si>
  <si>
    <t>701117; 72 10 29</t>
  </si>
  <si>
    <t>MANTENIMIENTO RUTINARIO SEDES FERREAS  BARANCABERMEJA PUERTO WILCHES</t>
  </si>
  <si>
    <t>46161502; 78111603; 78101602</t>
  </si>
  <si>
    <t>PRESTACION EL SERVICIO DE GUARDAVIAS EN LOS SIETE PASOS A NIVEL DE LA CIUDAD DE BOGOTA.</t>
  </si>
  <si>
    <t>72151802; 72102905</t>
  </si>
  <si>
    <t>MANTENIMIENTO DE EQUIPOS ELECTRICOS Y ELECTROMECANICOS DE LOS PASOS A NIVEL DE LA CIUDAD DE BOGOTA</t>
  </si>
  <si>
    <t>951116; 811015; 801318</t>
  </si>
  <si>
    <t xml:space="preserve"> INVENTARIO  RED FERREA NACIONAL ESPINAL K190 - FACATATIVA K40</t>
  </si>
  <si>
    <t>CO-CUN-25269, CO-CUN-25899, CO-CUN-25040, CO-CUN-25123,      CO-CUN-25386, CO-CUN-25035, CO-CUN-25815,   CO-CUN-25307, CO-TOL-73268</t>
  </si>
  <si>
    <t>INVENTARIO  RED FERREA NACIONAL  FACATATIVA - PUERTO SALGAR (GUADUERO MUNICIPIO DE GUADUAS K147 A PUERTO SALGAR K200) K40</t>
  </si>
  <si>
    <t>CO-CUN-25269, CO-CUN-25019,      CO-CUN-25718,  CO-CUN-25875, CO-CUN-25320,              CO- CUN-25148,  CO- CUN-25592, CO- CUN-25851, CO- CUN-25572.</t>
  </si>
  <si>
    <t xml:space="preserve">INVENTARIO  RED FERREA NACIONAL  PASO URBANO MEDELLIN ( K 0 AL K 9 EN ENVIGADO,)  Y DEL K 520 EN MEDELLIN AL  K 515 EN BELLO , Y DEL K 236 EN  LA MIEL AL 362 EN CABAÑAS. . </t>
  </si>
  <si>
    <t>CO-ANT-05001              CO-ANT-05088  CO-ANT-05266              CO-ANT-05279                 CO-ANT-05285             CO-ANT-05291</t>
  </si>
  <si>
    <t>80111701</t>
  </si>
  <si>
    <t xml:space="preserve">PRESTACION DE SERVICIOS PROFESIONALES Y DE APOYO EN TEMAS TECNICO, FINANCIEROS, AMBIENTALES, JURIDICOS, LEGALES Y ADMINISTRATIVOS </t>
  </si>
  <si>
    <t>CO-DC-11001; CO-ANT; CO-ARA; CO-ATL; CO-BOL; CO-BOY; CO-CAL; CO-CAQ; CO-CAS; CO-CAU; CO-CES; CO-COR; CO-CUN; CO-CHO; CO-GUA; CO-GUV; CO-HUI; CO-LAG; CO-MAG; CO-MET; CO-NAR; CO-NSA; CO-PUT; CO-QUI; CO-RIS; CO-SAN; CO-SUC; CO-TOL; CO-VAC</t>
  </si>
  <si>
    <t>MEJORAMIENTO ,MANTENIMIENTO Y REHABILITACIÓN DE LA RED TERCIARIA.  NACIONAL</t>
  </si>
  <si>
    <t>ATENCIÓN DE SITIOS CRÍTICOS RED TERCIARIA ESTABILIZADA</t>
  </si>
  <si>
    <t>MEJORAMIENTO, MANTENIMIENTO Y REHABILITACIÓN DE CORREDORES RURALES PRODUCTIVOS - COLOMBIA RURAL. NACIONAL</t>
  </si>
  <si>
    <t>INTERVENTORIA PARA EL MEJORAMIENTO ,MANTENIMIENTO Y REHABILITACIÓN DE LA RED TERCIARIA.  NACIONAL</t>
  </si>
  <si>
    <t>INTERVENTORIA PARA EL MEJORAMIENTO, MANTENIMIENTO Y REHABILITACIÓN DE CORREDORES RURALES PRODUCTIVOS - COLOMBIA RURAL. NACIONAL</t>
  </si>
  <si>
    <t>80161500;80161504</t>
  </si>
  <si>
    <t>SERVICIOS PROFESIONALES DE APOYO A LA GESTION EN EL GRUPO DE CONTABILIDAD DE LA SUBDIRECCION FINANCIERA DEL INSTITUTO NACIONAL DE VIAS</t>
  </si>
  <si>
    <t>Subdireccion Financiera</t>
  </si>
  <si>
    <t>Nulbis Estela Camargo Curiel</t>
  </si>
  <si>
    <t>ncamargo@invias.gov.co</t>
  </si>
  <si>
    <t>SERVICIOS PROFESIONALES DE APOYO A LA GESTION EN EL GRUPO DE PRESUPUESTO DE LA SUBDIRECCION FINANCIERA DEL INSTITUTO NACIONAL DE VIAS</t>
  </si>
  <si>
    <t>SERVICIOS PROFESIONALES DE APOYO A LA GESTION EN EL GRUPO DE CUENTAS POR PAGAR DE LA SUBDIRECCION FINANCIERA DEL INSTITUTO NACIONAL DE VIAS</t>
  </si>
  <si>
    <t>SERVICIOS PROFESIONALES DE APOYO A LA GESTION EN EL GRUPO DE TESORERIA DE LA SUBDIRECCION FINANCIERA DEL INSTITUTO NACIONAL DE VIAS</t>
  </si>
  <si>
    <t>SERVICIOS PROFESIONALES DE APOYO A LA GESTION EN EL GRUPO GESTION TRIBUTARIA, DE LA SUBDIRECCION FINANCIERA DEL INSTITUTO NACIONAL DE VIAS</t>
  </si>
  <si>
    <t>PRESTACION DE SERVICIOS PROFESIONALES TRIBUTARIOS Y CONTABLES PARA REALIZAR ACTIVIDADES DE ANALISI Y APOYO RELACIONADO CON LA GESTION ADMINISTRATIVA DE LA SUBDIRECCION FINANCIERA DEL INVIAS EN LOS PROCESOS QUE LE SEAN REQUERIDOS</t>
  </si>
  <si>
    <t>SERVICIOS PROFESIONALES DE APOYO A LA GESTION EN LA SUBDIRECCION FINANCIERA DEL INSTITUTO NACIONAL DE VIAS</t>
  </si>
  <si>
    <t>SERVICIOS PROFESIONALES DE APOYO A LA GESTION EN EL GRUPO DE INGRESOS DE LA SUBDIRECCION FINANCIERA DEL INSTITUTO NACIONAL DE VIAS</t>
  </si>
  <si>
    <t>CERTIFICADOS DIGITALES DE FUNCIÓN PÚBLICA (TOKEN) PARA SIIF NACIÓN</t>
  </si>
  <si>
    <t>90121603</t>
  </si>
  <si>
    <t>COMPRA DE TIQUETES</t>
  </si>
  <si>
    <t xml:space="preserve"> CCE-99</t>
  </si>
  <si>
    <t>SA</t>
  </si>
  <si>
    <t>URIEL ACERO POVEDA</t>
  </si>
  <si>
    <t>uacero@invias.gov.co</t>
  </si>
  <si>
    <t>20102301</t>
  </si>
  <si>
    <t xml:space="preserve">SERVICIO DE TRANSPORTE PUBLICO TERRESTRE AUTOMOTOR ESPECIAL PARA LOS FUNCIONARIOS DEL INVIAS </t>
  </si>
  <si>
    <t>CARLOS HERNANDO MACIAS M</t>
  </si>
  <si>
    <t>cmacias@invias.gov.co</t>
  </si>
  <si>
    <t>82121701; 82121702; 80161801</t>
  </si>
  <si>
    <t xml:space="preserve">PRESTACIÓN DEL SERVICIO DE FOTOCOPIADO, DIGITALIZACIÓN, IMPRESIÓN Y ESCANEO,  BAJO LA MODALIDAD DE OUTSOURCING PARA EL INSTITUTO NACIONAL DE VÍAS. </t>
  </si>
  <si>
    <t>78181500; 78181501; 78181503; 78181505; 78181507; 76111800</t>
  </si>
  <si>
    <t>SERVICIO DE MANTENIMIENTO PREVENTIVO Y CORRECTIVO, REVISIÓN TÉCNICO MECÁNICA Y DE GASES, SERVICIO DE LAVADO LIMPIEZA, DESPINCHE, LATONERÍA Y PINTURA, QUE SE REQUIERAN INCLUIDO MANO DE OBRA Y SUMINISTRO DE REPUESTOS ORIGINALES PARA LOS VEHICULOS MULTIMARCAS PROPIEDAD DEL INVIAS.</t>
  </si>
  <si>
    <t>WILLIAM BARROS ORCASITAS</t>
  </si>
  <si>
    <t>wbarros@invias.gov.co</t>
  </si>
  <si>
    <t>15101506</t>
  </si>
  <si>
    <t>GASOLINA</t>
  </si>
  <si>
    <t>CCE-99</t>
  </si>
  <si>
    <t>90101700; 47131700; 76111500</t>
  </si>
  <si>
    <t>SERVICIO CAFETERIA,SUMINISTROS PARA ASEOS, SERVICIOS DE LIMPIEZA Y MANTENIMIENTO GENERALES DE EDIFICIOS Y OFICINAS.</t>
  </si>
  <si>
    <t>70171600</t>
  </si>
  <si>
    <t>VIGILANCIA</t>
  </si>
  <si>
    <t>MANTENIMIENTO PREVENTIVO, CORRECTIVO Y SUMINISTRO DE COMBUSTIBLES AL HELICÓPTERO BELL 206B- HK 2589-G S/N 3110.</t>
  </si>
  <si>
    <t>SERVICIO DE PILOTO PARA EL HELICÓPTERO BELL 206-B TIPO RANGER SERIE 3110 MATRÍCULA HK-2589G</t>
  </si>
  <si>
    <t>78102203</t>
  </si>
  <si>
    <t>PRESTACIÓN DE SERVICIOS DE CORREO, CORRESPONDENCIA Y MENSAJERÍA PARA EL INSTITUTO NACIONAL DE VÍAS</t>
  </si>
  <si>
    <t>SG</t>
  </si>
  <si>
    <t>ANDRES FELIPE PEDRAZA GALINDO</t>
  </si>
  <si>
    <t>afpedraza@invias.gov.co</t>
  </si>
  <si>
    <t>71161202</t>
  </si>
  <si>
    <t>ARRIENDO NUEVA SEDE PLANTA CENTRAL</t>
  </si>
  <si>
    <t>PRESTACIÓN DE SERVICIOS PROFESIONALES PARA EL SANEAMIENTO DE LA PROPIEDAD INMOBILIARIA DEL INVIAS MEDIANTE EL APOYO ADMINISTRATIVO EN LOS PROGRAMAS Y PROYECTOS A CARGO DE LA SUBDIRECCIÓN ADMINISTRATIVA.</t>
  </si>
  <si>
    <t>PRESTACIÓN DE SERVICIOS PROFESIONALES PARA EL SANEAMIENTO DE LOS BIENES INMUEBLES Y DE APOYO ADMINISTRATIVO A LOS PROGRAMAS Y PROYECTOS A CARGO DE LA SUBDIRECCIÓN ADMINISTRATIVA DEL INVIAS.</t>
  </si>
  <si>
    <t>PRESTACIÓN DE SERVICIOS PROFESIONALES DE ASESORIA JURÍDICA PARA EL SANEAMIENTO DE LA PROPIEDAD INMOBILIARIA DEL INVIAS Y APOYO EN GESTIÓN CONTRACTUAL A CARGO DE LA SUBDIRECCIÓN ADMINISTRATIVA</t>
  </si>
  <si>
    <t>PRESTACIÓN DE SERVICIOS DE UN PROFESIONAL DE APOYO JURÍDICO PARA EL SANEAMIENTO, ORGANIZACIÓN Y CONTROL DE LOS BIENES INMUEBLES DEL INSTITUTO NACIONAL DE VÍAS.</t>
  </si>
  <si>
    <t>PRESTACIÓN DE SERVICIOS PROFESIONALES PARA DAR APOYO JURIDÍCO AL GRUPO DE GESTIÓN DE TALENTO HUMANO DE LA SUBIDIRECCIÓN ADMINISTRATIVA EN EL ASESORAMIENTO DE LOS TEMAS LABORALES QUE LE SEAN REQUERIDOS.</t>
  </si>
  <si>
    <t>PRESTACIÓN DE SERVICIOS PROFESIONALES JURÍDICOS PARA REALIZAR ACTIVIDADES DE ANÁLISIS Y APOYO RELACIONADO CON LA GESTIÓN ADMINISTRATIVA DE LOS PROCESOS CONTRACTUALES DE LA SUBDIRECCIÓN ADMINISTRATIVA Y EN LOS PROCESOS JURÍDICOS QUE LE SEAN REQUERIDOS.</t>
  </si>
  <si>
    <t>PRESTACIÓN DE SERVICIOS PROFESIONALES DE APOYO CONTABLE A LA SUBDIRECCIÓN ADMINISTRATIVA EN EL PROCESO DE SANEAMIENTO DE LOS PROGRAMAS Y PROYECTOS DE LOS BIENES MUEBLES DEL INSTITUTO NACIONAL DE VÍAS A CARGO DEL GRUPO DE ALMACEN E INVENTARIO.</t>
  </si>
  <si>
    <t>PRESTACIÓN DE SERVICIOS PROFESIONALES JURÍDICOS PARA REALIZAR ACTIVIDADES DE ANÁLISIS, APOYO Y ASESORAMIENTO EN LA GESTIÓN JURPIDICA DE LA SUBDIRECCIÓN ADMINISTRATIVA EN LOS PROCESOS QUE LE SEAN REQUERIDOS.</t>
  </si>
  <si>
    <t>PRESTACIÓN DE SERVICIOS PROFESIONALES PARA EL SANEAMIENTO DE LA PROPIEDAD INMOBILIARIA DEL INVIAS  MEDIANTE LA GESTIÓN TÉCNICA.</t>
  </si>
  <si>
    <t>PRESTACIÓN DE SERVICIOS PROFESIONALES JURÍDICOS MEDIANTE EL ANÁLISIS Y  APOYO  EN LA GESTIÓN JURÍDICA DE LOS PROCESOS QUE LE SEAN REQUERIDOS A CARGO DE LA SUBDIRECCIÓN ADMINISTRATIVA .</t>
  </si>
  <si>
    <t>PRESTACIÓN DE SERVICIOS PROFESIONALES PARA APOYAR LA PLANEACIÓN, EJECUCIÓN, SEGUIMIENTO Y CONTROL DEL PRESUPUESTO A CARGO DE LA SUBDIRECCIÓN ADMINISTRATIVA DEL INSTITUTO NACIONAL DE VIAS</t>
  </si>
  <si>
    <t>PRESTACIÓN DE SERVICIOS PROFESIONALES A LA DIRECCIÓN GENERAL DEL INSTITUTO NACIONAL DE VIAS</t>
  </si>
  <si>
    <t>PRESTACIÓN DE SERVICIOS PROFESIONALES A LA SUBDIRECCIÓN ADMINISTRATIVA EN EL PROCESO DE VIÁTICOS Y OPERACIONES PRESUPUESTALES A CARGO DEL GRUPO DE GESTIÓN PRESUPUESTAL Y VIÁTICOS</t>
  </si>
  <si>
    <t>72121103; 72101509</t>
  </si>
  <si>
    <t>SERVICIO DE MANTENIMIENTO SISTEMA HIDRONEUMÁTICO SUMINISTRO DE AGUA POTABLE SEDE DE LA TERRITORIAL SANTANDER Y EQUIPO CONTRA INCENDIOS</t>
  </si>
  <si>
    <t>DIRECCIÓN TERRITORIAL SANTANDER</t>
  </si>
  <si>
    <t>FLORIDABLANCA</t>
  </si>
  <si>
    <t>EDGAR JESUS ROJAS RAMÍREZ</t>
  </si>
  <si>
    <t>312-4487760</t>
  </si>
  <si>
    <t>erojas@invias.gov.co</t>
  </si>
  <si>
    <t>56101700; 56101703; 56112104</t>
  </si>
  <si>
    <t>ADQUISICIÓN DE MOBILIARIO, CORTINAS, SILLAS ERGONOMICAS Y ESCRITORIOS  PARA LA TERRITORIAL SANTANDER</t>
  </si>
  <si>
    <t>MANTENIMIENTO Y ADECUACIÓN DE LAS INSTALACIONES DE LA TERRITORIAL SANTANDER</t>
  </si>
  <si>
    <t>72121100; 72121509</t>
  </si>
  <si>
    <t>OBRAS PARA EL TRASLADO DEL MEDIDOR DE ENERGIA DE LAS INSTALACIONES DE LA TERRITORIAL SANTANDER</t>
  </si>
  <si>
    <t>OBRAS DE SEÑALIZACIÓN Y SEGURIDAD VIAL EN CARRETERAS A CARGO DE LA DIRECCIÓN TERRITORIAL SANTANDER</t>
  </si>
  <si>
    <t>OBRAS DE SEÑALIZACIÓN Y SEGURIDAD VIAL EN ZONAS ESCOLARES EN CARRETERAS A CARGO DE LA DIRECCIÓN TERRITORIAL SANTANDER</t>
  </si>
  <si>
    <t>ATENCIÓN DE EMERGENCIAS EN VÍAS A CARGO DE LA TERRITORIAL SANTANDER - CONTRATO DE MONTO AGOTABLE</t>
  </si>
  <si>
    <t>OBRAS PARA LA ATENCIÓN SITIOS CRÍTICOS EXISTENTES EN LA RED VIAL A CARGO DE LA TERRITORIAL SANTANDER</t>
  </si>
  <si>
    <t>OBRAS PARA LA PREVENCIÓN Y/O MITIGACIÓN DE SITUACIONES DE INESTABILIDAD EN LA RED VIAL A CARGO DE LA TERRITORIAL SANTANDER</t>
  </si>
  <si>
    <t>80111607</t>
  </si>
  <si>
    <t>PRESTAR DE SERVICIOS PROFESIONALES EN TEMAS JURIDICOS EN INVIAS SUBDIRECCIÓN PREVENCION Y ATENCION DE EMERGENCIAS</t>
  </si>
  <si>
    <t>Subdirección de Prevención y Atención de Emergencias</t>
  </si>
  <si>
    <t>Carolina Jackeline Barbanti Mancilla</t>
  </si>
  <si>
    <t>377 0600</t>
  </si>
  <si>
    <t>cbarbanti@invias.gov.co</t>
  </si>
  <si>
    <t xml:space="preserve">PRESTAR SERVICIOS PROFESIONALES EN TEMAS TECNICOS, JURIDICOS, INVIAS, SUBDIRECCIÓN PREVENCIÓN Y ATENCIÓN EMERGENCIAS </t>
  </si>
  <si>
    <t>80111604</t>
  </si>
  <si>
    <t xml:space="preserve">PRESTAR SERVICIOS PROFESIONALES EN TEMAS ADMINISTRATIVOS INVIAS,  SUBDIRECCIÓN PREVENCIÓN Y ATENCIÓN EMERGENCIAS </t>
  </si>
  <si>
    <t>80111605</t>
  </si>
  <si>
    <t>PRESTAR SERVICIOS PROFESIONALES PARA BRINDAR ACOMPAÑAMIENTO EN ACTIVIDADES FINANCIERAS, DE PLANEACION Y EJECUCION PRESUPUESTAL DEL INVIAS SUBDIRECCIÓN DE ATENCION DE EMERGENCIA</t>
  </si>
  <si>
    <t>80111601</t>
  </si>
  <si>
    <t>PRESTAR SERVICIOS DE APOYO EN TEMAS ADMINISTRATIVOS PARA EL DESARROLLO DEL INVIAS SUBDIRECCION PREVENCION Y ATENCION EMERGENCIA</t>
  </si>
  <si>
    <t xml:space="preserve">PRESTAR SERVICIOS PROFESIONALES EN TEMAS TECNICOS PARA EL DESARROLLO INVIAS. SUBDIRECCION PREVENCION Y ATENCION EMERGENCIA </t>
  </si>
  <si>
    <t xml:space="preserve">PRESTAR SERVICIOS PROFESIONALES EN TEMAS TECNICOS EN GEOLOGIA Y GEOTECNIA PARA EL DESARROLLO INVIAS. SUBDIRECCION PREVENCION Y ATENCION EMERGENCIA </t>
  </si>
  <si>
    <t>80101510</t>
  </si>
  <si>
    <t xml:space="preserve">ESTRUCTURAR MECANISMOS DE MONITOREO EN LA INFRAESTRUCTURA DE TRANSPORTE </t>
  </si>
  <si>
    <t>GENERAR METODOLOGÍA PARA LA EVALUACIÓN Y CÁLCULO DEL RIESGO Y SUS FACTORES EN LOS MODOS DE TRANSPORTE PARA AMENAZAS DE REMOCIÓN EN MASA E INUNDACIÓN.</t>
  </si>
  <si>
    <t>APLICAR LA METODOLOGÍA ESTRUCTURADA POR EL INVIAS PARA LA EVALUACIÓN Y CÁLCULO DE LA VULNERABILIDAD EN CORREDORES VIALES DE CARACTERÍSTICAS SIMILARES A LAS VÍAS PILOTO (RUTAS 2002 Y 2502).</t>
  </si>
  <si>
    <t>CO-SAN-68432</t>
  </si>
  <si>
    <t>PROCESO DE CAPTURA, MANEJO Y ANÁLISIS DE LA INFORMACIÓN ORIENTADA A LA GRD)</t>
  </si>
  <si>
    <t>REALIZAR CAPACITACIONES A AGENTES INTERNOS Y EXTERNOS SOBRE LA IMPORTANCIA DE LA INCORPORACIÓN DE LA GESTIÓN DE RIESGO DE DESASTRES EN LOS PROCESOS DE PLANIFICACIÓN, EJECUCIÓN Y OPERACIÓN DE LA INFRAESTRUCTURA DE TRANSPORTE A CARGO DEL INVIAS.</t>
  </si>
  <si>
    <t>ATENCIÓN OBRAS PARA INTERVENIR EL SITIO CRÍTICO CERRO LOS MUCHACHITOS DEPARTATAMENTO DE MAGDALENA</t>
  </si>
  <si>
    <t>CO-MAG-47001</t>
  </si>
  <si>
    <t>INTERVENTORÍA ATENCIÓN OBRAS PARA INTERVENIR EL SITIO CRÍTICO CERRO LOS MUCHACHITOS DEPARTATAMENTO DE MAGDALENA</t>
  </si>
  <si>
    <t>DESMONTAJE DE PUENTE METALICO VALLADOLID Y NEGRO</t>
  </si>
  <si>
    <t>CO-RIS-66572</t>
  </si>
  <si>
    <t>INTERVENTORÍA DESMONTAJE DE PUENTE METALICO VALLADOLID Y NEGRO</t>
  </si>
  <si>
    <t>RECARGA DE EXTINTORES PARA LA SEDE TERRITORIAL TOLIMA</t>
  </si>
  <si>
    <t>DIRECCIÓN TERRITORIAL TOLIMA</t>
  </si>
  <si>
    <t>CO-TOL-73001</t>
  </si>
  <si>
    <t>HUMBERTO LEON VELASQUEZ CONTRERAS</t>
  </si>
  <si>
    <t>(098) 2740192</t>
  </si>
  <si>
    <t>hvelasquez@invias.gov.co</t>
  </si>
  <si>
    <t>ATENDER GASTOS JUDICIALES NECESARIOS PARA LA DEFENSA DEL INSTITUTO NACIONAL DE VIAS EN LOS PROCESOS JUDICIALES A CARGO DE LA TERRITORIAL TOLIMA</t>
  </si>
  <si>
    <t>OBRAS DE SEÑALIZACIÓN VIAL EN LAS VÍAS A CARGO DE LA TERRITORIAL TOLIMA</t>
  </si>
  <si>
    <t>CO-TOL</t>
  </si>
  <si>
    <t>80101705</t>
  </si>
  <si>
    <t>PRESTACIÓN DEL SERVICIO DE PROFESIONAL APOYO TÉCNICO EN INGENIERIA CIVIL A LA DIRECCION TERRITORIAL TOLIMA – INVÍAS</t>
  </si>
  <si>
    <t>80101706</t>
  </si>
  <si>
    <t>PRESTACIÓN DEL SERVICIO DE PROFESIONAL APOYO JURIDICO A LA DIRECCION TERRITORIAL TOLIMA – INVÍAS</t>
  </si>
  <si>
    <t>REHABILITACION Y/O MANTENIMIENTO VIA 3602 CHAPARRAL - ORTEGA.</t>
  </si>
  <si>
    <t>CO-TOL-73168;
CO-TOL-73504</t>
  </si>
  <si>
    <t>REHABILITACION Y/O MANTENIMIENTO VIA 3603 ORTEGA - GUAMO</t>
  </si>
  <si>
    <t>CO-TOL-73319 ;
CO-TOL-73504</t>
  </si>
  <si>
    <t>72141000;30121600</t>
  </si>
  <si>
    <t>SUMINISTRO DE MEZCLA ASFALTICA PARA LA RUTA 3602 VIA CHAPARRAL-ORTEGA, PR 01+0000 AL PR 47+0514 CON MANO DE OBRA DE LAS COOPERATIVAS DE TRABAJO ASOCIADO. DIRECCION TERRITORIAL TOLIMA</t>
  </si>
  <si>
    <t>SUMINISTRO DE MEZCLA ASFÁLTICA PARA LA RUTA 5007 VÍA FRESNO HONDA, PR0+0000 AL PR26+0695 Y PR46+0000 A PR46+1150 CON MANO DE OBRA DE LAS COOPERATIVAS DE TRABAJO ASOCIADO. DIRECCIÓN TERRITORIAL TOLIMA.</t>
  </si>
  <si>
    <t>CO-TOL-73283</t>
  </si>
  <si>
    <t>SUMINISTRO DE MEZCLA ASFALTICA PARA LA RUTA 3603 VIA ORTEGA-GUAMO, PR 0+0000 AL PR 36+0253, RUTA 4510 PASO NAL GUAMO PR 24+0260 AL PR 27+1130, RUTA 4510 PASO NAL ESPINAL PR 40+0700 AL PR 45+0000. CON MANO DE OBRA DE LAS COOPERATIVAS DE TRABAJO ASOCIADO. DIRECCION TERRITORIAL TOLIMA</t>
  </si>
  <si>
    <t>CO-TOL-73319</t>
  </si>
  <si>
    <t>OBRAS DE ADECUACION Y MANTENIMIENTO DE LA PLANTA FISICA DE LA SEDE DEL INSTITUTO NACIONAL DE VIAS TERRITORIAL TOLIMA, MINIMA CUANTIA</t>
  </si>
  <si>
    <t>SERVICIOS DE MANTENIMIENTO Y REPARACIÓN DE VEHICULOS</t>
  </si>
  <si>
    <t>72141000;72141100</t>
  </si>
  <si>
    <t>MANTENIMIENTO Y/O REHABILITACIÓN PUENTE PUERTO SALGAR EN LA CARRETERA HONDA RIO ERMITAÑO RUTA 4510 DIRECCIÓN TERRITORIAL TOLIMA</t>
  </si>
  <si>
    <t xml:space="preserve">MANTENIMIENTO Y/O REHABILITACIÓN PUENTELUIS IGNACIO ANDRADE EN LA CARRETERA FRESNO - HONDA RUTA 5007 DIRECCION TERRITORIAL TOLIMA </t>
  </si>
  <si>
    <t>MANTENIMIENTO DE LA VIA FRESNO - HONDA RUTA 5007 DEL PR0+0000 AL PR26+0695, PASO NACIONAL HONDA DEL PR46+0000 AL PR 46+1150 DIRECCIÓN TERRITORIAL TOLIMA</t>
  </si>
  <si>
    <t>CCE-17</t>
  </si>
  <si>
    <t>MANTENIMIENTO Y ADECUACIONES LOCATIVAS</t>
  </si>
  <si>
    <t>DIRECCION TERRITORIAL VALLE</t>
  </si>
  <si>
    <t>CO-VAC-76001</t>
  </si>
  <si>
    <t>CESAR ENRIQUE MORAN FERNANDEZ</t>
  </si>
  <si>
    <t>052-6202352</t>
  </si>
  <si>
    <t>cmoran@invias.gov.co</t>
  </si>
  <si>
    <t>MANTENIMIENTO AIRES ACONDICIONADOS</t>
  </si>
  <si>
    <t>MANTENIMIENTO VEHICULOS</t>
  </si>
  <si>
    <t>MEJORAMIENTO Y/O MANTENIMENTO INTEGRAL VIAS</t>
  </si>
  <si>
    <t>CO-VAC-76041</t>
  </si>
  <si>
    <t>CO-VAC-76100</t>
  </si>
  <si>
    <t>CO-VAC-76109</t>
  </si>
  <si>
    <t>CO-VAC-76111</t>
  </si>
  <si>
    <t>CO-VAC-76126</t>
  </si>
  <si>
    <t>CO-VAC-76130</t>
  </si>
  <si>
    <t>CO-VAC-76147</t>
  </si>
  <si>
    <t>CO-VAC-76233</t>
  </si>
  <si>
    <t>CO-VAC-76248</t>
  </si>
  <si>
    <t>CO-VAC-76275</t>
  </si>
  <si>
    <t>CO-VAC-76306</t>
  </si>
  <si>
    <t>CO-VAC-76364</t>
  </si>
  <si>
    <t>CO-VAC-76400</t>
  </si>
  <si>
    <t>CO-VAC-76403</t>
  </si>
  <si>
    <t>CO-VAC-76497</t>
  </si>
  <si>
    <t>CO-VAC-76520</t>
  </si>
  <si>
    <t>CO-VAC-76563</t>
  </si>
  <si>
    <t>CO-CAU-19573</t>
  </si>
  <si>
    <t>CO-VAC-76606</t>
  </si>
  <si>
    <t>CO-VAC-76616</t>
  </si>
  <si>
    <t>CO-VAC-76622</t>
  </si>
  <si>
    <t>CO-VAC-76823</t>
  </si>
  <si>
    <t>CO-VAC-76828</t>
  </si>
  <si>
    <t>CO-VAC-76869</t>
  </si>
  <si>
    <t>CO-VAC-76890</t>
  </si>
  <si>
    <t>CO-VAC-76892</t>
  </si>
  <si>
    <t>DT. RISARALDA</t>
  </si>
  <si>
    <t>CO-RIS 66001</t>
  </si>
  <si>
    <t>FABIO BOTERO ECHEVERRY</t>
  </si>
  <si>
    <t>fbotero@invias.gov.co</t>
  </si>
  <si>
    <t>HABILITAR Y/O BRINDAR TRANSITABILIDAD EN LA RED VIAL A CARGO DEL INVIAS A TRAVES DEL SISTEMA DE MONTO AGOTABLE EN LAS VIAS A CARGO DE LA TERRITORIAL RISARALDA (PRODUCTO VIA ATENDIDA POR EMERGENCIA)</t>
  </si>
  <si>
    <t xml:space="preserve">Servicios profesionales de adquisiciones </t>
  </si>
  <si>
    <t>SRN-PLANTA</t>
  </si>
  <si>
    <t>CALLE 25G #73B-90</t>
  </si>
  <si>
    <t>OSCAR GERARDO CIFUENTES CORREA-Subdirector de la Red Nacional de Carreteras</t>
  </si>
  <si>
    <t>3770600 EXT:1359</t>
  </si>
  <si>
    <t>ocifuentes@invias.gov.co</t>
  </si>
  <si>
    <t>Mejoramiento de la Vía Chinquirá - Zipaquirá</t>
  </si>
  <si>
    <t>Interventoría Mejoramiento de la Vía Chinquirá - Zipaquirá</t>
  </si>
  <si>
    <t>Mejoramiento de la Vía La Lejía - Saravena</t>
  </si>
  <si>
    <t>Interventoría Mejoramiento de la Vía La Lejía - Saravena</t>
  </si>
  <si>
    <t>Mantenimiento de la Vía La Lejía - Saravena</t>
  </si>
  <si>
    <t>Interventoría Mantenimiento de la Vía La Lejía - Saravena</t>
  </si>
  <si>
    <t>Mantenimiento de la Vía La Mansa - Primavera</t>
  </si>
  <si>
    <t>Interventoría Mantenimiento de la Vía La Mansa - Primavera</t>
  </si>
  <si>
    <t>Mantenimiento de la Carretera San Marcos - Majagual</t>
  </si>
  <si>
    <t>Interventoría Mantenimiento de la Carretera San Marcos - Majagual</t>
  </si>
  <si>
    <t xml:space="preserve">Mejoramiento de la Vía Otanche </t>
  </si>
  <si>
    <t xml:space="preserve">Interventoría Mejoramiento de la Vía Otanche </t>
  </si>
  <si>
    <t>Mantenimiento de la Carretera Chiquinquirá - Tunja</t>
  </si>
  <si>
    <t>Interventoría Mantenimiento de la Carretera Chiquinquirá - Tunja</t>
  </si>
  <si>
    <t>Mantenimiento de la Carretera Tunja - Paez</t>
  </si>
  <si>
    <t>Interventoría Mantenimiento de la Carretera Tunja - Paez</t>
  </si>
  <si>
    <t>Mantenimiento de la Carretera Honda - Guaduas - Villeta</t>
  </si>
  <si>
    <t>Interventoría Mantenimiento de la Carretera Honda - Guaduas - Villeta</t>
  </si>
  <si>
    <t xml:space="preserve">Mejoramiento de la carretera Santa Cecilia - Asia </t>
  </si>
  <si>
    <t xml:space="preserve">Interventoría Mejoramiento de la carretera Santa Cecilia - Asia </t>
  </si>
  <si>
    <t>Mantenimiento de la Vía Mariquita - Fresno</t>
  </si>
  <si>
    <t>Interventoría Mantenimiento de la Vía Mariquita - Fresno</t>
  </si>
  <si>
    <t>Mejoramiento de la carretera Málaga - Los Curos</t>
  </si>
  <si>
    <t>Interventoría Mejoramiento de la carretera Málaga - Los Curos</t>
  </si>
  <si>
    <t>Mantenimiento de la Vía Buenaventura - Loboguerrero</t>
  </si>
  <si>
    <t>Interventoría Mantenimiento de la Vía Buenaventura - Loboguerrero</t>
  </si>
  <si>
    <t>Construcción de Puentes</t>
  </si>
  <si>
    <t>Interventoría Construcción de Puentes</t>
  </si>
  <si>
    <t>Mantenimiento de la Variante - Calarcá - Circasia</t>
  </si>
  <si>
    <t>Interventoría Mantenimiento de la Variante - Calarcá - Circasia</t>
  </si>
  <si>
    <t>Mantenimiento de la Vía Sabaneta - Coveñas</t>
  </si>
  <si>
    <t>Interventoría Mantenimiento de la Vía Sabaneta - Coveñas</t>
  </si>
  <si>
    <t xml:space="preserve">Mantenimiento de la Vía San Gil - Guarichara - Guané </t>
  </si>
  <si>
    <t xml:space="preserve">Interventoría Mantenimiento de la Vía San Gil - Guarichara - Guané </t>
  </si>
  <si>
    <t>Mantenimiento de la Vía Santana - La Gloria de Acceso Transversal Carmen - Bosconia</t>
  </si>
  <si>
    <t>Interventoría Mantenimiento de la Vía Santana - La Gloria de Acceso Transversal Carmen - Bosconia</t>
  </si>
  <si>
    <t xml:space="preserve">Mantenimiento de la Vía San Roque - La Paz - Rio Pereira </t>
  </si>
  <si>
    <t xml:space="preserve">Interventoría Mantenimiento de la Vía San Roque - La Paz - Rio Pereira </t>
  </si>
  <si>
    <t xml:space="preserve">Mantenimiento de la Vía  Rio Pereira - San Juan del Cesar </t>
  </si>
  <si>
    <t xml:space="preserve">Interventoría Mantenimiento de la Vía  Rio Pereira - San Juan del Cesar </t>
  </si>
  <si>
    <t>Mantenimiento de la Vía  Paso Nacional por Cerritos</t>
  </si>
  <si>
    <t>Interventoría Mantenimiento de la Vía  Paso Nacional por Cerritos</t>
  </si>
  <si>
    <t>Mejoramiento de la vía Cerrito - Presidente (Páramo del Almorzadero)</t>
  </si>
  <si>
    <t>Interventoría Mejoramiento de la vía Cerrito - Presidente (Páramo del Almorzadero)</t>
  </si>
  <si>
    <t>Mantenimiento de la Vía  Apía - La Virginia</t>
  </si>
  <si>
    <t>Interventoría Mantenimiento de la Vía  Apía - La Virginia</t>
  </si>
  <si>
    <t>Mantenimiento de la Vía  Guachucal - Ipiales - El Espino</t>
  </si>
  <si>
    <t>Interventoría Mantenimiento de la Vía  Guachucal - Ipiales - El Espino</t>
  </si>
  <si>
    <t>Mantenimiento de la Vía  Rosas - Condagua</t>
  </si>
  <si>
    <t>Interventoría Mantenimiento de la Vía  Rosas - Condagua</t>
  </si>
  <si>
    <t>Mantenimiento de la Vía  Puerto Rey - Moñitos - Lorica Sector Moñitos - San Bernardo del Viento Lorica</t>
  </si>
  <si>
    <t>Mantenimiento de la Vía Coveñas - San Onofre</t>
  </si>
  <si>
    <t>Interventoría Mantenimiento de la Vía Coveñas - San Onofre</t>
  </si>
  <si>
    <t>Mantenimiento de la Vía Lorica - Chinu</t>
  </si>
  <si>
    <t>Interventoría Mantenimiento de la Vía Lorica - Chinu</t>
  </si>
  <si>
    <t>Mantenimiento de la Vía Yacopí - La Palma</t>
  </si>
  <si>
    <t>Interventoría Mantenimiento de la Vía Yacopí - La Palma</t>
  </si>
  <si>
    <t>Mantenimiento de la Vía Salamina - Palermo</t>
  </si>
  <si>
    <t>Interventoría Mantenimiento de la Vía Salamina - Palermo</t>
  </si>
  <si>
    <t>Mantenimiento de la Vía Barbosa - Tunja</t>
  </si>
  <si>
    <t>Interventoría Mantenimiento de la Vía Barbosa - Tunja</t>
  </si>
  <si>
    <t>Mejoramiento antención de sitios críticos y mantenimiento de la vía Santa Lucia - Moñitos</t>
  </si>
  <si>
    <t>Interventoría Mejoramiento antención de sitios críticos y mantenimiento de la vía Santa Lucia - Moñitos</t>
  </si>
  <si>
    <t>Mantenimiento de la Vía Ocaña - La Ondina - Llano Grande Convención</t>
  </si>
  <si>
    <t>Interventoría Mantenimiento de la Vía Ocaña - La Ondina - Llano Grande Convención</t>
  </si>
  <si>
    <t>Mantenimiento del puente La Cordialidad</t>
  </si>
  <si>
    <t>Interventoría Mantenimiento del puente La Cordialidad</t>
  </si>
  <si>
    <t>Mantenimiento y sitio crítico para la via La Romelia - El Pollo</t>
  </si>
  <si>
    <t>Interventoría Mantenimiento y sitio crítico para la via La Romelia - El Pollo</t>
  </si>
  <si>
    <t>Mejoramiento de la Vía Armenia - Aeropuerto</t>
  </si>
  <si>
    <t>Interventoría Mejoramiento de la Vía Armenia - Aeropuerto</t>
  </si>
  <si>
    <t>Mantenimiento de la via Tame - Corocoro - Arauca</t>
  </si>
  <si>
    <t>Inteventoría Mantenimiento de la via Tame - Corocoro - Arauca</t>
  </si>
  <si>
    <t>Gestión Vial Integral de la via Santuario - Caño Alegre</t>
  </si>
  <si>
    <t>Interventoría Gestión Vial Integral de la via Santuario - Caño Alegre</t>
  </si>
  <si>
    <t>Gestión Vial Integral de la via Guaduas - El Corán</t>
  </si>
  <si>
    <t>Interventoría Gestión Vial Integral de la via Guaduas - El Corán</t>
  </si>
  <si>
    <t xml:space="preserve">Mantenimiento de la Via Cruce Tesalia - Teruel y Puerto Norasco - Nátaga </t>
  </si>
  <si>
    <t xml:space="preserve">Interventoría Mantenimiento de la Via Cruce Tesalia - Teruel y Puerto Norasco - Nátaga </t>
  </si>
  <si>
    <t>Mantenimiento de la Via Popayán Rosario - Tierra Cruz - Vitanco - Naranjal , Guadualejo Belalcazar El Palo, Tacuello - Toribío - Rio Negro - El Palo</t>
  </si>
  <si>
    <t>Interventoría Mantenimiento de la Via Popayán Rosario - Tierra Cruz - Vitanco - Naranjal , Guadualejo Belalcazar El Palo, Tacuello - Toribío - Rio Negro - El Palo</t>
  </si>
  <si>
    <t>Mejoramiento de la Vía Belen - Sacama - La Cabuya</t>
  </si>
  <si>
    <t>Interventoría Mejoramiento de la Vía Belen - Sacama - La Cabuya</t>
  </si>
  <si>
    <t>Mejoramiento de la Variante de Magangué</t>
  </si>
  <si>
    <t>Interventoría Mejoramiento de la Variante de Magangué</t>
  </si>
  <si>
    <t>Rehabilitación de la Via Puerta de Hierro - Magangué - Yatí - Mompox - Guamal</t>
  </si>
  <si>
    <t>Interventoría Rehabilitación de la Via Puerta de Hierro - Magangué - Yatí - Mompox - Guamal</t>
  </si>
  <si>
    <t>Mantenimiento de la Via Granada - San José del Guaviare</t>
  </si>
  <si>
    <t>Interventoría Mantenimiento de la Via Granada - San José del Guaviare</t>
  </si>
  <si>
    <t>Mantenimiento de la Via Chaparral- Ortega - Guamo</t>
  </si>
  <si>
    <t>Interventoría Mantenimiento de la Via Chaparral- Ortega - Guamo</t>
  </si>
  <si>
    <t>Mejoramiento de la Via Autosur - Hatillo - Caucasia</t>
  </si>
  <si>
    <t>Interventoría Mejoramiento de la Via Autosur - Hatillo - Caucasia</t>
  </si>
  <si>
    <t>Mejoramiento de la Via Cauya - Supía</t>
  </si>
  <si>
    <t>Interventoría Mejoramiento de la Via Cauya - Supía</t>
  </si>
  <si>
    <t>Gestión Vial Integral de las vias de Antioquia</t>
  </si>
  <si>
    <t>Interventoría Gestión Vial Integral  de las vias de Antioquia</t>
  </si>
  <si>
    <t>Gestión Vial Integral vias del Valle y Valle del Cauca</t>
  </si>
  <si>
    <t>Interventoría Gestión Vial Integral vias del Valle y Valle del Cauca</t>
  </si>
  <si>
    <t>Mejoramiento de la Via Pasto - Popayán</t>
  </si>
  <si>
    <t>Interventoría Mejoramiento de la Via Pasto - Popayán</t>
  </si>
  <si>
    <t>Servicio de Operación Tunel de Daza</t>
  </si>
  <si>
    <t>Interventoría Servicio de Operación Tunel de Daza</t>
  </si>
  <si>
    <t>Mantenimiento de la Via Popayán - Paletará - Rio Mazamorras - Isnos - Sombrerillos</t>
  </si>
  <si>
    <t>Interventoría Mantenimiento de la Via Popayán - Paletará - Rio Mazamorras - Isnos - Sombrerillos</t>
  </si>
  <si>
    <t xml:space="preserve">Mantenimiento de la Via Cornejo - El Zulia </t>
  </si>
  <si>
    <t xml:space="preserve">Interventoría Mantenimiento de la Via Cornejo - El Zulia </t>
  </si>
  <si>
    <t>Mantenimiento de la Via Tuquerres - Samaniego</t>
  </si>
  <si>
    <t>Interventoría Mantenimiento de la Via Tuquerres - Samaniego</t>
  </si>
  <si>
    <t>Mantenimiento de la Via El Salitre - Briceño</t>
  </si>
  <si>
    <t>Interventoría Mantenimiento de la Via El Salitre - Briceño</t>
  </si>
  <si>
    <t>Mejoramiento de la Via Popayán (Crucero) - Totoró - Guadualejo- Puerto Valencia - La plata - Laberinto</t>
  </si>
  <si>
    <t>Interventoría Mejoramiento de la Via Popayán (Crucero) - Totoró - Guadualejo- Puerto Valencia - La plata - Laberinto</t>
  </si>
  <si>
    <t>Mejoramiento de la Via Bogotá - Villavicencio</t>
  </si>
  <si>
    <t>Interventoría Mejoramiento de la Via Bogotá - Villavicencio</t>
  </si>
  <si>
    <t>Mantenimiento de la Via Buenaventura - Loboguerrero</t>
  </si>
  <si>
    <t>Interventoría Mantenimiento de la Via Buenaventura - Loboguerrero</t>
  </si>
  <si>
    <t xml:space="preserve">Mantenimiento y Rehabilitación de la Vía Buga - Buenaventura </t>
  </si>
  <si>
    <t xml:space="preserve">Interventoría Mantenimiento y Rehabilitación de la Vía Buga - Buenaventura </t>
  </si>
  <si>
    <t>Servicio de Operación Tuneles via Buga - Buenaventura</t>
  </si>
  <si>
    <t>Interventoría Servicio de Operación Tuneles via Buga - Buenaventura</t>
  </si>
  <si>
    <t>Mantenimiento de la Cajamarca - Calarcá</t>
  </si>
  <si>
    <t>Interventoría Mantenimiento de la Cajamarca - Calarcá</t>
  </si>
  <si>
    <t>Mejoramiento, Rehabilitación y Mantenimiento de la Vía Loboguerrero - Calima y Paso Ncional por Buenaventura</t>
  </si>
  <si>
    <t>Interventoría Mejoramiento, Rehabilitación y Mantenimiento de la Vía Loboguerrero - Calima y Paso Ncional por Buenaventura</t>
  </si>
  <si>
    <t>Atención Sitio Crítico Via Antigua Pipiral</t>
  </si>
  <si>
    <t>Interventoría Atención Sitio Crítico Via Antigua Pipiral</t>
  </si>
  <si>
    <t>Mantenimiento de la via Armenia - Alcalá y Cartago - Alcalá</t>
  </si>
  <si>
    <t>Interventoría Mantenimiento de la via Armenia - Alcalá y Cartago - Alcalá</t>
  </si>
  <si>
    <t>Mantenimiento de la via Paso Nacional por Montenegro</t>
  </si>
  <si>
    <t>Interventoría Mantenimiento de la via Paso Nacional por Montenegro</t>
  </si>
  <si>
    <t>Mantenimiento de la Via La Unión - Sonson</t>
  </si>
  <si>
    <t>Interventoría Mantenimiento de la Via La Unión - Sonson</t>
  </si>
  <si>
    <t xml:space="preserve">Mantenimiento de la Via Alterna al Puerto de Santa Marta </t>
  </si>
  <si>
    <t xml:space="preserve">Interventoría Mantenimiento de la Via Alterna al Puerto de Santa Marta </t>
  </si>
  <si>
    <t>Mejoramiento y Mantenimiento de la via Pasto - El Encano - El Pepino</t>
  </si>
  <si>
    <t>Interventoría Mejoramiento y Mantenimiento de la via Pasto - El Encano - El Pepino</t>
  </si>
  <si>
    <t>Rehabilitación y Mantenimiento de la via Tumaco - Junin - Pedregal</t>
  </si>
  <si>
    <t>Interventoría Rehabilitación y Mantenimiento de la via Tumaco - Junin - Pedregal</t>
  </si>
  <si>
    <t>Mantenimiento de la via de San Andres y Providencia</t>
  </si>
  <si>
    <t>Interventoría Mantenimiento de la via de San Andres y Providencia</t>
  </si>
  <si>
    <t>Mantenimiento de la Via Calamar San Jose del Guaviare de los Accesos a Mitú</t>
  </si>
  <si>
    <t>Interventoría Mantenimiento de la Via Calamar San Jose del Guaviare de los Accesos a Mitú</t>
  </si>
  <si>
    <t>Mantenimiento de la Via Cúcuta - Dos Rios - San Faustino La China</t>
  </si>
  <si>
    <t>Interventoría Mantenimiento de la Via Cúcuta - Dos Rios - San Faustino La China</t>
  </si>
  <si>
    <t>Mantenimiento y Mejoramiento de la via San Roque La Paz - Rio Pereira - La Paz</t>
  </si>
  <si>
    <t>Interventoría Mantenimiento y Mejoramiento de la via San Roque La Paz - Rio Pereira - La Paz</t>
  </si>
  <si>
    <t>Mejoramiento y Mantenimiento de la via Rio Pereira - San Juan del Cesar</t>
  </si>
  <si>
    <t>Interventoría Mejoramiento y Mantenimiento de la via Rio Pereira - San Juan del Cesar</t>
  </si>
  <si>
    <t>Mantenimiento de la Via Hobo - Yaguará</t>
  </si>
  <si>
    <t>Interventoría Mantenimiento de la Via Hobo - Yaguará</t>
  </si>
  <si>
    <t>46161504; 72151306; 46161514</t>
  </si>
  <si>
    <t>CONSTRUCCIÓN DE OBRAS Y SEÑALIZACIÓN PARA LA SEGURIDAD VIAL EN LA INFRAESTRUCTURA DE TRANSPORTE. NACIONAL. DEPARTAMENTO DE ANTIOQUIA</t>
  </si>
  <si>
    <t>Subdirección de la Red Nacional de Carreteras</t>
  </si>
  <si>
    <t>CO-ANT</t>
  </si>
  <si>
    <t>Juan Guillermo Lopera Restrepo</t>
  </si>
  <si>
    <t>054-4371309</t>
  </si>
  <si>
    <t>jlopera@invias.gov.co</t>
  </si>
  <si>
    <t>CONSTRUCCIÓN DE OBRAS Y SEÑALIZACIÓN PARA LA SEGURIDAD VIAL EN LA INFRAESTRUCTURA DE TRANSPORTE. NACIONAL. DEPARTAMENTO DE BOLIVAR</t>
  </si>
  <si>
    <t>CO-BOL</t>
  </si>
  <si>
    <t>Osbaldo de Jesus Castilla Tarra</t>
  </si>
  <si>
    <t>095-664375</t>
  </si>
  <si>
    <t>ocastilla@invias.gov.co</t>
  </si>
  <si>
    <t>CONSTRUCCIÓN DE OBRAS Y SEÑALIZACIÓN PARA LA SEGURIDAD VIAL EN LA INFRAESTRUCTURA DE TRANSPORTE. NACIONAL. DEPARTAMENTO DE BOYACA</t>
  </si>
  <si>
    <t>CO-BOY</t>
  </si>
  <si>
    <t>Gustavo Gamaliel Fernández Niño</t>
  </si>
  <si>
    <t>058-7422495</t>
  </si>
  <si>
    <t>CONSTRUCCIÓN DE OBRAS Y SEÑALIZACIÓN PARA LA SEGURIDAD VIAL EN LA INFRAESTRUCTURA DE TRANSPORTE. NACIONAL. DEPARTAMENTO DE CALDAS</t>
  </si>
  <si>
    <t>CO-CAL</t>
  </si>
  <si>
    <t>Jorge Ricardo Gutierrez Cardona</t>
  </si>
  <si>
    <t>056-8855711</t>
  </si>
  <si>
    <t>CONSTRUCCIÓN DE OBRAS Y SEÑALIZACIÓN PARA LA SEGURIDAD VIAL EN LA INFRAESTRUCTURA DE TRANSPORTE. NACIONAL. DEPARTAMENTO DE CAQUETA</t>
  </si>
  <si>
    <t>William Augusto Ramírez Giraldo</t>
  </si>
  <si>
    <t>098-4353324</t>
  </si>
  <si>
    <t>CONSTRUCCIÓN DE OBRAS Y SEÑALIZACIÓN PARA LA SEGURIDAD VIAL EN LA INFRAESTRUCTURA DE TRANSPORTE. NACIONAL. DEPARTAMENTO DE CASANARE</t>
  </si>
  <si>
    <t>CO-CAS</t>
  </si>
  <si>
    <t>Juan Gabriel Rodriguez Solano</t>
  </si>
  <si>
    <t>058-6347317</t>
  </si>
  <si>
    <t>jgrodriguez@invias.gov.co</t>
  </si>
  <si>
    <t>CONSTRUCCIÓN DE OBRAS Y SEÑALIZACIÓN PARA LA SEGURIDAD VIAL EN LA INFRAESTRUCTURA DE TRANSPORTE. NACIONAL. DEPARTAMENTO DE CAUCA</t>
  </si>
  <si>
    <t>CO-CAU</t>
  </si>
  <si>
    <t>José Adrián Valencia Castrillon</t>
  </si>
  <si>
    <t>092-8239692</t>
  </si>
  <si>
    <t>jvalencia@invias.gov.co</t>
  </si>
  <si>
    <t>CONSTRUCCIÓN DE OBRAS Y SEÑALIZACIÓN PARA LA SEGURIDAD VIAL EN LA INFRAESTRUCTURA DE TRANSPORTE. NACIONAL. DEPARTAMENTO DE CESAR</t>
  </si>
  <si>
    <t>CO-CES</t>
  </si>
  <si>
    <t>Gilberto Elias Perez Armella</t>
  </si>
  <si>
    <t>095-5712364</t>
  </si>
  <si>
    <t>gperez@invias.gov.co</t>
  </si>
  <si>
    <t>CONSTRUCCIÓN DE OBRAS Y SEÑALIZACIÓN PARA LA SEGURIDAD VIAL EN LA INFRAESTRUCTURA DE TRANSPORTE. NACIONAL. DEPARTAMENTO DE CHOCO</t>
  </si>
  <si>
    <t>CO-CHO</t>
  </si>
  <si>
    <t>Yezid Alberto Chamat Luna</t>
  </si>
  <si>
    <t>054-671189</t>
  </si>
  <si>
    <t>ychamat@invias.gov.co</t>
  </si>
  <si>
    <t>CONSTRUCCIÓN DE OBRAS Y SEÑALIZACIÓN PARA LA SEGURIDAD VIAL EN LA INFRAESTRUCTURA DE TRANSPORTE. NACIONAL. DEPARTAMENTO DE CORDOBA</t>
  </si>
  <si>
    <t>CO-COR</t>
  </si>
  <si>
    <t>Diego José Abad Durango</t>
  </si>
  <si>
    <t>054-7851986</t>
  </si>
  <si>
    <t>dabad@invias.gov.co</t>
  </si>
  <si>
    <t>CONSTRUCCIÓN DE OBRAS Y SEÑALIZACIÓN PARA LA SEGURIDAD VIAL EN LA INFRAESTRUCTURA DE TRANSPORTE. NACIONAL. DEPARTAMENTO DE CUNDINAMARCA</t>
  </si>
  <si>
    <t>CO-CUN</t>
  </si>
  <si>
    <t>Gustavo Alfonso Vargas Leyton</t>
  </si>
  <si>
    <t>051-2675038</t>
  </si>
  <si>
    <t>CONSTRUCCIÓN DE OBRAS Y SEÑALIZACIÓN PARA LA SEGURIDAD VIAL EN LA INFRAESTRUCTURA DE TRANSPORTE. NACIONAL. DEPARTAMENTO DE GUAJIRA</t>
  </si>
  <si>
    <t>CO-GUA</t>
  </si>
  <si>
    <t>Guillermo Francisco Guerra Bermúdez</t>
  </si>
  <si>
    <t>055-7272579</t>
  </si>
  <si>
    <t>gguerra@invias.gov.co</t>
  </si>
  <si>
    <t>CONSTRUCCIÓN DE OBRAS Y SEÑALIZACIÓN PARA LA SEGURIDAD VIAL EN LA INFRAESTRUCTURA DE TRANSPORTE. NACIONAL. DEPARTAMENTO DE HUILA</t>
  </si>
  <si>
    <t>CO-HUI</t>
  </si>
  <si>
    <t>Jesus Eduardo Rincón Silva</t>
  </si>
  <si>
    <t>058-8756495</t>
  </si>
  <si>
    <t>jerincon@invias.gov.co</t>
  </si>
  <si>
    <t>CONSTRUCCIÓN DE OBRAS Y SEÑALIZACIÓN PARA LA SEGURIDAD VIAL EN LA INFRAESTRUCTURA DE TRANSPORTE. NACIONAL. DEPARTAMENTO DE MAGDALENA</t>
  </si>
  <si>
    <t>CO-MAG</t>
  </si>
  <si>
    <t>Orlando Rafael Bermudez Garcia</t>
  </si>
  <si>
    <t>095-4215210</t>
  </si>
  <si>
    <t>obermudez@invias.gov.co</t>
  </si>
  <si>
    <t>CONSTRUCCIÓN DE OBRAS Y SEÑALIZACIÓN PARA LA SEGURIDAD VIAL EN LA INFRAESTRUCTURA DE TRANSPORTE. NACIONAL. DEPARTAMENTO DE META</t>
  </si>
  <si>
    <t>CO-MET</t>
  </si>
  <si>
    <t>Jaime Andres Leon Ortiz</t>
  </si>
  <si>
    <t>098-6641416</t>
  </si>
  <si>
    <t>jleon@invias.gov.co</t>
  </si>
  <si>
    <t>CONSTRUCCIÓN DE OBRAS Y SEÑALIZACIÓN PARA LA SEGURIDAD VIAL EN LA INFRAESTRUCTURA DE TRANSPORTE. NACIONAL. DEPARTAMENTO DE NARIÑO</t>
  </si>
  <si>
    <t>CO-NAR</t>
  </si>
  <si>
    <t xml:space="preserve">Jonny Andrés Fajardo R. </t>
  </si>
  <si>
    <t>092-7239782</t>
  </si>
  <si>
    <t>CONSTRUCCIÓN DE OBRAS Y SEÑALIZACIÓN PARA LA SEGURIDAD VIAL EN LA INFRAESTRUCTURA DE TRANSPORTE. NACIONAL. DEPARTAMENTO DE NORTE DE SANTANDER</t>
  </si>
  <si>
    <t>CO-NSA</t>
  </si>
  <si>
    <t>Jesus Edgardo Vergel Lopez</t>
  </si>
  <si>
    <t>057-5767148</t>
  </si>
  <si>
    <t>jvergel@invias.gov.co</t>
  </si>
  <si>
    <t>CONSTRUCCIÓN DE OBRAS Y SEÑALIZACIÓN PARA LA SEGURIDAD VIAL EN LA INFRAESTRUCTURA DE TRANSPORTE. NACIONAL. DEPARTAMENTO DE NORTE DE SANTANDER (OCAÑA)</t>
  </si>
  <si>
    <t>Elias Jaimes Fernandez</t>
  </si>
  <si>
    <t>057-5611670</t>
  </si>
  <si>
    <t>CONSTRUCCIÓN DE OBRAS Y SEÑALIZACIÓN PARA LA SEGURIDAD VIAL EN LA INFRAESTRUCTURA DE TRANSPORTE. NACIONAL. DEPARTAMENTO DE PUTUMAYO</t>
  </si>
  <si>
    <t>CO-PUT</t>
  </si>
  <si>
    <t>Jairo Edmundo Gonzalez Gudiño</t>
  </si>
  <si>
    <t>058-4295325</t>
  </si>
  <si>
    <t>CONSTRUCCIÓN DE OBRAS Y SEÑALIZACIÓN PARA LA SEGURIDAD VIAL EN LA INFRAESTRUCTURA DE TRANSPORTE. NACIONAL. DEPARTAMENTO DE RISARALDA</t>
  </si>
  <si>
    <t>CO-RIS</t>
  </si>
  <si>
    <t>Fabio Botero Echeverry</t>
  </si>
  <si>
    <t>056-3205364</t>
  </si>
  <si>
    <t>CONSTRUCCIÓN DE OBRAS Y SEÑALIZACIÓN PARA LA SEGURIDAD VIAL EN LA INFRAESTRUCTURA DE TRANSPORTE. NACIONAL. DEPARTAMENTO DE SANTANDER</t>
  </si>
  <si>
    <t>CO-SAN</t>
  </si>
  <si>
    <t>Cesar Moreno Prada</t>
  </si>
  <si>
    <t>057-6380133</t>
  </si>
  <si>
    <t>camoreno@invias.gov.co</t>
  </si>
  <si>
    <t>CONSTRUCCIÓN DE OBRAS Y SEÑALIZACIÓN PARA LA SEGURIDAD VIAL EN LA INFRAESTRUCTURA DE TRANSPORTE. NACIONAL. DEPARTAMENTO DE SUCRE</t>
  </si>
  <si>
    <t>CO-SUC</t>
  </si>
  <si>
    <t>Ramon del Cristo Dorado Montes</t>
  </si>
  <si>
    <t>055-2748400</t>
  </si>
  <si>
    <t>rdorado@invias.gov.co</t>
  </si>
  <si>
    <t>CONSTRUCCIÓN DE OBRAS Y SEÑALIZACIÓN PARA LA SEGURIDAD VIAL EN LA INFRAESTRUCTURA DE TRANSPORTE. NACIONAL. DEPARTAMENTO DE TOLIMA</t>
  </si>
  <si>
    <t>098-2740192</t>
  </si>
  <si>
    <t>CONSTRUCCIÓN DE OBRAS Y SEÑALIZACIÓN PARA LA SEGURIDAD VIAL EN LA INFRAESTRUCTURA DE TRANSPORTE. NACIONAL. DEPARTAMENTO DE VALLE</t>
  </si>
  <si>
    <t>CO-VAC</t>
  </si>
  <si>
    <t>Cesar Enrique Morán Fernández</t>
  </si>
  <si>
    <t>092-6202355</t>
  </si>
  <si>
    <t>ADMINISTRACIÓN VIAL DE LAS CARRETERAS NACIONALES A CARGO DE INVIAS</t>
  </si>
  <si>
    <t>MANTENIMIENTO RUTINARIO DE LAS CARRETERAS NACIONALES A CARGO DE INVIAS - DT CAQUETA</t>
  </si>
  <si>
    <t>DT-CAQUETA</t>
  </si>
  <si>
    <t>WILLIAM AUGUSTO RAMIREZ (DIRECTOR TERRITORIAL CAQUETA)</t>
  </si>
  <si>
    <t>MANTENIMIENTO RUTINARIO DE LAS CARRETERAS NACIONALES A CARGO DE INVIAS - DT CASANARE</t>
  </si>
  <si>
    <t>DT-CASANARE</t>
  </si>
  <si>
    <t>JUAN GABRIEL RODRIGUEZ (DIRECTOR TERRITORIAL CASANARE)</t>
  </si>
  <si>
    <t>jrodriguez@invias.gov.co</t>
  </si>
  <si>
    <t>MANTENIMIENTO RUTINARIO DE LAS CARRETERAS NACIONALES A CARGO DE INVIAS - DT CAUCA</t>
  </si>
  <si>
    <t>DT-CAUCA</t>
  </si>
  <si>
    <t>JOSE ADRIAN VALENCIA (DIRECTOR TERRITORIAL CAUCA)</t>
  </si>
  <si>
    <t>MANTENIMIENTO RUTINARIO DE LAS CARRETERAS NACIONALES A CARGO DE INVIAS - DT ANTIOQUIA</t>
  </si>
  <si>
    <t>DT-ANTIOQUIA</t>
  </si>
  <si>
    <t>CARLOS JAVIER MEZA (DIRECTROR TERRITORIAL ANTIOQUIA)</t>
  </si>
  <si>
    <t>MANTENIMIENTO RUTINARIO DE LAS CARRETERAS NACIONALES A CARGO DE INVIAS - DT RISARALDA</t>
  </si>
  <si>
    <t>DT-RISARALDA</t>
  </si>
  <si>
    <t>FABIO BOTERO (DIRECTOR TERRITORIAL RISARALDA)</t>
  </si>
  <si>
    <t>fdirector@invias.gov.co</t>
  </si>
  <si>
    <t>MANTENIMIENTO RUTINARIO DE LAS CARRETERAS NACIONALES A CARGO DE INVIAS - DT VALLE</t>
  </si>
  <si>
    <t>DT-VALLE</t>
  </si>
  <si>
    <t>CO-VAL</t>
  </si>
  <si>
    <t>CESAR MORAN (DIRECTOR TERRITORIAL VALLE</t>
  </si>
  <si>
    <t>cdirector@invias.gov.co</t>
  </si>
  <si>
    <t xml:space="preserve">81101500; 81102200 </t>
  </si>
  <si>
    <t>PREFACTIBILIDAD TÉCNICA, LEGAL Y FINANCIERA PARA LA OBTENCIÓN DE DRAGAS PROPIAS VERSUS EL ESQUEMA DE DRAGADO PARA MANTENIMIENTO DE LOS CANALES DE ACCESO A LOS PUERTOS A CARGO DE LA NACION</t>
  </si>
  <si>
    <t>SUBDIRECCION MARITIMA Y FLUVIAL</t>
  </si>
  <si>
    <t xml:space="preserve">
www.invias.gov.co                     Calle 25G No. 73B – 90, Centro Empresarial Central Point -8 PISO-</t>
  </si>
  <si>
    <t>ROGER RODRIGUEZ MORENO</t>
  </si>
  <si>
    <t>rrodriguezmo@invias.gov.co</t>
  </si>
  <si>
    <t xml:space="preserve">ESTUDIO DE IMPACTO AMBIENTAL Y LICENCIAMIENTO CANAL DE ACCESO  AL PUERTO DE TUMACO. </t>
  </si>
  <si>
    <t xml:space="preserve">INTERVENTORIA AL ESTUDIO DE IMPACTO AMBIENTAL Y LICENCIAMIENTO CANAL DE ACCESO  AL PUERTO DE TUMACO. </t>
  </si>
  <si>
    <t>72141200 </t>
  </si>
  <si>
    <t>DRAGADO DE MANTENIMIENTO DE LA CONEXIÓN MARÍTIMA GOLFO DE URABA. BOCAS DEL RÍO ATRATO.</t>
  </si>
  <si>
    <t>INTERVENTORIA AL DRAGADO DE MANTENIMIENTO DE LA CONEXIÓN MARÍTIMA GOLFO DE URABA. BOCAS DEL RÍO ATRATO.</t>
  </si>
  <si>
    <t xml:space="preserve">CONSULTORIA PARA EVALUAR EFECTOS DE LA CONSTRUCCIÓN DEL PUENTE PUMAREJO </t>
  </si>
  <si>
    <t xml:space="preserve">INTERVENTORIA A LA CONSULTORIA PARA EVALUAR EFECTOS DE LA CONSTRUCCIÓN DEL PUENTE PUMAREJO </t>
  </si>
  <si>
    <t>DRAGADO DE MANTENIMIENTO DEL CANAL DE ACCESO AL PUERTO DE BARRANQUILLA, ATLÁNTICO.</t>
  </si>
  <si>
    <t>INTERVENTORIA AL DRAGADO DE MANTENIMIENTO DEL CANAL DE ACCESO AL PUERTO DE BARRANQUILLA, ATLÁNTICO.</t>
  </si>
  <si>
    <t>ESTUDIO PARA ELABORACIÓN DE NORMATIVIDAD TÉCNICA PARA LA EJECUCIÓN DE OBRAS MARÍTIMAS, COMO DRAGADOS, ESTRUCTURAS HIDRÁULICAS Y OBRAS DE PROTECCIÓN.</t>
  </si>
  <si>
    <t>INTERVENTORIA AL ESTUDIO PARA ELABORACIÓN DE NORMATIVIDAD TÉCNICA PARA LA EJECUCIÓN DE OBRAS MARÍTIMAS, COMO DRAGADOS, ESTRUCTURAS HIDRÁULICAS Y OBRAS DE PROTECCIÓN.</t>
  </si>
  <si>
    <t>81101500; 81102200</t>
  </si>
  <si>
    <t>MONITOREOS A LOS CANALES DE ACCESO A LOS PUERTOS DE BUENAVENTURA, ESTERO SAN ANTONIO, TUMACO, SAN ANDRÉS Y PROVIDENCIA, BOCAS DEL ATRATO Y CARTAGENA.</t>
  </si>
  <si>
    <t>ESTUDIO Y DISEÑO DE PROYECTOS DEL PROGRAMA COLOMBIA FLUVIAL.</t>
  </si>
  <si>
    <t>INTERVENTORIA AL ESTUDIO Y DISEÑO DE PROYECTOS DEL PROGRAMA COLOMBIA FLUVIAL.</t>
  </si>
  <si>
    <t>ESTUDIO DE NAVEGABILIDAD RÍO ATRATO, DEPARTAMENTO DEL CHOCÓ.</t>
  </si>
  <si>
    <t>INTERVENTORIA AL ESTUDIO DE NAVEGABILIDAD RÍO ATRATO, DEPARTAMENTO DEL CHOCÓ.</t>
  </si>
  <si>
    <t>CONSTRUCCIÓN DE OBRAS DE PROTECCIÓN EN EL MUELLE DE CABUYARO - META.</t>
  </si>
  <si>
    <t>INTERVENTORIA AL CONSTRUCCIÓN DE OBRAS DE PROTECCIÓN EN EL MUELLE DE CABUYARO - META.</t>
  </si>
  <si>
    <t>OBRAS DE ADECUACIÓN Y MANTENIMIENTO DEL CANAL NAVEGABLE DEL RÍO AMAZONAS</t>
  </si>
  <si>
    <t>INTERVENTORIA A LA OBRAS DE ADECUACIÓN Y MANTENIMIENTO DEL CANAL NAVEGABLE DEL RÍO AMAZONAS</t>
  </si>
  <si>
    <t>CONSTRUCCIÓN DE MUELLES COLOMBIA FLUVIAL</t>
  </si>
  <si>
    <t>INTERVENTORIA A LA CONSTRUCCIÓN DE MUELLES COLOMBIA FLUVIAL</t>
  </si>
  <si>
    <t>MANTENIMIENTO Y REPARACIÓN DEL TRANSBORDADORES EN EL DEPARTAMENTO DE BOLIVAR Y DEPARTAMENTO DE VICHADA</t>
  </si>
  <si>
    <t>INTERVENTORIA AL  MANTENIMIENTO Y REPARACIÓN DEL TRANSBORDADORES EN EL DEPARTAMENTO DE BOLIVAR Y DEPARTAMENTO DE VICHADA</t>
  </si>
  <si>
    <t>RECUPERACION Y MITIGACION AMBIENTAL EN EL AREA DE INFLUENCIA DE LA ZONA PORTUARIA DE SANTA MARTA CAÑO CLARIN DPTO MAGDALENA.</t>
  </si>
  <si>
    <t>PRESTAR SERVICIOS PROFESIONALES DE APOYO EN TEMAS TECNICOS,FINANCIEROS,Y ADTIVOS, PARA PROYECTOS SUB MARITIMA Y FLUVIAL</t>
  </si>
  <si>
    <t xml:space="preserve"> PRESTACION DE SERVICIOS PROFESIONALES Y DE APOYO EN TEMAS TECNICOS,FINANCIEROS, AMBIENTALES, JURIDICOS, LEGALES, ADTIVOS DE LOS PROYECTOS DE SUB MARITIMA Y FLUVIAL. </t>
  </si>
  <si>
    <t>30121700;</t>
  </si>
  <si>
    <t>SUMINISTRO DE AFIRMADO PARA SER  COLOCADO CON MANO DE OBRA DE LA MICROEMPRESA CONTRATADA POR EL INVIAS,  EN LA CARRETERA  2002 POPAYÁN-LA PORTADA,  PR67+0370 (RÍO MAZAMORRAS) - PR105+0000 (ISNOS)</t>
  </si>
  <si>
    <t xml:space="preserve">DT HUILA </t>
  </si>
  <si>
    <t>CO-HUI-41001</t>
  </si>
  <si>
    <t xml:space="preserve">JESUS EDUARDO RINCON SILVA </t>
  </si>
  <si>
    <t>3132720862</t>
  </si>
  <si>
    <t>30121600;</t>
  </si>
  <si>
    <t>SUMINISTRO DE MEZCLA ASFALTICA PARA SER  COLOCADO CON MANO DE OBRA DE LA MICROEMPRESA CONTRATADA POR EL INVIAS,  EN LA CARRETERA  2002 POPAYÁN - LA PORTADA, PR105+0000 (ISNOS) - PR125+0700; 4503 MOCOA-PITALITO, GAVIOTAS (PR 131+0680) - TELECOM (PR 134+0610), PASO URBANO POR PITALITO; 4504 PITALITO - GARZÓN, TELECOM (PR0+0000) -TERMINAL(PR 2+0180), PASO URBANO POR PITALITO.</t>
  </si>
  <si>
    <t>SUMINISTRO DE MEZCLA ASFALTICA PARA SER  COLOCADO CON MANO DE OBRA DE LA MICROEMPRESA CONTRATADA POR EL INVIAS,  EN LA CARRETERA 2003A ORRAPIHUASI-DEPRESIÓN EL VERGEL, PR0+0000 (ORRAPIHUASI) - PR41+0742 (DEPRESIÓN EL VERGEL)</t>
  </si>
  <si>
    <t>SUMINISTRO DE MEZCLA ASFALTICA PARA SER  COLOCADO CON MANO DE OBRA DE LA MICROEMPRESA CONTRATADA POR EL INVIAS,  EN LA CARRETERA2003 ALTAMIRA - GABINETE - FLORENCIA, PR0+0000 (ALTAMIRA) - PR38+0000 (GABINETE); 4504 PITALITO - GARZÓN, PR70+0165 - PR71+0697 (GARZÓN); 4505 GARZÓN - RÍO LORO - NEIVA,  PR0+0000 (GARZÓN)  - PR1+1030</t>
  </si>
  <si>
    <t>SUMINISTRO DE AFIRMADO PARA SER  COLOCADO CON MANO DE OBRA DE LA MICROEMPRESA CONTRATADA POR EL INVIAS,  EN LA CARRETERA 2402 CANDELARIA - LABERINTO, PR0+0000 (CANDELARIA) - PR 35+0000 (VDA. ALTO RETIRO)</t>
  </si>
  <si>
    <t>SUMINISTRO DE MEZCLA ASFALTICA PARA SER  COLOCADO CON MANO DE OBRA DE LA MICROEMPRESA CONTRATADA POR EL INVIAS,  EN LA CARRETERA VÍAS: 2402 CANDELARIA - LABERINTO, PR35+0000 (VDA. ALTO RETIRO) - PR 48+0000 (LA PLATA); 3701 LA PLATA-VALENCIA, PR 55+0352 - PR 77+0000</t>
  </si>
  <si>
    <t>SUMINISTRO DE MEZCLA ASFALTICA PARA SER  COLOCADO CON MANO DE OBRA DE LA MICROEMPRESA CONTRATADA POR EL INVIAS,  EN LA CARRETERA 2402 CANDELARIA - LABERINTO, PR48+0000 (LA PLATA) - PR 70+0000 (CRUCE PAICOL); 24HL01 PUERTO NOLASCO - NÁTAGA, PR0+0000 - PR 12+0000; 24HL02 ACCESO A ITAIBE (CRUCE RUTA 24 - ITAIBE), PR0+0000 - PR5+0000</t>
  </si>
  <si>
    <t>SUMINISTRO DE MEZCLA ASFALTICA PARA SER  COLOCADO CON MANO DE OBRA DE LA MICROEMPRESA CONTRATADA POR EL INVIAS,  EN LA CARRETERA2402 CANDELARIA - LABERINTO, 70+0000 (CRUCE PAICOL) - PR100+0368 (LABERINTO; 24HL03 CRUCE RUTA 24 - TESALIA, PR0+0000 - PR 3+0100; 4301 CRUCE TESALIA-TERUEL, PR0+0000 -PR15+0000</t>
  </si>
  <si>
    <t>SUMINISTRO DE MEZCLA ASFALTICA PARA SER  COLOCADO CON MANO DE OBRA DE LA MICROEMPRESA CONTRATADA POR EL INVIAS,  EN LA CARRETERA 4301 CRUCE TESALIA-TERUEL, PR15+0000 -PR49+0500</t>
  </si>
  <si>
    <t xml:space="preserve">SUMINISTRO DE MEZCLA ASFALTICA PARA SER  COLOCADO CON MANO DE OBRA DE LA MICROEMPRESA CONTRATADA POR EL INVIAS,  EN LA CARRETERA 45HL01 HOBO-INSPECCIÓN DE LETRÁN, PR1+0350 - PR 23+0150 </t>
  </si>
  <si>
    <t>SUMINISTRO DE AFIRMADO PARA SER  COLOCADO CON MANO DE OBRA DE LA MICROEMPRESA CONTRATADA POR EL INVIAS,  EN LA CARRETERA 3001 NEIVA - BALSILLAS,  PR 0+0000 (NEIVA) - PR 37+0000 (MOTILÓN); 4506 NEIVA-CASTILLA, PR 83+0100 - PR 86+0400 (PASO URBANO POR NATAGAIMA)</t>
  </si>
  <si>
    <t>SUMINISTRO DE AFIRMADO PARA SER  COLOCADO CON MANO DE OBRA DE LA MICROEMPRESA CONTRATADA POR EL INVIAS,  EN LA CARRETERA 3001 NEIVA - BALSILLAS, PR 37+0000 (MOTILÓN) - PR 54+0000 (BALSILLAS); 3002 BALSILLAS - MINA BLANCA, PR0+0000 (BALSILLAS) - PR 20+0000 (ROVIRA)</t>
  </si>
  <si>
    <t>SUMINISTRO DE AFIRMADO PARA SER  COLOCADO CON MANO DE OBRA DE LA MICROEMPRESA CONTRATADA POR EL INVIAS,  EN LA CARRETERA 4301 PACARNI-TERUEL, PR 20+0000 -PR49+0500</t>
  </si>
  <si>
    <t>SUMINISTRO DE AFIRMADO PARA SER  COLOCADO CON MANO DE OBRA DE LA MICROEMPRESA CONTRATADA POR EL INVIAS,  EN LA CARRETERA 24HL02 ACCESO A ITAIBE (CRUCE RUTA 24 - ITAIBE), PR0+0000 - PR5+0000</t>
  </si>
  <si>
    <t>OBRAS DE SEÑALIZACION Y SEGURIDAD VIAL EN CARRETERAS A CARGO DEL INVIAS EN JURISDICCION DE LA TERRITORIAL HUILA</t>
  </si>
  <si>
    <t>72141002;</t>
  </si>
  <si>
    <t>HABILITAR Y/O BRINDAR TRANSITABILIIDAD EN LA RED VIAL A CARGO DEL INVIAS A TRAVÈS DEL SISTEMA DE MONTO AGOTABLE EN VIAS A CARGO DE LA DIRECCIÒN TERRITORIAL HUILA, DEPARTAMENTO DEL HUILA, VIAS ATENDIDAS POR EMERGENCIAS</t>
  </si>
  <si>
    <t>72103300; 72141000; 81101500; 95111600</t>
  </si>
  <si>
    <t xml:space="preserve">“MANTENIMIENTO CARRETERA RIO MAZAMORRAS ISNOS SOMBRERILLOS TRAMO PR 67+0370 A PR 125+ 0700 RUTA 2002. PRODUCTO VIA PRIMARIA MANTENIDA”
</t>
  </si>
  <si>
    <t xml:space="preserve">OSCAR GERARDO CIFUENTES CORRA </t>
  </si>
  <si>
    <t>3770600</t>
  </si>
  <si>
    <t>72103300; 81101500</t>
  </si>
  <si>
    <t xml:space="preserve">INTERVENTORIA PARA EL MANTENIMIENTO CARRETERA RIO MAZAMORRAS ISNOS SOMBRERILLOS TRAMO PR 67+0370 A PR 125+ 0700 RUTA 2002. PRODUCTO VIA PRIMARIA MANTENIDA”
</t>
  </si>
  <si>
    <t>81101500</t>
  </si>
  <si>
    <t>MANTENIMIENTO CARRETERA BALSILLAS – SANTO DOMINGO, RUTA 3002 (PRODUCTO VIA PRIMARIA MANTENIDA).</t>
  </si>
  <si>
    <t>MANTENIMIENTO CARRETERA NEIVA-BALSILLAS, RUTA 3001 (PRODUCTO VIA PRIMARIA MANTENIDA).</t>
  </si>
  <si>
    <t>INTERVENTORIA PARA EL MANTENIMIENTO CARRETERA NEIVA-BALSILLAS-SANTODOMINGO RUTA 3001-3002</t>
  </si>
  <si>
    <t xml:space="preserve"> MANTENIMIENTO Y MEJORAMIENTO DE LA VIA CANDELARIA LA PLATA SECTOR LA PLATA BELEN</t>
  </si>
  <si>
    <t>INTERVENTORIA PAA EL MANTENIMIENTO Y MEJORAMIENTO DE LA VIA CANDELARIA LA PLATA SECTOR LA PLATA BELEN</t>
  </si>
  <si>
    <t>ESTUDIOS Y DISEÑOS PARA EL MEJORAMIENTO Y PAVIMENTACION DE LA VIA CANDELARIA LA PLATA RUTA 2402 ENTRE EL PR 00+00 AL PR 37+000</t>
  </si>
  <si>
    <t>INTERVENTORIA PARA LOS ESTUDIOS Y DISEÑOS PARA EL MEJORAMIENTO Y PAVIMENTACION DE LA VIA CANDELARIA LA PLATA RUTA 2402 ENTRE EL PR 00+00 AL PR 37+001</t>
  </si>
  <si>
    <t xml:space="preserve"> MANTENIMIENTO Y MEJORAMIENTO DE LA VIA GUADALUPE-GABINETE  RUTA 2003</t>
  </si>
  <si>
    <t xml:space="preserve">INTERVENTORIA PAA EL MANTENIMIENTO Y MEJORAMIENTO DE LA VIA GUADALUPE GABINETE  RUTA 2003 </t>
  </si>
  <si>
    <t xml:space="preserve">MANTENIMIENTO DEL PUENTE AVISPERO EN EL PR 20+100 DE LA VIA ORRAPIHUASI- DEPRESION EL VERGEL RUTA 2003A </t>
  </si>
  <si>
    <t xml:space="preserve">““CONSTRUCCION OBRAS DE SEÑALIZACION PARA LA SEGURIDAD VIAL EN VIAS A CARGO DEL INVIAS EN JURISDICCION DE LA DIRECCIÓN TERRITORIAL HUILA. (VIAS CON DISPOSITIVOS CONTROL Y SEÑALIZACION- SISTEMA CONTENCION VEHICULAR- COMPLEMENTARIAS-ZONAS ESCOLARES."
</t>
  </si>
  <si>
    <t>CCE-069</t>
  </si>
  <si>
    <t>78181507;</t>
  </si>
  <si>
    <t>46191600;</t>
  </si>
  <si>
    <t>72101511;</t>
  </si>
  <si>
    <t xml:space="preserve">MANTENIMIENTO DE LA SEDE  DE LA DIRECCIÓN TERRITORIAL HUILA - </t>
  </si>
  <si>
    <r>
      <t xml:space="preserve">MANTENIMIENTO DE LA SEDE DE LA SEDE DE LA DIRECCIÓN TERRITORIAL </t>
    </r>
    <r>
      <rPr>
        <b/>
        <sz val="9"/>
        <color theme="1"/>
        <rFont val="Calibri"/>
        <family val="2"/>
        <scheme val="minor"/>
      </rPr>
      <t>CAQUETA</t>
    </r>
    <r>
      <rPr>
        <sz val="9"/>
        <color theme="1"/>
        <rFont val="Calibri"/>
        <family val="2"/>
        <scheme val="minor"/>
      </rPr>
      <t xml:space="preserve"> , MANTENIMIENTO DE AIRES ACONDICIONADOS, PLANTA ELECTRICA Y UPS</t>
    </r>
  </si>
  <si>
    <t>2 MESES</t>
  </si>
  <si>
    <t>MÍNIMA CUANTIA</t>
  </si>
  <si>
    <t>NO</t>
  </si>
  <si>
    <t>N/A</t>
  </si>
  <si>
    <t>DIRECCIÓN TERRITORIAL CAQUETA</t>
  </si>
  <si>
    <t>CO-CAQ-18001</t>
  </si>
  <si>
    <t>WILLIAM AUGUSTO RAMIREZ GIRLADO</t>
  </si>
  <si>
    <t>7056000 EXT. 1711 - 1712</t>
  </si>
  <si>
    <t>72101507</t>
  </si>
  <si>
    <r>
      <t xml:space="preserve">MANTENIMIENTO DE LA SEDE DE LA DIRECCIÓN TERRITORIAL </t>
    </r>
    <r>
      <rPr>
        <b/>
        <sz val="9"/>
        <color theme="1"/>
        <rFont val="Calibri"/>
        <family val="2"/>
        <scheme val="minor"/>
      </rPr>
      <t>CASANARE</t>
    </r>
    <r>
      <rPr>
        <sz val="9"/>
        <color theme="1"/>
        <rFont val="Calibri"/>
        <family val="2"/>
        <scheme val="minor"/>
      </rPr>
      <t xml:space="preserve"> - MANTENIMIENTO AIRES ACONDICIONADOS Y UPS</t>
    </r>
  </si>
  <si>
    <t>6 MESES</t>
  </si>
  <si>
    <t>DIRECCIÓN TERRITORIAL CASANARE</t>
  </si>
  <si>
    <t>CO-CAS-85001</t>
  </si>
  <si>
    <t>RICARDO ALONSO AVELLA CHAPARRO</t>
  </si>
  <si>
    <t>7056000 EXT. 17013- 1714</t>
  </si>
  <si>
    <t>ravella@invias.gov.co</t>
  </si>
  <si>
    <r>
      <t xml:space="preserve">MANTENIMIENTODE LA SEDE  DE LA DIRECCIÓN TERRITORIAL </t>
    </r>
    <r>
      <rPr>
        <b/>
        <sz val="9"/>
        <color theme="1"/>
        <rFont val="Calibri"/>
        <family val="2"/>
        <scheme val="minor"/>
      </rPr>
      <t>CAUCA</t>
    </r>
    <r>
      <rPr>
        <sz val="9"/>
        <color theme="1"/>
        <rFont val="Calibri"/>
        <family val="2"/>
        <scheme val="minor"/>
      </rPr>
      <t>, PLANTA ELECTRICA, UPS</t>
    </r>
  </si>
  <si>
    <t>4 MESES</t>
  </si>
  <si>
    <t>DIRECCIÓN TERRITORIAL CAUCA</t>
  </si>
  <si>
    <t>CO-CAU-19001</t>
  </si>
  <si>
    <t>JOSE ADRIAN VALENCIA CASTRILLON</t>
  </si>
  <si>
    <t>7056000 EXT. 1715 - 1716</t>
  </si>
  <si>
    <r>
      <t xml:space="preserve">MANTENIMIENTO DE LA SEDE  DE LA DIRECCIÓN TERRITORIAL </t>
    </r>
    <r>
      <rPr>
        <b/>
        <sz val="9"/>
        <color theme="1"/>
        <rFont val="Calibri"/>
        <family val="2"/>
        <scheme val="minor"/>
      </rPr>
      <t>CESAR</t>
    </r>
    <r>
      <rPr>
        <sz val="9"/>
        <color theme="1"/>
        <rFont val="Calibri"/>
        <family val="2"/>
        <scheme val="minor"/>
      </rPr>
      <t xml:space="preserve"> - MANTENIMIENTO PLANTA ELECTRICA, UPS, AIRES ACONDICIONADOS</t>
    </r>
  </si>
  <si>
    <t>DIRECCIÓN TERRITORIAL CESAR</t>
  </si>
  <si>
    <t>CO-CES-20001</t>
  </si>
  <si>
    <t>GILBERTO ELIAS PEREZ ARMELLA</t>
  </si>
  <si>
    <t>7056000 EXT. 1717 - 1718</t>
  </si>
  <si>
    <r>
      <t>MANTENIMIENTO DE LA SEDE DE LA DIRECCIÓN TERRITORIAL</t>
    </r>
    <r>
      <rPr>
        <b/>
        <sz val="9"/>
        <color theme="1"/>
        <rFont val="Calibri"/>
        <family val="2"/>
        <scheme val="minor"/>
      </rPr>
      <t xml:space="preserve"> CORDOBA </t>
    </r>
    <r>
      <rPr>
        <sz val="9"/>
        <color theme="1"/>
        <rFont val="Calibri"/>
        <family val="2"/>
        <scheme val="minor"/>
      </rPr>
      <t>- MANTENIMIENTO PLANTA ELECTRICA,  AIRE ACONDICIONADO Y UPS</t>
    </r>
  </si>
  <si>
    <t>DIRECCIÓN TERRITORIAL DE CORDOBA</t>
  </si>
  <si>
    <t>CO-COR-23001</t>
  </si>
  <si>
    <t>DIEGO JOSE ABAD DURANGO</t>
  </si>
  <si>
    <t>7056000 EXT. 1719 - 1720</t>
  </si>
  <si>
    <r>
      <t xml:space="preserve">MANTENIMIENTO DE LA SEDE  DE LA DIRECCIÓN TERRITORIAL </t>
    </r>
    <r>
      <rPr>
        <b/>
        <sz val="9"/>
        <color theme="1"/>
        <rFont val="Calibri"/>
        <family val="2"/>
        <scheme val="minor"/>
      </rPr>
      <t>CUNDINAMARCA</t>
    </r>
    <r>
      <rPr>
        <sz val="9"/>
        <color theme="1"/>
        <rFont val="Calibri"/>
        <family val="2"/>
        <scheme val="minor"/>
      </rPr>
      <t xml:space="preserve"> - UPS - PLANTA ELECTRICA</t>
    </r>
  </si>
  <si>
    <t>LICITACIÓN</t>
  </si>
  <si>
    <t>7056000 EXT. 1721 - 1722</t>
  </si>
  <si>
    <t>gvargas@invias.gov.co</t>
  </si>
  <si>
    <r>
      <t xml:space="preserve">MANTENIMIENTO DE LA SEDE  DE LA DIRECCIÓN TERRITORIAL </t>
    </r>
    <r>
      <rPr>
        <b/>
        <sz val="9"/>
        <color theme="1"/>
        <rFont val="Calibri"/>
        <family val="2"/>
        <scheme val="minor"/>
      </rPr>
      <t>CHOCO</t>
    </r>
    <r>
      <rPr>
        <sz val="9"/>
        <color theme="1"/>
        <rFont val="Calibri"/>
        <family val="2"/>
        <scheme val="minor"/>
      </rPr>
      <t xml:space="preserve"> - UPS - PLANTA ELECTRICA</t>
    </r>
  </si>
  <si>
    <t>DIRECCIÓN TERRITORIAL CHOCO</t>
  </si>
  <si>
    <t>YESID ALBERTO CHAMAT LUNA</t>
  </si>
  <si>
    <t>7056000 EXT. 1725 - 1726</t>
  </si>
  <si>
    <r>
      <t xml:space="preserve">MANTENIMIENTO DE LA SEDE  DE LA DIRECCIÓN TERRITORIAL </t>
    </r>
    <r>
      <rPr>
        <b/>
        <sz val="9"/>
        <color theme="1"/>
        <rFont val="Calibri"/>
        <family val="2"/>
        <scheme val="minor"/>
      </rPr>
      <t>GUAJIRA</t>
    </r>
    <r>
      <rPr>
        <sz val="9"/>
        <color theme="1"/>
        <rFont val="Calibri"/>
        <family val="2"/>
        <scheme val="minor"/>
      </rPr>
      <t xml:space="preserve"> - AIRES ACONDICIONADOS - PLANTA ELECTRICA - UPS</t>
    </r>
  </si>
  <si>
    <t>DIRECCIÓN TERRITORIAL GUAJIRA</t>
  </si>
  <si>
    <t>CO-LAG-44001</t>
  </si>
  <si>
    <t>GUILLERMO FRANCISCO GUERRA  BERMUDEZ</t>
  </si>
  <si>
    <t>7056000 EXT. 1729 - 1730</t>
  </si>
  <si>
    <r>
      <t xml:space="preserve">MANTENIMIENTO DE LA SEDE  DE LA DIRECCIÓN TERRITORIAL </t>
    </r>
    <r>
      <rPr>
        <b/>
        <sz val="9"/>
        <color theme="1"/>
        <rFont val="Calibri"/>
        <family val="2"/>
        <scheme val="minor"/>
      </rPr>
      <t>HUILA</t>
    </r>
    <r>
      <rPr>
        <sz val="9"/>
        <color theme="1"/>
        <rFont val="Calibri"/>
        <family val="2"/>
        <scheme val="minor"/>
      </rPr>
      <t xml:space="preserve"> - AIRES ACONDICIONADOS - PLANTA ELECTRICA - UPS</t>
    </r>
  </si>
  <si>
    <t>DIRECCIÓN TERRITORIAL HUILA</t>
  </si>
  <si>
    <t>JESUS EDUARDO RINCON SILB</t>
  </si>
  <si>
    <t>7056000 EXT. 1731 - 1732</t>
  </si>
  <si>
    <t>jrincon@invias.gov.co</t>
  </si>
  <si>
    <r>
      <t xml:space="preserve">MANTENIMIENTO DE LA SEDE  DE LA DIRECCIÓN TERRITORIAL </t>
    </r>
    <r>
      <rPr>
        <b/>
        <sz val="9"/>
        <color theme="1"/>
        <rFont val="Calibri"/>
        <family val="2"/>
        <scheme val="minor"/>
      </rPr>
      <t>MAGDALENA</t>
    </r>
    <r>
      <rPr>
        <sz val="9"/>
        <color theme="1"/>
        <rFont val="Calibri"/>
        <family val="2"/>
        <scheme val="minor"/>
      </rPr>
      <t xml:space="preserve"> - AIRES ACONDICIONADOS - PLANTA ELECTRICA - UPS</t>
    </r>
  </si>
  <si>
    <t>DIRECCIÓN TERRITORIAL  MAGDALENA</t>
  </si>
  <si>
    <t>EDGAR WILLIAM MAIGUEL</t>
  </si>
  <si>
    <t>7056000 EXT. 1751 - 1752</t>
  </si>
  <si>
    <r>
      <t xml:space="preserve">MANTENIMIENTO  DE LA SEDE  DE LA DIRECCIÓN TERRITORIAL </t>
    </r>
    <r>
      <rPr>
        <b/>
        <sz val="9"/>
        <color theme="1"/>
        <rFont val="Calibri"/>
        <family val="2"/>
        <scheme val="minor"/>
      </rPr>
      <t>META</t>
    </r>
    <r>
      <rPr>
        <sz val="9"/>
        <color theme="1"/>
        <rFont val="Calibri"/>
        <family val="2"/>
        <scheme val="minor"/>
      </rPr>
      <t xml:space="preserve"> - ASCENSORES - UPS - PLANTA ELECTRICA</t>
    </r>
  </si>
  <si>
    <t>DIRECCIÓN TERRITORIAL META</t>
  </si>
  <si>
    <t>CO-MET-50001</t>
  </si>
  <si>
    <t>JAIME ANDRES LEON ORTIZ</t>
  </si>
  <si>
    <t>7056000 EXT. 1735 - 1736</t>
  </si>
  <si>
    <r>
      <t xml:space="preserve">MANTENIMIENTO  DE LA SEDE  DE LA DIRECCIÓN TERRITORIAL </t>
    </r>
    <r>
      <rPr>
        <b/>
        <sz val="9"/>
        <color theme="1"/>
        <rFont val="Calibri"/>
        <family val="2"/>
        <scheme val="minor"/>
      </rPr>
      <t>NARIÑO</t>
    </r>
    <r>
      <rPr>
        <sz val="9"/>
        <color theme="1"/>
        <rFont val="Calibri"/>
        <family val="2"/>
        <scheme val="minor"/>
      </rPr>
      <t xml:space="preserve"> - UPS - PLANTA ELECTRICA</t>
    </r>
  </si>
  <si>
    <t>DIRECCIÓN TERRITORIAL NARIÑO</t>
  </si>
  <si>
    <t>CO-NAR-52001</t>
  </si>
  <si>
    <t>JOSE PATRICIO LIMA ZARAMA</t>
  </si>
  <si>
    <t>jlima@invias.gov.co</t>
  </si>
  <si>
    <r>
      <t>MANTENIMIENTO DE LA SEDE  DE LA DIRECCIÓN TERRITORIAL Y TERRITORIAL</t>
    </r>
    <r>
      <rPr>
        <b/>
        <sz val="9"/>
        <color theme="1"/>
        <rFont val="Calibri"/>
        <family val="2"/>
        <scheme val="minor"/>
      </rPr>
      <t xml:space="preserve"> OCAÑA</t>
    </r>
    <r>
      <rPr>
        <sz val="9"/>
        <color theme="1"/>
        <rFont val="Calibri"/>
        <family val="2"/>
        <scheme val="minor"/>
      </rPr>
      <t xml:space="preserve"> - AIRES ACONDICIONADOS - PLANTA ELECTRICA - UPS</t>
    </r>
  </si>
  <si>
    <t>DIRECCIÓN TERRITORIAL OCAÑA</t>
  </si>
  <si>
    <t>CO-NSA-54498</t>
  </si>
  <si>
    <t>7056000 EXT. 1741 - 1742</t>
  </si>
  <si>
    <r>
      <t>MANTENIMIENTO  DE LA SEDE  DE LA DIRECCIÓN TERRITORIAL</t>
    </r>
    <r>
      <rPr>
        <b/>
        <sz val="9"/>
        <color theme="1"/>
        <rFont val="Calibri"/>
        <family val="2"/>
        <scheme val="minor"/>
      </rPr>
      <t xml:space="preserve"> NORTE DE SANTANDER</t>
    </r>
    <r>
      <rPr>
        <sz val="9"/>
        <color theme="1"/>
        <rFont val="Calibri"/>
        <family val="2"/>
        <scheme val="minor"/>
      </rPr>
      <t xml:space="preserve"> - PLANTA ELECTRICA - UPS - AIRES ACONDICONADOS</t>
    </r>
  </si>
  <si>
    <t>DIRECCIÓN TERRITORIAL NORTE SANTANDER</t>
  </si>
  <si>
    <t>CO-NSA-54001</t>
  </si>
  <si>
    <t>JESUS EDGARDO VERGEL LOPEZ</t>
  </si>
  <si>
    <t>7056000 EXT. 1743 - 1744</t>
  </si>
  <si>
    <r>
      <t xml:space="preserve">MANTENIMIENTO DE LA SEDE DIRECCIÓN TERRITORIAL </t>
    </r>
    <r>
      <rPr>
        <b/>
        <sz val="9"/>
        <color theme="1"/>
        <rFont val="Calibri"/>
        <family val="2"/>
        <scheme val="minor"/>
      </rPr>
      <t>PUTUMAYO</t>
    </r>
    <r>
      <rPr>
        <sz val="9"/>
        <color theme="1"/>
        <rFont val="Calibri"/>
        <family val="2"/>
        <scheme val="minor"/>
      </rPr>
      <t xml:space="preserve"> - AIRES ACONDICIONADOS, PLANTA ELECTRICA Y UPS</t>
    </r>
  </si>
  <si>
    <t>DIRECCIÓN TERRITORIAL PUTUMAYO</t>
  </si>
  <si>
    <t>CO-PUT-86001</t>
  </si>
  <si>
    <t>JAIRO EDMUNDO GONZALEZ GUDINO</t>
  </si>
  <si>
    <t>7056000 EXT. 1745- 1746</t>
  </si>
  <si>
    <t>jgonzlaez@invias.gov.co</t>
  </si>
  <si>
    <r>
      <t xml:space="preserve">MANTENIMIENTO DE LA SEDE DE LA DIRECCIÓN TERRITORIAL </t>
    </r>
    <r>
      <rPr>
        <b/>
        <sz val="9"/>
        <color theme="1"/>
        <rFont val="Calibri"/>
        <family val="2"/>
        <scheme val="minor"/>
      </rPr>
      <t>RISARALDA</t>
    </r>
    <r>
      <rPr>
        <sz val="9"/>
        <color theme="1"/>
        <rFont val="Calibri"/>
        <family val="2"/>
        <scheme val="minor"/>
      </rPr>
      <t xml:space="preserve"> - PLANTA ELECTRICA - UPS - </t>
    </r>
  </si>
  <si>
    <t>DIRECCIÓN TERRITORIAL RISARALDA</t>
  </si>
  <si>
    <t>CO-RIS-66001</t>
  </si>
  <si>
    <t>7056000 EXT. 1749 - 1750</t>
  </si>
  <si>
    <r>
      <t xml:space="preserve">MANTENIMIENTO DE LA SEDE  DE LA DIRECCIÓN TERRITORIAL </t>
    </r>
    <r>
      <rPr>
        <b/>
        <sz val="9"/>
        <color theme="1"/>
        <rFont val="Calibri"/>
        <family val="2"/>
        <scheme val="minor"/>
      </rPr>
      <t>SANTANDER</t>
    </r>
    <r>
      <rPr>
        <sz val="9"/>
        <color theme="1"/>
        <rFont val="Calibri"/>
        <family val="2"/>
        <scheme val="minor"/>
      </rPr>
      <t xml:space="preserve"> - AIRES ACONDICIONADOS - UPS - PLANTA ELECTRICA</t>
    </r>
  </si>
  <si>
    <t>CO-SAN-68001</t>
  </si>
  <si>
    <t>CESAR AUGUSTO MORENO PRADA</t>
  </si>
  <si>
    <t>7056000 EXT. 1198 -1336</t>
  </si>
  <si>
    <t>cmoreno@invias.gov.co</t>
  </si>
  <si>
    <r>
      <t xml:space="preserve">MANTENIMIENTO  DE LA SEDE DE  LA DIRECCIÓN TERRITORIAL </t>
    </r>
    <r>
      <rPr>
        <b/>
        <sz val="9"/>
        <color theme="1"/>
        <rFont val="Calibri"/>
        <family val="2"/>
        <scheme val="minor"/>
      </rPr>
      <t>SUCRE</t>
    </r>
    <r>
      <rPr>
        <sz val="9"/>
        <color theme="1"/>
        <rFont val="Calibri"/>
        <family val="2"/>
        <scheme val="minor"/>
      </rPr>
      <t xml:space="preserve"> - AIRES ACONDICIONADOS - UPS - PLANTA ELECTRICA </t>
    </r>
  </si>
  <si>
    <t>DIRECCIÓN TERRITORIAL SUCRE</t>
  </si>
  <si>
    <t>CO-SUC-70001</t>
  </si>
  <si>
    <t>RAMON DEL CRISTO DORADO MONTES</t>
  </si>
  <si>
    <r>
      <t xml:space="preserve">MANTENIMIENTO  DE LA SEDE DE  LA DIRECCIÓN TERRITORIAL </t>
    </r>
    <r>
      <rPr>
        <b/>
        <sz val="9"/>
        <color theme="1"/>
        <rFont val="Calibri"/>
        <family val="2"/>
        <scheme val="minor"/>
      </rPr>
      <t>TOLIMA</t>
    </r>
    <r>
      <rPr>
        <sz val="9"/>
        <color theme="1"/>
        <rFont val="Calibri"/>
        <family val="2"/>
        <scheme val="minor"/>
      </rPr>
      <t xml:space="preserve"> - AIRES ACONDICIONADOS - UPS - PLANTA ELECTRICA </t>
    </r>
  </si>
  <si>
    <t>SERGIO ANTONIO RODRIGUEZ CESPEDES</t>
  </si>
  <si>
    <t>srdriguez@invias.gov.co</t>
  </si>
  <si>
    <t>72151514</t>
  </si>
  <si>
    <r>
      <t xml:space="preserve">MANTENIMIENTO DE LA SEDE  DE LA DIRECCIÓN TERRITORIAL </t>
    </r>
    <r>
      <rPr>
        <b/>
        <sz val="9"/>
        <color theme="1"/>
        <rFont val="Calibri"/>
        <family val="2"/>
        <scheme val="minor"/>
      </rPr>
      <t>VALLE</t>
    </r>
    <r>
      <rPr>
        <sz val="9"/>
        <color theme="1"/>
        <rFont val="Calibri"/>
        <family val="2"/>
        <scheme val="minor"/>
      </rPr>
      <t xml:space="preserve"> - UPS - PLANTA ELECTRICA - AIRES ACONDICIONADOS</t>
    </r>
  </si>
  <si>
    <t>DIRECCIÓN TERRITORIAL VALLE</t>
  </si>
  <si>
    <t>EDGAR IVAN QUINTERO ZULUAGA</t>
  </si>
  <si>
    <t>equintero@invias.gov.co</t>
  </si>
  <si>
    <t>72101506</t>
  </si>
  <si>
    <t>REALIZAR EL MANTENIMIENTO PREVENTIVO Y CORRECTIVO DE LOS AIRES ACONDICIONADOS DEL EDIFICIO SEDE PLANTA CENTRAL</t>
  </si>
  <si>
    <t>Coordinador Grupo  Apoyo Logistico Ext. 1198</t>
  </si>
  <si>
    <t>72101516</t>
  </si>
  <si>
    <t>REALIZAR EL MANTENIMIENTO PREVENTIVO Y CORRECTIVO DE LA PLANTA ELÉCTRICA DEL EDIFCIO SEDE PLANTA CENTRAL</t>
  </si>
  <si>
    <t>REALIZAR EL MANTENIMIENTO PREVENTIVO Y CORRECTIVO DE LAS UPS MARCA APC Y GERIN DEL EDIFICIO PLANTA CENTRAL DEL INVIAS</t>
  </si>
  <si>
    <t>REALIZAR EL MANTENIMIENTO PREVENTIVO Y CORRECTIVO DE LAS UPS POWERSUN DEL EDIFICIO PLANTA CENTRAL DEL INVIAS</t>
  </si>
  <si>
    <t>84131603</t>
  </si>
  <si>
    <t>REALIZAR EL MANTENIMINENTO PREVENTIVO Y CORRECTIVO DE LOS ASCENSORES DEL EDIFICIO SEDE CENTRAL  DEL INVIAS</t>
  </si>
  <si>
    <t>LICTACIÓN</t>
  </si>
  <si>
    <t>MANTENIMIENTO Y RECARGA DE EXTINTORES</t>
  </si>
  <si>
    <t>8 MESES</t>
  </si>
  <si>
    <t>CONTRATACIÓN DIRECTA</t>
  </si>
  <si>
    <t>MANTENIMIENTO AL  SISTEMA DE PUESTA A TIERRA, SUMINISTRO E INSTALACIÓN DE DOS TABLEROS DE BAJA TENSIÓN Y MANTENIMIENTO Y ADECUACIÓN DE LA RED ELÉCTRICA DEL CENTRO DE CÓMPUTO, EN EL EDIFICIO SEDE DEL INVIAS EN LA CIUDAD DE BOGOTÁ D.C” y para la “INTERVENTORIA DEL MISMO”</t>
  </si>
  <si>
    <t>26111700</t>
  </si>
  <si>
    <t>SUMINISTRO E INSTALACIÓN DE BATERIA PARA LAS UPS DEL INVIAS, PLANTA CENTRAL</t>
  </si>
  <si>
    <t>REALIZAR EL MANTENIMIENTO PREVENTIVO DEL EDIFICIO SEDE CENTRAL DEL INVIAS</t>
  </si>
  <si>
    <t>12 MESES</t>
  </si>
  <si>
    <t>Coordinador Grupo  Inmuebles y Seguros Ext. 1140</t>
  </si>
  <si>
    <t>CARMENZA BOHORQUEZ VELASCO</t>
  </si>
  <si>
    <t>7056000 EXT. 1140</t>
  </si>
  <si>
    <t>cbohorquez@invias.gov.co</t>
  </si>
  <si>
    <t>84131607</t>
  </si>
  <si>
    <t>ADQUISICION DE SEGUROS PARA VEHICULOS QUE TRANSITEN POR LAS CARRETERAS NACIONALES</t>
  </si>
  <si>
    <t>SI</t>
  </si>
  <si>
    <t>APROBADA</t>
  </si>
  <si>
    <t>REALIZACIÓN DE AVALÚOS COMERCIALES A LOS BIENES FISCALES DE PROPIEDAD DEL INVIAS</t>
  </si>
  <si>
    <t>84131514</t>
  </si>
  <si>
    <t>REALIZACION DE LEVANTAMIENTOS PLANIMETRICOS, ALTIMETRICOS Y/O TOPOGRAFICOS A LOS BIENES FISCALES DE PROPIEDAD DEL INVIAS</t>
  </si>
  <si>
    <t xml:space="preserve">PÓLIZA SEGURO DE INFIDELIDAD Y RIESGOS FINANCIEROS </t>
  </si>
  <si>
    <t>8,5 MESES</t>
  </si>
  <si>
    <t>Coordinador Grupo  Inmuebles y Seguros Ext. 1140  cbohorquez@invias.gov.co</t>
  </si>
  <si>
    <t>84131601</t>
  </si>
  <si>
    <t xml:space="preserve">PÓLIZAS SEGURO DE VIDA </t>
  </si>
  <si>
    <t>PÓLIZA SEGURO RESPONSABILIDAD CIVIL SERVIDORES PÚBLICOS</t>
  </si>
  <si>
    <t>84131503 / 84131501</t>
  </si>
  <si>
    <t>PÓLIZA SEGUROS GENERALES  ( TRDM, AUTOMOVILES, TRANSPORTE MERCANCIA, TRANSPORTE VALORES, MAEJO GLOBAL)</t>
  </si>
  <si>
    <t>84131505 / 84131503</t>
  </si>
  <si>
    <t>OTROS SEGUROS (CASCO BARCO, SOAT)</t>
  </si>
  <si>
    <t xml:space="preserve">PÓLIZA SEGUROS DE AUTOMOVILES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</si>
</sst>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quot;$&quot;\ #,##0.00_);[Red]\(&quot;$&quot;\ #,##0.00\)"/>
    <numFmt numFmtId="166" formatCode="#,###\ &quot;COP&quot;"/>
    <numFmt numFmtId="167" formatCode="&quot;$&quot;\ #,##0"/>
    <numFmt numFmtId="168" formatCode="&quot;$&quot;\ #,##0.00"/>
    <numFmt numFmtId="169" formatCode="_(* #,##0_);_(* \(#,##0\);_(*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0"/>
      <color theme="1"/>
      <name val="Verdana"/>
      <family val="2"/>
    </font>
    <font>
      <sz val="11"/>
      <color theme="1"/>
      <name val="Arial Narrow"/>
      <family val="2"/>
    </font>
    <font>
      <sz val="11"/>
      <name val="Calibri"/>
      <family val="2"/>
      <scheme val="minor"/>
    </font>
    <font>
      <sz val="10"/>
      <color theme="1"/>
      <name val="Verdana"/>
      <family val="2"/>
    </font>
    <font>
      <u/>
      <sz val="11"/>
      <color theme="10"/>
      <name val="Calibri"/>
      <family val="2"/>
      <scheme val="minor"/>
    </font>
    <font>
      <u/>
      <sz val="11"/>
      <color theme="10"/>
      <name val="Arial Narrow"/>
      <family val="2"/>
    </font>
    <font>
      <b/>
      <sz val="11"/>
      <color theme="1"/>
      <name val="Arial Narrow"/>
      <family val="2"/>
    </font>
    <font>
      <sz val="11"/>
      <color theme="1"/>
      <name val="Arial"/>
      <family val="2"/>
    </font>
    <font>
      <sz val="11"/>
      <name val="Arial Narrow"/>
      <family val="2"/>
    </font>
    <font>
      <b/>
      <sz val="11"/>
      <name val="Calibri"/>
      <family val="2"/>
      <scheme val="minor"/>
    </font>
    <font>
      <sz val="10"/>
      <color theme="1"/>
      <name val="Arial Narrow"/>
      <family val="2"/>
    </font>
    <font>
      <u/>
      <sz val="10"/>
      <color theme="10"/>
      <name val="Arial Narrow"/>
      <family val="2"/>
    </font>
    <font>
      <sz val="10"/>
      <color indexed="8"/>
      <name val="Arial Narrow"/>
      <family val="2"/>
    </font>
    <font>
      <sz val="11"/>
      <name val="Arial"/>
      <family val="2"/>
    </font>
    <font>
      <sz val="10"/>
      <name val="Verdana"/>
      <family val="2"/>
    </font>
    <font>
      <sz val="11"/>
      <color rgb="FF000000"/>
      <name val="Arial"/>
      <family val="2"/>
    </font>
    <font>
      <sz val="9"/>
      <name val="Arial"/>
      <family val="2"/>
    </font>
    <font>
      <sz val="10"/>
      <color theme="1"/>
      <name val="Arial"/>
      <family val="2"/>
    </font>
    <font>
      <u/>
      <sz val="9"/>
      <name val="Arial"/>
      <family val="2"/>
    </font>
    <font>
      <sz val="9"/>
      <color theme="1"/>
      <name val="Arial"/>
      <family val="2"/>
    </font>
    <font>
      <sz val="9"/>
      <color theme="1"/>
      <name val="Verdana"/>
      <family val="2"/>
    </font>
    <font>
      <u/>
      <sz val="9"/>
      <color theme="10"/>
      <name val="Verdana"/>
      <family val="2"/>
    </font>
    <font>
      <sz val="11"/>
      <color rgb="FFFF0000"/>
      <name val="Arial Narrow"/>
      <family val="2"/>
    </font>
    <font>
      <sz val="10"/>
      <name val="Arial"/>
      <family val="2"/>
    </font>
    <font>
      <sz val="12"/>
      <color theme="1"/>
      <name val="Calibri"/>
      <family val="2"/>
      <scheme val="minor"/>
    </font>
    <font>
      <sz val="10"/>
      <color theme="1"/>
      <name val="Calibri"/>
      <family val="2"/>
      <scheme val="minor"/>
    </font>
    <font>
      <u/>
      <sz val="10"/>
      <name val="Arial"/>
      <family val="2"/>
    </font>
    <font>
      <sz val="10"/>
      <name val="Arial Narrow"/>
      <family val="2"/>
    </font>
    <font>
      <sz val="10"/>
      <color rgb="FF000000"/>
      <name val="Arial Narrow"/>
      <family val="2"/>
    </font>
    <font>
      <sz val="12"/>
      <color theme="1"/>
      <name val="Arial Narrow"/>
      <family val="2"/>
    </font>
    <font>
      <u/>
      <sz val="12"/>
      <color theme="10"/>
      <name val="Calibri"/>
      <family val="2"/>
      <scheme val="minor"/>
    </font>
    <font>
      <sz val="8"/>
      <color theme="1"/>
      <name val="Arial"/>
      <family val="2"/>
    </font>
    <font>
      <sz val="9"/>
      <color theme="1"/>
      <name val="Calibri"/>
      <family val="2"/>
      <scheme val="minor"/>
    </font>
    <font>
      <b/>
      <sz val="9"/>
      <color theme="1"/>
      <name val="Calibri"/>
      <family val="2"/>
      <scheme val="minor"/>
    </font>
  </fonts>
  <fills count="5">
    <fill>
      <patternFill patternType="none"/>
    </fill>
    <fill>
      <patternFill patternType="gray125"/>
    </fill>
    <fill>
      <patternFill patternType="solid">
        <fgColor theme="4"/>
      </patternFill>
    </fill>
    <fill>
      <patternFill patternType="solid">
        <fgColor rgb="FFDBE5F1"/>
        <bgColor indexed="64"/>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medium">
        <color indexed="64"/>
      </left>
      <right style="thin">
        <color auto="1"/>
      </right>
      <top style="thin">
        <color auto="1"/>
      </top>
      <bottom/>
      <diagonal/>
    </border>
  </borders>
  <cellStyleXfs count="18">
    <xf numFmtId="0" fontId="0" fillId="0" borderId="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0" fontId="3" fillId="2" borderId="0" applyNumberFormat="0" applyBorder="0" applyAlignment="0" applyProtection="0"/>
    <xf numFmtId="0" fontId="4" fillId="3" borderId="0" applyNumberFormat="0" applyBorder="0" applyProtection="0">
      <alignment horizontal="center" vertical="center"/>
    </xf>
    <xf numFmtId="49" fontId="7" fillId="0" borderId="0" applyFill="0" applyBorder="0" applyProtection="0">
      <alignment horizontal="left" vertical="center"/>
    </xf>
    <xf numFmtId="0" fontId="8" fillId="0" borderId="0" applyNumberForma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3" fontId="7" fillId="0" borderId="0" applyFill="0" applyBorder="0" applyProtection="0">
      <alignment horizontal="right" vertical="center"/>
    </xf>
    <xf numFmtId="166" fontId="21" fillId="0" borderId="0" applyFont="0" applyFill="0" applyBorder="0" applyAlignment="0" applyProtection="0"/>
    <xf numFmtId="0" fontId="1" fillId="0" borderId="0"/>
    <xf numFmtId="42" fontId="21" fillId="0" borderId="0" applyFont="0" applyFill="0" applyBorder="0" applyAlignment="0" applyProtection="0"/>
    <xf numFmtId="0" fontId="1" fillId="0" borderId="0"/>
    <xf numFmtId="49" fontId="18" fillId="0" borderId="0">
      <alignment horizontal="left" vertical="center"/>
    </xf>
    <xf numFmtId="0" fontId="4" fillId="3" borderId="0" applyNumberFormat="0" applyBorder="0" applyProtection="0">
      <alignment horizontal="center" vertical="center"/>
    </xf>
    <xf numFmtId="42" fontId="1" fillId="0" borderId="0" applyFont="0" applyFill="0" applyBorder="0" applyAlignment="0" applyProtection="0"/>
  </cellStyleXfs>
  <cellXfs count="289">
    <xf numFmtId="0" fontId="0" fillId="0" borderId="0" xfId="0"/>
    <xf numFmtId="0" fontId="0" fillId="4" borderId="1" xfId="0" applyFill="1" applyBorder="1" applyAlignment="1">
      <alignment horizontal="left" wrapText="1"/>
    </xf>
    <xf numFmtId="0" fontId="0" fillId="4" borderId="1" xfId="0" applyFill="1" applyBorder="1" applyAlignment="1">
      <alignment wrapText="1"/>
    </xf>
    <xf numFmtId="0" fontId="5" fillId="0" borderId="1" xfId="0" applyNumberFormat="1" applyFont="1" applyBorder="1" applyAlignment="1" applyProtection="1">
      <alignment horizontal="center" vertical="center"/>
      <protection locked="0"/>
    </xf>
    <xf numFmtId="0" fontId="6" fillId="0" borderId="1" xfId="0" applyFont="1" applyBorder="1" applyAlignment="1">
      <alignment wrapText="1"/>
    </xf>
    <xf numFmtId="49" fontId="7" fillId="0" borderId="1" xfId="6" applyBorder="1" applyProtection="1">
      <alignment horizontal="left" vertical="center"/>
    </xf>
    <xf numFmtId="0" fontId="0" fillId="0" borderId="0" xfId="0" applyProtection="1">
      <protection locked="0"/>
    </xf>
    <xf numFmtId="4" fontId="5" fillId="0" borderId="1" xfId="0" applyNumberFormat="1" applyFont="1" applyBorder="1" applyAlignment="1" applyProtection="1">
      <alignment horizontal="center" vertical="center"/>
      <protection locked="0"/>
    </xf>
    <xf numFmtId="0" fontId="0" fillId="0" borderId="1" xfId="0" applyFont="1" applyBorder="1" applyAlignment="1">
      <alignment horizontal="right" vertical="center" wrapText="1"/>
    </xf>
    <xf numFmtId="0" fontId="5" fillId="0" borderId="1" xfId="0" applyFont="1" applyBorder="1" applyAlignment="1" applyProtection="1">
      <alignment horizontal="center" vertical="center" wrapText="1"/>
      <protection locked="0"/>
    </xf>
    <xf numFmtId="0" fontId="0" fillId="0" borderId="1" xfId="0" applyFill="1" applyBorder="1" applyProtection="1">
      <protection locked="0"/>
    </xf>
    <xf numFmtId="0" fontId="5" fillId="0" borderId="1" xfId="0" applyFont="1" applyFill="1" applyBorder="1" applyAlignment="1" applyProtection="1">
      <alignment horizontal="center" vertical="center" wrapText="1"/>
      <protection locked="0"/>
    </xf>
    <xf numFmtId="0" fontId="8" fillId="0" borderId="1" xfId="7" applyFill="1" applyBorder="1" applyAlignment="1" applyProtection="1">
      <alignment horizontal="center" vertical="center" wrapText="1"/>
      <protection locked="0"/>
    </xf>
    <xf numFmtId="0" fontId="0" fillId="0" borderId="1" xfId="0" applyFill="1" applyBorder="1" applyAlignment="1">
      <alignment horizontal="left" wrapText="1"/>
    </xf>
    <xf numFmtId="0" fontId="0" fillId="0" borderId="1" xfId="0" applyFill="1" applyBorder="1" applyAlignment="1">
      <alignment wrapText="1"/>
    </xf>
    <xf numFmtId="0" fontId="5" fillId="0" borderId="1" xfId="0" applyNumberFormat="1" applyFont="1" applyFill="1" applyBorder="1" applyAlignment="1" applyProtection="1">
      <alignment horizontal="center" vertical="center"/>
      <protection locked="0"/>
    </xf>
    <xf numFmtId="0" fontId="6" fillId="0" borderId="1" xfId="0" applyFont="1" applyFill="1" applyBorder="1" applyAlignment="1">
      <alignment wrapText="1"/>
    </xf>
    <xf numFmtId="49" fontId="7" fillId="0" borderId="1" xfId="6" applyFill="1" applyBorder="1" applyProtection="1">
      <alignment horizontal="left" vertical="center"/>
    </xf>
    <xf numFmtId="4" fontId="5" fillId="0" borderId="1" xfId="0" applyNumberFormat="1" applyFont="1" applyFill="1" applyBorder="1" applyAlignment="1" applyProtection="1">
      <alignment horizontal="center" vertical="center"/>
      <protection locked="0"/>
    </xf>
    <xf numFmtId="0" fontId="0" fillId="0" borderId="1" xfId="0" applyFont="1" applyFill="1" applyBorder="1" applyAlignment="1">
      <alignment horizontal="right" vertical="center" wrapText="1"/>
    </xf>
    <xf numFmtId="0" fontId="5" fillId="0" borderId="1" xfId="0" applyFont="1" applyBorder="1" applyAlignment="1">
      <alignment horizontal="justify" vertical="center" wrapText="1"/>
    </xf>
    <xf numFmtId="0" fontId="5" fillId="0" borderId="1" xfId="0" applyFont="1" applyBorder="1" applyAlignment="1" applyProtection="1">
      <alignment horizontal="center" vertical="center"/>
      <protection locked="0"/>
    </xf>
    <xf numFmtId="165" fontId="5" fillId="0" borderId="1" xfId="8" applyNumberFormat="1" applyFont="1" applyBorder="1" applyAlignment="1">
      <alignment horizontal="center" vertical="center" wrapText="1"/>
    </xf>
    <xf numFmtId="4" fontId="5" fillId="0" borderId="1" xfId="2" applyNumberFormat="1" applyFont="1" applyFill="1" applyBorder="1" applyAlignment="1">
      <alignment horizontal="center" vertical="center"/>
    </xf>
    <xf numFmtId="3" fontId="5" fillId="0" borderId="1" xfId="2" applyNumberFormat="1" applyFont="1" applyBorder="1" applyAlignment="1" applyProtection="1">
      <alignment horizontal="center" vertical="center"/>
      <protection locked="0"/>
    </xf>
    <xf numFmtId="0" fontId="5" fillId="0" borderId="1" xfId="0" applyNumberFormat="1" applyFont="1" applyBorder="1" applyAlignment="1" applyProtection="1">
      <alignment horizontal="center" vertical="center" wrapText="1"/>
      <protection locked="0"/>
    </xf>
    <xf numFmtId="0" fontId="5" fillId="0" borderId="1" xfId="0" applyFont="1" applyFill="1" applyBorder="1" applyAlignment="1">
      <alignment horizontal="justify" vertical="center" wrapText="1"/>
    </xf>
    <xf numFmtId="3" fontId="5" fillId="0" borderId="1" xfId="0" applyNumberFormat="1"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wrapText="1"/>
      <protection locked="0"/>
    </xf>
    <xf numFmtId="0" fontId="5" fillId="0" borderId="1" xfId="0" applyFont="1" applyFill="1" applyBorder="1" applyAlignment="1" applyProtection="1">
      <alignment horizontal="justify" vertical="center" wrapText="1"/>
      <protection locked="0"/>
    </xf>
    <xf numFmtId="0" fontId="11" fillId="0" borderId="1" xfId="0" applyFont="1" applyBorder="1" applyAlignment="1">
      <alignment horizontal="justify" vertical="center" wrapText="1"/>
    </xf>
    <xf numFmtId="4" fontId="12" fillId="0" borderId="1" xfId="2" applyNumberFormat="1" applyFont="1" applyFill="1" applyBorder="1" applyAlignment="1">
      <alignment horizontal="center" vertical="center"/>
    </xf>
    <xf numFmtId="4" fontId="12" fillId="0" borderId="1" xfId="2" applyNumberFormat="1" applyFont="1" applyBorder="1" applyAlignment="1" applyProtection="1">
      <alignment horizontal="center" vertical="center"/>
      <protection locked="0"/>
    </xf>
    <xf numFmtId="0" fontId="13" fillId="0" borderId="1" xfId="0" applyFont="1" applyBorder="1" applyAlignment="1">
      <alignment horizontal="center" wrapText="1"/>
    </xf>
    <xf numFmtId="0" fontId="13" fillId="4" borderId="1" xfId="0" applyFont="1" applyFill="1" applyBorder="1" applyAlignment="1">
      <alignment horizontal="center" wrapText="1"/>
    </xf>
    <xf numFmtId="0" fontId="11" fillId="0" borderId="1" xfId="0" applyFont="1" applyBorder="1" applyAlignment="1" applyProtection="1">
      <alignment horizontal="center" vertical="center" wrapText="1"/>
      <protection locked="0"/>
    </xf>
    <xf numFmtId="0" fontId="10" fillId="0" borderId="1" xfId="0" applyNumberFormat="1" applyFont="1" applyBorder="1" applyAlignment="1" applyProtection="1">
      <alignment horizontal="center" vertical="center" wrapText="1"/>
      <protection locked="0"/>
    </xf>
    <xf numFmtId="0" fontId="11" fillId="0" borderId="1" xfId="0" applyFont="1" applyBorder="1" applyAlignment="1" applyProtection="1">
      <alignment horizontal="justify" vertical="center" wrapText="1"/>
      <protection locked="0"/>
    </xf>
    <xf numFmtId="4" fontId="12" fillId="0" borderId="1" xfId="0" applyNumberFormat="1" applyFont="1" applyBorder="1" applyAlignment="1" applyProtection="1">
      <alignment horizontal="center" vertical="center"/>
      <protection locked="0"/>
    </xf>
    <xf numFmtId="0" fontId="8" fillId="0" borderId="1" xfId="7" applyBorder="1" applyAlignment="1" applyProtection="1">
      <alignment horizontal="center" vertical="center" wrapText="1"/>
      <protection locked="0"/>
    </xf>
    <xf numFmtId="0" fontId="10" fillId="4" borderId="1" xfId="0" applyNumberFormat="1" applyFont="1" applyFill="1" applyBorder="1" applyAlignment="1" applyProtection="1">
      <alignment horizontal="center" vertical="center" wrapText="1"/>
      <protection locked="0"/>
    </xf>
    <xf numFmtId="0" fontId="5" fillId="4" borderId="1" xfId="0" applyFont="1" applyFill="1" applyBorder="1" applyAlignment="1" applyProtection="1">
      <alignment horizontal="justify" vertical="center" wrapText="1"/>
      <protection locked="0"/>
    </xf>
    <xf numFmtId="0" fontId="5" fillId="4" borderId="1" xfId="0" applyNumberFormat="1"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165" fontId="5" fillId="4" borderId="1" xfId="8" applyNumberFormat="1" applyFont="1" applyFill="1" applyBorder="1" applyAlignment="1">
      <alignment horizontal="center" vertical="center" wrapText="1"/>
    </xf>
    <xf numFmtId="4" fontId="5" fillId="4" borderId="1" xfId="0" applyNumberFormat="1"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wrapText="1"/>
      <protection locked="0"/>
    </xf>
    <xf numFmtId="0" fontId="8" fillId="4" borderId="1" xfId="7"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4" fontId="5" fillId="0" borderId="1" xfId="2" applyNumberFormat="1" applyFont="1" applyBorder="1" applyAlignment="1" applyProtection="1">
      <alignment horizontal="center" vertical="center"/>
      <protection locked="0"/>
    </xf>
    <xf numFmtId="4" fontId="5" fillId="0" borderId="1" xfId="9" applyNumberFormat="1" applyFont="1" applyBorder="1" applyAlignment="1" applyProtection="1">
      <alignment horizontal="center" vertical="center"/>
      <protection locked="0"/>
    </xf>
    <xf numFmtId="0" fontId="14" fillId="4" borderId="1" xfId="0" applyFont="1" applyFill="1" applyBorder="1" applyAlignment="1" applyProtection="1">
      <alignment horizontal="left"/>
      <protection locked="0"/>
    </xf>
    <xf numFmtId="0" fontId="14" fillId="4" borderId="1" xfId="0" applyFont="1" applyFill="1" applyBorder="1" applyAlignment="1" applyProtection="1">
      <alignment vertical="justify" wrapText="1"/>
      <protection locked="0"/>
    </xf>
    <xf numFmtId="3" fontId="14" fillId="4" borderId="1" xfId="0" applyNumberFormat="1" applyFont="1" applyFill="1" applyBorder="1" applyAlignment="1" applyProtection="1">
      <alignment horizontal="right"/>
      <protection locked="0"/>
    </xf>
    <xf numFmtId="0" fontId="14" fillId="4" borderId="1" xfId="0" applyFont="1" applyFill="1" applyBorder="1" applyAlignment="1" applyProtection="1">
      <alignment horizontal="right"/>
      <protection locked="0"/>
    </xf>
    <xf numFmtId="0" fontId="14" fillId="4" borderId="1" xfId="0" applyFont="1" applyFill="1" applyBorder="1" applyAlignment="1" applyProtection="1">
      <protection locked="0"/>
    </xf>
    <xf numFmtId="49" fontId="7" fillId="0" borderId="1" xfId="6" applyBorder="1">
      <alignment horizontal="left" vertical="center"/>
    </xf>
    <xf numFmtId="3" fontId="14" fillId="4" borderId="1" xfId="0" applyNumberFormat="1" applyFont="1" applyFill="1" applyBorder="1" applyAlignment="1" applyProtection="1">
      <protection locked="0"/>
    </xf>
    <xf numFmtId="49" fontId="14" fillId="0" borderId="1" xfId="6" applyFont="1" applyBorder="1" applyProtection="1">
      <alignment horizontal="left" vertical="center"/>
    </xf>
    <xf numFmtId="0" fontId="15" fillId="4" borderId="1" xfId="7" applyFont="1" applyFill="1" applyBorder="1" applyAlignment="1" applyProtection="1">
      <protection locked="0"/>
    </xf>
    <xf numFmtId="0" fontId="14" fillId="0" borderId="1" xfId="0" applyFont="1" applyBorder="1" applyAlignment="1">
      <alignment wrapText="1"/>
    </xf>
    <xf numFmtId="0" fontId="14" fillId="0" borderId="1" xfId="0" applyFont="1" applyBorder="1" applyAlignment="1">
      <alignment horizontal="left" vertical="center" wrapText="1"/>
    </xf>
    <xf numFmtId="0" fontId="16" fillId="0" borderId="1" xfId="0" applyFont="1" applyBorder="1" applyAlignment="1">
      <alignment vertical="center"/>
    </xf>
    <xf numFmtId="3" fontId="14" fillId="0" borderId="1" xfId="0" applyNumberFormat="1" applyFont="1" applyBorder="1" applyAlignment="1" applyProtection="1">
      <alignment horizontal="right"/>
      <protection locked="0"/>
    </xf>
    <xf numFmtId="0" fontId="14" fillId="0" borderId="1" xfId="0" applyFont="1" applyBorder="1" applyAlignment="1" applyProtection="1">
      <alignment horizontal="right"/>
      <protection locked="0"/>
    </xf>
    <xf numFmtId="0" fontId="14" fillId="0" borderId="1" xfId="0" applyFont="1" applyBorder="1" applyAlignment="1">
      <alignment horizontal="right" vertical="center" wrapText="1"/>
    </xf>
    <xf numFmtId="0" fontId="14" fillId="0" borderId="1" xfId="0" applyFont="1" applyBorder="1" applyAlignment="1" applyProtection="1">
      <protection locked="0"/>
    </xf>
    <xf numFmtId="3" fontId="14" fillId="0" borderId="1" xfId="0" applyNumberFormat="1" applyFont="1" applyBorder="1" applyAlignment="1" applyProtection="1">
      <protection locked="0"/>
    </xf>
    <xf numFmtId="3" fontId="14" fillId="0" borderId="1" xfId="10" applyFont="1" applyBorder="1" applyProtection="1">
      <alignment horizontal="right" vertical="center"/>
    </xf>
    <xf numFmtId="49" fontId="14" fillId="0" borderId="1" xfId="6" applyFont="1" applyBorder="1" applyAlignment="1" applyProtection="1">
      <alignment horizontal="right" vertical="center"/>
    </xf>
    <xf numFmtId="0" fontId="14" fillId="0" borderId="1" xfId="0" applyNumberFormat="1" applyFont="1" applyBorder="1" applyAlignment="1" applyProtection="1">
      <alignment horizontal="left" vertical="center" wrapText="1"/>
      <protection locked="0"/>
    </xf>
    <xf numFmtId="0" fontId="16" fillId="0" borderId="1" xfId="0" applyFont="1" applyBorder="1" applyAlignment="1">
      <alignment vertical="center" wrapText="1"/>
    </xf>
    <xf numFmtId="0" fontId="14" fillId="0" borderId="1" xfId="0" applyFont="1" applyBorder="1" applyProtection="1">
      <protection locked="0"/>
    </xf>
    <xf numFmtId="3" fontId="14" fillId="0" borderId="1" xfId="0" applyNumberFormat="1" applyFont="1" applyBorder="1" applyProtection="1">
      <protection locked="0"/>
    </xf>
    <xf numFmtId="3" fontId="14" fillId="0" borderId="1" xfId="0" applyNumberFormat="1" applyFont="1" applyBorder="1" applyAlignment="1" applyProtection="1">
      <alignment wrapText="1"/>
      <protection locked="0"/>
    </xf>
    <xf numFmtId="49" fontId="14" fillId="0" borderId="1" xfId="6" applyFont="1" applyBorder="1" applyProtection="1">
      <alignment horizontal="left" vertical="center"/>
      <protection locked="0"/>
    </xf>
    <xf numFmtId="49" fontId="17" fillId="0" borderId="1" xfId="6" applyFont="1" applyFill="1" applyBorder="1" applyAlignment="1" applyProtection="1">
      <alignment horizontal="left" vertical="center" wrapText="1"/>
      <protection locked="0"/>
    </xf>
    <xf numFmtId="0" fontId="5" fillId="0" borderId="1" xfId="0" applyFont="1" applyFill="1" applyBorder="1" applyAlignment="1" applyProtection="1">
      <alignment horizontal="center" vertical="center"/>
      <protection locked="0"/>
    </xf>
    <xf numFmtId="4" fontId="5" fillId="0" borderId="1" xfId="2" applyNumberFormat="1" applyFont="1" applyFill="1" applyBorder="1" applyAlignment="1" applyProtection="1">
      <alignment horizontal="center" vertical="center"/>
      <protection locked="0"/>
    </xf>
    <xf numFmtId="49" fontId="17" fillId="0" borderId="1" xfId="6" applyFont="1" applyBorder="1" applyAlignment="1" applyProtection="1">
      <alignment horizontal="left" vertical="center" wrapText="1"/>
      <protection locked="0"/>
    </xf>
    <xf numFmtId="0" fontId="11" fillId="0" borderId="1" xfId="0" applyFont="1" applyFill="1" applyBorder="1" applyAlignment="1" applyProtection="1">
      <alignment vertical="center" wrapText="1"/>
      <protection locked="0"/>
    </xf>
    <xf numFmtId="0" fontId="19" fillId="0" borderId="1" xfId="0" applyFont="1" applyFill="1" applyBorder="1" applyAlignment="1">
      <alignment vertical="center" wrapText="1"/>
    </xf>
    <xf numFmtId="0" fontId="12" fillId="0" borderId="1" xfId="5" applyFont="1" applyFill="1" applyBorder="1" applyAlignment="1" applyProtection="1">
      <alignment horizontal="center" vertical="center" wrapText="1"/>
    </xf>
    <xf numFmtId="0" fontId="20" fillId="0" borderId="1" xfId="0" applyNumberFormat="1" applyFont="1" applyFill="1" applyBorder="1" applyAlignment="1" applyProtection="1">
      <alignment horizontal="center" vertical="center" wrapText="1"/>
      <protection locked="0"/>
    </xf>
    <xf numFmtId="0" fontId="20" fillId="0" borderId="1" xfId="0" applyFont="1" applyFill="1" applyBorder="1" applyAlignment="1">
      <alignment horizontal="justify" vertical="center"/>
    </xf>
    <xf numFmtId="0" fontId="20" fillId="0" borderId="1" xfId="0" applyNumberFormat="1"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protection locked="0"/>
    </xf>
    <xf numFmtId="0" fontId="20" fillId="0" borderId="1" xfId="0" applyFont="1" applyFill="1" applyBorder="1" applyAlignment="1">
      <alignment horizontal="center" vertical="center" wrapText="1"/>
    </xf>
    <xf numFmtId="4" fontId="20" fillId="0" borderId="1" xfId="2" applyNumberFormat="1" applyFont="1" applyFill="1" applyBorder="1" applyAlignment="1">
      <alignment horizontal="center" vertical="center"/>
    </xf>
    <xf numFmtId="4" fontId="20" fillId="0" borderId="1" xfId="2" applyNumberFormat="1"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wrapText="1"/>
      <protection locked="0"/>
    </xf>
    <xf numFmtId="0" fontId="20" fillId="0" borderId="1" xfId="0" applyFont="1" applyFill="1" applyBorder="1" applyAlignment="1">
      <alignment horizontal="justify" vertical="center" wrapText="1"/>
    </xf>
    <xf numFmtId="49" fontId="20" fillId="0" borderId="1" xfId="6" applyFont="1" applyFill="1" applyBorder="1" applyAlignment="1" applyProtection="1">
      <alignment horizontal="center" vertical="center"/>
      <protection locked="0"/>
    </xf>
    <xf numFmtId="49" fontId="20" fillId="0" borderId="1" xfId="6" applyFont="1" applyFill="1" applyBorder="1" applyAlignment="1" applyProtection="1">
      <alignment horizontal="left" vertical="center" wrapText="1"/>
      <protection locked="0"/>
    </xf>
    <xf numFmtId="0" fontId="20" fillId="0" borderId="1" xfId="0" applyFont="1" applyFill="1" applyBorder="1" applyAlignment="1" applyProtection="1">
      <alignment horizontal="center"/>
      <protection locked="0"/>
    </xf>
    <xf numFmtId="49" fontId="20" fillId="0" borderId="1" xfId="6" applyFont="1" applyFill="1" applyBorder="1" applyAlignment="1" applyProtection="1">
      <alignment horizontal="center" vertical="center" wrapText="1"/>
      <protection locked="0"/>
    </xf>
    <xf numFmtId="166" fontId="20" fillId="0" borderId="1" xfId="11" applyFont="1" applyFill="1" applyBorder="1" applyAlignment="1" applyProtection="1">
      <alignment horizontal="center"/>
      <protection locked="0"/>
    </xf>
    <xf numFmtId="0" fontId="20" fillId="0" borderId="1" xfId="0" applyFont="1" applyFill="1" applyBorder="1" applyAlignment="1" applyProtection="1">
      <alignment horizontal="left" wrapText="1"/>
      <protection locked="0"/>
    </xf>
    <xf numFmtId="1" fontId="20" fillId="0" borderId="1" xfId="0" applyNumberFormat="1" applyFont="1" applyFill="1" applyBorder="1" applyAlignment="1" applyProtection="1">
      <alignment horizontal="center"/>
      <protection locked="0"/>
    </xf>
    <xf numFmtId="0" fontId="23" fillId="0" borderId="1" xfId="0" applyNumberFormat="1" applyFont="1" applyFill="1" applyBorder="1" applyAlignment="1" applyProtection="1">
      <alignment horizontal="center" vertical="center" wrapText="1"/>
      <protection locked="0"/>
    </xf>
    <xf numFmtId="0" fontId="23" fillId="0" borderId="1" xfId="0" applyFont="1" applyFill="1" applyBorder="1" applyAlignment="1">
      <alignment horizontal="justify" vertical="center"/>
    </xf>
    <xf numFmtId="0" fontId="23" fillId="0" borderId="1" xfId="0" applyNumberFormat="1" applyFont="1" applyFill="1" applyBorder="1" applyAlignment="1" applyProtection="1">
      <alignment horizontal="center" vertical="center"/>
      <protection locked="0"/>
    </xf>
    <xf numFmtId="0" fontId="23" fillId="0" borderId="1" xfId="0" applyFont="1" applyFill="1" applyBorder="1" applyAlignment="1" applyProtection="1">
      <alignment horizontal="center" vertical="center"/>
      <protection locked="0"/>
    </xf>
    <xf numFmtId="0" fontId="23" fillId="0" borderId="1" xfId="0" applyFont="1" applyFill="1" applyBorder="1" applyAlignment="1">
      <alignment horizontal="center" vertical="center" wrapText="1"/>
    </xf>
    <xf numFmtId="4" fontId="23" fillId="0" borderId="1" xfId="2" applyNumberFormat="1" applyFont="1" applyFill="1" applyBorder="1" applyAlignment="1">
      <alignment horizontal="center" vertical="center"/>
    </xf>
    <xf numFmtId="4" fontId="23" fillId="0" borderId="1" xfId="2" applyNumberFormat="1" applyFont="1" applyFill="1" applyBorder="1" applyAlignment="1" applyProtection="1">
      <alignment horizontal="center" vertical="center"/>
      <protection locked="0"/>
    </xf>
    <xf numFmtId="0" fontId="23" fillId="0" borderId="1" xfId="0" applyFont="1"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49" fontId="0" fillId="0" borderId="1" xfId="0" applyNumberFormat="1" applyBorder="1" applyAlignment="1" applyProtection="1">
      <alignment horizontal="center" vertical="center"/>
      <protection locked="0"/>
    </xf>
    <xf numFmtId="41" fontId="0" fillId="0" borderId="1" xfId="2" applyFont="1" applyBorder="1" applyProtection="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left" vertical="center"/>
      <protection locked="0"/>
    </xf>
    <xf numFmtId="0" fontId="0" fillId="4" borderId="1" xfId="0" applyFill="1" applyBorder="1" applyAlignment="1">
      <alignment horizontal="center" vertical="center" wrapText="1"/>
    </xf>
    <xf numFmtId="0" fontId="24" fillId="0" borderId="1" xfId="0" applyFont="1" applyBorder="1" applyAlignment="1" applyProtection="1">
      <alignment horizontal="center" vertical="center"/>
      <protection locked="0"/>
    </xf>
    <xf numFmtId="0" fontId="24" fillId="0" borderId="1" xfId="0" applyFont="1" applyBorder="1" applyAlignment="1" applyProtection="1">
      <alignment horizontal="center" vertical="center" wrapText="1"/>
      <protection locked="0"/>
    </xf>
    <xf numFmtId="167" fontId="24" fillId="0" borderId="1" xfId="0" applyNumberFormat="1" applyFont="1" applyBorder="1" applyAlignment="1" applyProtection="1">
      <alignment horizontal="center" vertical="center"/>
      <protection locked="0"/>
    </xf>
    <xf numFmtId="49" fontId="25" fillId="0" borderId="1" xfId="7" applyNumberFormat="1" applyFont="1" applyBorder="1" applyAlignment="1" applyProtection="1">
      <alignment horizontal="center" vertical="center"/>
      <protection locked="0"/>
    </xf>
    <xf numFmtId="168" fontId="24" fillId="0" borderId="1" xfId="0" applyNumberFormat="1"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0" fontId="26" fillId="0" borderId="1" xfId="0" applyNumberFormat="1" applyFont="1" applyBorder="1" applyAlignment="1" applyProtection="1">
      <alignment horizontal="center" vertical="center"/>
      <protection locked="0"/>
    </xf>
    <xf numFmtId="0" fontId="26" fillId="0" borderId="1" xfId="0" applyFont="1" applyBorder="1" applyAlignment="1" applyProtection="1">
      <alignment horizontal="center" vertical="center"/>
      <protection locked="0"/>
    </xf>
    <xf numFmtId="0" fontId="26" fillId="0" borderId="1" xfId="0" applyFont="1" applyBorder="1" applyAlignment="1">
      <alignment horizontal="justify" vertical="center" wrapText="1"/>
    </xf>
    <xf numFmtId="3" fontId="5" fillId="0" borderId="1" xfId="2" applyNumberFormat="1" applyFont="1" applyFill="1" applyBorder="1" applyAlignment="1">
      <alignment horizontal="center" vertical="center"/>
    </xf>
    <xf numFmtId="0" fontId="5" fillId="0" borderId="1" xfId="12" applyNumberFormat="1" applyFont="1" applyBorder="1" applyAlignment="1" applyProtection="1">
      <alignment horizontal="center" vertical="center" wrapText="1"/>
      <protection locked="0"/>
    </xf>
    <xf numFmtId="0" fontId="5" fillId="0" borderId="1" xfId="12" applyFont="1" applyBorder="1" applyAlignment="1">
      <alignment horizontal="center" vertical="center" wrapText="1"/>
    </xf>
    <xf numFmtId="41" fontId="1" fillId="0" borderId="1" xfId="12" applyNumberFormat="1" applyBorder="1" applyAlignment="1">
      <alignment horizontal="center" vertical="center"/>
    </xf>
    <xf numFmtId="0" fontId="5" fillId="0" borderId="1" xfId="12" applyFont="1" applyBorder="1" applyAlignment="1" applyProtection="1">
      <alignment horizontal="center" vertical="center" wrapText="1"/>
      <protection locked="0"/>
    </xf>
    <xf numFmtId="0" fontId="8" fillId="0" borderId="1" xfId="7" applyBorder="1" applyAlignment="1" applyProtection="1">
      <alignment horizontal="center" vertical="center"/>
      <protection locked="0"/>
    </xf>
    <xf numFmtId="0" fontId="0" fillId="0" borderId="1" xfId="0" applyBorder="1" applyAlignment="1" applyProtection="1">
      <alignment horizontal="justify" vertical="center" wrapText="1"/>
      <protection locked="0"/>
    </xf>
    <xf numFmtId="43" fontId="0" fillId="0" borderId="1" xfId="1" applyFont="1" applyBorder="1" applyAlignment="1" applyProtection="1">
      <alignment horizontal="center" vertical="center" wrapText="1"/>
      <protection locked="0"/>
    </xf>
    <xf numFmtId="0" fontId="0" fillId="0" borderId="1" xfId="0" applyBorder="1" applyAlignment="1" applyProtection="1">
      <alignment horizontal="center" wrapText="1"/>
      <protection locked="0"/>
    </xf>
    <xf numFmtId="43" fontId="0" fillId="0" borderId="1" xfId="1" applyFont="1" applyFill="1" applyBorder="1" applyAlignment="1" applyProtection="1">
      <alignment horizontal="center" vertical="center" wrapText="1"/>
      <protection locked="0"/>
    </xf>
    <xf numFmtId="49" fontId="7" fillId="0" borderId="1" xfId="6" applyBorder="1" applyAlignment="1">
      <alignment horizontal="center" vertical="center"/>
    </xf>
    <xf numFmtId="0" fontId="6" fillId="0" borderId="1" xfId="0" applyFont="1" applyBorder="1" applyAlignment="1" applyProtection="1">
      <alignment horizontal="center" vertical="center" wrapText="1"/>
      <protection locked="0"/>
    </xf>
    <xf numFmtId="42" fontId="0" fillId="0" borderId="1" xfId="13" applyFont="1" applyFill="1" applyBorder="1" applyAlignment="1" applyProtection="1">
      <alignment vertical="center" wrapText="1"/>
      <protection locked="0"/>
    </xf>
    <xf numFmtId="0" fontId="21" fillId="0" borderId="1" xfId="14" applyFont="1" applyBorder="1" applyAlignment="1" applyProtection="1">
      <alignment horizontal="center" vertical="center" wrapText="1"/>
      <protection locked="0"/>
    </xf>
    <xf numFmtId="0" fontId="21" fillId="0" borderId="1" xfId="14" applyFont="1" applyBorder="1" applyAlignment="1">
      <alignment horizontal="justify" vertical="center" wrapText="1"/>
    </xf>
    <xf numFmtId="0" fontId="0" fillId="0" borderId="1" xfId="0" applyBorder="1" applyAlignment="1" applyProtection="1">
      <alignment horizontal="left" wrapText="1"/>
      <protection locked="0"/>
    </xf>
    <xf numFmtId="0" fontId="0" fillId="0" borderId="1" xfId="0" applyFont="1" applyBorder="1" applyAlignment="1">
      <alignment horizontal="left" vertical="center" wrapText="1"/>
    </xf>
    <xf numFmtId="0" fontId="29" fillId="0" borderId="1" xfId="0" applyFont="1" applyBorder="1" applyAlignment="1">
      <alignment horizontal="center" vertical="center" wrapText="1"/>
    </xf>
    <xf numFmtId="0" fontId="8" fillId="0" borderId="1" xfId="7" applyBorder="1" applyAlignment="1">
      <alignment horizontal="center" vertical="center" wrapText="1"/>
    </xf>
    <xf numFmtId="0" fontId="5" fillId="0" borderId="1" xfId="0" applyFont="1" applyBorder="1" applyAlignment="1">
      <alignment horizontal="justify" vertical="top" wrapText="1"/>
    </xf>
    <xf numFmtId="0" fontId="29" fillId="0" borderId="1" xfId="0" applyFont="1" applyFill="1" applyBorder="1" applyAlignment="1">
      <alignment horizontal="left" vertical="center" wrapText="1"/>
    </xf>
    <xf numFmtId="49" fontId="7" fillId="0" borderId="0" xfId="6" applyProtection="1">
      <alignment horizontal="left" vertical="center"/>
      <protection locked="0"/>
    </xf>
    <xf numFmtId="49" fontId="31" fillId="0" borderId="1" xfId="15" applyFont="1" applyFill="1" applyBorder="1" applyAlignment="1" applyProtection="1">
      <alignment horizontal="right" vertical="center" wrapText="1"/>
    </xf>
    <xf numFmtId="0" fontId="14" fillId="0" borderId="1" xfId="0" applyFont="1" applyFill="1" applyBorder="1" applyAlignment="1">
      <alignment horizontal="left" vertical="center" wrapText="1"/>
    </xf>
    <xf numFmtId="1" fontId="31" fillId="0" borderId="1" xfId="0" applyNumberFormat="1" applyFont="1" applyFill="1" applyBorder="1" applyAlignment="1" applyProtection="1">
      <alignment horizontal="center" vertical="center" wrapText="1"/>
      <protection locked="0"/>
    </xf>
    <xf numFmtId="0" fontId="31" fillId="0" borderId="1" xfId="0" applyFont="1" applyFill="1" applyBorder="1" applyAlignment="1">
      <alignment horizontal="center" vertical="center" wrapText="1"/>
    </xf>
    <xf numFmtId="0" fontId="31" fillId="0" borderId="1"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166" fontId="14" fillId="0" borderId="1" xfId="11"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14" fillId="0" borderId="1" xfId="0" applyFont="1" applyFill="1" applyBorder="1" applyAlignment="1" applyProtection="1">
      <alignment horizontal="center"/>
      <protection locked="0"/>
    </xf>
    <xf numFmtId="0" fontId="15" fillId="0" borderId="1" xfId="7" applyFont="1" applyFill="1" applyBorder="1" applyAlignment="1" applyProtection="1">
      <alignment horizontal="center" vertical="center" wrapText="1"/>
      <protection locked="0"/>
    </xf>
    <xf numFmtId="49" fontId="31" fillId="0" borderId="1" xfId="15" applyFont="1" applyFill="1" applyBorder="1" applyAlignment="1" applyProtection="1">
      <alignment horizontal="right" vertical="center"/>
    </xf>
    <xf numFmtId="49" fontId="31" fillId="0" borderId="1" xfId="15" applyFont="1" applyFill="1" applyBorder="1" applyAlignment="1" applyProtection="1">
      <alignment horizontal="center" vertical="center"/>
      <protection locked="0"/>
    </xf>
    <xf numFmtId="0" fontId="14" fillId="0" borderId="1" xfId="16" applyFont="1" applyFill="1" applyBorder="1" applyAlignment="1" applyProtection="1">
      <alignment horizontal="center" vertical="center" wrapText="1"/>
    </xf>
    <xf numFmtId="0" fontId="15" fillId="0" borderId="1" xfId="7" applyFont="1" applyFill="1" applyBorder="1" applyAlignment="1" applyProtection="1">
      <alignment horizontal="center"/>
      <protection locked="0"/>
    </xf>
    <xf numFmtId="0" fontId="14" fillId="0" borderId="1" xfId="16" applyFont="1" applyFill="1" applyBorder="1" applyAlignment="1" applyProtection="1">
      <alignment horizontal="right" vertical="center" wrapText="1"/>
    </xf>
    <xf numFmtId="0" fontId="32" fillId="0" borderId="1" xfId="0" applyFont="1" applyFill="1" applyBorder="1" applyAlignment="1">
      <alignment horizontal="justify" vertical="center"/>
    </xf>
    <xf numFmtId="49" fontId="14" fillId="0" borderId="1" xfId="16" applyNumberFormat="1" applyFont="1" applyFill="1" applyBorder="1" applyAlignment="1" applyProtection="1">
      <alignment horizontal="center" vertical="center" wrapText="1"/>
    </xf>
    <xf numFmtId="0" fontId="15" fillId="0" borderId="1" xfId="7" applyFont="1" applyFill="1" applyBorder="1" applyAlignment="1" applyProtection="1">
      <alignment horizontal="center" vertical="center" wrapText="1"/>
    </xf>
    <xf numFmtId="0" fontId="32" fillId="0" borderId="1" xfId="0" applyFont="1" applyFill="1" applyBorder="1" applyAlignment="1">
      <alignment horizontal="center" vertical="center"/>
    </xf>
    <xf numFmtId="49" fontId="15" fillId="0" borderId="1" xfId="7" applyNumberFormat="1" applyFont="1" applyFill="1" applyBorder="1" applyAlignment="1" applyProtection="1">
      <alignment horizontal="center" vertical="center"/>
      <protection locked="0"/>
    </xf>
    <xf numFmtId="0" fontId="31" fillId="0" borderId="1" xfId="15" applyNumberFormat="1" applyFont="1" applyFill="1" applyBorder="1" applyAlignment="1" applyProtection="1">
      <alignment horizontal="center" vertical="center" wrapText="1"/>
      <protection locked="0"/>
    </xf>
    <xf numFmtId="49" fontId="31" fillId="0" borderId="1" xfId="15" applyFont="1" applyFill="1" applyBorder="1" applyAlignment="1" applyProtection="1">
      <alignment horizontal="center" vertical="center" wrapText="1"/>
      <protection locked="0"/>
    </xf>
    <xf numFmtId="49" fontId="31" fillId="0" borderId="1" xfId="15" applyFont="1" applyFill="1" applyBorder="1" applyAlignment="1" applyProtection="1">
      <alignment horizontal="center" vertical="center"/>
    </xf>
    <xf numFmtId="0" fontId="14" fillId="0" borderId="1" xfId="0" applyFont="1" applyFill="1" applyBorder="1" applyAlignment="1">
      <alignment horizontal="center"/>
    </xf>
    <xf numFmtId="49" fontId="14" fillId="0" borderId="1" xfId="6" applyFont="1" applyFill="1" applyBorder="1" applyAlignment="1" applyProtection="1">
      <alignment horizontal="right" vertical="center" wrapText="1"/>
    </xf>
    <xf numFmtId="0" fontId="14" fillId="0" borderId="1" xfId="0" applyFont="1" applyFill="1" applyBorder="1" applyAlignment="1">
      <alignment wrapText="1"/>
    </xf>
    <xf numFmtId="49" fontId="14" fillId="0" borderId="1" xfId="6" applyFont="1" applyFill="1" applyBorder="1" applyAlignment="1" applyProtection="1">
      <alignment horizontal="center" vertical="center"/>
    </xf>
    <xf numFmtId="0" fontId="14" fillId="0" borderId="1" xfId="0" applyFont="1" applyFill="1" applyBorder="1" applyAlignment="1">
      <alignment vertical="center" wrapText="1"/>
    </xf>
    <xf numFmtId="0" fontId="15" fillId="0" borderId="1" xfId="7" applyFont="1" applyFill="1" applyBorder="1" applyAlignment="1">
      <alignment vertical="center" wrapText="1"/>
    </xf>
    <xf numFmtId="0" fontId="27" fillId="0" borderId="1" xfId="0" applyFont="1" applyFill="1" applyBorder="1" applyAlignment="1">
      <alignment horizontal="center" vertical="center" wrapText="1"/>
    </xf>
    <xf numFmtId="0" fontId="27" fillId="0" borderId="1" xfId="0" applyFont="1" applyFill="1" applyBorder="1" applyAlignment="1">
      <alignment horizontal="justify" vertical="center" wrapText="1"/>
    </xf>
    <xf numFmtId="0" fontId="12" fillId="0" borderId="1" xfId="0" applyFont="1" applyFill="1" applyBorder="1" applyAlignment="1" applyProtection="1">
      <alignment horizontal="center" vertical="center"/>
      <protection locked="0"/>
    </xf>
    <xf numFmtId="4" fontId="12" fillId="0" borderId="1" xfId="2" applyNumberFormat="1"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wrapText="1"/>
      <protection locked="0"/>
    </xf>
    <xf numFmtId="0" fontId="27" fillId="4" borderId="1" xfId="0" applyFont="1" applyFill="1" applyBorder="1" applyAlignment="1">
      <alignment horizontal="justify" vertical="center" wrapText="1"/>
    </xf>
    <xf numFmtId="0" fontId="27" fillId="0" borderId="1" xfId="0" applyFont="1" applyBorder="1" applyAlignment="1">
      <alignment horizontal="justify" vertical="center" wrapText="1"/>
    </xf>
    <xf numFmtId="0" fontId="0" fillId="0" borderId="1" xfId="0" applyBorder="1" applyAlignment="1">
      <alignment horizontal="justify" vertical="center" wrapText="1"/>
    </xf>
    <xf numFmtId="0" fontId="5" fillId="0" borderId="1" xfId="0" applyNumberFormat="1" applyFont="1" applyFill="1" applyBorder="1" applyAlignment="1" applyProtection="1">
      <alignment horizontal="center" vertical="center" wrapText="1"/>
      <protection locked="0"/>
    </xf>
    <xf numFmtId="49" fontId="18" fillId="0" borderId="1" xfId="15" applyBorder="1" applyAlignment="1" applyProtection="1">
      <alignment horizontal="left" vertical="center" wrapText="1"/>
    </xf>
    <xf numFmtId="0" fontId="0" fillId="0" borderId="1" xfId="0" applyFill="1" applyBorder="1" applyAlignment="1" applyProtection="1">
      <alignment horizontal="left" vertical="center" wrapText="1"/>
      <protection locked="0"/>
    </xf>
    <xf numFmtId="0" fontId="8" fillId="0" borderId="1" xfId="7" applyBorder="1" applyAlignment="1" applyProtection="1">
      <alignment horizontal="left" vertical="center" wrapText="1"/>
      <protection locked="0"/>
    </xf>
    <xf numFmtId="49" fontId="18" fillId="0" borderId="1" xfId="15" applyFill="1" applyBorder="1" applyAlignment="1" applyProtection="1">
      <alignment horizontal="left" vertical="center" wrapText="1"/>
    </xf>
    <xf numFmtId="42" fontId="0" fillId="0" borderId="1" xfId="13" applyFont="1" applyBorder="1" applyAlignment="1" applyProtection="1">
      <alignment horizontal="center" vertical="center" wrapText="1"/>
      <protection locked="0"/>
    </xf>
    <xf numFmtId="49" fontId="5" fillId="0" borderId="1" xfId="12" applyNumberFormat="1"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0" fillId="4" borderId="1" xfId="0" applyFill="1" applyBorder="1" applyAlignment="1" applyProtection="1">
      <alignment horizontal="center" vertical="center" wrapText="1"/>
      <protection locked="0"/>
    </xf>
    <xf numFmtId="42" fontId="0" fillId="4" borderId="1" xfId="13" applyFont="1" applyFill="1" applyBorder="1" applyAlignment="1" applyProtection="1">
      <alignment horizontal="center" vertical="center" wrapText="1"/>
      <protection locked="0"/>
    </xf>
    <xf numFmtId="49" fontId="7" fillId="4" borderId="1" xfId="6" applyFill="1" applyBorder="1" applyAlignment="1">
      <alignment horizontal="left" vertical="center" wrapText="1"/>
    </xf>
    <xf numFmtId="49" fontId="7" fillId="0" borderId="1" xfId="6" applyBorder="1" applyAlignment="1">
      <alignment horizontal="left" vertical="center" wrapText="1"/>
    </xf>
    <xf numFmtId="42" fontId="0" fillId="0" borderId="1" xfId="13" applyFont="1" applyBorder="1" applyAlignment="1" applyProtection="1">
      <alignment horizontal="center" vertical="center"/>
      <protection locked="0"/>
    </xf>
    <xf numFmtId="49" fontId="7" fillId="4" borderId="1" xfId="6" applyFill="1" applyBorder="1" applyAlignment="1">
      <alignment horizontal="center" vertical="center"/>
    </xf>
    <xf numFmtId="0" fontId="0" fillId="4" borderId="1" xfId="0" applyFill="1" applyBorder="1" applyAlignment="1" applyProtection="1">
      <alignment horizontal="center" vertical="center"/>
      <protection locked="0"/>
    </xf>
    <xf numFmtId="0" fontId="0" fillId="0" borderId="0" xfId="0" applyAlignment="1" applyProtection="1">
      <alignment horizontal="right"/>
      <protection locked="0"/>
    </xf>
    <xf numFmtId="0" fontId="0" fillId="4" borderId="1" xfId="0" applyFill="1" applyBorder="1" applyAlignment="1">
      <alignment horizontal="left" vertical="center" wrapText="1"/>
    </xf>
    <xf numFmtId="0" fontId="0" fillId="0" borderId="0" xfId="0" applyAlignment="1" applyProtection="1">
      <alignment wrapText="1"/>
      <protection locked="0"/>
    </xf>
    <xf numFmtId="0" fontId="0" fillId="0" borderId="0" xfId="0" applyAlignment="1" applyProtection="1">
      <alignment horizontal="center" vertical="center"/>
      <protection locked="0"/>
    </xf>
    <xf numFmtId="49" fontId="7" fillId="0" borderId="1" xfId="6" applyBorder="1" applyAlignment="1" applyProtection="1">
      <alignment horizontal="left" vertical="center"/>
    </xf>
    <xf numFmtId="0" fontId="0" fillId="0" borderId="0" xfId="0" applyAlignment="1" applyProtection="1">
      <alignment horizontal="right" vertical="center"/>
      <protection locked="0"/>
    </xf>
    <xf numFmtId="0" fontId="0" fillId="0" borderId="1" xfId="0" applyFill="1" applyBorder="1" applyAlignment="1" applyProtection="1">
      <alignment horizontal="center" vertical="center"/>
      <protection locked="0"/>
    </xf>
    <xf numFmtId="41" fontId="0" fillId="0" borderId="1" xfId="2" applyFont="1" applyBorder="1" applyAlignment="1" applyProtection="1">
      <alignment horizontal="center" vertical="center" wrapText="1"/>
      <protection locked="0"/>
    </xf>
    <xf numFmtId="49" fontId="12" fillId="0" borderId="1" xfId="6" applyFont="1" applyBorder="1" applyAlignment="1" applyProtection="1">
      <alignment horizontal="center" vertical="center" wrapText="1"/>
      <protection locked="0"/>
    </xf>
    <xf numFmtId="0" fontId="5" fillId="4" borderId="1" xfId="0" applyFont="1" applyFill="1" applyBorder="1" applyAlignment="1">
      <alignment vertical="center" wrapText="1"/>
    </xf>
    <xf numFmtId="165" fontId="12" fillId="0" borderId="1" xfId="8" applyNumberFormat="1" applyFont="1" applyBorder="1" applyAlignment="1">
      <alignment horizontal="center" vertical="center" wrapText="1"/>
    </xf>
    <xf numFmtId="166" fontId="0" fillId="0" borderId="1" xfId="11" applyFont="1" applyBorder="1" applyProtection="1">
      <protection locked="0"/>
    </xf>
    <xf numFmtId="49" fontId="7" fillId="0" borderId="1" xfId="6" applyBorder="1" applyAlignment="1" applyProtection="1">
      <alignment horizontal="left" vertical="center" wrapText="1"/>
      <protection locked="0"/>
    </xf>
    <xf numFmtId="0" fontId="33" fillId="0" borderId="1" xfId="0" applyFont="1" applyBorder="1" applyAlignment="1" applyProtection="1">
      <alignment horizontal="center" vertical="center" wrapText="1"/>
      <protection locked="0"/>
    </xf>
    <xf numFmtId="49" fontId="34" fillId="0" borderId="1" xfId="7" applyNumberFormat="1" applyFont="1" applyBorder="1" applyAlignment="1" applyProtection="1">
      <alignment horizontal="center" vertical="center"/>
      <protection locked="0"/>
    </xf>
    <xf numFmtId="0" fontId="5" fillId="0" borderId="1" xfId="0" applyFont="1" applyBorder="1" applyAlignment="1">
      <alignment vertical="center" wrapText="1"/>
    </xf>
    <xf numFmtId="49" fontId="8" fillId="0" borderId="1" xfId="7" applyNumberFormat="1" applyBorder="1" applyAlignment="1" applyProtection="1">
      <alignment horizontal="center" vertical="center"/>
      <protection locked="0"/>
    </xf>
    <xf numFmtId="49" fontId="33" fillId="0" borderId="1" xfId="0" applyNumberFormat="1" applyFont="1" applyBorder="1" applyAlignment="1" applyProtection="1">
      <alignment horizontal="center" vertical="center"/>
      <protection locked="0"/>
    </xf>
    <xf numFmtId="0" fontId="35" fillId="0" borderId="1" xfId="0" applyFont="1" applyBorder="1" applyAlignment="1" applyProtection="1">
      <alignment horizontal="center" vertical="center" wrapText="1"/>
      <protection locked="0"/>
    </xf>
    <xf numFmtId="0" fontId="35" fillId="0" borderId="1" xfId="0" applyFont="1" applyBorder="1" applyAlignment="1">
      <alignment horizontal="center" vertical="center" wrapText="1"/>
    </xf>
    <xf numFmtId="0" fontId="4" fillId="3" borderId="1" xfId="5" applyBorder="1" applyAlignment="1" applyProtection="1">
      <alignment horizontal="center" vertical="center" wrapText="1"/>
    </xf>
    <xf numFmtId="1" fontId="4" fillId="3" borderId="1" xfId="5" applyNumberFormat="1" applyBorder="1" applyAlignment="1" applyProtection="1">
      <alignment horizontal="center" vertical="center" wrapText="1"/>
      <protection locked="0"/>
    </xf>
    <xf numFmtId="0" fontId="0" fillId="0" borderId="1" xfId="0" applyBorder="1"/>
    <xf numFmtId="0" fontId="0" fillId="0" borderId="1" xfId="0" applyBorder="1" applyProtection="1">
      <protection locked="0"/>
    </xf>
    <xf numFmtId="0" fontId="9" fillId="0" borderId="1" xfId="7" applyFont="1" applyBorder="1" applyAlignment="1" applyProtection="1">
      <alignment horizontal="center" vertical="center" wrapText="1"/>
      <protection locked="0"/>
    </xf>
    <xf numFmtId="0" fontId="13" fillId="4" borderId="1" xfId="4" applyFont="1" applyFill="1" applyBorder="1" applyAlignment="1">
      <alignment horizontal="center" wrapText="1"/>
    </xf>
    <xf numFmtId="0" fontId="2" fillId="0" borderId="1" xfId="0" applyFont="1" applyBorder="1" applyAlignment="1" applyProtection="1">
      <alignment horizontal="center" vertical="center" wrapText="1"/>
      <protection locked="0"/>
    </xf>
    <xf numFmtId="0" fontId="11" fillId="0" borderId="1" xfId="0" applyNumberFormat="1" applyFont="1" applyBorder="1" applyAlignment="1" applyProtection="1">
      <alignment horizontal="center" vertical="center" wrapText="1"/>
      <protection locked="0"/>
    </xf>
    <xf numFmtId="0" fontId="17" fillId="0" borderId="1" xfId="5" applyFont="1" applyFill="1" applyBorder="1" applyAlignment="1" applyProtection="1">
      <alignment horizontal="left" vertical="center" wrapText="1"/>
    </xf>
    <xf numFmtId="0" fontId="12" fillId="0" borderId="1" xfId="5" applyNumberFormat="1" applyFont="1" applyFill="1" applyBorder="1" applyAlignment="1" applyProtection="1">
      <alignment horizontal="center" vertical="center" wrapText="1"/>
    </xf>
    <xf numFmtId="4" fontId="12" fillId="0" borderId="1" xfId="5" applyNumberFormat="1" applyFont="1" applyFill="1" applyBorder="1" applyAlignment="1" applyProtection="1">
      <alignment horizontal="center" vertical="center" wrapText="1"/>
      <protection locked="0"/>
    </xf>
    <xf numFmtId="49" fontId="8" fillId="0" borderId="1" xfId="7" applyNumberFormat="1" applyFont="1" applyFill="1" applyBorder="1" applyAlignment="1" applyProtection="1">
      <alignment horizontal="center" vertical="center" wrapText="1"/>
    </xf>
    <xf numFmtId="49" fontId="8" fillId="0" borderId="1" xfId="7" applyNumberFormat="1" applyFill="1" applyBorder="1" applyAlignment="1" applyProtection="1">
      <alignment horizontal="center" vertical="center" wrapText="1"/>
    </xf>
    <xf numFmtId="0" fontId="22" fillId="0" borderId="1" xfId="7" applyFont="1" applyFill="1" applyBorder="1" applyAlignment="1" applyProtection="1">
      <alignment horizontal="center" vertical="center" wrapText="1"/>
      <protection locked="0"/>
    </xf>
    <xf numFmtId="3" fontId="0" fillId="0" borderId="1" xfId="0" applyNumberForma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0" fontId="8" fillId="0" borderId="1" xfId="7" applyFill="1" applyBorder="1" applyAlignment="1" applyProtection="1">
      <alignment horizontal="center" vertical="center"/>
      <protection locked="0"/>
    </xf>
    <xf numFmtId="0" fontId="0" fillId="0" borderId="1" xfId="0" applyBorder="1" applyAlignment="1" applyProtection="1">
      <alignment horizontal="center"/>
      <protection locked="0"/>
    </xf>
    <xf numFmtId="44" fontId="0" fillId="0" borderId="1" xfId="3" applyFont="1" applyBorder="1" applyProtection="1">
      <protection locked="0"/>
    </xf>
    <xf numFmtId="0" fontId="27" fillId="0" borderId="1" xfId="0" applyFont="1" applyFill="1" applyBorder="1" applyAlignment="1" applyProtection="1">
      <alignment horizontal="left"/>
      <protection locked="0"/>
    </xf>
    <xf numFmtId="0" fontId="27" fillId="0" borderId="1" xfId="0" applyFont="1" applyFill="1" applyBorder="1" applyProtection="1">
      <protection locked="0"/>
    </xf>
    <xf numFmtId="166" fontId="27" fillId="0" borderId="1" xfId="11" applyFont="1" applyFill="1" applyBorder="1" applyProtection="1">
      <protection locked="0"/>
    </xf>
    <xf numFmtId="49" fontId="18" fillId="0" borderId="1" xfId="6" applyFont="1" applyFill="1" applyBorder="1" applyProtection="1">
      <alignment horizontal="left" vertical="center"/>
      <protection locked="0"/>
    </xf>
    <xf numFmtId="49" fontId="8" fillId="0" borderId="1" xfId="7" applyNumberFormat="1" applyFill="1" applyBorder="1" applyAlignment="1" applyProtection="1">
      <alignment horizontal="left" vertical="center"/>
      <protection locked="0"/>
    </xf>
    <xf numFmtId="0" fontId="28" fillId="0" borderId="1" xfId="0" applyFont="1" applyBorder="1" applyAlignment="1">
      <alignment horizontal="left" vertical="center" wrapText="1"/>
    </xf>
    <xf numFmtId="49" fontId="18" fillId="0" borderId="1" xfId="6" applyFont="1" applyFill="1" applyBorder="1" applyAlignment="1" applyProtection="1">
      <alignment horizontal="right" vertical="center"/>
      <protection locked="0"/>
    </xf>
    <xf numFmtId="0" fontId="18" fillId="0" borderId="1" xfId="6" applyNumberFormat="1" applyFont="1" applyFill="1" applyBorder="1" applyAlignment="1" applyProtection="1">
      <alignment horizontal="right" vertical="center"/>
      <protection locked="0"/>
    </xf>
    <xf numFmtId="1" fontId="0" fillId="0" borderId="1" xfId="0" applyNumberFormat="1" applyBorder="1" applyProtection="1">
      <protection locked="0"/>
    </xf>
    <xf numFmtId="0" fontId="8" fillId="0" borderId="1" xfId="7" applyBorder="1" applyProtection="1">
      <protection locked="0"/>
    </xf>
    <xf numFmtId="49" fontId="30" fillId="0" borderId="1" xfId="7" applyNumberFormat="1" applyFont="1" applyFill="1" applyBorder="1" applyAlignment="1" applyProtection="1">
      <alignment horizontal="left" vertical="center"/>
      <protection locked="0"/>
    </xf>
    <xf numFmtId="0" fontId="27" fillId="0" borderId="1" xfId="0" applyFont="1" applyFill="1" applyBorder="1" applyAlignment="1" applyProtection="1">
      <alignment wrapText="1"/>
      <protection locked="0"/>
    </xf>
    <xf numFmtId="0" fontId="0" fillId="0" borderId="1" xfId="0" applyBorder="1" applyAlignment="1" applyProtection="1">
      <alignment horizontal="left"/>
      <protection locked="0"/>
    </xf>
    <xf numFmtId="49" fontId="7" fillId="0" borderId="1" xfId="6" applyBorder="1" applyProtection="1">
      <alignment horizontal="left" vertical="center"/>
      <protection locked="0"/>
    </xf>
    <xf numFmtId="166" fontId="0" fillId="0" borderId="1" xfId="11" applyFont="1" applyFill="1" applyBorder="1" applyAlignment="1" applyProtection="1">
      <alignment horizontal="right"/>
      <protection locked="0"/>
    </xf>
    <xf numFmtId="49" fontId="31" fillId="0" borderId="1" xfId="15" applyFont="1" applyFill="1" applyBorder="1" applyAlignment="1" applyProtection="1">
      <alignment horizontal="left" vertical="center" wrapText="1"/>
      <protection locked="0"/>
    </xf>
    <xf numFmtId="0" fontId="14" fillId="0" borderId="1" xfId="0" applyFont="1" applyFill="1" applyBorder="1" applyAlignment="1">
      <alignment horizontal="right" wrapText="1"/>
    </xf>
    <xf numFmtId="0" fontId="30" fillId="0" borderId="1" xfId="7" applyFont="1" applyFill="1" applyBorder="1" applyAlignment="1" applyProtection="1">
      <alignment horizontal="center" vertical="center" wrapText="1"/>
      <protection locked="0"/>
    </xf>
    <xf numFmtId="0" fontId="0" fillId="0" borderId="1" xfId="0" applyBorder="1" applyAlignment="1" applyProtection="1">
      <alignment horizontal="right"/>
      <protection locked="0"/>
    </xf>
    <xf numFmtId="0" fontId="0" fillId="0" borderId="1" xfId="0" applyBorder="1" applyAlignment="1" applyProtection="1">
      <alignment wrapText="1"/>
      <protection locked="0"/>
    </xf>
    <xf numFmtId="0" fontId="0" fillId="0" borderId="1" xfId="0" applyBorder="1" applyAlignment="1" applyProtection="1">
      <alignment horizontal="right" vertical="center"/>
      <protection locked="0"/>
    </xf>
    <xf numFmtId="0" fontId="0" fillId="0" borderId="1" xfId="0" applyFont="1" applyBorder="1" applyAlignment="1">
      <alignment horizontal="center" vertical="center" wrapText="1"/>
    </xf>
    <xf numFmtId="41" fontId="0" fillId="0" borderId="1" xfId="2" applyFont="1" applyBorder="1" applyAlignment="1" applyProtection="1">
      <alignment horizontal="center" vertical="center"/>
      <protection locked="0"/>
    </xf>
    <xf numFmtId="169" fontId="0" fillId="4" borderId="3" xfId="2" applyNumberFormat="1" applyFont="1" applyFill="1" applyBorder="1" applyAlignment="1">
      <alignment horizontal="center" vertical="center"/>
    </xf>
    <xf numFmtId="49" fontId="7" fillId="0" borderId="0" xfId="6" applyAlignment="1" applyProtection="1">
      <alignment horizontal="left" vertical="center" wrapText="1"/>
      <protection locked="0"/>
    </xf>
    <xf numFmtId="41" fontId="0" fillId="0" borderId="0" xfId="2" applyFont="1" applyAlignment="1" applyProtection="1">
      <alignment horizontal="center" vertical="center"/>
      <protection locked="0"/>
    </xf>
    <xf numFmtId="41" fontId="0" fillId="0" borderId="0" xfId="2" applyFont="1" applyProtection="1">
      <protection locked="0"/>
    </xf>
    <xf numFmtId="49" fontId="7" fillId="0" borderId="0" xfId="6" applyAlignment="1" applyProtection="1">
      <alignment horizontal="center" vertical="center"/>
      <protection locked="0"/>
    </xf>
    <xf numFmtId="41" fontId="0" fillId="0" borderId="0" xfId="2" applyFont="1" applyFill="1" applyAlignment="1" applyProtection="1">
      <alignment horizontal="center" vertical="center"/>
      <protection locked="0"/>
    </xf>
    <xf numFmtId="49" fontId="8" fillId="0" borderId="0" xfId="7" applyNumberFormat="1" applyAlignment="1" applyProtection="1">
      <alignment horizontal="center" vertical="center"/>
      <protection locked="0"/>
    </xf>
    <xf numFmtId="41" fontId="0" fillId="0" borderId="0" xfId="2" applyFont="1" applyAlignment="1" applyProtection="1">
      <alignment horizontal="right" vertical="center"/>
      <protection locked="0"/>
    </xf>
    <xf numFmtId="0" fontId="0" fillId="0" borderId="0" xfId="0" applyAlignment="1" applyProtection="1">
      <alignment horizontal="left" vertical="center"/>
      <protection locked="0"/>
    </xf>
    <xf numFmtId="49" fontId="7" fillId="0" borderId="0" xfId="6" applyFill="1" applyAlignment="1" applyProtection="1">
      <alignment horizontal="left" vertical="center" wrapText="1"/>
      <protection locked="0"/>
    </xf>
    <xf numFmtId="0" fontId="0" fillId="0" borderId="2" xfId="0" applyFill="1" applyBorder="1" applyAlignment="1">
      <alignment horizontal="right" wrapText="1"/>
    </xf>
    <xf numFmtId="0" fontId="36" fillId="0" borderId="1" xfId="0" applyFont="1" applyFill="1" applyBorder="1" applyAlignment="1">
      <alignment horizontal="justify" vertical="top" wrapText="1"/>
    </xf>
    <xf numFmtId="0" fontId="0" fillId="0" borderId="1" xfId="0" applyFill="1" applyBorder="1" applyAlignment="1">
      <alignment vertical="center" wrapText="1"/>
    </xf>
    <xf numFmtId="44" fontId="0" fillId="0" borderId="1" xfId="3" applyFont="1" applyFill="1" applyBorder="1" applyAlignment="1">
      <alignment vertical="center"/>
    </xf>
    <xf numFmtId="0" fontId="36" fillId="0" borderId="5" xfId="0" applyFont="1" applyFill="1" applyBorder="1" applyAlignment="1">
      <alignment horizontal="center" vertical="center" wrapText="1"/>
    </xf>
    <xf numFmtId="0" fontId="36" fillId="0" borderId="5" xfId="0" applyFont="1" applyFill="1" applyBorder="1" applyAlignment="1">
      <alignment vertical="center" wrapText="1"/>
    </xf>
    <xf numFmtId="0" fontId="8" fillId="0" borderId="1" xfId="7" applyFill="1" applyBorder="1" applyAlignment="1">
      <alignment vertical="center" wrapText="1"/>
    </xf>
    <xf numFmtId="0" fontId="36" fillId="0" borderId="1" xfId="0" applyNumberFormat="1" applyFont="1" applyFill="1" applyBorder="1" applyAlignment="1">
      <alignment horizontal="justify" vertical="center" wrapText="1"/>
    </xf>
    <xf numFmtId="0" fontId="36" fillId="0" borderId="1" xfId="0" applyNumberFormat="1" applyFont="1" applyFill="1" applyBorder="1" applyAlignment="1">
      <alignment vertical="center" wrapText="1"/>
    </xf>
    <xf numFmtId="4" fontId="0" fillId="0" borderId="4" xfId="0" applyNumberFormat="1" applyFill="1" applyBorder="1" applyAlignment="1">
      <alignment vertical="center" wrapText="1"/>
    </xf>
    <xf numFmtId="0" fontId="0" fillId="0" borderId="4" xfId="0" applyFill="1" applyBorder="1" applyAlignment="1">
      <alignment vertical="center" wrapText="1"/>
    </xf>
    <xf numFmtId="0" fontId="0" fillId="0" borderId="6" xfId="0" applyFill="1" applyBorder="1" applyAlignment="1">
      <alignment horizontal="right" wrapText="1"/>
    </xf>
    <xf numFmtId="49" fontId="18" fillId="0" borderId="1" xfId="15" applyFill="1" applyBorder="1" applyProtection="1">
      <alignment horizontal="left" vertical="center"/>
    </xf>
    <xf numFmtId="0" fontId="33" fillId="0" borderId="2" xfId="0" applyFont="1" applyFill="1" applyBorder="1" applyAlignment="1">
      <alignment horizontal="right" wrapText="1"/>
    </xf>
    <xf numFmtId="0" fontId="36" fillId="0" borderId="1" xfId="0" applyFont="1" applyFill="1" applyBorder="1" applyAlignment="1">
      <alignment vertical="center" wrapText="1"/>
    </xf>
    <xf numFmtId="0" fontId="5" fillId="0" borderId="0" xfId="0" applyNumberFormat="1" applyFont="1" applyFill="1" applyAlignment="1" applyProtection="1">
      <alignment horizontal="right" wrapText="1"/>
      <protection locked="0"/>
    </xf>
    <xf numFmtId="4" fontId="0" fillId="0" borderId="1" xfId="0" applyNumberFormat="1" applyBorder="1"/>
    <xf numFmtId="42" fontId="0" fillId="0" borderId="1" xfId="17" applyFont="1" applyBorder="1"/>
  </cellXfs>
  <cellStyles count="18">
    <cellStyle name="BodyStyle" xfId="6" xr:uid="{00000000-0005-0000-0000-000000000000}"/>
    <cellStyle name="BodyStyle 2" xfId="15" xr:uid="{00000000-0005-0000-0000-000001000000}"/>
    <cellStyle name="Currency" xfId="11" xr:uid="{00000000-0005-0000-0000-000002000000}"/>
    <cellStyle name="Énfasis1" xfId="4" builtinId="29"/>
    <cellStyle name="HeaderStyle" xfId="5" xr:uid="{00000000-0005-0000-0000-000004000000}"/>
    <cellStyle name="HeaderStyle 2" xfId="16" xr:uid="{00000000-0005-0000-0000-000005000000}"/>
    <cellStyle name="Hipervínculo" xfId="7" builtinId="8"/>
    <cellStyle name="Millares" xfId="1" builtinId="3"/>
    <cellStyle name="Millares [0]" xfId="2" builtinId="6"/>
    <cellStyle name="Millares [0] 2" xfId="9" xr:uid="{00000000-0005-0000-0000-000009000000}"/>
    <cellStyle name="Moneda" xfId="3" builtinId="4"/>
    <cellStyle name="Moneda [0]" xfId="17" builtinId="7"/>
    <cellStyle name="Moneda [0] 2" xfId="13" xr:uid="{00000000-0005-0000-0000-00000C000000}"/>
    <cellStyle name="Moneda 2" xfId="8" xr:uid="{00000000-0005-0000-0000-00000D000000}"/>
    <cellStyle name="Normal" xfId="0" builtinId="0"/>
    <cellStyle name="Normal 3" xfId="12" xr:uid="{00000000-0005-0000-0000-00000F000000}"/>
    <cellStyle name="Normal 3 2" xfId="14" xr:uid="{00000000-0005-0000-0000-000010000000}"/>
    <cellStyle name="Numeric" xfId="10" xr:uid="{00000000-0005-0000-0000-000011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mapale/Users/Rgrodriguez/Documents/PAA/PAA%202018.D.T%20Atlantic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caicedo/Downloads/choc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mlozano/Desktop/PAA%202020/MAGDALEN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vias-my.sharepoint.com/personal/mcacua_invias_gov_co/Documents/ARCH%20VIGENCIA%202019/PLAN%20ADQUISICIONES%202020/PLAN%20ANUAL%20DE%20ADQUISICION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quisiciones  "/>
      <sheetName val="archivo de datos"/>
    </sheetNames>
    <sheetDataSet>
      <sheetData sheetId="0"/>
      <sheetData sheetId="1">
        <row r="773">
          <cell r="D773" t="str">
            <v>CO-MET-50330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s>
    <sheetDataSet>
      <sheetData sheetId="0"/>
      <sheetData sheetId="1">
        <row r="50937">
          <cell r="A50937" t="str">
            <v>80161503</v>
          </cell>
        </row>
        <row r="50938">
          <cell r="A50938" t="str">
            <v>80161504</v>
          </cell>
        </row>
        <row r="50939">
          <cell r="A50939" t="str">
            <v>80161505</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row r="1">
          <cell r="B1">
            <v>667754221</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mortega@invias.gov.co" TargetMode="External"/><Relationship Id="rId299" Type="http://schemas.openxmlformats.org/officeDocument/2006/relationships/hyperlink" Target="mailto:ocifuentes@invias.gov.co" TargetMode="External"/><Relationship Id="rId21" Type="http://schemas.openxmlformats.org/officeDocument/2006/relationships/hyperlink" Target="mailto:jespinal@invias.gov.co" TargetMode="External"/><Relationship Id="rId63" Type="http://schemas.openxmlformats.org/officeDocument/2006/relationships/hyperlink" Target="mailto:ccperez@invias.gov.co" TargetMode="External"/><Relationship Id="rId159" Type="http://schemas.openxmlformats.org/officeDocument/2006/relationships/hyperlink" Target="mailto:jegonzalez@invias.gov.co" TargetMode="External"/><Relationship Id="rId324" Type="http://schemas.openxmlformats.org/officeDocument/2006/relationships/hyperlink" Target="mailto:jgrodriguez@invias.gov.co" TargetMode="External"/><Relationship Id="rId366" Type="http://schemas.openxmlformats.org/officeDocument/2006/relationships/hyperlink" Target="mailto:rrodriguezmo@invias.gov.co" TargetMode="External"/><Relationship Id="rId170" Type="http://schemas.openxmlformats.org/officeDocument/2006/relationships/hyperlink" Target="mailto:ameza@invias.gov.co" TargetMode="External"/><Relationship Id="rId226" Type="http://schemas.openxmlformats.org/officeDocument/2006/relationships/hyperlink" Target="mailto:cmacias@invias.gov.co" TargetMode="External"/><Relationship Id="rId433" Type="http://schemas.openxmlformats.org/officeDocument/2006/relationships/hyperlink" Target="mailto:cbohorquez@invias.gov.co" TargetMode="External"/><Relationship Id="rId268" Type="http://schemas.openxmlformats.org/officeDocument/2006/relationships/hyperlink" Target="mailto:ocifuentes@invias.gov.co" TargetMode="External"/><Relationship Id="rId32" Type="http://schemas.openxmlformats.org/officeDocument/2006/relationships/hyperlink" Target="mailto:jespinal@invias.gov.co" TargetMode="External"/><Relationship Id="rId74" Type="http://schemas.openxmlformats.org/officeDocument/2006/relationships/hyperlink" Target="mailto:gfernandez@invias.gov.co" TargetMode="External"/><Relationship Id="rId128" Type="http://schemas.openxmlformats.org/officeDocument/2006/relationships/hyperlink" Target="mailto:gavargasl@invias.gov.co" TargetMode="External"/><Relationship Id="rId335" Type="http://schemas.openxmlformats.org/officeDocument/2006/relationships/hyperlink" Target="mailto:jgutierrezc@invias.gov.co" TargetMode="External"/><Relationship Id="rId377" Type="http://schemas.openxmlformats.org/officeDocument/2006/relationships/hyperlink" Target="mailto:rrodriguezmo@invias.gov.co" TargetMode="External"/><Relationship Id="rId5" Type="http://schemas.openxmlformats.org/officeDocument/2006/relationships/hyperlink" Target="mailto:jespinal@invias.gov.co" TargetMode="External"/><Relationship Id="rId181" Type="http://schemas.openxmlformats.org/officeDocument/2006/relationships/hyperlink" Target="mailto:ameza@invias.gov.co" TargetMode="External"/><Relationship Id="rId237" Type="http://schemas.openxmlformats.org/officeDocument/2006/relationships/hyperlink" Target="mailto:cmacias@invias.gov.co" TargetMode="External"/><Relationship Id="rId402" Type="http://schemas.openxmlformats.org/officeDocument/2006/relationships/hyperlink" Target="mailto:ocifuentes@invias.gov.co" TargetMode="External"/><Relationship Id="rId279" Type="http://schemas.openxmlformats.org/officeDocument/2006/relationships/hyperlink" Target="mailto:ocifuentes@invias.gov.co" TargetMode="External"/><Relationship Id="rId43" Type="http://schemas.openxmlformats.org/officeDocument/2006/relationships/hyperlink" Target="mailto:jespinal@invias.gov.co" TargetMode="External"/><Relationship Id="rId139" Type="http://schemas.openxmlformats.org/officeDocument/2006/relationships/hyperlink" Target="mailto:muribe@invias.gov.co" TargetMode="External"/><Relationship Id="rId290" Type="http://schemas.openxmlformats.org/officeDocument/2006/relationships/hyperlink" Target="mailto:ocifuentes@invias.gov.co" TargetMode="External"/><Relationship Id="rId304" Type="http://schemas.openxmlformats.org/officeDocument/2006/relationships/hyperlink" Target="mailto:ocifuentes@invias.gov.co" TargetMode="External"/><Relationship Id="rId346" Type="http://schemas.openxmlformats.org/officeDocument/2006/relationships/hyperlink" Target="mailto:rrodriguezmo@invias.gov.co" TargetMode="External"/><Relationship Id="rId388" Type="http://schemas.openxmlformats.org/officeDocument/2006/relationships/hyperlink" Target="mailto:rrodriguezmo@invias.gov.co" TargetMode="External"/><Relationship Id="rId85" Type="http://schemas.openxmlformats.org/officeDocument/2006/relationships/hyperlink" Target="mailto:jgutierrezc@invias.gov.co" TargetMode="External"/><Relationship Id="rId150" Type="http://schemas.openxmlformats.org/officeDocument/2006/relationships/hyperlink" Target="mailto:jfajardo@invias.gov.co" TargetMode="External"/><Relationship Id="rId192" Type="http://schemas.openxmlformats.org/officeDocument/2006/relationships/hyperlink" Target="mailto:rcorredor@invias.gov.co" TargetMode="External"/><Relationship Id="rId206" Type="http://schemas.openxmlformats.org/officeDocument/2006/relationships/hyperlink" Target="mailto:rcorredor@invias.gov.co" TargetMode="External"/><Relationship Id="rId413" Type="http://schemas.openxmlformats.org/officeDocument/2006/relationships/hyperlink" Target="mailto:jrincon@invias.gov.co" TargetMode="External"/><Relationship Id="rId248" Type="http://schemas.openxmlformats.org/officeDocument/2006/relationships/hyperlink" Target="mailto:hvelasquez@invias.gov.co" TargetMode="External"/><Relationship Id="rId12" Type="http://schemas.openxmlformats.org/officeDocument/2006/relationships/hyperlink" Target="mailto:jespinal@invias.gov.co" TargetMode="External"/><Relationship Id="rId108" Type="http://schemas.openxmlformats.org/officeDocument/2006/relationships/hyperlink" Target="mailto:wramirez@invias.gov.co" TargetMode="External"/><Relationship Id="rId315" Type="http://schemas.openxmlformats.org/officeDocument/2006/relationships/hyperlink" Target="mailto:ocifuentes@invias.gov.co" TargetMode="External"/><Relationship Id="rId357" Type="http://schemas.openxmlformats.org/officeDocument/2006/relationships/hyperlink" Target="mailto:rrodriguezmo@invias.gov.co" TargetMode="External"/><Relationship Id="rId54" Type="http://schemas.openxmlformats.org/officeDocument/2006/relationships/hyperlink" Target="mailto:Mgarcia@invias.gov.co" TargetMode="External"/><Relationship Id="rId96" Type="http://schemas.openxmlformats.org/officeDocument/2006/relationships/hyperlink" Target="mailto:wramirez@invias.gov.co" TargetMode="External"/><Relationship Id="rId161" Type="http://schemas.openxmlformats.org/officeDocument/2006/relationships/hyperlink" Target="mailto:jegonzalez@invias.gov.co" TargetMode="External"/><Relationship Id="rId217" Type="http://schemas.openxmlformats.org/officeDocument/2006/relationships/hyperlink" Target="mailto:cmacias@invias.gov.co" TargetMode="External"/><Relationship Id="rId399" Type="http://schemas.openxmlformats.org/officeDocument/2006/relationships/hyperlink" Target="mailto:rrodriguezmo@invias.gov.co" TargetMode="External"/><Relationship Id="rId259" Type="http://schemas.openxmlformats.org/officeDocument/2006/relationships/hyperlink" Target="mailto:fbotero@invias.gov.co" TargetMode="External"/><Relationship Id="rId424" Type="http://schemas.openxmlformats.org/officeDocument/2006/relationships/hyperlink" Target="mailto:cbohorquez@invias.gov.co" TargetMode="External"/><Relationship Id="rId23" Type="http://schemas.openxmlformats.org/officeDocument/2006/relationships/hyperlink" Target="mailto:jespinal@invias.gov.co" TargetMode="External"/><Relationship Id="rId119" Type="http://schemas.openxmlformats.org/officeDocument/2006/relationships/hyperlink" Target="mailto:gavargasl@invias.gov.co" TargetMode="External"/><Relationship Id="rId270" Type="http://schemas.openxmlformats.org/officeDocument/2006/relationships/hyperlink" Target="mailto:ocifuentes@invias.gov.co" TargetMode="External"/><Relationship Id="rId326" Type="http://schemas.openxmlformats.org/officeDocument/2006/relationships/hyperlink" Target="mailto:cmoran@invias.gov.co" TargetMode="External"/><Relationship Id="rId65" Type="http://schemas.openxmlformats.org/officeDocument/2006/relationships/hyperlink" Target="mailto:ccperez@invias.gov.co" TargetMode="External"/><Relationship Id="rId130" Type="http://schemas.openxmlformats.org/officeDocument/2006/relationships/hyperlink" Target="mailto:gavargasl@invias.gov.co" TargetMode="External"/><Relationship Id="rId368" Type="http://schemas.openxmlformats.org/officeDocument/2006/relationships/hyperlink" Target="mailto:rrodriguezmo@invias.gov.co" TargetMode="External"/><Relationship Id="rId172" Type="http://schemas.openxmlformats.org/officeDocument/2006/relationships/hyperlink" Target="mailto:ameza@invias.gov.co" TargetMode="External"/><Relationship Id="rId228" Type="http://schemas.openxmlformats.org/officeDocument/2006/relationships/hyperlink" Target="mailto:cmacias@invias.gov.co" TargetMode="External"/><Relationship Id="rId435" Type="http://schemas.openxmlformats.org/officeDocument/2006/relationships/hyperlink" Target="mailto:cbohorquez@invias.gov.co" TargetMode="External"/><Relationship Id="rId281" Type="http://schemas.openxmlformats.org/officeDocument/2006/relationships/hyperlink" Target="mailto:ocifuentes@invias.gov.co" TargetMode="External"/><Relationship Id="rId337" Type="http://schemas.openxmlformats.org/officeDocument/2006/relationships/hyperlink" Target="mailto:jgutierrezc@invias.gov.co" TargetMode="External"/><Relationship Id="rId34" Type="http://schemas.openxmlformats.org/officeDocument/2006/relationships/hyperlink" Target="mailto:jespinal@invias.gov.co" TargetMode="External"/><Relationship Id="rId76" Type="http://schemas.openxmlformats.org/officeDocument/2006/relationships/hyperlink" Target="mailto:gfernandez@invias.gov.co" TargetMode="External"/><Relationship Id="rId141" Type="http://schemas.openxmlformats.org/officeDocument/2006/relationships/hyperlink" Target="mailto:jfajardo@invias.gov.co" TargetMode="External"/><Relationship Id="rId379" Type="http://schemas.openxmlformats.org/officeDocument/2006/relationships/hyperlink" Target="mailto:rrodriguezmo@invias.gov.co" TargetMode="External"/><Relationship Id="rId7" Type="http://schemas.openxmlformats.org/officeDocument/2006/relationships/hyperlink" Target="mailto:jespinal@invias.gov.co" TargetMode="External"/><Relationship Id="rId183" Type="http://schemas.openxmlformats.org/officeDocument/2006/relationships/hyperlink" Target="mailto:rcorredor@invias.gov.co" TargetMode="External"/><Relationship Id="rId239" Type="http://schemas.openxmlformats.org/officeDocument/2006/relationships/hyperlink" Target="mailto:cmacias@invias.gov.co" TargetMode="External"/><Relationship Id="rId390" Type="http://schemas.openxmlformats.org/officeDocument/2006/relationships/hyperlink" Target="mailto:rrodriguezmo@invias.gov.co" TargetMode="External"/><Relationship Id="rId404" Type="http://schemas.openxmlformats.org/officeDocument/2006/relationships/hyperlink" Target="mailto:cmoreno@invias.gov.co" TargetMode="External"/><Relationship Id="rId250" Type="http://schemas.openxmlformats.org/officeDocument/2006/relationships/hyperlink" Target="mailto:hvelasquez@invias.gov.co" TargetMode="External"/><Relationship Id="rId292" Type="http://schemas.openxmlformats.org/officeDocument/2006/relationships/hyperlink" Target="mailto:ocifuentes@invias.gov.co" TargetMode="External"/><Relationship Id="rId306" Type="http://schemas.openxmlformats.org/officeDocument/2006/relationships/hyperlink" Target="mailto:ocifuentes@invias.gov.co" TargetMode="External"/><Relationship Id="rId45" Type="http://schemas.openxmlformats.org/officeDocument/2006/relationships/hyperlink" Target="mailto:jespinal@invias.gov.co" TargetMode="External"/><Relationship Id="rId87" Type="http://schemas.openxmlformats.org/officeDocument/2006/relationships/hyperlink" Target="mailto:jgutierrezc@invias.gov.co" TargetMode="External"/><Relationship Id="rId110" Type="http://schemas.openxmlformats.org/officeDocument/2006/relationships/hyperlink" Target="mailto:wramirez@invias.gov.co" TargetMode="External"/><Relationship Id="rId348" Type="http://schemas.openxmlformats.org/officeDocument/2006/relationships/hyperlink" Target="mailto:rrodriguezmo@invias.gov.co" TargetMode="External"/><Relationship Id="rId152" Type="http://schemas.openxmlformats.org/officeDocument/2006/relationships/hyperlink" Target="mailto:jromero@invias.gov.co" TargetMode="External"/><Relationship Id="rId194" Type="http://schemas.openxmlformats.org/officeDocument/2006/relationships/hyperlink" Target="mailto:rcorredor@invias.gov.co" TargetMode="External"/><Relationship Id="rId208" Type="http://schemas.openxmlformats.org/officeDocument/2006/relationships/hyperlink" Target="mailto:ncamargo@invias.gov.co" TargetMode="External"/><Relationship Id="rId415" Type="http://schemas.openxmlformats.org/officeDocument/2006/relationships/hyperlink" Target="mailto:jleon@invias.gov.co" TargetMode="External"/><Relationship Id="rId261" Type="http://schemas.openxmlformats.org/officeDocument/2006/relationships/hyperlink" Target="mailto:ocifuentes@invias.gov.co" TargetMode="External"/><Relationship Id="rId14" Type="http://schemas.openxmlformats.org/officeDocument/2006/relationships/hyperlink" Target="mailto:jespinal@invias.gov.co" TargetMode="External"/><Relationship Id="rId56" Type="http://schemas.openxmlformats.org/officeDocument/2006/relationships/hyperlink" Target="mailto:ccperez@invias.gov.co" TargetMode="External"/><Relationship Id="rId317" Type="http://schemas.openxmlformats.org/officeDocument/2006/relationships/hyperlink" Target="mailto:ocifuentes@invias.gov.co" TargetMode="External"/><Relationship Id="rId359" Type="http://schemas.openxmlformats.org/officeDocument/2006/relationships/hyperlink" Target="mailto:rrodriguezmo@invias.gov.co" TargetMode="External"/><Relationship Id="rId98" Type="http://schemas.openxmlformats.org/officeDocument/2006/relationships/hyperlink" Target="mailto:wramirez@invias.gov.co" TargetMode="External"/><Relationship Id="rId121" Type="http://schemas.openxmlformats.org/officeDocument/2006/relationships/hyperlink" Target="mailto:gavargasl@invias.gov.co" TargetMode="External"/><Relationship Id="rId163" Type="http://schemas.openxmlformats.org/officeDocument/2006/relationships/hyperlink" Target="mailto:jegonzalez@invias.gov.co" TargetMode="External"/><Relationship Id="rId219" Type="http://schemas.openxmlformats.org/officeDocument/2006/relationships/hyperlink" Target="mailto:cmacias@invias.gov.co" TargetMode="External"/><Relationship Id="rId370" Type="http://schemas.openxmlformats.org/officeDocument/2006/relationships/hyperlink" Target="mailto:rrodriguezmo@invias.gov.co" TargetMode="External"/><Relationship Id="rId426" Type="http://schemas.openxmlformats.org/officeDocument/2006/relationships/hyperlink" Target="mailto:gguerra@invias.gov.co" TargetMode="External"/><Relationship Id="rId230" Type="http://schemas.openxmlformats.org/officeDocument/2006/relationships/hyperlink" Target="mailto:cmacias@invias.gov.co" TargetMode="External"/><Relationship Id="rId25" Type="http://schemas.openxmlformats.org/officeDocument/2006/relationships/hyperlink" Target="mailto:jespinal@invias.gov.co" TargetMode="External"/><Relationship Id="rId67" Type="http://schemas.openxmlformats.org/officeDocument/2006/relationships/hyperlink" Target="mailto:ccperez@invias.gov.co" TargetMode="External"/><Relationship Id="rId272" Type="http://schemas.openxmlformats.org/officeDocument/2006/relationships/hyperlink" Target="mailto:ocifuentes@invias.gov.co" TargetMode="External"/><Relationship Id="rId328" Type="http://schemas.openxmlformats.org/officeDocument/2006/relationships/hyperlink" Target="mailto:jrodriguez@invias.gov.co" TargetMode="External"/><Relationship Id="rId132" Type="http://schemas.openxmlformats.org/officeDocument/2006/relationships/hyperlink" Target="mailto:gavargasl@invias.gov.co" TargetMode="External"/><Relationship Id="rId174" Type="http://schemas.openxmlformats.org/officeDocument/2006/relationships/hyperlink" Target="mailto:ameza@invias.gov.co" TargetMode="External"/><Relationship Id="rId381" Type="http://schemas.openxmlformats.org/officeDocument/2006/relationships/hyperlink" Target="mailto:rrodriguezmo@invias.gov.co" TargetMode="External"/><Relationship Id="rId241" Type="http://schemas.openxmlformats.org/officeDocument/2006/relationships/hyperlink" Target="mailto:erojas@invias.gov.co" TargetMode="External"/><Relationship Id="rId437" Type="http://schemas.openxmlformats.org/officeDocument/2006/relationships/printerSettings" Target="../printerSettings/printerSettings1.bin"/><Relationship Id="rId36" Type="http://schemas.openxmlformats.org/officeDocument/2006/relationships/hyperlink" Target="mailto:jespinal@invias.gov.co" TargetMode="External"/><Relationship Id="rId283" Type="http://schemas.openxmlformats.org/officeDocument/2006/relationships/hyperlink" Target="mailto:ocifuentes@invias.gov.co" TargetMode="External"/><Relationship Id="rId339" Type="http://schemas.openxmlformats.org/officeDocument/2006/relationships/hyperlink" Target="mailto:jgutierrezc@invias.gov.co" TargetMode="External"/><Relationship Id="rId78" Type="http://schemas.openxmlformats.org/officeDocument/2006/relationships/hyperlink" Target="mailto:gfernandez@invias.gov.co" TargetMode="External"/><Relationship Id="rId101" Type="http://schemas.openxmlformats.org/officeDocument/2006/relationships/hyperlink" Target="mailto:wramirez@invias.gov.co" TargetMode="External"/><Relationship Id="rId143" Type="http://schemas.openxmlformats.org/officeDocument/2006/relationships/hyperlink" Target="mailto:jfajardo@invias.gov.co" TargetMode="External"/><Relationship Id="rId185" Type="http://schemas.openxmlformats.org/officeDocument/2006/relationships/hyperlink" Target="mailto:rcorredor@invias.gov.co" TargetMode="External"/><Relationship Id="rId350" Type="http://schemas.openxmlformats.org/officeDocument/2006/relationships/hyperlink" Target="mailto:rrodriguezmo@invias.gov.co" TargetMode="External"/><Relationship Id="rId406" Type="http://schemas.openxmlformats.org/officeDocument/2006/relationships/hyperlink" Target="mailto:wramirez@invias.gov.co" TargetMode="External"/><Relationship Id="rId9" Type="http://schemas.openxmlformats.org/officeDocument/2006/relationships/hyperlink" Target="mailto:jespinal@invias.gov.co" TargetMode="External"/><Relationship Id="rId210" Type="http://schemas.openxmlformats.org/officeDocument/2006/relationships/hyperlink" Target="mailto:ncamargo@invias.gov.co" TargetMode="External"/><Relationship Id="rId392" Type="http://schemas.openxmlformats.org/officeDocument/2006/relationships/hyperlink" Target="mailto:rrodriguezmo@invias.gov.co" TargetMode="External"/><Relationship Id="rId252" Type="http://schemas.openxmlformats.org/officeDocument/2006/relationships/hyperlink" Target="mailto:cmoran@invias.gov.co" TargetMode="External"/><Relationship Id="rId294" Type="http://schemas.openxmlformats.org/officeDocument/2006/relationships/hyperlink" Target="mailto:ocifuentes@invias.gov.co" TargetMode="External"/><Relationship Id="rId308" Type="http://schemas.openxmlformats.org/officeDocument/2006/relationships/hyperlink" Target="mailto:ocifuentes@invias.gov.co" TargetMode="External"/><Relationship Id="rId47" Type="http://schemas.openxmlformats.org/officeDocument/2006/relationships/hyperlink" Target="mailto:jespinal@invias.gov.co" TargetMode="External"/><Relationship Id="rId89" Type="http://schemas.openxmlformats.org/officeDocument/2006/relationships/hyperlink" Target="mailto:wramirez@invias.gov.co" TargetMode="External"/><Relationship Id="rId112" Type="http://schemas.openxmlformats.org/officeDocument/2006/relationships/hyperlink" Target="mailto:ozuleta@invias.gov.co" TargetMode="External"/><Relationship Id="rId154" Type="http://schemas.openxmlformats.org/officeDocument/2006/relationships/hyperlink" Target="mailto:jegonzalez@invias.gov.co" TargetMode="External"/><Relationship Id="rId361" Type="http://schemas.openxmlformats.org/officeDocument/2006/relationships/hyperlink" Target="mailto:rrodriguezmo@invias.gov.co" TargetMode="External"/><Relationship Id="rId196" Type="http://schemas.openxmlformats.org/officeDocument/2006/relationships/hyperlink" Target="mailto:rcorredor@invias.gov.co" TargetMode="External"/><Relationship Id="rId417" Type="http://schemas.openxmlformats.org/officeDocument/2006/relationships/hyperlink" Target="mailto:ejaimes@invias.gov.co" TargetMode="External"/><Relationship Id="rId16" Type="http://schemas.openxmlformats.org/officeDocument/2006/relationships/hyperlink" Target="mailto:jespinal@invias.gov.co" TargetMode="External"/><Relationship Id="rId221" Type="http://schemas.openxmlformats.org/officeDocument/2006/relationships/hyperlink" Target="mailto:cmacias@invias.gov.co" TargetMode="External"/><Relationship Id="rId263" Type="http://schemas.openxmlformats.org/officeDocument/2006/relationships/hyperlink" Target="mailto:ocifuentes@invias.gov.co" TargetMode="External"/><Relationship Id="rId319" Type="http://schemas.openxmlformats.org/officeDocument/2006/relationships/hyperlink" Target="mailto:ocifuentes@invias.gov.co" TargetMode="External"/><Relationship Id="rId58" Type="http://schemas.openxmlformats.org/officeDocument/2006/relationships/hyperlink" Target="mailto:ccperez@invias.gov.co" TargetMode="External"/><Relationship Id="rId123" Type="http://schemas.openxmlformats.org/officeDocument/2006/relationships/hyperlink" Target="mailto:gavargasl@invias.gov.co" TargetMode="External"/><Relationship Id="rId330" Type="http://schemas.openxmlformats.org/officeDocument/2006/relationships/hyperlink" Target="mailto:cmeza@invias.gov.co" TargetMode="External"/><Relationship Id="rId165" Type="http://schemas.openxmlformats.org/officeDocument/2006/relationships/hyperlink" Target="mailto:jegonzalez@invias.gov.co" TargetMode="External"/><Relationship Id="rId372" Type="http://schemas.openxmlformats.org/officeDocument/2006/relationships/hyperlink" Target="mailto:rrodriguezmo@invias.gov.co" TargetMode="External"/><Relationship Id="rId428" Type="http://schemas.openxmlformats.org/officeDocument/2006/relationships/hyperlink" Target="mailto:srdriguez@invias.gov.co" TargetMode="External"/><Relationship Id="rId232" Type="http://schemas.openxmlformats.org/officeDocument/2006/relationships/hyperlink" Target="mailto:wbarros@invias.gov.co" TargetMode="External"/><Relationship Id="rId274" Type="http://schemas.openxmlformats.org/officeDocument/2006/relationships/hyperlink" Target="mailto:ocifuentes@invias.gov.co" TargetMode="External"/><Relationship Id="rId27" Type="http://schemas.openxmlformats.org/officeDocument/2006/relationships/hyperlink" Target="mailto:jespinal@invias.gov.co" TargetMode="External"/><Relationship Id="rId69" Type="http://schemas.openxmlformats.org/officeDocument/2006/relationships/hyperlink" Target="mailto:ccperez@invias.gov.co" TargetMode="External"/><Relationship Id="rId134" Type="http://schemas.openxmlformats.org/officeDocument/2006/relationships/hyperlink" Target="mailto:gavargasl@invias.gov.co" TargetMode="External"/><Relationship Id="rId80" Type="http://schemas.openxmlformats.org/officeDocument/2006/relationships/hyperlink" Target="mailto:gfernandez@invias.gov.co" TargetMode="External"/><Relationship Id="rId176" Type="http://schemas.openxmlformats.org/officeDocument/2006/relationships/hyperlink" Target="mailto:ameza@invias.gov.co" TargetMode="External"/><Relationship Id="rId341" Type="http://schemas.openxmlformats.org/officeDocument/2006/relationships/hyperlink" Target="mailto:rrodriguezmo@invias.gov.co" TargetMode="External"/><Relationship Id="rId383" Type="http://schemas.openxmlformats.org/officeDocument/2006/relationships/hyperlink" Target="mailto:rrodriguezmo@invias.gov.co" TargetMode="External"/><Relationship Id="rId201" Type="http://schemas.openxmlformats.org/officeDocument/2006/relationships/hyperlink" Target="mailto:rcorredor@invias.gov.co" TargetMode="External"/><Relationship Id="rId243" Type="http://schemas.openxmlformats.org/officeDocument/2006/relationships/hyperlink" Target="mailto:cbarbanti@invias.gov.co" TargetMode="External"/><Relationship Id="rId285" Type="http://schemas.openxmlformats.org/officeDocument/2006/relationships/hyperlink" Target="mailto:ocifuentes@invias.gov.co" TargetMode="External"/><Relationship Id="rId38" Type="http://schemas.openxmlformats.org/officeDocument/2006/relationships/hyperlink" Target="mailto:jespinal@invias.gov.co" TargetMode="External"/><Relationship Id="rId103" Type="http://schemas.openxmlformats.org/officeDocument/2006/relationships/hyperlink" Target="mailto:wramirez@invias.gov.co" TargetMode="External"/><Relationship Id="rId310" Type="http://schemas.openxmlformats.org/officeDocument/2006/relationships/hyperlink" Target="mailto:ocifuentes@invias.gov.co" TargetMode="External"/><Relationship Id="rId91" Type="http://schemas.openxmlformats.org/officeDocument/2006/relationships/hyperlink" Target="mailto:wramirez@invias.gov.co" TargetMode="External"/><Relationship Id="rId145" Type="http://schemas.openxmlformats.org/officeDocument/2006/relationships/hyperlink" Target="mailto:jfajardo@invias.gov.co" TargetMode="External"/><Relationship Id="rId187" Type="http://schemas.openxmlformats.org/officeDocument/2006/relationships/hyperlink" Target="mailto:rcorredor@invias.gov.co" TargetMode="External"/><Relationship Id="rId352" Type="http://schemas.openxmlformats.org/officeDocument/2006/relationships/hyperlink" Target="mailto:rrodriguezmo@invias.gov.co" TargetMode="External"/><Relationship Id="rId394" Type="http://schemas.openxmlformats.org/officeDocument/2006/relationships/hyperlink" Target="mailto:rrodriguezmo@invias.gov.co" TargetMode="External"/><Relationship Id="rId408" Type="http://schemas.openxmlformats.org/officeDocument/2006/relationships/hyperlink" Target="mailto:jvalencia@invias.gov.co" TargetMode="External"/><Relationship Id="rId212" Type="http://schemas.openxmlformats.org/officeDocument/2006/relationships/hyperlink" Target="mailto:uacero@invias.gov.co" TargetMode="External"/><Relationship Id="rId254" Type="http://schemas.openxmlformats.org/officeDocument/2006/relationships/hyperlink" Target="mailto:cmoran@invias.gov.co" TargetMode="External"/><Relationship Id="rId49" Type="http://schemas.openxmlformats.org/officeDocument/2006/relationships/hyperlink" Target="mailto:Mgarcia@invias.gov.co" TargetMode="External"/><Relationship Id="rId114" Type="http://schemas.openxmlformats.org/officeDocument/2006/relationships/hyperlink" Target="mailto:jmortega@invias.gov.co" TargetMode="External"/><Relationship Id="rId296" Type="http://schemas.openxmlformats.org/officeDocument/2006/relationships/hyperlink" Target="mailto:ocifuentes@invias.gov.co" TargetMode="External"/><Relationship Id="rId60" Type="http://schemas.openxmlformats.org/officeDocument/2006/relationships/hyperlink" Target="mailto:ccperez@invias.gov.co" TargetMode="External"/><Relationship Id="rId81" Type="http://schemas.openxmlformats.org/officeDocument/2006/relationships/hyperlink" Target="mailto:jgutierrezc@invias.gov.co" TargetMode="External"/><Relationship Id="rId135" Type="http://schemas.openxmlformats.org/officeDocument/2006/relationships/hyperlink" Target="mailto:ctellezp@invias.gov.co" TargetMode="External"/><Relationship Id="rId156" Type="http://schemas.openxmlformats.org/officeDocument/2006/relationships/hyperlink" Target="mailto:jegonzalez@invias.gov.co" TargetMode="External"/><Relationship Id="rId177" Type="http://schemas.openxmlformats.org/officeDocument/2006/relationships/hyperlink" Target="mailto:ameza@invias.gov.co" TargetMode="External"/><Relationship Id="rId198" Type="http://schemas.openxmlformats.org/officeDocument/2006/relationships/hyperlink" Target="mailto:rcorredor@invias.gov.co" TargetMode="External"/><Relationship Id="rId321" Type="http://schemas.openxmlformats.org/officeDocument/2006/relationships/hyperlink" Target="mailto:ocifuentes@invias.gov.co" TargetMode="External"/><Relationship Id="rId342" Type="http://schemas.openxmlformats.org/officeDocument/2006/relationships/hyperlink" Target="mailto:rrodriguezmo@invias.gov.co" TargetMode="External"/><Relationship Id="rId363" Type="http://schemas.openxmlformats.org/officeDocument/2006/relationships/hyperlink" Target="mailto:rrodriguezmo@invias.gov.co" TargetMode="External"/><Relationship Id="rId384" Type="http://schemas.openxmlformats.org/officeDocument/2006/relationships/hyperlink" Target="mailto:rrodriguezmo@invias.gov.co" TargetMode="External"/><Relationship Id="rId419" Type="http://schemas.openxmlformats.org/officeDocument/2006/relationships/hyperlink" Target="mailto:jgonzlaez@invias.gov.co" TargetMode="External"/><Relationship Id="rId202" Type="http://schemas.openxmlformats.org/officeDocument/2006/relationships/hyperlink" Target="mailto:rcorredor@invias.gov.co" TargetMode="External"/><Relationship Id="rId223" Type="http://schemas.openxmlformats.org/officeDocument/2006/relationships/hyperlink" Target="mailto:cmacias@invias.gov.co" TargetMode="External"/><Relationship Id="rId244" Type="http://schemas.openxmlformats.org/officeDocument/2006/relationships/hyperlink" Target="mailto:hvelasquez@invias.gov.co" TargetMode="External"/><Relationship Id="rId430" Type="http://schemas.openxmlformats.org/officeDocument/2006/relationships/hyperlink" Target="mailto:wbarros@invias.gov.co" TargetMode="External"/><Relationship Id="rId18" Type="http://schemas.openxmlformats.org/officeDocument/2006/relationships/hyperlink" Target="mailto:jespinal@invias.gov.co" TargetMode="External"/><Relationship Id="rId39" Type="http://schemas.openxmlformats.org/officeDocument/2006/relationships/hyperlink" Target="mailto:jespinal@invias.gov.co" TargetMode="External"/><Relationship Id="rId265" Type="http://schemas.openxmlformats.org/officeDocument/2006/relationships/hyperlink" Target="mailto:ocifuentes@invias.gov.co" TargetMode="External"/><Relationship Id="rId286" Type="http://schemas.openxmlformats.org/officeDocument/2006/relationships/hyperlink" Target="mailto:ocifuentes@invias.gov.co" TargetMode="External"/><Relationship Id="rId50" Type="http://schemas.openxmlformats.org/officeDocument/2006/relationships/hyperlink" Target="mailto:Mgarcia@invias.gov.co" TargetMode="External"/><Relationship Id="rId104" Type="http://schemas.openxmlformats.org/officeDocument/2006/relationships/hyperlink" Target="mailto:wramirez@invias.gov.co" TargetMode="External"/><Relationship Id="rId125" Type="http://schemas.openxmlformats.org/officeDocument/2006/relationships/hyperlink" Target="mailto:gavargasl@invias.gov.co" TargetMode="External"/><Relationship Id="rId146" Type="http://schemas.openxmlformats.org/officeDocument/2006/relationships/hyperlink" Target="mailto:jfajardo@invias.gov.co" TargetMode="External"/><Relationship Id="rId167" Type="http://schemas.openxmlformats.org/officeDocument/2006/relationships/hyperlink" Target="mailto:jegonzalez@invias.gov.co" TargetMode="External"/><Relationship Id="rId188" Type="http://schemas.openxmlformats.org/officeDocument/2006/relationships/hyperlink" Target="mailto:rcorredor@invias.gov.co" TargetMode="External"/><Relationship Id="rId311" Type="http://schemas.openxmlformats.org/officeDocument/2006/relationships/hyperlink" Target="mailto:ocifuentes@invias.gov.co" TargetMode="External"/><Relationship Id="rId332" Type="http://schemas.openxmlformats.org/officeDocument/2006/relationships/hyperlink" Target="mailto:cdirector@invias.gov.co" TargetMode="External"/><Relationship Id="rId353" Type="http://schemas.openxmlformats.org/officeDocument/2006/relationships/hyperlink" Target="mailto:rrodriguezmo@invias.gov.co" TargetMode="External"/><Relationship Id="rId374" Type="http://schemas.openxmlformats.org/officeDocument/2006/relationships/hyperlink" Target="mailto:rrodriguezmo@invias.gov.co" TargetMode="External"/><Relationship Id="rId395" Type="http://schemas.openxmlformats.org/officeDocument/2006/relationships/hyperlink" Target="mailto:rrodriguezmo@invias.gov.co" TargetMode="External"/><Relationship Id="rId409" Type="http://schemas.openxmlformats.org/officeDocument/2006/relationships/hyperlink" Target="mailto:gperez@invias.gov.co" TargetMode="External"/><Relationship Id="rId71" Type="http://schemas.openxmlformats.org/officeDocument/2006/relationships/hyperlink" Target="mailto:ccperez@invias.gov.co" TargetMode="External"/><Relationship Id="rId92" Type="http://schemas.openxmlformats.org/officeDocument/2006/relationships/hyperlink" Target="mailto:wramirez@invias.gov.co" TargetMode="External"/><Relationship Id="rId213" Type="http://schemas.openxmlformats.org/officeDocument/2006/relationships/hyperlink" Target="mailto:cmacias@invias.gov.co" TargetMode="External"/><Relationship Id="rId234" Type="http://schemas.openxmlformats.org/officeDocument/2006/relationships/hyperlink" Target="mailto:wbarros@invias.gov.co" TargetMode="External"/><Relationship Id="rId420" Type="http://schemas.openxmlformats.org/officeDocument/2006/relationships/hyperlink" Target="mailto:fbotero@invias.gov.co" TargetMode="External"/><Relationship Id="rId2" Type="http://schemas.openxmlformats.org/officeDocument/2006/relationships/hyperlink" Target="mailto:jespinal@invias.gov.co" TargetMode="External"/><Relationship Id="rId29" Type="http://schemas.openxmlformats.org/officeDocument/2006/relationships/hyperlink" Target="mailto:jespinal@invias.gov.co" TargetMode="External"/><Relationship Id="rId255" Type="http://schemas.openxmlformats.org/officeDocument/2006/relationships/hyperlink" Target="mailto:cmoran@invias.gov.co" TargetMode="External"/><Relationship Id="rId276" Type="http://schemas.openxmlformats.org/officeDocument/2006/relationships/hyperlink" Target="mailto:ocifuentes@invias.gov.co" TargetMode="External"/><Relationship Id="rId297" Type="http://schemas.openxmlformats.org/officeDocument/2006/relationships/hyperlink" Target="mailto:ocifuentes@invias.gov.co" TargetMode="External"/><Relationship Id="rId40" Type="http://schemas.openxmlformats.org/officeDocument/2006/relationships/hyperlink" Target="mailto:jespinal@invias.gov.co" TargetMode="External"/><Relationship Id="rId115" Type="http://schemas.openxmlformats.org/officeDocument/2006/relationships/hyperlink" Target="mailto:jmortega@invias.gov.co" TargetMode="External"/><Relationship Id="rId136" Type="http://schemas.openxmlformats.org/officeDocument/2006/relationships/hyperlink" Target="mailto:muribe@invias.gov.co" TargetMode="External"/><Relationship Id="rId157" Type="http://schemas.openxmlformats.org/officeDocument/2006/relationships/hyperlink" Target="mailto:jegonzalez@invias.gov.co" TargetMode="External"/><Relationship Id="rId178" Type="http://schemas.openxmlformats.org/officeDocument/2006/relationships/hyperlink" Target="mailto:ameza@invias.gov.co" TargetMode="External"/><Relationship Id="rId301" Type="http://schemas.openxmlformats.org/officeDocument/2006/relationships/hyperlink" Target="mailto:ocifuentes@invias.gov.co" TargetMode="External"/><Relationship Id="rId322" Type="http://schemas.openxmlformats.org/officeDocument/2006/relationships/hyperlink" Target="mailto:ocifuentes@invias.gov.co" TargetMode="External"/><Relationship Id="rId343" Type="http://schemas.openxmlformats.org/officeDocument/2006/relationships/hyperlink" Target="mailto:rrodriguezmo@invias.gov.co" TargetMode="External"/><Relationship Id="rId364" Type="http://schemas.openxmlformats.org/officeDocument/2006/relationships/hyperlink" Target="mailto:rrodriguezmo@invias.gov.co" TargetMode="External"/><Relationship Id="rId61" Type="http://schemas.openxmlformats.org/officeDocument/2006/relationships/hyperlink" Target="mailto:ccperez@invias.gov.co" TargetMode="External"/><Relationship Id="rId82" Type="http://schemas.openxmlformats.org/officeDocument/2006/relationships/hyperlink" Target="mailto:jgutierrezc@invias.gov.co" TargetMode="External"/><Relationship Id="rId199" Type="http://schemas.openxmlformats.org/officeDocument/2006/relationships/hyperlink" Target="mailto:rcorredor@invias.gov.co" TargetMode="External"/><Relationship Id="rId203" Type="http://schemas.openxmlformats.org/officeDocument/2006/relationships/hyperlink" Target="mailto:rcorredor@invias.gov.co" TargetMode="External"/><Relationship Id="rId385" Type="http://schemas.openxmlformats.org/officeDocument/2006/relationships/hyperlink" Target="mailto:rrodriguezmo@invias.gov.co" TargetMode="External"/><Relationship Id="rId19" Type="http://schemas.openxmlformats.org/officeDocument/2006/relationships/hyperlink" Target="mailto:jespinal@invias.gov.co" TargetMode="External"/><Relationship Id="rId224" Type="http://schemas.openxmlformats.org/officeDocument/2006/relationships/hyperlink" Target="mailto:cmacias@invias.gov.co" TargetMode="External"/><Relationship Id="rId245" Type="http://schemas.openxmlformats.org/officeDocument/2006/relationships/hyperlink" Target="mailto:hvelasquez@invias.gov.co" TargetMode="External"/><Relationship Id="rId266" Type="http://schemas.openxmlformats.org/officeDocument/2006/relationships/hyperlink" Target="mailto:ocifuentes@invias.gov.co" TargetMode="External"/><Relationship Id="rId287" Type="http://schemas.openxmlformats.org/officeDocument/2006/relationships/hyperlink" Target="mailto:ocifuentes@invias.gov.co" TargetMode="External"/><Relationship Id="rId410" Type="http://schemas.openxmlformats.org/officeDocument/2006/relationships/hyperlink" Target="mailto:dabad@invias.gov.co" TargetMode="External"/><Relationship Id="rId431" Type="http://schemas.openxmlformats.org/officeDocument/2006/relationships/hyperlink" Target="mailto:cbohorquez@invias.gov.co" TargetMode="External"/><Relationship Id="rId30" Type="http://schemas.openxmlformats.org/officeDocument/2006/relationships/hyperlink" Target="mailto:jespinal@invias.gov.co" TargetMode="External"/><Relationship Id="rId105" Type="http://schemas.openxmlformats.org/officeDocument/2006/relationships/hyperlink" Target="mailto:wramirez@invias.gov.co" TargetMode="External"/><Relationship Id="rId126" Type="http://schemas.openxmlformats.org/officeDocument/2006/relationships/hyperlink" Target="mailto:gavargasl@invias.gov.co" TargetMode="External"/><Relationship Id="rId147" Type="http://schemas.openxmlformats.org/officeDocument/2006/relationships/hyperlink" Target="mailto:jfajardo@invias.gov.co" TargetMode="External"/><Relationship Id="rId168" Type="http://schemas.openxmlformats.org/officeDocument/2006/relationships/hyperlink" Target="mailto:jegonzalez@invias.gov.co" TargetMode="External"/><Relationship Id="rId312" Type="http://schemas.openxmlformats.org/officeDocument/2006/relationships/hyperlink" Target="mailto:ocifuentes@invias.gov.co" TargetMode="External"/><Relationship Id="rId333" Type="http://schemas.openxmlformats.org/officeDocument/2006/relationships/hyperlink" Target="mailto:jgutierrezc@invias.gov.co" TargetMode="External"/><Relationship Id="rId354" Type="http://schemas.openxmlformats.org/officeDocument/2006/relationships/hyperlink" Target="mailto:rrodriguezmo@invias.gov.co" TargetMode="External"/><Relationship Id="rId51" Type="http://schemas.openxmlformats.org/officeDocument/2006/relationships/hyperlink" Target="mailto:Mgarcia@invias.gov.co" TargetMode="External"/><Relationship Id="rId72" Type="http://schemas.openxmlformats.org/officeDocument/2006/relationships/hyperlink" Target="mailto:gfernandez@invias.gov.co" TargetMode="External"/><Relationship Id="rId93" Type="http://schemas.openxmlformats.org/officeDocument/2006/relationships/hyperlink" Target="mailto:wramirez@invias.gov.co" TargetMode="External"/><Relationship Id="rId189" Type="http://schemas.openxmlformats.org/officeDocument/2006/relationships/hyperlink" Target="mailto:rcorredor@invias.gov.co" TargetMode="External"/><Relationship Id="rId375" Type="http://schemas.openxmlformats.org/officeDocument/2006/relationships/hyperlink" Target="mailto:rrodriguezmo@invias.gov.co" TargetMode="External"/><Relationship Id="rId396" Type="http://schemas.openxmlformats.org/officeDocument/2006/relationships/hyperlink" Target="mailto:rrodriguezmo@invias.gov.co" TargetMode="External"/><Relationship Id="rId3" Type="http://schemas.openxmlformats.org/officeDocument/2006/relationships/hyperlink" Target="mailto:jespinal@invias.gov.co" TargetMode="External"/><Relationship Id="rId214" Type="http://schemas.openxmlformats.org/officeDocument/2006/relationships/hyperlink" Target="mailto:cmacias@invias.gov.co" TargetMode="External"/><Relationship Id="rId235" Type="http://schemas.openxmlformats.org/officeDocument/2006/relationships/hyperlink" Target="mailto:wbarros@invias.gov.co" TargetMode="External"/><Relationship Id="rId256" Type="http://schemas.openxmlformats.org/officeDocument/2006/relationships/hyperlink" Target="mailto:cmoran@invias.gov.co" TargetMode="External"/><Relationship Id="rId277" Type="http://schemas.openxmlformats.org/officeDocument/2006/relationships/hyperlink" Target="mailto:ocifuentes@invias.gov.co" TargetMode="External"/><Relationship Id="rId298" Type="http://schemas.openxmlformats.org/officeDocument/2006/relationships/hyperlink" Target="mailto:ocifuentes@invias.gov.co" TargetMode="External"/><Relationship Id="rId400" Type="http://schemas.openxmlformats.org/officeDocument/2006/relationships/hyperlink" Target="mailto:ocifuentes@invias.gov.co" TargetMode="External"/><Relationship Id="rId421" Type="http://schemas.openxmlformats.org/officeDocument/2006/relationships/hyperlink" Target="mailto:cbohorquez@invias.gov.co" TargetMode="External"/><Relationship Id="rId116" Type="http://schemas.openxmlformats.org/officeDocument/2006/relationships/hyperlink" Target="mailto:jmortega@invias.gov.co" TargetMode="External"/><Relationship Id="rId137" Type="http://schemas.openxmlformats.org/officeDocument/2006/relationships/hyperlink" Target="mailto:muribe@invias.gov.co" TargetMode="External"/><Relationship Id="rId158" Type="http://schemas.openxmlformats.org/officeDocument/2006/relationships/hyperlink" Target="mailto:jegonzalez@invias.gov.co" TargetMode="External"/><Relationship Id="rId302" Type="http://schemas.openxmlformats.org/officeDocument/2006/relationships/hyperlink" Target="mailto:ocifuentes@invias.gov.co" TargetMode="External"/><Relationship Id="rId323" Type="http://schemas.openxmlformats.org/officeDocument/2006/relationships/hyperlink" Target="mailto:jlopera@invias.gov.co" TargetMode="External"/><Relationship Id="rId344" Type="http://schemas.openxmlformats.org/officeDocument/2006/relationships/hyperlink" Target="mailto:rrodriguezmo@invias.gov.co" TargetMode="External"/><Relationship Id="rId20" Type="http://schemas.openxmlformats.org/officeDocument/2006/relationships/hyperlink" Target="mailto:jespinal@invias.gov.co" TargetMode="External"/><Relationship Id="rId41" Type="http://schemas.openxmlformats.org/officeDocument/2006/relationships/hyperlink" Target="mailto:jespinal@invias.gov.co" TargetMode="External"/><Relationship Id="rId62" Type="http://schemas.openxmlformats.org/officeDocument/2006/relationships/hyperlink" Target="mailto:ccperez@invias.gov.co" TargetMode="External"/><Relationship Id="rId83" Type="http://schemas.openxmlformats.org/officeDocument/2006/relationships/hyperlink" Target="mailto:jgutierrezc@invias.gov.co" TargetMode="External"/><Relationship Id="rId179" Type="http://schemas.openxmlformats.org/officeDocument/2006/relationships/hyperlink" Target="mailto:ameza@invias.gov.co" TargetMode="External"/><Relationship Id="rId365" Type="http://schemas.openxmlformats.org/officeDocument/2006/relationships/hyperlink" Target="mailto:rrodriguezmo@invias.gov.co" TargetMode="External"/><Relationship Id="rId386" Type="http://schemas.openxmlformats.org/officeDocument/2006/relationships/hyperlink" Target="mailto:rrodriguezmo@invias.gov.co" TargetMode="External"/><Relationship Id="rId190" Type="http://schemas.openxmlformats.org/officeDocument/2006/relationships/hyperlink" Target="mailto:rcorredor@invias.gov.co" TargetMode="External"/><Relationship Id="rId204" Type="http://schemas.openxmlformats.org/officeDocument/2006/relationships/hyperlink" Target="mailto:rcorredor@invias.gov.co" TargetMode="External"/><Relationship Id="rId225" Type="http://schemas.openxmlformats.org/officeDocument/2006/relationships/hyperlink" Target="mailto:cmacias@invias.gov.co" TargetMode="External"/><Relationship Id="rId246" Type="http://schemas.openxmlformats.org/officeDocument/2006/relationships/hyperlink" Target="mailto:hvelasquez@invias.gov.co" TargetMode="External"/><Relationship Id="rId267" Type="http://schemas.openxmlformats.org/officeDocument/2006/relationships/hyperlink" Target="mailto:ocifuentes@invias.gov.co" TargetMode="External"/><Relationship Id="rId288" Type="http://schemas.openxmlformats.org/officeDocument/2006/relationships/hyperlink" Target="mailto:ocifuentes@invias.gov.co" TargetMode="External"/><Relationship Id="rId411" Type="http://schemas.openxmlformats.org/officeDocument/2006/relationships/hyperlink" Target="mailto:gvargas@invias.gov.co" TargetMode="External"/><Relationship Id="rId432" Type="http://schemas.openxmlformats.org/officeDocument/2006/relationships/hyperlink" Target="mailto:cbohorquez@invias.gov.co" TargetMode="External"/><Relationship Id="rId106" Type="http://schemas.openxmlformats.org/officeDocument/2006/relationships/hyperlink" Target="mailto:wramirez@invias.gov.co" TargetMode="External"/><Relationship Id="rId127" Type="http://schemas.openxmlformats.org/officeDocument/2006/relationships/hyperlink" Target="mailto:gavargasl@invias.gov.co" TargetMode="External"/><Relationship Id="rId313" Type="http://schemas.openxmlformats.org/officeDocument/2006/relationships/hyperlink" Target="mailto:ocifuentes@invias.gov.co" TargetMode="External"/><Relationship Id="rId10" Type="http://schemas.openxmlformats.org/officeDocument/2006/relationships/hyperlink" Target="mailto:jespinal@invias.gov.co" TargetMode="External"/><Relationship Id="rId31" Type="http://schemas.openxmlformats.org/officeDocument/2006/relationships/hyperlink" Target="mailto:jespinal@invias.gov.co" TargetMode="External"/><Relationship Id="rId52" Type="http://schemas.openxmlformats.org/officeDocument/2006/relationships/hyperlink" Target="mailto:Mgarcia@invias.gov.co" TargetMode="External"/><Relationship Id="rId73" Type="http://schemas.openxmlformats.org/officeDocument/2006/relationships/hyperlink" Target="mailto:gfernandez@invias.gov.co" TargetMode="External"/><Relationship Id="rId94" Type="http://schemas.openxmlformats.org/officeDocument/2006/relationships/hyperlink" Target="mailto:wramirez@invias.gov.co" TargetMode="External"/><Relationship Id="rId148" Type="http://schemas.openxmlformats.org/officeDocument/2006/relationships/hyperlink" Target="mailto:jfajardo@invias.gov.co" TargetMode="External"/><Relationship Id="rId169" Type="http://schemas.openxmlformats.org/officeDocument/2006/relationships/hyperlink" Target="mailto:jegonzalez@invias.gov.co" TargetMode="External"/><Relationship Id="rId334" Type="http://schemas.openxmlformats.org/officeDocument/2006/relationships/hyperlink" Target="mailto:jgutierrezc@invias.gov.co" TargetMode="External"/><Relationship Id="rId355" Type="http://schemas.openxmlformats.org/officeDocument/2006/relationships/hyperlink" Target="mailto:rrodriguezmo@invias.gov.co" TargetMode="External"/><Relationship Id="rId376" Type="http://schemas.openxmlformats.org/officeDocument/2006/relationships/hyperlink" Target="mailto:rrodriguezmo@invias.gov.co" TargetMode="External"/><Relationship Id="rId397" Type="http://schemas.openxmlformats.org/officeDocument/2006/relationships/hyperlink" Target="mailto:rrodriguezmo@invias.gov.co" TargetMode="External"/><Relationship Id="rId4" Type="http://schemas.openxmlformats.org/officeDocument/2006/relationships/hyperlink" Target="mailto:jespinal@invias.gov.co" TargetMode="External"/><Relationship Id="rId180" Type="http://schemas.openxmlformats.org/officeDocument/2006/relationships/hyperlink" Target="mailto:ameza@invias.gov.co" TargetMode="External"/><Relationship Id="rId215" Type="http://schemas.openxmlformats.org/officeDocument/2006/relationships/hyperlink" Target="mailto:wbarros@invias.gov.co" TargetMode="External"/><Relationship Id="rId236" Type="http://schemas.openxmlformats.org/officeDocument/2006/relationships/hyperlink" Target="mailto:cmacias@invias.gov.co" TargetMode="External"/><Relationship Id="rId257" Type="http://schemas.openxmlformats.org/officeDocument/2006/relationships/hyperlink" Target="mailto:cmoran@invias.gov.co" TargetMode="External"/><Relationship Id="rId278" Type="http://schemas.openxmlformats.org/officeDocument/2006/relationships/hyperlink" Target="mailto:ocifuentes@invias.gov.co" TargetMode="External"/><Relationship Id="rId401" Type="http://schemas.openxmlformats.org/officeDocument/2006/relationships/hyperlink" Target="mailto:ocifuentes@invias.gov.co" TargetMode="External"/><Relationship Id="rId422" Type="http://schemas.openxmlformats.org/officeDocument/2006/relationships/hyperlink" Target="mailto:cbohorquez@invias.gov.co" TargetMode="External"/><Relationship Id="rId303" Type="http://schemas.openxmlformats.org/officeDocument/2006/relationships/hyperlink" Target="mailto:ocifuentes@invias.gov.co" TargetMode="External"/><Relationship Id="rId42" Type="http://schemas.openxmlformats.org/officeDocument/2006/relationships/hyperlink" Target="mailto:jespinal@invias.gov.co" TargetMode="External"/><Relationship Id="rId84" Type="http://schemas.openxmlformats.org/officeDocument/2006/relationships/hyperlink" Target="mailto:jgutierrezc@invias.gov.co" TargetMode="External"/><Relationship Id="rId138" Type="http://schemas.openxmlformats.org/officeDocument/2006/relationships/hyperlink" Target="mailto:muribe@invias.gov.co" TargetMode="External"/><Relationship Id="rId345" Type="http://schemas.openxmlformats.org/officeDocument/2006/relationships/hyperlink" Target="mailto:rrodriguezmo@invias.gov.co" TargetMode="External"/><Relationship Id="rId387" Type="http://schemas.openxmlformats.org/officeDocument/2006/relationships/hyperlink" Target="mailto:rrodriguezmo@invias.gov.co" TargetMode="External"/><Relationship Id="rId191" Type="http://schemas.openxmlformats.org/officeDocument/2006/relationships/hyperlink" Target="mailto:rcorredor@invias.gov.co" TargetMode="External"/><Relationship Id="rId205" Type="http://schemas.openxmlformats.org/officeDocument/2006/relationships/hyperlink" Target="mailto:rcorredor@invias.gov.co" TargetMode="External"/><Relationship Id="rId247" Type="http://schemas.openxmlformats.org/officeDocument/2006/relationships/hyperlink" Target="mailto:hvelasquez@invias.gov.co" TargetMode="External"/><Relationship Id="rId412" Type="http://schemas.openxmlformats.org/officeDocument/2006/relationships/hyperlink" Target="mailto:ychamat@invias.gov.co" TargetMode="External"/><Relationship Id="rId107" Type="http://schemas.openxmlformats.org/officeDocument/2006/relationships/hyperlink" Target="mailto:wramirez@invias.gov.co" TargetMode="External"/><Relationship Id="rId289" Type="http://schemas.openxmlformats.org/officeDocument/2006/relationships/hyperlink" Target="mailto:ocifuentes@invias.gov.co" TargetMode="External"/><Relationship Id="rId11" Type="http://schemas.openxmlformats.org/officeDocument/2006/relationships/hyperlink" Target="mailto:jespinal@invias.gov.co" TargetMode="External"/><Relationship Id="rId53" Type="http://schemas.openxmlformats.org/officeDocument/2006/relationships/hyperlink" Target="mailto:Mgarcia@invias.gov.co" TargetMode="External"/><Relationship Id="rId149" Type="http://schemas.openxmlformats.org/officeDocument/2006/relationships/hyperlink" Target="mailto:jfajardo@invias.gov.co" TargetMode="External"/><Relationship Id="rId314" Type="http://schemas.openxmlformats.org/officeDocument/2006/relationships/hyperlink" Target="mailto:ocifuentes@invias.gov.co" TargetMode="External"/><Relationship Id="rId356" Type="http://schemas.openxmlformats.org/officeDocument/2006/relationships/hyperlink" Target="mailto:rrodriguezmo@invias.gov.co" TargetMode="External"/><Relationship Id="rId398" Type="http://schemas.openxmlformats.org/officeDocument/2006/relationships/hyperlink" Target="mailto:rrodriguezmo@invias.gov.co" TargetMode="External"/><Relationship Id="rId95" Type="http://schemas.openxmlformats.org/officeDocument/2006/relationships/hyperlink" Target="mailto:wramirez@invias.gov.co" TargetMode="External"/><Relationship Id="rId160" Type="http://schemas.openxmlformats.org/officeDocument/2006/relationships/hyperlink" Target="mailto:jegonzalez@invias.gov.co" TargetMode="External"/><Relationship Id="rId216" Type="http://schemas.openxmlformats.org/officeDocument/2006/relationships/hyperlink" Target="mailto:afpedraza@invias.gov.co" TargetMode="External"/><Relationship Id="rId423" Type="http://schemas.openxmlformats.org/officeDocument/2006/relationships/hyperlink" Target="mailto:cbohorquez@invias.gov.co" TargetMode="External"/><Relationship Id="rId258" Type="http://schemas.openxmlformats.org/officeDocument/2006/relationships/hyperlink" Target="mailto:fbotero@invias.gov.co" TargetMode="External"/><Relationship Id="rId22" Type="http://schemas.openxmlformats.org/officeDocument/2006/relationships/hyperlink" Target="mailto:jespinal@invias.gov.co" TargetMode="External"/><Relationship Id="rId64" Type="http://schemas.openxmlformats.org/officeDocument/2006/relationships/hyperlink" Target="mailto:ccperez@invias.gov.co" TargetMode="External"/><Relationship Id="rId118" Type="http://schemas.openxmlformats.org/officeDocument/2006/relationships/hyperlink" Target="mailto:jmortega@invias.gov.co" TargetMode="External"/><Relationship Id="rId325" Type="http://schemas.openxmlformats.org/officeDocument/2006/relationships/hyperlink" Target="mailto:jfajardo@invias.gov.co" TargetMode="External"/><Relationship Id="rId367" Type="http://schemas.openxmlformats.org/officeDocument/2006/relationships/hyperlink" Target="mailto:rrodriguezmo@invias.gov.co" TargetMode="External"/><Relationship Id="rId171" Type="http://schemas.openxmlformats.org/officeDocument/2006/relationships/hyperlink" Target="mailto:ameza@invias.gov.co" TargetMode="External"/><Relationship Id="rId227" Type="http://schemas.openxmlformats.org/officeDocument/2006/relationships/hyperlink" Target="mailto:cmacias@invias.gov.co" TargetMode="External"/><Relationship Id="rId269" Type="http://schemas.openxmlformats.org/officeDocument/2006/relationships/hyperlink" Target="mailto:ocifuentes@invias.gov.co" TargetMode="External"/><Relationship Id="rId434" Type="http://schemas.openxmlformats.org/officeDocument/2006/relationships/hyperlink" Target="mailto:cbohorquez@invias.gov.co" TargetMode="External"/><Relationship Id="rId33" Type="http://schemas.openxmlformats.org/officeDocument/2006/relationships/hyperlink" Target="mailto:jespinal@invias.gov.co" TargetMode="External"/><Relationship Id="rId129" Type="http://schemas.openxmlformats.org/officeDocument/2006/relationships/hyperlink" Target="mailto:gavargasl@invias.gov.co" TargetMode="External"/><Relationship Id="rId280" Type="http://schemas.openxmlformats.org/officeDocument/2006/relationships/hyperlink" Target="mailto:ocifuentes@invias.gov.co" TargetMode="External"/><Relationship Id="rId336" Type="http://schemas.openxmlformats.org/officeDocument/2006/relationships/hyperlink" Target="mailto:jgutierrezc@invias.gov.co" TargetMode="External"/><Relationship Id="rId75" Type="http://schemas.openxmlformats.org/officeDocument/2006/relationships/hyperlink" Target="mailto:gfernandez@invias.gov.co" TargetMode="External"/><Relationship Id="rId140" Type="http://schemas.openxmlformats.org/officeDocument/2006/relationships/hyperlink" Target="mailto:jfarguello@invias.gov.co" TargetMode="External"/><Relationship Id="rId182" Type="http://schemas.openxmlformats.org/officeDocument/2006/relationships/hyperlink" Target="mailto:ameza@invias.gov.co" TargetMode="External"/><Relationship Id="rId378" Type="http://schemas.openxmlformats.org/officeDocument/2006/relationships/hyperlink" Target="mailto:rrodriguezmo@invias.gov.co" TargetMode="External"/><Relationship Id="rId403" Type="http://schemas.openxmlformats.org/officeDocument/2006/relationships/hyperlink" Target="mailto:ocifuentes@invias.gov.co" TargetMode="External"/><Relationship Id="rId6" Type="http://schemas.openxmlformats.org/officeDocument/2006/relationships/hyperlink" Target="mailto:jespinal@invias.gov.co" TargetMode="External"/><Relationship Id="rId238" Type="http://schemas.openxmlformats.org/officeDocument/2006/relationships/hyperlink" Target="mailto:cmacias@invias.gov.co" TargetMode="External"/><Relationship Id="rId291" Type="http://schemas.openxmlformats.org/officeDocument/2006/relationships/hyperlink" Target="mailto:ocifuentes@invias.gov.co" TargetMode="External"/><Relationship Id="rId305" Type="http://schemas.openxmlformats.org/officeDocument/2006/relationships/hyperlink" Target="mailto:ocifuentes@invias.gov.co" TargetMode="External"/><Relationship Id="rId347" Type="http://schemas.openxmlformats.org/officeDocument/2006/relationships/hyperlink" Target="mailto:rrodriguezmo@invias.gov.co" TargetMode="External"/><Relationship Id="rId44" Type="http://schemas.openxmlformats.org/officeDocument/2006/relationships/hyperlink" Target="mailto:jespinal@invias.gov.co" TargetMode="External"/><Relationship Id="rId86" Type="http://schemas.openxmlformats.org/officeDocument/2006/relationships/hyperlink" Target="mailto:jgutierrezc@invias.gov.co" TargetMode="External"/><Relationship Id="rId151" Type="http://schemas.openxmlformats.org/officeDocument/2006/relationships/hyperlink" Target="mailto:rcorredor@invias.gov.co" TargetMode="External"/><Relationship Id="rId389" Type="http://schemas.openxmlformats.org/officeDocument/2006/relationships/hyperlink" Target="mailto:rrodriguezmo@invias.gov.co" TargetMode="External"/><Relationship Id="rId193" Type="http://schemas.openxmlformats.org/officeDocument/2006/relationships/hyperlink" Target="mailto:rcorredor@invias.gov.co" TargetMode="External"/><Relationship Id="rId207" Type="http://schemas.openxmlformats.org/officeDocument/2006/relationships/hyperlink" Target="mailto:ncamargo@invias.gov.co" TargetMode="External"/><Relationship Id="rId249" Type="http://schemas.openxmlformats.org/officeDocument/2006/relationships/hyperlink" Target="mailto:hvelasquez@invias.gov.co" TargetMode="External"/><Relationship Id="rId414" Type="http://schemas.openxmlformats.org/officeDocument/2006/relationships/hyperlink" Target="mailto:emaiguel@invias.gov.co" TargetMode="External"/><Relationship Id="rId13" Type="http://schemas.openxmlformats.org/officeDocument/2006/relationships/hyperlink" Target="mailto:jespinal@invias.gov.co" TargetMode="External"/><Relationship Id="rId109" Type="http://schemas.openxmlformats.org/officeDocument/2006/relationships/hyperlink" Target="mailto:wramirez@invias.gov.co" TargetMode="External"/><Relationship Id="rId260" Type="http://schemas.openxmlformats.org/officeDocument/2006/relationships/hyperlink" Target="mailto:fbotero@invias.gov.co" TargetMode="External"/><Relationship Id="rId316" Type="http://schemas.openxmlformats.org/officeDocument/2006/relationships/hyperlink" Target="mailto:ocifuentes@invias.gov.co" TargetMode="External"/><Relationship Id="rId55" Type="http://schemas.openxmlformats.org/officeDocument/2006/relationships/hyperlink" Target="mailto:Mgarcia@invias.gov.co" TargetMode="External"/><Relationship Id="rId97" Type="http://schemas.openxmlformats.org/officeDocument/2006/relationships/hyperlink" Target="mailto:wramirez@invias.gov.co" TargetMode="External"/><Relationship Id="rId120" Type="http://schemas.openxmlformats.org/officeDocument/2006/relationships/hyperlink" Target="mailto:gavargasl@invias.gov.co" TargetMode="External"/><Relationship Id="rId358" Type="http://schemas.openxmlformats.org/officeDocument/2006/relationships/hyperlink" Target="mailto:rrodriguezmo@invias.gov.co" TargetMode="External"/><Relationship Id="rId162" Type="http://schemas.openxmlformats.org/officeDocument/2006/relationships/hyperlink" Target="mailto:jegonzalez@invias.gov.co" TargetMode="External"/><Relationship Id="rId218" Type="http://schemas.openxmlformats.org/officeDocument/2006/relationships/hyperlink" Target="mailto:cmacias@invias.gov.co" TargetMode="External"/><Relationship Id="rId425" Type="http://schemas.openxmlformats.org/officeDocument/2006/relationships/hyperlink" Target="mailto:cbohorquez@invias.gov.co" TargetMode="External"/><Relationship Id="rId271" Type="http://schemas.openxmlformats.org/officeDocument/2006/relationships/hyperlink" Target="mailto:ocifuentes@invias.gov.co" TargetMode="External"/><Relationship Id="rId24" Type="http://schemas.openxmlformats.org/officeDocument/2006/relationships/hyperlink" Target="mailto:jespinal@invias.gov.co" TargetMode="External"/><Relationship Id="rId66" Type="http://schemas.openxmlformats.org/officeDocument/2006/relationships/hyperlink" Target="mailto:ccperez@invias.gov.co" TargetMode="External"/><Relationship Id="rId131" Type="http://schemas.openxmlformats.org/officeDocument/2006/relationships/hyperlink" Target="mailto:gavargasl@invias.gov.co" TargetMode="External"/><Relationship Id="rId327" Type="http://schemas.openxmlformats.org/officeDocument/2006/relationships/hyperlink" Target="mailto:wramirez@invias.gov.co" TargetMode="External"/><Relationship Id="rId369" Type="http://schemas.openxmlformats.org/officeDocument/2006/relationships/hyperlink" Target="mailto:rrodriguezmo@invias.gov.co" TargetMode="External"/><Relationship Id="rId173" Type="http://schemas.openxmlformats.org/officeDocument/2006/relationships/hyperlink" Target="mailto:ameza@invias.gov.co" TargetMode="External"/><Relationship Id="rId229" Type="http://schemas.openxmlformats.org/officeDocument/2006/relationships/hyperlink" Target="mailto:cmacias@invias.gov.co" TargetMode="External"/><Relationship Id="rId380" Type="http://schemas.openxmlformats.org/officeDocument/2006/relationships/hyperlink" Target="mailto:rrodriguezmo@invias.gov.co" TargetMode="External"/><Relationship Id="rId436" Type="http://schemas.openxmlformats.org/officeDocument/2006/relationships/hyperlink" Target="mailto:cbohorquez@invias.gov.co" TargetMode="External"/><Relationship Id="rId240" Type="http://schemas.openxmlformats.org/officeDocument/2006/relationships/hyperlink" Target="mailto:cmacias@invias.gov.co" TargetMode="External"/><Relationship Id="rId35" Type="http://schemas.openxmlformats.org/officeDocument/2006/relationships/hyperlink" Target="mailto:jespinal@invias.gov.co" TargetMode="External"/><Relationship Id="rId77" Type="http://schemas.openxmlformats.org/officeDocument/2006/relationships/hyperlink" Target="mailto:gfernandez@invias.gov.co" TargetMode="External"/><Relationship Id="rId100" Type="http://schemas.openxmlformats.org/officeDocument/2006/relationships/hyperlink" Target="mailto:wramirez@invias.gov.co" TargetMode="External"/><Relationship Id="rId282" Type="http://schemas.openxmlformats.org/officeDocument/2006/relationships/hyperlink" Target="mailto:ocifuentes@invias.gov.co" TargetMode="External"/><Relationship Id="rId338" Type="http://schemas.openxmlformats.org/officeDocument/2006/relationships/hyperlink" Target="mailto:jgutierrezc@invias.gov.co" TargetMode="External"/><Relationship Id="rId8" Type="http://schemas.openxmlformats.org/officeDocument/2006/relationships/hyperlink" Target="mailto:jespinal@invias.gov.co" TargetMode="External"/><Relationship Id="rId142" Type="http://schemas.openxmlformats.org/officeDocument/2006/relationships/hyperlink" Target="mailto:jfajardo@invias.gov.co" TargetMode="External"/><Relationship Id="rId184" Type="http://schemas.openxmlformats.org/officeDocument/2006/relationships/hyperlink" Target="mailto:rcorredor@invias.gov.co" TargetMode="External"/><Relationship Id="rId391" Type="http://schemas.openxmlformats.org/officeDocument/2006/relationships/hyperlink" Target="mailto:rrodriguezmo@invias.gov.co" TargetMode="External"/><Relationship Id="rId405" Type="http://schemas.openxmlformats.org/officeDocument/2006/relationships/hyperlink" Target="mailto:wbarros@invias.gov.co" TargetMode="External"/><Relationship Id="rId251" Type="http://schemas.openxmlformats.org/officeDocument/2006/relationships/hyperlink" Target="mailto:cmoran@invias.gov.co" TargetMode="External"/><Relationship Id="rId46" Type="http://schemas.openxmlformats.org/officeDocument/2006/relationships/hyperlink" Target="mailto:jespinal@invias.gov.co" TargetMode="External"/><Relationship Id="rId293" Type="http://schemas.openxmlformats.org/officeDocument/2006/relationships/hyperlink" Target="mailto:ocifuentes@invias.gov.co" TargetMode="External"/><Relationship Id="rId307" Type="http://schemas.openxmlformats.org/officeDocument/2006/relationships/hyperlink" Target="mailto:ocifuentes@invias.gov.co" TargetMode="External"/><Relationship Id="rId349" Type="http://schemas.openxmlformats.org/officeDocument/2006/relationships/hyperlink" Target="mailto:rrodriguezmo@invias.gov.co" TargetMode="External"/><Relationship Id="rId88" Type="http://schemas.openxmlformats.org/officeDocument/2006/relationships/hyperlink" Target="mailto:jmortega@invias.gov.co" TargetMode="External"/><Relationship Id="rId111" Type="http://schemas.openxmlformats.org/officeDocument/2006/relationships/hyperlink" Target="mailto:jmortega@invias.gov.co" TargetMode="External"/><Relationship Id="rId153" Type="http://schemas.openxmlformats.org/officeDocument/2006/relationships/hyperlink" Target="mailto:rcorredor@invias.gov.co" TargetMode="External"/><Relationship Id="rId195" Type="http://schemas.openxmlformats.org/officeDocument/2006/relationships/hyperlink" Target="mailto:rcorredor@invias.gov.co" TargetMode="External"/><Relationship Id="rId209" Type="http://schemas.openxmlformats.org/officeDocument/2006/relationships/hyperlink" Target="mailto:ncamargo@invias.gov.co" TargetMode="External"/><Relationship Id="rId360" Type="http://schemas.openxmlformats.org/officeDocument/2006/relationships/hyperlink" Target="mailto:rrodriguezmo@invias.gov.co" TargetMode="External"/><Relationship Id="rId416" Type="http://schemas.openxmlformats.org/officeDocument/2006/relationships/hyperlink" Target="mailto:jlima@invias.gov.co" TargetMode="External"/><Relationship Id="rId220" Type="http://schemas.openxmlformats.org/officeDocument/2006/relationships/hyperlink" Target="mailto:cmacias@invias.gov.co" TargetMode="External"/><Relationship Id="rId15" Type="http://schemas.openxmlformats.org/officeDocument/2006/relationships/hyperlink" Target="mailto:jespinal@invias.gov.co" TargetMode="External"/><Relationship Id="rId57" Type="http://schemas.openxmlformats.org/officeDocument/2006/relationships/hyperlink" Target="mailto:ccperez@invias.gov.co" TargetMode="External"/><Relationship Id="rId262" Type="http://schemas.openxmlformats.org/officeDocument/2006/relationships/hyperlink" Target="mailto:ocifuentes@invias.gov.co" TargetMode="External"/><Relationship Id="rId318" Type="http://schemas.openxmlformats.org/officeDocument/2006/relationships/hyperlink" Target="mailto:ocifuentes@invias.gov.co" TargetMode="External"/><Relationship Id="rId99" Type="http://schemas.openxmlformats.org/officeDocument/2006/relationships/hyperlink" Target="mailto:wramirez@invias.gov.co" TargetMode="External"/><Relationship Id="rId122" Type="http://schemas.openxmlformats.org/officeDocument/2006/relationships/hyperlink" Target="mailto:gavargasl@invias.gov.co" TargetMode="External"/><Relationship Id="rId164" Type="http://schemas.openxmlformats.org/officeDocument/2006/relationships/hyperlink" Target="mailto:jegonzalez@invias.gov.co" TargetMode="External"/><Relationship Id="rId371" Type="http://schemas.openxmlformats.org/officeDocument/2006/relationships/hyperlink" Target="mailto:rrodriguezmo@invias.gov.co" TargetMode="External"/><Relationship Id="rId427" Type="http://schemas.openxmlformats.org/officeDocument/2006/relationships/hyperlink" Target="mailto:rdorado@invias.gov.co" TargetMode="External"/><Relationship Id="rId26" Type="http://schemas.openxmlformats.org/officeDocument/2006/relationships/hyperlink" Target="mailto:jespinal@invias.gov.co" TargetMode="External"/><Relationship Id="rId231" Type="http://schemas.openxmlformats.org/officeDocument/2006/relationships/hyperlink" Target="mailto:wbarros@invias.gov.co" TargetMode="External"/><Relationship Id="rId273" Type="http://schemas.openxmlformats.org/officeDocument/2006/relationships/hyperlink" Target="mailto:ocifuentes@invias.gov.co" TargetMode="External"/><Relationship Id="rId329" Type="http://schemas.openxmlformats.org/officeDocument/2006/relationships/hyperlink" Target="mailto:jvalencia@invias.gov.co" TargetMode="External"/><Relationship Id="rId68" Type="http://schemas.openxmlformats.org/officeDocument/2006/relationships/hyperlink" Target="mailto:ccperez@invias.gov.co" TargetMode="External"/><Relationship Id="rId133" Type="http://schemas.openxmlformats.org/officeDocument/2006/relationships/hyperlink" Target="mailto:gavargasl@invias.gov.co" TargetMode="External"/><Relationship Id="rId175" Type="http://schemas.openxmlformats.org/officeDocument/2006/relationships/hyperlink" Target="mailto:ameza@invias.gov.co" TargetMode="External"/><Relationship Id="rId340" Type="http://schemas.openxmlformats.org/officeDocument/2006/relationships/hyperlink" Target="mailto:rrodriguezmo@invias.gov.co" TargetMode="External"/><Relationship Id="rId200" Type="http://schemas.openxmlformats.org/officeDocument/2006/relationships/hyperlink" Target="mailto:rcorredor@invias.gov.co" TargetMode="External"/><Relationship Id="rId382" Type="http://schemas.openxmlformats.org/officeDocument/2006/relationships/hyperlink" Target="mailto:rrodriguezmo@invias.gov.co" TargetMode="External"/><Relationship Id="rId242" Type="http://schemas.openxmlformats.org/officeDocument/2006/relationships/hyperlink" Target="mailto:cbarbanti@invias.gov.co" TargetMode="External"/><Relationship Id="rId284" Type="http://schemas.openxmlformats.org/officeDocument/2006/relationships/hyperlink" Target="mailto:ocifuentes@invias.gov.co" TargetMode="External"/><Relationship Id="rId37" Type="http://schemas.openxmlformats.org/officeDocument/2006/relationships/hyperlink" Target="mailto:jespinal@invias.gov.co" TargetMode="External"/><Relationship Id="rId79" Type="http://schemas.openxmlformats.org/officeDocument/2006/relationships/hyperlink" Target="mailto:gfernandez@invias.gov.co" TargetMode="External"/><Relationship Id="rId102" Type="http://schemas.openxmlformats.org/officeDocument/2006/relationships/hyperlink" Target="mailto:wramirez@invias.gov.co" TargetMode="External"/><Relationship Id="rId144" Type="http://schemas.openxmlformats.org/officeDocument/2006/relationships/hyperlink" Target="mailto:jfajardo@invias.gov.co" TargetMode="External"/><Relationship Id="rId90" Type="http://schemas.openxmlformats.org/officeDocument/2006/relationships/hyperlink" Target="mailto:wramirez@invias.gov.co" TargetMode="External"/><Relationship Id="rId186" Type="http://schemas.openxmlformats.org/officeDocument/2006/relationships/hyperlink" Target="mailto:rcorredor@invias.gov.co" TargetMode="External"/><Relationship Id="rId351" Type="http://schemas.openxmlformats.org/officeDocument/2006/relationships/hyperlink" Target="mailto:rrodriguezmo@invias.gov.co" TargetMode="External"/><Relationship Id="rId393" Type="http://schemas.openxmlformats.org/officeDocument/2006/relationships/hyperlink" Target="mailto:rrodriguezmo@invias.gov.co" TargetMode="External"/><Relationship Id="rId407" Type="http://schemas.openxmlformats.org/officeDocument/2006/relationships/hyperlink" Target="mailto:ravella@invias.gov.co" TargetMode="External"/><Relationship Id="rId211" Type="http://schemas.openxmlformats.org/officeDocument/2006/relationships/hyperlink" Target="mailto:ncamargo@invias.gov.co" TargetMode="External"/><Relationship Id="rId253" Type="http://schemas.openxmlformats.org/officeDocument/2006/relationships/hyperlink" Target="mailto:cmoran@invias.gov.co" TargetMode="External"/><Relationship Id="rId295" Type="http://schemas.openxmlformats.org/officeDocument/2006/relationships/hyperlink" Target="mailto:ocifuentes@invias.gov.co" TargetMode="External"/><Relationship Id="rId309" Type="http://schemas.openxmlformats.org/officeDocument/2006/relationships/hyperlink" Target="mailto:ocifuentes@invias.gov.co" TargetMode="External"/><Relationship Id="rId48" Type="http://schemas.openxmlformats.org/officeDocument/2006/relationships/hyperlink" Target="mailto:Mgarcia@invias.gov.co" TargetMode="External"/><Relationship Id="rId113" Type="http://schemas.openxmlformats.org/officeDocument/2006/relationships/hyperlink" Target="mailto:ozuleta@invias.gov.co" TargetMode="External"/><Relationship Id="rId320" Type="http://schemas.openxmlformats.org/officeDocument/2006/relationships/hyperlink" Target="mailto:ocifuentes@invias.gov.co" TargetMode="External"/><Relationship Id="rId155" Type="http://schemas.openxmlformats.org/officeDocument/2006/relationships/hyperlink" Target="mailto:jegonzalez@invias.gov.co" TargetMode="External"/><Relationship Id="rId197" Type="http://schemas.openxmlformats.org/officeDocument/2006/relationships/hyperlink" Target="mailto:rcorredor@invias.gov.co" TargetMode="External"/><Relationship Id="rId362" Type="http://schemas.openxmlformats.org/officeDocument/2006/relationships/hyperlink" Target="mailto:rrodriguezmo@invias.gov.co" TargetMode="External"/><Relationship Id="rId418" Type="http://schemas.openxmlformats.org/officeDocument/2006/relationships/hyperlink" Target="mailto:jvergel@invias.gov.co" TargetMode="External"/><Relationship Id="rId222" Type="http://schemas.openxmlformats.org/officeDocument/2006/relationships/hyperlink" Target="mailto:cmacias@invias.gov.co" TargetMode="External"/><Relationship Id="rId264" Type="http://schemas.openxmlformats.org/officeDocument/2006/relationships/hyperlink" Target="mailto:ocifuentes@invias.gov.co" TargetMode="External"/><Relationship Id="rId17" Type="http://schemas.openxmlformats.org/officeDocument/2006/relationships/hyperlink" Target="mailto:jespinal@invias.gov.co" TargetMode="External"/><Relationship Id="rId59" Type="http://schemas.openxmlformats.org/officeDocument/2006/relationships/hyperlink" Target="mailto:ccperez@invias.gov.co" TargetMode="External"/><Relationship Id="rId124" Type="http://schemas.openxmlformats.org/officeDocument/2006/relationships/hyperlink" Target="mailto:gavargasl@invias.gov.co" TargetMode="External"/><Relationship Id="rId70" Type="http://schemas.openxmlformats.org/officeDocument/2006/relationships/hyperlink" Target="mailto:ccperez@invias.gov.co" TargetMode="External"/><Relationship Id="rId166" Type="http://schemas.openxmlformats.org/officeDocument/2006/relationships/hyperlink" Target="mailto:jegonzalez@invias.gov.co" TargetMode="External"/><Relationship Id="rId331" Type="http://schemas.openxmlformats.org/officeDocument/2006/relationships/hyperlink" Target="mailto:fdirector@invias.gov.co" TargetMode="External"/><Relationship Id="rId373" Type="http://schemas.openxmlformats.org/officeDocument/2006/relationships/hyperlink" Target="mailto:rrodriguezmo@invias.gov.co" TargetMode="External"/><Relationship Id="rId429" Type="http://schemas.openxmlformats.org/officeDocument/2006/relationships/hyperlink" Target="mailto:equintero@invias.gov.co" TargetMode="External"/><Relationship Id="rId1" Type="http://schemas.openxmlformats.org/officeDocument/2006/relationships/hyperlink" Target="mailto:jespinal@invias.gov.co" TargetMode="External"/><Relationship Id="rId233" Type="http://schemas.openxmlformats.org/officeDocument/2006/relationships/hyperlink" Target="mailto:wbarros@invias.gov.co" TargetMode="External"/><Relationship Id="rId28" Type="http://schemas.openxmlformats.org/officeDocument/2006/relationships/hyperlink" Target="mailto:jespinal@invias.gov.co" TargetMode="External"/><Relationship Id="rId275" Type="http://schemas.openxmlformats.org/officeDocument/2006/relationships/hyperlink" Target="mailto:ocifuentes@invias.gov.co" TargetMode="External"/><Relationship Id="rId300" Type="http://schemas.openxmlformats.org/officeDocument/2006/relationships/hyperlink" Target="mailto:ocifuentes@invias.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49"/>
  <sheetViews>
    <sheetView tabSelected="1" workbookViewId="0">
      <selection activeCell="I849" sqref="I849"/>
    </sheetView>
  </sheetViews>
  <sheetFormatPr baseColWidth="10" defaultRowHeight="15" x14ac:dyDescent="0.25"/>
  <cols>
    <col min="1" max="6" width="30.28515625" style="221" customWidth="1"/>
    <col min="7" max="7" width="37.42578125" style="221" customWidth="1"/>
    <col min="8" max="8" width="30.28515625" style="221" customWidth="1"/>
    <col min="9" max="9" width="40.5703125" style="221" customWidth="1"/>
    <col min="10" max="18" width="30.28515625" style="221" customWidth="1"/>
    <col min="19" max="16384" width="11.42578125" style="221"/>
  </cols>
  <sheetData>
    <row r="1" spans="1:17" ht="38.25" x14ac:dyDescent="0.25">
      <c r="A1" s="219" t="s">
        <v>0</v>
      </c>
      <c r="B1" s="219" t="s">
        <v>1</v>
      </c>
      <c r="C1" s="219" t="s">
        <v>2</v>
      </c>
      <c r="D1" s="219" t="s">
        <v>3</v>
      </c>
      <c r="E1" s="219" t="s">
        <v>4</v>
      </c>
      <c r="F1" s="219" t="s">
        <v>5</v>
      </c>
      <c r="G1" s="219" t="s">
        <v>6</v>
      </c>
      <c r="H1" s="219" t="s">
        <v>7</v>
      </c>
      <c r="I1" s="220" t="s">
        <v>8</v>
      </c>
      <c r="J1" s="220" t="s">
        <v>9</v>
      </c>
      <c r="K1" s="219" t="s">
        <v>10</v>
      </c>
      <c r="L1" s="219" t="s">
        <v>11</v>
      </c>
      <c r="M1" s="219" t="s">
        <v>12</v>
      </c>
      <c r="N1" s="219" t="s">
        <v>13</v>
      </c>
      <c r="O1" s="219" t="s">
        <v>14</v>
      </c>
      <c r="P1" s="219" t="s">
        <v>15</v>
      </c>
      <c r="Q1" s="219" t="s">
        <v>16</v>
      </c>
    </row>
    <row r="2" spans="1:17" ht="75" x14ac:dyDescent="0.25">
      <c r="A2" s="1">
        <v>95111600</v>
      </c>
      <c r="B2" s="2" t="s">
        <v>17</v>
      </c>
      <c r="C2" s="3">
        <v>2</v>
      </c>
      <c r="D2" s="3">
        <v>2</v>
      </c>
      <c r="E2" s="3">
        <v>1</v>
      </c>
      <c r="F2" s="4">
        <v>1</v>
      </c>
      <c r="G2" s="5" t="s">
        <v>18</v>
      </c>
      <c r="H2" s="222">
        <v>0</v>
      </c>
      <c r="I2" s="7">
        <v>877000000</v>
      </c>
      <c r="J2" s="7">
        <f>+I2</f>
        <v>877000000</v>
      </c>
      <c r="K2" s="8">
        <v>0</v>
      </c>
      <c r="L2" s="8">
        <v>0</v>
      </c>
      <c r="M2" s="9" t="s">
        <v>19</v>
      </c>
      <c r="N2" s="10" t="s">
        <v>20</v>
      </c>
      <c r="O2" s="11" t="s">
        <v>21</v>
      </c>
      <c r="P2" s="11">
        <v>4372323</v>
      </c>
      <c r="Q2" s="12" t="s">
        <v>22</v>
      </c>
    </row>
    <row r="3" spans="1:17" ht="75" x14ac:dyDescent="0.25">
      <c r="A3" s="1">
        <v>95111600</v>
      </c>
      <c r="B3" s="2" t="s">
        <v>17</v>
      </c>
      <c r="C3" s="3">
        <v>2</v>
      </c>
      <c r="D3" s="3">
        <v>2</v>
      </c>
      <c r="E3" s="3">
        <v>5</v>
      </c>
      <c r="F3" s="4">
        <v>1</v>
      </c>
      <c r="G3" s="5" t="s">
        <v>23</v>
      </c>
      <c r="H3" s="222">
        <v>0</v>
      </c>
      <c r="I3" s="7">
        <v>877000000</v>
      </c>
      <c r="J3" s="7">
        <f>+I3</f>
        <v>877000000</v>
      </c>
      <c r="K3" s="8">
        <v>0</v>
      </c>
      <c r="L3" s="8">
        <v>0</v>
      </c>
      <c r="M3" s="9" t="s">
        <v>19</v>
      </c>
      <c r="N3" s="10" t="s">
        <v>20</v>
      </c>
      <c r="O3" s="11" t="s">
        <v>21</v>
      </c>
      <c r="P3" s="11">
        <v>4372323</v>
      </c>
      <c r="Q3" s="12" t="s">
        <v>22</v>
      </c>
    </row>
    <row r="4" spans="1:17" ht="75" x14ac:dyDescent="0.25">
      <c r="A4" s="1">
        <v>95111600</v>
      </c>
      <c r="B4" s="2" t="s">
        <v>17</v>
      </c>
      <c r="C4" s="3">
        <v>4</v>
      </c>
      <c r="D4" s="3">
        <v>5</v>
      </c>
      <c r="E4" s="3">
        <v>5</v>
      </c>
      <c r="F4" s="4">
        <v>1</v>
      </c>
      <c r="G4" s="5" t="s">
        <v>23</v>
      </c>
      <c r="H4" s="222">
        <v>0</v>
      </c>
      <c r="I4" s="7">
        <f>+I3</f>
        <v>877000000</v>
      </c>
      <c r="J4" s="7">
        <f>+I4</f>
        <v>877000000</v>
      </c>
      <c r="K4" s="8">
        <v>0</v>
      </c>
      <c r="L4" s="8">
        <v>0</v>
      </c>
      <c r="M4" s="9" t="s">
        <v>19</v>
      </c>
      <c r="N4" s="10" t="s">
        <v>20</v>
      </c>
      <c r="O4" s="11" t="s">
        <v>21</v>
      </c>
      <c r="P4" s="11">
        <v>4372323</v>
      </c>
      <c r="Q4" s="12" t="s">
        <v>22</v>
      </c>
    </row>
    <row r="5" spans="1:17" ht="45" x14ac:dyDescent="0.25">
      <c r="A5" s="1">
        <v>72154066</v>
      </c>
      <c r="B5" s="2" t="s">
        <v>24</v>
      </c>
      <c r="C5" s="3">
        <v>4</v>
      </c>
      <c r="D5" s="3">
        <v>4</v>
      </c>
      <c r="E5" s="3">
        <v>1</v>
      </c>
      <c r="F5" s="4">
        <v>1</v>
      </c>
      <c r="G5" s="5" t="s">
        <v>18</v>
      </c>
      <c r="H5" s="222">
        <v>1</v>
      </c>
      <c r="I5" s="7">
        <v>5000000</v>
      </c>
      <c r="J5" s="7">
        <f>I5</f>
        <v>5000000</v>
      </c>
      <c r="K5" s="8">
        <v>0</v>
      </c>
      <c r="L5" s="8">
        <v>0</v>
      </c>
      <c r="M5" s="9" t="s">
        <v>19</v>
      </c>
      <c r="N5" s="10" t="s">
        <v>20</v>
      </c>
      <c r="O5" s="11" t="s">
        <v>21</v>
      </c>
      <c r="P5" s="11">
        <v>4372323</v>
      </c>
      <c r="Q5" s="12" t="s">
        <v>22</v>
      </c>
    </row>
    <row r="6" spans="1:17" ht="60" x14ac:dyDescent="0.25">
      <c r="A6" s="1">
        <v>72101507</v>
      </c>
      <c r="B6" s="2" t="s">
        <v>25</v>
      </c>
      <c r="C6" s="3">
        <v>4</v>
      </c>
      <c r="D6" s="3">
        <v>4</v>
      </c>
      <c r="E6" s="3">
        <v>1</v>
      </c>
      <c r="F6" s="4">
        <v>1</v>
      </c>
      <c r="G6" s="5" t="s">
        <v>18</v>
      </c>
      <c r="H6" s="222">
        <v>0</v>
      </c>
      <c r="I6" s="7">
        <v>87700000</v>
      </c>
      <c r="J6" s="7">
        <v>87700000</v>
      </c>
      <c r="K6" s="8">
        <v>0</v>
      </c>
      <c r="L6" s="8">
        <v>0</v>
      </c>
      <c r="M6" s="9" t="s">
        <v>19</v>
      </c>
      <c r="N6" s="10" t="s">
        <v>20</v>
      </c>
      <c r="O6" s="11" t="s">
        <v>21</v>
      </c>
      <c r="P6" s="11">
        <v>4372323</v>
      </c>
      <c r="Q6" s="12" t="s">
        <v>22</v>
      </c>
    </row>
    <row r="7" spans="1:17" ht="16.5" x14ac:dyDescent="0.25">
      <c r="A7" s="1">
        <v>56101522</v>
      </c>
      <c r="B7" s="2" t="s">
        <v>26</v>
      </c>
      <c r="C7" s="3">
        <v>2</v>
      </c>
      <c r="D7" s="3">
        <v>5</v>
      </c>
      <c r="E7" s="3">
        <v>1</v>
      </c>
      <c r="F7" s="4">
        <v>1</v>
      </c>
      <c r="G7" s="5" t="s">
        <v>18</v>
      </c>
      <c r="H7" s="222">
        <v>0</v>
      </c>
      <c r="I7" s="7">
        <v>50000000</v>
      </c>
      <c r="J7" s="7">
        <v>50000000</v>
      </c>
      <c r="K7" s="8">
        <v>0</v>
      </c>
      <c r="L7" s="8">
        <v>0</v>
      </c>
      <c r="M7" s="9" t="s">
        <v>19</v>
      </c>
      <c r="N7" s="10" t="s">
        <v>20</v>
      </c>
      <c r="O7" s="11" t="s">
        <v>21</v>
      </c>
      <c r="P7" s="11">
        <v>4372323</v>
      </c>
      <c r="Q7" s="12" t="s">
        <v>22</v>
      </c>
    </row>
    <row r="8" spans="1:17" ht="240" x14ac:dyDescent="0.25">
      <c r="A8" s="1">
        <v>72103300</v>
      </c>
      <c r="B8" s="2" t="s">
        <v>27</v>
      </c>
      <c r="C8" s="3">
        <v>2</v>
      </c>
      <c r="D8" s="3">
        <v>3</v>
      </c>
      <c r="E8" s="3">
        <v>4</v>
      </c>
      <c r="F8" s="4">
        <v>1</v>
      </c>
      <c r="G8" s="5" t="s">
        <v>23</v>
      </c>
      <c r="H8" s="222">
        <v>0</v>
      </c>
      <c r="I8" s="7">
        <v>877000000</v>
      </c>
      <c r="J8" s="7">
        <v>877000000</v>
      </c>
      <c r="K8" s="8">
        <v>0</v>
      </c>
      <c r="L8" s="8">
        <v>0</v>
      </c>
      <c r="M8" s="9" t="s">
        <v>19</v>
      </c>
      <c r="N8" s="10" t="s">
        <v>20</v>
      </c>
      <c r="O8" s="11" t="s">
        <v>21</v>
      </c>
      <c r="P8" s="11">
        <v>4372323</v>
      </c>
      <c r="Q8" s="12" t="s">
        <v>22</v>
      </c>
    </row>
    <row r="9" spans="1:17" ht="150" x14ac:dyDescent="0.25">
      <c r="A9" s="1">
        <v>72103300</v>
      </c>
      <c r="B9" s="2" t="s">
        <v>28</v>
      </c>
      <c r="C9" s="3">
        <v>2</v>
      </c>
      <c r="D9" s="3">
        <v>3</v>
      </c>
      <c r="E9" s="3">
        <v>4</v>
      </c>
      <c r="F9" s="4">
        <v>1</v>
      </c>
      <c r="G9" s="5" t="s">
        <v>23</v>
      </c>
      <c r="H9" s="222">
        <v>0</v>
      </c>
      <c r="I9" s="7">
        <v>877000000</v>
      </c>
      <c r="J9" s="7">
        <v>877000000</v>
      </c>
      <c r="K9" s="8">
        <v>0</v>
      </c>
      <c r="L9" s="8">
        <v>0</v>
      </c>
      <c r="M9" s="9" t="s">
        <v>19</v>
      </c>
      <c r="N9" s="10" t="s">
        <v>20</v>
      </c>
      <c r="O9" s="11" t="s">
        <v>21</v>
      </c>
      <c r="P9" s="11">
        <v>4372323</v>
      </c>
      <c r="Q9" s="12" t="s">
        <v>22</v>
      </c>
    </row>
    <row r="10" spans="1:17" ht="225" x14ac:dyDescent="0.25">
      <c r="A10" s="1">
        <v>72103300</v>
      </c>
      <c r="B10" s="2" t="s">
        <v>29</v>
      </c>
      <c r="C10" s="3">
        <v>2</v>
      </c>
      <c r="D10" s="3">
        <v>3</v>
      </c>
      <c r="E10" s="3">
        <v>4</v>
      </c>
      <c r="F10" s="4">
        <v>1</v>
      </c>
      <c r="G10" s="5" t="s">
        <v>23</v>
      </c>
      <c r="H10" s="222">
        <v>0</v>
      </c>
      <c r="I10" s="7">
        <v>877000000</v>
      </c>
      <c r="J10" s="7">
        <v>877000000</v>
      </c>
      <c r="K10" s="8">
        <v>0</v>
      </c>
      <c r="L10" s="8">
        <v>0</v>
      </c>
      <c r="M10" s="9" t="s">
        <v>19</v>
      </c>
      <c r="N10" s="10" t="s">
        <v>20</v>
      </c>
      <c r="O10" s="11" t="s">
        <v>21</v>
      </c>
      <c r="P10" s="11">
        <v>4372323</v>
      </c>
      <c r="Q10" s="12" t="s">
        <v>22</v>
      </c>
    </row>
    <row r="11" spans="1:17" ht="225" x14ac:dyDescent="0.25">
      <c r="A11" s="1">
        <v>72103300</v>
      </c>
      <c r="B11" s="2" t="s">
        <v>29</v>
      </c>
      <c r="C11" s="3">
        <v>6</v>
      </c>
      <c r="D11" s="3">
        <v>7</v>
      </c>
      <c r="E11" s="3">
        <v>4</v>
      </c>
      <c r="F11" s="4">
        <v>1</v>
      </c>
      <c r="G11" s="5" t="s">
        <v>23</v>
      </c>
      <c r="H11" s="222">
        <v>0</v>
      </c>
      <c r="I11" s="7">
        <v>877000000</v>
      </c>
      <c r="J11" s="7">
        <v>877000000</v>
      </c>
      <c r="K11" s="8">
        <v>0</v>
      </c>
      <c r="L11" s="8">
        <v>0</v>
      </c>
      <c r="M11" s="9" t="s">
        <v>19</v>
      </c>
      <c r="N11" s="10" t="s">
        <v>20</v>
      </c>
      <c r="O11" s="11" t="s">
        <v>21</v>
      </c>
      <c r="P11" s="11">
        <v>4372323</v>
      </c>
      <c r="Q11" s="12" t="s">
        <v>22</v>
      </c>
    </row>
    <row r="12" spans="1:17" ht="135" x14ac:dyDescent="0.25">
      <c r="A12" s="1">
        <v>72103300</v>
      </c>
      <c r="B12" s="2" t="s">
        <v>30</v>
      </c>
      <c r="C12" s="3">
        <v>2</v>
      </c>
      <c r="D12" s="3">
        <v>3</v>
      </c>
      <c r="E12" s="3">
        <v>4</v>
      </c>
      <c r="F12" s="4">
        <v>1</v>
      </c>
      <c r="G12" s="5" t="s">
        <v>23</v>
      </c>
      <c r="H12" s="222">
        <v>0</v>
      </c>
      <c r="I12" s="7">
        <v>877000000</v>
      </c>
      <c r="J12" s="7">
        <v>877000000</v>
      </c>
      <c r="K12" s="8">
        <v>0</v>
      </c>
      <c r="L12" s="8">
        <v>0</v>
      </c>
      <c r="M12" s="9" t="s">
        <v>19</v>
      </c>
      <c r="N12" s="10" t="s">
        <v>20</v>
      </c>
      <c r="O12" s="11" t="s">
        <v>21</v>
      </c>
      <c r="P12" s="11">
        <v>4372323</v>
      </c>
      <c r="Q12" s="12" t="s">
        <v>22</v>
      </c>
    </row>
    <row r="13" spans="1:17" ht="135" x14ac:dyDescent="0.25">
      <c r="A13" s="1">
        <v>72103300</v>
      </c>
      <c r="B13" s="2" t="s">
        <v>30</v>
      </c>
      <c r="C13" s="3">
        <v>6</v>
      </c>
      <c r="D13" s="3">
        <v>7</v>
      </c>
      <c r="E13" s="3">
        <v>4</v>
      </c>
      <c r="F13" s="4">
        <v>1</v>
      </c>
      <c r="G13" s="5" t="s">
        <v>23</v>
      </c>
      <c r="H13" s="222">
        <v>0</v>
      </c>
      <c r="I13" s="7">
        <v>877000000</v>
      </c>
      <c r="J13" s="7">
        <v>877000000</v>
      </c>
      <c r="K13" s="8">
        <v>0</v>
      </c>
      <c r="L13" s="8">
        <v>0</v>
      </c>
      <c r="M13" s="9" t="s">
        <v>19</v>
      </c>
      <c r="N13" s="10" t="s">
        <v>20</v>
      </c>
      <c r="O13" s="11" t="s">
        <v>21</v>
      </c>
      <c r="P13" s="11">
        <v>4372323</v>
      </c>
      <c r="Q13" s="12" t="s">
        <v>22</v>
      </c>
    </row>
    <row r="14" spans="1:17" ht="105" x14ac:dyDescent="0.25">
      <c r="A14" s="1">
        <v>72103300</v>
      </c>
      <c r="B14" s="2" t="s">
        <v>31</v>
      </c>
      <c r="C14" s="3">
        <v>2</v>
      </c>
      <c r="D14" s="3">
        <v>3</v>
      </c>
      <c r="E14" s="3">
        <v>4</v>
      </c>
      <c r="F14" s="4">
        <v>1</v>
      </c>
      <c r="G14" s="5" t="s">
        <v>23</v>
      </c>
      <c r="H14" s="222">
        <v>0</v>
      </c>
      <c r="I14" s="7">
        <v>877000000</v>
      </c>
      <c r="J14" s="7">
        <v>877000000</v>
      </c>
      <c r="K14" s="8">
        <v>0</v>
      </c>
      <c r="L14" s="8">
        <v>0</v>
      </c>
      <c r="M14" s="9" t="s">
        <v>19</v>
      </c>
      <c r="N14" s="10" t="s">
        <v>20</v>
      </c>
      <c r="O14" s="11" t="s">
        <v>21</v>
      </c>
      <c r="P14" s="11">
        <v>4372323</v>
      </c>
      <c r="Q14" s="12" t="s">
        <v>22</v>
      </c>
    </row>
    <row r="15" spans="1:17" ht="105" x14ac:dyDescent="0.25">
      <c r="A15" s="1">
        <v>72103300</v>
      </c>
      <c r="B15" s="2" t="s">
        <v>32</v>
      </c>
      <c r="C15" s="3">
        <v>2</v>
      </c>
      <c r="D15" s="3">
        <v>3</v>
      </c>
      <c r="E15" s="3">
        <v>4</v>
      </c>
      <c r="F15" s="4">
        <v>1</v>
      </c>
      <c r="G15" s="5" t="s">
        <v>23</v>
      </c>
      <c r="H15" s="222">
        <v>0</v>
      </c>
      <c r="I15" s="7">
        <v>877000000</v>
      </c>
      <c r="J15" s="7">
        <v>877000000</v>
      </c>
      <c r="K15" s="8">
        <v>0</v>
      </c>
      <c r="L15" s="8">
        <v>0</v>
      </c>
      <c r="M15" s="9" t="s">
        <v>19</v>
      </c>
      <c r="N15" s="10" t="s">
        <v>20</v>
      </c>
      <c r="O15" s="11" t="s">
        <v>21</v>
      </c>
      <c r="P15" s="11">
        <v>4372323</v>
      </c>
      <c r="Q15" s="12" t="s">
        <v>22</v>
      </c>
    </row>
    <row r="16" spans="1:17" ht="180" x14ac:dyDescent="0.25">
      <c r="A16" s="1">
        <v>72103300</v>
      </c>
      <c r="B16" s="2" t="s">
        <v>33</v>
      </c>
      <c r="C16" s="3">
        <v>2</v>
      </c>
      <c r="D16" s="3">
        <v>3</v>
      </c>
      <c r="E16" s="3">
        <v>4</v>
      </c>
      <c r="F16" s="4">
        <v>1</v>
      </c>
      <c r="G16" s="5" t="s">
        <v>23</v>
      </c>
      <c r="H16" s="222">
        <v>0</v>
      </c>
      <c r="I16" s="7">
        <v>877000000</v>
      </c>
      <c r="J16" s="7">
        <v>877000000</v>
      </c>
      <c r="K16" s="8">
        <v>0</v>
      </c>
      <c r="L16" s="8">
        <v>0</v>
      </c>
      <c r="M16" s="9" t="s">
        <v>19</v>
      </c>
      <c r="N16" s="10" t="s">
        <v>20</v>
      </c>
      <c r="O16" s="11" t="s">
        <v>21</v>
      </c>
      <c r="P16" s="11">
        <v>4372323</v>
      </c>
      <c r="Q16" s="12" t="s">
        <v>22</v>
      </c>
    </row>
    <row r="17" spans="1:17" ht="75" x14ac:dyDescent="0.25">
      <c r="A17" s="1">
        <v>72141000</v>
      </c>
      <c r="B17" s="2" t="s">
        <v>34</v>
      </c>
      <c r="C17" s="3">
        <v>2</v>
      </c>
      <c r="D17" s="3">
        <v>2</v>
      </c>
      <c r="E17" s="3">
        <v>6</v>
      </c>
      <c r="F17" s="4">
        <v>1</v>
      </c>
      <c r="G17" s="5" t="s">
        <v>23</v>
      </c>
      <c r="H17" s="222">
        <v>0</v>
      </c>
      <c r="I17" s="7">
        <f>+I16</f>
        <v>877000000</v>
      </c>
      <c r="J17" s="7">
        <f>+J16</f>
        <v>877000000</v>
      </c>
      <c r="K17" s="8">
        <v>0</v>
      </c>
      <c r="L17" s="8">
        <v>0</v>
      </c>
      <c r="M17" s="9" t="s">
        <v>19</v>
      </c>
      <c r="N17" s="10" t="s">
        <v>20</v>
      </c>
      <c r="O17" s="11" t="s">
        <v>21</v>
      </c>
      <c r="P17" s="11">
        <v>4372323</v>
      </c>
      <c r="Q17" s="12" t="s">
        <v>22</v>
      </c>
    </row>
    <row r="18" spans="1:17" ht="75" x14ac:dyDescent="0.25">
      <c r="A18" s="1">
        <v>72141000</v>
      </c>
      <c r="B18" s="2" t="s">
        <v>35</v>
      </c>
      <c r="C18" s="3">
        <v>2</v>
      </c>
      <c r="D18" s="3">
        <v>2</v>
      </c>
      <c r="E18" s="3">
        <v>6</v>
      </c>
      <c r="F18" s="4">
        <v>1</v>
      </c>
      <c r="G18" s="5" t="s">
        <v>23</v>
      </c>
      <c r="H18" s="222">
        <v>0</v>
      </c>
      <c r="I18" s="7">
        <f>+I17</f>
        <v>877000000</v>
      </c>
      <c r="J18" s="7">
        <f>+J17</f>
        <v>877000000</v>
      </c>
      <c r="K18" s="8">
        <v>0</v>
      </c>
      <c r="L18" s="8">
        <v>0</v>
      </c>
      <c r="M18" s="9" t="s">
        <v>19</v>
      </c>
      <c r="N18" s="10" t="s">
        <v>20</v>
      </c>
      <c r="O18" s="11" t="s">
        <v>21</v>
      </c>
      <c r="P18" s="11">
        <v>4372323</v>
      </c>
      <c r="Q18" s="12" t="s">
        <v>22</v>
      </c>
    </row>
    <row r="19" spans="1:17" ht="30" x14ac:dyDescent="0.25">
      <c r="A19" s="1">
        <v>72101509</v>
      </c>
      <c r="B19" s="2" t="s">
        <v>36</v>
      </c>
      <c r="C19" s="3">
        <v>10</v>
      </c>
      <c r="D19" s="3">
        <v>10</v>
      </c>
      <c r="E19" s="3">
        <v>1</v>
      </c>
      <c r="F19" s="4">
        <v>1</v>
      </c>
      <c r="G19" s="5" t="s">
        <v>18</v>
      </c>
      <c r="H19" s="222">
        <v>1</v>
      </c>
      <c r="I19" s="7">
        <v>200000</v>
      </c>
      <c r="J19" s="7">
        <f>I19</f>
        <v>200000</v>
      </c>
      <c r="K19" s="8">
        <v>0</v>
      </c>
      <c r="L19" s="8">
        <v>0</v>
      </c>
      <c r="M19" s="9" t="s">
        <v>19</v>
      </c>
      <c r="N19" s="10" t="s">
        <v>20</v>
      </c>
      <c r="O19" s="11" t="s">
        <v>21</v>
      </c>
      <c r="P19" s="11">
        <v>4372323</v>
      </c>
      <c r="Q19" s="12" t="s">
        <v>22</v>
      </c>
    </row>
    <row r="20" spans="1:17" ht="75" x14ac:dyDescent="0.25">
      <c r="A20" s="1">
        <v>76111500</v>
      </c>
      <c r="B20" s="2" t="s">
        <v>37</v>
      </c>
      <c r="C20" s="3">
        <v>3</v>
      </c>
      <c r="D20" s="3">
        <v>3</v>
      </c>
      <c r="E20" s="3">
        <v>9</v>
      </c>
      <c r="F20" s="4">
        <v>1</v>
      </c>
      <c r="G20" s="5" t="s">
        <v>18</v>
      </c>
      <c r="H20" s="222">
        <v>0</v>
      </c>
      <c r="I20" s="7">
        <v>23160000</v>
      </c>
      <c r="J20" s="7">
        <f t="shared" ref="J20:J44" si="0">+I20</f>
        <v>23160000</v>
      </c>
      <c r="K20" s="8">
        <v>0</v>
      </c>
      <c r="L20" s="8">
        <v>0</v>
      </c>
      <c r="M20" s="9" t="s">
        <v>19</v>
      </c>
      <c r="N20" s="10" t="s">
        <v>20</v>
      </c>
      <c r="O20" s="11" t="s">
        <v>21</v>
      </c>
      <c r="P20" s="11">
        <v>4372323</v>
      </c>
      <c r="Q20" s="12" t="s">
        <v>22</v>
      </c>
    </row>
    <row r="21" spans="1:17" ht="150" x14ac:dyDescent="0.25">
      <c r="A21" s="1">
        <v>30121601</v>
      </c>
      <c r="B21" s="2" t="s">
        <v>38</v>
      </c>
      <c r="C21" s="3">
        <v>2</v>
      </c>
      <c r="D21" s="3">
        <v>3</v>
      </c>
      <c r="E21" s="3">
        <v>1</v>
      </c>
      <c r="F21" s="4">
        <v>1</v>
      </c>
      <c r="G21" s="5" t="s">
        <v>18</v>
      </c>
      <c r="H21" s="222">
        <v>0</v>
      </c>
      <c r="I21" s="7">
        <v>87700000</v>
      </c>
      <c r="J21" s="7">
        <f t="shared" si="0"/>
        <v>87700000</v>
      </c>
      <c r="K21" s="8">
        <v>0</v>
      </c>
      <c r="L21" s="8">
        <v>0</v>
      </c>
      <c r="M21" s="9" t="s">
        <v>19</v>
      </c>
      <c r="N21" s="10" t="s">
        <v>20</v>
      </c>
      <c r="O21" s="11" t="s">
        <v>21</v>
      </c>
      <c r="P21" s="11">
        <v>4372323</v>
      </c>
      <c r="Q21" s="12" t="s">
        <v>22</v>
      </c>
    </row>
    <row r="22" spans="1:17" ht="150" x14ac:dyDescent="0.25">
      <c r="A22" s="1">
        <v>30121601</v>
      </c>
      <c r="B22" s="2" t="s">
        <v>38</v>
      </c>
      <c r="C22" s="3">
        <v>6</v>
      </c>
      <c r="D22" s="3">
        <v>7</v>
      </c>
      <c r="E22" s="3">
        <v>1</v>
      </c>
      <c r="F22" s="4">
        <v>1</v>
      </c>
      <c r="G22" s="5" t="s">
        <v>18</v>
      </c>
      <c r="H22" s="222">
        <v>0</v>
      </c>
      <c r="I22" s="7">
        <v>87700000</v>
      </c>
      <c r="J22" s="7">
        <f t="shared" si="0"/>
        <v>87700000</v>
      </c>
      <c r="K22" s="8">
        <v>0</v>
      </c>
      <c r="L22" s="8">
        <v>0</v>
      </c>
      <c r="M22" s="9" t="s">
        <v>19</v>
      </c>
      <c r="N22" s="10" t="s">
        <v>20</v>
      </c>
      <c r="O22" s="11" t="s">
        <v>21</v>
      </c>
      <c r="P22" s="11">
        <v>4372323</v>
      </c>
      <c r="Q22" s="12" t="s">
        <v>22</v>
      </c>
    </row>
    <row r="23" spans="1:17" ht="135" x14ac:dyDescent="0.25">
      <c r="A23" s="1">
        <v>30121601</v>
      </c>
      <c r="B23" s="2" t="s">
        <v>39</v>
      </c>
      <c r="C23" s="3">
        <v>2</v>
      </c>
      <c r="D23" s="3">
        <v>3</v>
      </c>
      <c r="E23" s="3">
        <v>1</v>
      </c>
      <c r="F23" s="4">
        <v>1</v>
      </c>
      <c r="G23" s="5" t="s">
        <v>18</v>
      </c>
      <c r="H23" s="222">
        <v>0</v>
      </c>
      <c r="I23" s="7">
        <v>87700000</v>
      </c>
      <c r="J23" s="7">
        <f t="shared" si="0"/>
        <v>87700000</v>
      </c>
      <c r="K23" s="8">
        <v>0</v>
      </c>
      <c r="L23" s="8">
        <v>0</v>
      </c>
      <c r="M23" s="9" t="s">
        <v>19</v>
      </c>
      <c r="N23" s="10" t="s">
        <v>20</v>
      </c>
      <c r="O23" s="11" t="s">
        <v>21</v>
      </c>
      <c r="P23" s="11">
        <v>4372323</v>
      </c>
      <c r="Q23" s="12" t="s">
        <v>22</v>
      </c>
    </row>
    <row r="24" spans="1:17" ht="135" x14ac:dyDescent="0.25">
      <c r="A24" s="1">
        <v>30121601</v>
      </c>
      <c r="B24" s="2" t="s">
        <v>39</v>
      </c>
      <c r="C24" s="3">
        <v>6</v>
      </c>
      <c r="D24" s="3">
        <v>7</v>
      </c>
      <c r="E24" s="3">
        <v>1</v>
      </c>
      <c r="F24" s="4">
        <v>1</v>
      </c>
      <c r="G24" s="5" t="s">
        <v>18</v>
      </c>
      <c r="H24" s="222">
        <v>0</v>
      </c>
      <c r="I24" s="7">
        <v>87700000</v>
      </c>
      <c r="J24" s="7">
        <f t="shared" si="0"/>
        <v>87700000</v>
      </c>
      <c r="K24" s="8">
        <v>0</v>
      </c>
      <c r="L24" s="8">
        <v>0</v>
      </c>
      <c r="M24" s="9" t="s">
        <v>19</v>
      </c>
      <c r="N24" s="10" t="s">
        <v>20</v>
      </c>
      <c r="O24" s="11" t="s">
        <v>21</v>
      </c>
      <c r="P24" s="11">
        <v>4372323</v>
      </c>
      <c r="Q24" s="12" t="s">
        <v>22</v>
      </c>
    </row>
    <row r="25" spans="1:17" ht="135" x14ac:dyDescent="0.25">
      <c r="A25" s="1">
        <v>30121601</v>
      </c>
      <c r="B25" s="2" t="s">
        <v>40</v>
      </c>
      <c r="C25" s="3">
        <v>2</v>
      </c>
      <c r="D25" s="3">
        <v>3</v>
      </c>
      <c r="E25" s="3">
        <v>1</v>
      </c>
      <c r="F25" s="4">
        <v>1</v>
      </c>
      <c r="G25" s="5" t="s">
        <v>18</v>
      </c>
      <c r="H25" s="222">
        <v>0</v>
      </c>
      <c r="I25" s="7">
        <v>87700000</v>
      </c>
      <c r="J25" s="7">
        <f t="shared" si="0"/>
        <v>87700000</v>
      </c>
      <c r="K25" s="8">
        <v>0</v>
      </c>
      <c r="L25" s="8">
        <v>0</v>
      </c>
      <c r="M25" s="9" t="s">
        <v>19</v>
      </c>
      <c r="N25" s="10" t="s">
        <v>20</v>
      </c>
      <c r="O25" s="11" t="s">
        <v>21</v>
      </c>
      <c r="P25" s="11">
        <v>4372323</v>
      </c>
      <c r="Q25" s="12" t="s">
        <v>22</v>
      </c>
    </row>
    <row r="26" spans="1:17" ht="135" x14ac:dyDescent="0.25">
      <c r="A26" s="1">
        <v>30121601</v>
      </c>
      <c r="B26" s="2" t="s">
        <v>40</v>
      </c>
      <c r="C26" s="3">
        <v>6</v>
      </c>
      <c r="D26" s="3">
        <v>7</v>
      </c>
      <c r="E26" s="3">
        <v>1</v>
      </c>
      <c r="F26" s="4">
        <v>1</v>
      </c>
      <c r="G26" s="5" t="s">
        <v>18</v>
      </c>
      <c r="H26" s="222">
        <v>0</v>
      </c>
      <c r="I26" s="7">
        <v>87700000</v>
      </c>
      <c r="J26" s="7">
        <f t="shared" si="0"/>
        <v>87700000</v>
      </c>
      <c r="K26" s="8">
        <v>0</v>
      </c>
      <c r="L26" s="8">
        <v>0</v>
      </c>
      <c r="M26" s="9" t="s">
        <v>19</v>
      </c>
      <c r="N26" s="10" t="s">
        <v>20</v>
      </c>
      <c r="O26" s="11" t="s">
        <v>21</v>
      </c>
      <c r="P26" s="11">
        <v>4372323</v>
      </c>
      <c r="Q26" s="12" t="s">
        <v>22</v>
      </c>
    </row>
    <row r="27" spans="1:17" ht="150" x14ac:dyDescent="0.25">
      <c r="A27" s="1">
        <v>30121601</v>
      </c>
      <c r="B27" s="2" t="s">
        <v>41</v>
      </c>
      <c r="C27" s="3">
        <v>2</v>
      </c>
      <c r="D27" s="3">
        <v>3</v>
      </c>
      <c r="E27" s="3">
        <v>1</v>
      </c>
      <c r="F27" s="4">
        <v>1</v>
      </c>
      <c r="G27" s="5" t="s">
        <v>18</v>
      </c>
      <c r="H27" s="222">
        <v>0</v>
      </c>
      <c r="I27" s="7">
        <v>87700000</v>
      </c>
      <c r="J27" s="7">
        <f t="shared" si="0"/>
        <v>87700000</v>
      </c>
      <c r="K27" s="8">
        <v>0</v>
      </c>
      <c r="L27" s="8">
        <v>0</v>
      </c>
      <c r="M27" s="9" t="s">
        <v>19</v>
      </c>
      <c r="N27" s="10" t="s">
        <v>20</v>
      </c>
      <c r="O27" s="11" t="s">
        <v>21</v>
      </c>
      <c r="P27" s="11">
        <v>4372323</v>
      </c>
      <c r="Q27" s="12" t="s">
        <v>22</v>
      </c>
    </row>
    <row r="28" spans="1:17" ht="150" x14ac:dyDescent="0.25">
      <c r="A28" s="1">
        <v>30121601</v>
      </c>
      <c r="B28" s="2" t="s">
        <v>41</v>
      </c>
      <c r="C28" s="3">
        <v>6</v>
      </c>
      <c r="D28" s="3">
        <v>7</v>
      </c>
      <c r="E28" s="3">
        <v>1</v>
      </c>
      <c r="F28" s="4">
        <v>1</v>
      </c>
      <c r="G28" s="5" t="s">
        <v>18</v>
      </c>
      <c r="H28" s="222">
        <v>0</v>
      </c>
      <c r="I28" s="7">
        <v>87700000</v>
      </c>
      <c r="J28" s="7">
        <f t="shared" si="0"/>
        <v>87700000</v>
      </c>
      <c r="K28" s="8">
        <v>0</v>
      </c>
      <c r="L28" s="8">
        <v>0</v>
      </c>
      <c r="M28" s="9" t="s">
        <v>19</v>
      </c>
      <c r="N28" s="10" t="s">
        <v>20</v>
      </c>
      <c r="O28" s="11" t="s">
        <v>21</v>
      </c>
      <c r="P28" s="11">
        <v>4372323</v>
      </c>
      <c r="Q28" s="12" t="s">
        <v>22</v>
      </c>
    </row>
    <row r="29" spans="1:17" ht="165" x14ac:dyDescent="0.25">
      <c r="A29" s="1">
        <v>30121601</v>
      </c>
      <c r="B29" s="2" t="s">
        <v>42</v>
      </c>
      <c r="C29" s="3">
        <v>2</v>
      </c>
      <c r="D29" s="3">
        <v>3</v>
      </c>
      <c r="E29" s="3">
        <v>1</v>
      </c>
      <c r="F29" s="4">
        <v>1</v>
      </c>
      <c r="G29" s="5" t="s">
        <v>18</v>
      </c>
      <c r="H29" s="222">
        <v>0</v>
      </c>
      <c r="I29" s="7">
        <v>87700000</v>
      </c>
      <c r="J29" s="7">
        <f t="shared" si="0"/>
        <v>87700000</v>
      </c>
      <c r="K29" s="8">
        <v>0</v>
      </c>
      <c r="L29" s="8">
        <v>0</v>
      </c>
      <c r="M29" s="9" t="s">
        <v>19</v>
      </c>
      <c r="N29" s="10" t="s">
        <v>20</v>
      </c>
      <c r="O29" s="11" t="s">
        <v>21</v>
      </c>
      <c r="P29" s="11">
        <v>4372323</v>
      </c>
      <c r="Q29" s="12" t="s">
        <v>22</v>
      </c>
    </row>
    <row r="30" spans="1:17" ht="165" x14ac:dyDescent="0.25">
      <c r="A30" s="1">
        <v>30121601</v>
      </c>
      <c r="B30" s="2" t="s">
        <v>42</v>
      </c>
      <c r="C30" s="3">
        <v>6</v>
      </c>
      <c r="D30" s="3">
        <v>7</v>
      </c>
      <c r="E30" s="3">
        <v>1</v>
      </c>
      <c r="F30" s="4">
        <v>1</v>
      </c>
      <c r="G30" s="5" t="s">
        <v>18</v>
      </c>
      <c r="H30" s="222">
        <v>0</v>
      </c>
      <c r="I30" s="7">
        <v>87700000</v>
      </c>
      <c r="J30" s="7">
        <f t="shared" si="0"/>
        <v>87700000</v>
      </c>
      <c r="K30" s="8">
        <v>0</v>
      </c>
      <c r="L30" s="8">
        <v>0</v>
      </c>
      <c r="M30" s="9" t="s">
        <v>19</v>
      </c>
      <c r="N30" s="10" t="s">
        <v>20</v>
      </c>
      <c r="O30" s="11" t="s">
        <v>21</v>
      </c>
      <c r="P30" s="11">
        <v>4372323</v>
      </c>
      <c r="Q30" s="12" t="s">
        <v>22</v>
      </c>
    </row>
    <row r="31" spans="1:17" ht="150" x14ac:dyDescent="0.25">
      <c r="A31" s="1">
        <v>30121601</v>
      </c>
      <c r="B31" s="2" t="s">
        <v>43</v>
      </c>
      <c r="C31" s="3">
        <v>2</v>
      </c>
      <c r="D31" s="3">
        <v>3</v>
      </c>
      <c r="E31" s="3">
        <v>1</v>
      </c>
      <c r="F31" s="4">
        <v>1</v>
      </c>
      <c r="G31" s="5" t="s">
        <v>18</v>
      </c>
      <c r="H31" s="222">
        <v>0</v>
      </c>
      <c r="I31" s="7">
        <v>87700000</v>
      </c>
      <c r="J31" s="7">
        <f t="shared" si="0"/>
        <v>87700000</v>
      </c>
      <c r="K31" s="8">
        <v>0</v>
      </c>
      <c r="L31" s="8">
        <v>0</v>
      </c>
      <c r="M31" s="9" t="s">
        <v>19</v>
      </c>
      <c r="N31" s="10" t="s">
        <v>20</v>
      </c>
      <c r="O31" s="11" t="s">
        <v>21</v>
      </c>
      <c r="P31" s="11">
        <v>4372323</v>
      </c>
      <c r="Q31" s="12" t="s">
        <v>22</v>
      </c>
    </row>
    <row r="32" spans="1:17" ht="150" x14ac:dyDescent="0.25">
      <c r="A32" s="1">
        <v>30121601</v>
      </c>
      <c r="B32" s="2" t="s">
        <v>43</v>
      </c>
      <c r="C32" s="3">
        <v>6</v>
      </c>
      <c r="D32" s="3">
        <v>7</v>
      </c>
      <c r="E32" s="3">
        <v>1</v>
      </c>
      <c r="F32" s="4">
        <v>1</v>
      </c>
      <c r="G32" s="5" t="s">
        <v>18</v>
      </c>
      <c r="H32" s="222">
        <v>0</v>
      </c>
      <c r="I32" s="7">
        <v>87700000</v>
      </c>
      <c r="J32" s="7">
        <f t="shared" si="0"/>
        <v>87700000</v>
      </c>
      <c r="K32" s="8">
        <v>0</v>
      </c>
      <c r="L32" s="8">
        <v>0</v>
      </c>
      <c r="M32" s="9" t="s">
        <v>19</v>
      </c>
      <c r="N32" s="10" t="s">
        <v>20</v>
      </c>
      <c r="O32" s="11" t="s">
        <v>21</v>
      </c>
      <c r="P32" s="11">
        <v>4372323</v>
      </c>
      <c r="Q32" s="12" t="s">
        <v>22</v>
      </c>
    </row>
    <row r="33" spans="1:17" ht="135" x14ac:dyDescent="0.25">
      <c r="A33" s="1">
        <v>30121601</v>
      </c>
      <c r="B33" s="2" t="s">
        <v>44</v>
      </c>
      <c r="C33" s="3">
        <v>2</v>
      </c>
      <c r="D33" s="3">
        <v>3</v>
      </c>
      <c r="E33" s="3">
        <v>1</v>
      </c>
      <c r="F33" s="4">
        <v>1</v>
      </c>
      <c r="G33" s="5" t="s">
        <v>18</v>
      </c>
      <c r="H33" s="222">
        <v>0</v>
      </c>
      <c r="I33" s="7">
        <v>87700000</v>
      </c>
      <c r="J33" s="7">
        <f t="shared" si="0"/>
        <v>87700000</v>
      </c>
      <c r="K33" s="8">
        <v>0</v>
      </c>
      <c r="L33" s="8">
        <v>0</v>
      </c>
      <c r="M33" s="9" t="s">
        <v>19</v>
      </c>
      <c r="N33" s="10" t="s">
        <v>20</v>
      </c>
      <c r="O33" s="11" t="s">
        <v>21</v>
      </c>
      <c r="P33" s="11">
        <v>4372323</v>
      </c>
      <c r="Q33" s="12" t="s">
        <v>22</v>
      </c>
    </row>
    <row r="34" spans="1:17" ht="135" x14ac:dyDescent="0.25">
      <c r="A34" s="1">
        <v>30121601</v>
      </c>
      <c r="B34" s="2" t="s">
        <v>44</v>
      </c>
      <c r="C34" s="3">
        <v>6</v>
      </c>
      <c r="D34" s="3">
        <v>7</v>
      </c>
      <c r="E34" s="3">
        <v>1</v>
      </c>
      <c r="F34" s="4">
        <v>1</v>
      </c>
      <c r="G34" s="5" t="s">
        <v>18</v>
      </c>
      <c r="H34" s="222">
        <v>0</v>
      </c>
      <c r="I34" s="7">
        <v>87700000</v>
      </c>
      <c r="J34" s="7">
        <f t="shared" si="0"/>
        <v>87700000</v>
      </c>
      <c r="K34" s="8">
        <v>0</v>
      </c>
      <c r="L34" s="8">
        <v>0</v>
      </c>
      <c r="M34" s="9" t="s">
        <v>19</v>
      </c>
      <c r="N34" s="10" t="s">
        <v>20</v>
      </c>
      <c r="O34" s="11" t="s">
        <v>21</v>
      </c>
      <c r="P34" s="11">
        <v>4372323</v>
      </c>
      <c r="Q34" s="12" t="s">
        <v>22</v>
      </c>
    </row>
    <row r="35" spans="1:17" ht="270" x14ac:dyDescent="0.25">
      <c r="A35" s="1">
        <v>30121601</v>
      </c>
      <c r="B35" s="2" t="s">
        <v>45</v>
      </c>
      <c r="C35" s="3">
        <v>2</v>
      </c>
      <c r="D35" s="3">
        <v>3</v>
      </c>
      <c r="E35" s="3">
        <v>1</v>
      </c>
      <c r="F35" s="4">
        <v>1</v>
      </c>
      <c r="G35" s="5" t="s">
        <v>18</v>
      </c>
      <c r="H35" s="222">
        <v>0</v>
      </c>
      <c r="I35" s="7">
        <v>87700000</v>
      </c>
      <c r="J35" s="7">
        <f t="shared" si="0"/>
        <v>87700000</v>
      </c>
      <c r="K35" s="8">
        <v>0</v>
      </c>
      <c r="L35" s="8">
        <v>0</v>
      </c>
      <c r="M35" s="9" t="s">
        <v>19</v>
      </c>
      <c r="N35" s="10" t="s">
        <v>20</v>
      </c>
      <c r="O35" s="11" t="s">
        <v>21</v>
      </c>
      <c r="P35" s="11">
        <v>4372323</v>
      </c>
      <c r="Q35" s="12" t="s">
        <v>22</v>
      </c>
    </row>
    <row r="36" spans="1:17" ht="270" x14ac:dyDescent="0.25">
      <c r="A36" s="1">
        <v>30121601</v>
      </c>
      <c r="B36" s="2" t="s">
        <v>45</v>
      </c>
      <c r="C36" s="3">
        <v>6</v>
      </c>
      <c r="D36" s="3">
        <v>7</v>
      </c>
      <c r="E36" s="3">
        <v>1</v>
      </c>
      <c r="F36" s="4">
        <v>1</v>
      </c>
      <c r="G36" s="5" t="s">
        <v>18</v>
      </c>
      <c r="H36" s="222">
        <v>0</v>
      </c>
      <c r="I36" s="7">
        <v>87700000</v>
      </c>
      <c r="J36" s="7">
        <f t="shared" si="0"/>
        <v>87700000</v>
      </c>
      <c r="K36" s="8">
        <v>0</v>
      </c>
      <c r="L36" s="8">
        <v>0</v>
      </c>
      <c r="M36" s="9" t="s">
        <v>19</v>
      </c>
      <c r="N36" s="10" t="s">
        <v>20</v>
      </c>
      <c r="O36" s="11" t="s">
        <v>21</v>
      </c>
      <c r="P36" s="11">
        <v>4372323</v>
      </c>
      <c r="Q36" s="12" t="s">
        <v>22</v>
      </c>
    </row>
    <row r="37" spans="1:17" ht="150" x14ac:dyDescent="0.25">
      <c r="A37" s="1">
        <v>30121601</v>
      </c>
      <c r="B37" s="2" t="s">
        <v>46</v>
      </c>
      <c r="C37" s="3">
        <v>2</v>
      </c>
      <c r="D37" s="3">
        <v>3</v>
      </c>
      <c r="E37" s="3">
        <v>1</v>
      </c>
      <c r="F37" s="4">
        <v>1</v>
      </c>
      <c r="G37" s="5" t="s">
        <v>18</v>
      </c>
      <c r="H37" s="222">
        <v>0</v>
      </c>
      <c r="I37" s="7">
        <v>87700000</v>
      </c>
      <c r="J37" s="7">
        <f t="shared" si="0"/>
        <v>87700000</v>
      </c>
      <c r="K37" s="8">
        <v>0</v>
      </c>
      <c r="L37" s="8">
        <v>0</v>
      </c>
      <c r="M37" s="9" t="s">
        <v>19</v>
      </c>
      <c r="N37" s="10" t="s">
        <v>20</v>
      </c>
      <c r="O37" s="11" t="s">
        <v>21</v>
      </c>
      <c r="P37" s="11">
        <v>4372323</v>
      </c>
      <c r="Q37" s="12" t="s">
        <v>22</v>
      </c>
    </row>
    <row r="38" spans="1:17" ht="150" x14ac:dyDescent="0.25">
      <c r="A38" s="1">
        <v>30121601</v>
      </c>
      <c r="B38" s="2" t="s">
        <v>46</v>
      </c>
      <c r="C38" s="3">
        <v>6</v>
      </c>
      <c r="D38" s="3">
        <v>7</v>
      </c>
      <c r="E38" s="3">
        <v>1</v>
      </c>
      <c r="F38" s="4">
        <v>1</v>
      </c>
      <c r="G38" s="5" t="s">
        <v>18</v>
      </c>
      <c r="H38" s="222">
        <v>0</v>
      </c>
      <c r="I38" s="7">
        <v>87700000</v>
      </c>
      <c r="J38" s="7">
        <f t="shared" si="0"/>
        <v>87700000</v>
      </c>
      <c r="K38" s="8">
        <v>0</v>
      </c>
      <c r="L38" s="8">
        <v>0</v>
      </c>
      <c r="M38" s="9" t="s">
        <v>19</v>
      </c>
      <c r="N38" s="10" t="s">
        <v>20</v>
      </c>
      <c r="O38" s="11" t="s">
        <v>21</v>
      </c>
      <c r="P38" s="11">
        <v>4372323</v>
      </c>
      <c r="Q38" s="12" t="s">
        <v>22</v>
      </c>
    </row>
    <row r="39" spans="1:17" ht="135" x14ac:dyDescent="0.25">
      <c r="A39" s="1">
        <v>30121601</v>
      </c>
      <c r="B39" s="2" t="s">
        <v>47</v>
      </c>
      <c r="C39" s="3">
        <v>2</v>
      </c>
      <c r="D39" s="3">
        <v>3</v>
      </c>
      <c r="E39" s="3">
        <v>1</v>
      </c>
      <c r="F39" s="4">
        <v>1</v>
      </c>
      <c r="G39" s="5" t="s">
        <v>18</v>
      </c>
      <c r="H39" s="222">
        <v>0</v>
      </c>
      <c r="I39" s="7">
        <v>87700000</v>
      </c>
      <c r="J39" s="7">
        <f t="shared" si="0"/>
        <v>87700000</v>
      </c>
      <c r="K39" s="8">
        <v>0</v>
      </c>
      <c r="L39" s="8">
        <v>0</v>
      </c>
      <c r="M39" s="9" t="s">
        <v>19</v>
      </c>
      <c r="N39" s="10" t="s">
        <v>20</v>
      </c>
      <c r="O39" s="11" t="s">
        <v>21</v>
      </c>
      <c r="P39" s="11">
        <v>4372323</v>
      </c>
      <c r="Q39" s="12" t="s">
        <v>22</v>
      </c>
    </row>
    <row r="40" spans="1:17" ht="135" x14ac:dyDescent="0.25">
      <c r="A40" s="1">
        <v>30121601</v>
      </c>
      <c r="B40" s="2" t="s">
        <v>47</v>
      </c>
      <c r="C40" s="3">
        <v>6</v>
      </c>
      <c r="D40" s="3">
        <v>7</v>
      </c>
      <c r="E40" s="3">
        <v>1</v>
      </c>
      <c r="F40" s="4">
        <v>1</v>
      </c>
      <c r="G40" s="5" t="s">
        <v>18</v>
      </c>
      <c r="H40" s="222">
        <v>0</v>
      </c>
      <c r="I40" s="7">
        <v>87700000</v>
      </c>
      <c r="J40" s="7">
        <f t="shared" si="0"/>
        <v>87700000</v>
      </c>
      <c r="K40" s="8">
        <v>0</v>
      </c>
      <c r="L40" s="8">
        <v>0</v>
      </c>
      <c r="M40" s="9" t="s">
        <v>19</v>
      </c>
      <c r="N40" s="10" t="s">
        <v>20</v>
      </c>
      <c r="O40" s="11" t="s">
        <v>21</v>
      </c>
      <c r="P40" s="11">
        <v>4372323</v>
      </c>
      <c r="Q40" s="12" t="s">
        <v>22</v>
      </c>
    </row>
    <row r="41" spans="1:17" ht="135" x14ac:dyDescent="0.25">
      <c r="A41" s="1">
        <v>30121601</v>
      </c>
      <c r="B41" s="2" t="s">
        <v>48</v>
      </c>
      <c r="C41" s="3">
        <v>2</v>
      </c>
      <c r="D41" s="3">
        <v>3</v>
      </c>
      <c r="E41" s="3">
        <v>1</v>
      </c>
      <c r="F41" s="4">
        <v>1</v>
      </c>
      <c r="G41" s="5" t="s">
        <v>18</v>
      </c>
      <c r="H41" s="222">
        <v>0</v>
      </c>
      <c r="I41" s="7">
        <v>87700000</v>
      </c>
      <c r="J41" s="7">
        <f t="shared" si="0"/>
        <v>87700000</v>
      </c>
      <c r="K41" s="8">
        <v>0</v>
      </c>
      <c r="L41" s="8">
        <v>0</v>
      </c>
      <c r="M41" s="9" t="s">
        <v>19</v>
      </c>
      <c r="N41" s="10" t="s">
        <v>20</v>
      </c>
      <c r="O41" s="11" t="s">
        <v>21</v>
      </c>
      <c r="P41" s="11">
        <v>4372323</v>
      </c>
      <c r="Q41" s="12" t="s">
        <v>22</v>
      </c>
    </row>
    <row r="42" spans="1:17" ht="135" x14ac:dyDescent="0.25">
      <c r="A42" s="1">
        <v>30121601</v>
      </c>
      <c r="B42" s="2" t="s">
        <v>48</v>
      </c>
      <c r="C42" s="3">
        <v>6</v>
      </c>
      <c r="D42" s="3">
        <v>7</v>
      </c>
      <c r="E42" s="3">
        <v>1</v>
      </c>
      <c r="F42" s="4">
        <v>1</v>
      </c>
      <c r="G42" s="5" t="s">
        <v>18</v>
      </c>
      <c r="H42" s="222">
        <v>0</v>
      </c>
      <c r="I42" s="7">
        <v>87700000</v>
      </c>
      <c r="J42" s="7">
        <f t="shared" si="0"/>
        <v>87700000</v>
      </c>
      <c r="K42" s="8">
        <v>0</v>
      </c>
      <c r="L42" s="8">
        <v>0</v>
      </c>
      <c r="M42" s="9" t="s">
        <v>19</v>
      </c>
      <c r="N42" s="10" t="s">
        <v>20</v>
      </c>
      <c r="O42" s="11" t="s">
        <v>21</v>
      </c>
      <c r="P42" s="11">
        <v>4372323</v>
      </c>
      <c r="Q42" s="12" t="s">
        <v>22</v>
      </c>
    </row>
    <row r="43" spans="1:17" ht="135" x14ac:dyDescent="0.25">
      <c r="A43" s="1">
        <v>30121601</v>
      </c>
      <c r="B43" s="2" t="s">
        <v>49</v>
      </c>
      <c r="C43" s="3">
        <v>2</v>
      </c>
      <c r="D43" s="3">
        <v>3</v>
      </c>
      <c r="E43" s="3">
        <v>1</v>
      </c>
      <c r="F43" s="4">
        <v>1</v>
      </c>
      <c r="G43" s="5" t="s">
        <v>18</v>
      </c>
      <c r="H43" s="222">
        <v>0</v>
      </c>
      <c r="I43" s="7">
        <v>87700000</v>
      </c>
      <c r="J43" s="7">
        <f t="shared" si="0"/>
        <v>87700000</v>
      </c>
      <c r="K43" s="8">
        <v>0</v>
      </c>
      <c r="L43" s="8">
        <v>0</v>
      </c>
      <c r="M43" s="9" t="s">
        <v>19</v>
      </c>
      <c r="N43" s="10" t="s">
        <v>20</v>
      </c>
      <c r="O43" s="11" t="s">
        <v>21</v>
      </c>
      <c r="P43" s="11">
        <v>4372323</v>
      </c>
      <c r="Q43" s="12" t="s">
        <v>22</v>
      </c>
    </row>
    <row r="44" spans="1:17" ht="135" x14ac:dyDescent="0.25">
      <c r="A44" s="1">
        <v>30121601</v>
      </c>
      <c r="B44" s="2" t="s">
        <v>49</v>
      </c>
      <c r="C44" s="3">
        <v>6</v>
      </c>
      <c r="D44" s="3">
        <v>7</v>
      </c>
      <c r="E44" s="3">
        <v>1</v>
      </c>
      <c r="F44" s="4">
        <v>1</v>
      </c>
      <c r="G44" s="5" t="s">
        <v>18</v>
      </c>
      <c r="H44" s="222">
        <v>0</v>
      </c>
      <c r="I44" s="7">
        <v>87700000</v>
      </c>
      <c r="J44" s="7">
        <f t="shared" si="0"/>
        <v>87700000</v>
      </c>
      <c r="K44" s="8">
        <v>0</v>
      </c>
      <c r="L44" s="8">
        <v>0</v>
      </c>
      <c r="M44" s="9" t="s">
        <v>19</v>
      </c>
      <c r="N44" s="10" t="s">
        <v>20</v>
      </c>
      <c r="O44" s="11" t="s">
        <v>21</v>
      </c>
      <c r="P44" s="11">
        <v>4372323</v>
      </c>
      <c r="Q44" s="12" t="s">
        <v>22</v>
      </c>
    </row>
    <row r="45" spans="1:17" ht="60" x14ac:dyDescent="0.25">
      <c r="A45" s="1">
        <v>72141000</v>
      </c>
      <c r="B45" s="2" t="s">
        <v>50</v>
      </c>
      <c r="C45" s="3">
        <v>3</v>
      </c>
      <c r="D45" s="3">
        <v>5</v>
      </c>
      <c r="E45" s="3">
        <v>2</v>
      </c>
      <c r="F45" s="4">
        <v>1</v>
      </c>
      <c r="G45" s="5" t="s">
        <v>51</v>
      </c>
      <c r="H45" s="222">
        <v>0</v>
      </c>
      <c r="I45" s="7">
        <v>877000000</v>
      </c>
      <c r="J45" s="7">
        <v>877000000</v>
      </c>
      <c r="K45" s="8">
        <v>0</v>
      </c>
      <c r="L45" s="8">
        <v>0</v>
      </c>
      <c r="M45" s="9" t="s">
        <v>19</v>
      </c>
      <c r="N45" s="10" t="s">
        <v>20</v>
      </c>
      <c r="O45" s="11" t="s">
        <v>21</v>
      </c>
      <c r="P45" s="11">
        <v>4372323</v>
      </c>
      <c r="Q45" s="12" t="s">
        <v>22</v>
      </c>
    </row>
    <row r="46" spans="1:17" ht="75" x14ac:dyDescent="0.25">
      <c r="A46" s="1">
        <v>81100000</v>
      </c>
      <c r="B46" s="2" t="s">
        <v>52</v>
      </c>
      <c r="C46" s="3">
        <v>3</v>
      </c>
      <c r="D46" s="3">
        <v>5</v>
      </c>
      <c r="E46" s="3">
        <v>2</v>
      </c>
      <c r="F46" s="4">
        <v>1</v>
      </c>
      <c r="G46" s="5" t="s">
        <v>51</v>
      </c>
      <c r="H46" s="222">
        <v>0</v>
      </c>
      <c r="I46" s="7">
        <v>877000000</v>
      </c>
      <c r="J46" s="7">
        <v>877000000</v>
      </c>
      <c r="K46" s="8">
        <v>0</v>
      </c>
      <c r="L46" s="8">
        <v>0</v>
      </c>
      <c r="M46" s="9" t="s">
        <v>19</v>
      </c>
      <c r="N46" s="10" t="s">
        <v>20</v>
      </c>
      <c r="O46" s="11" t="s">
        <v>21</v>
      </c>
      <c r="P46" s="11">
        <v>4372323</v>
      </c>
      <c r="Q46" s="12" t="s">
        <v>22</v>
      </c>
    </row>
    <row r="47" spans="1:17" ht="135" x14ac:dyDescent="0.25">
      <c r="A47" s="13">
        <v>30121601</v>
      </c>
      <c r="B47" s="14" t="s">
        <v>53</v>
      </c>
      <c r="C47" s="15">
        <v>2</v>
      </c>
      <c r="D47" s="15">
        <v>3</v>
      </c>
      <c r="E47" s="15">
        <v>1</v>
      </c>
      <c r="F47" s="16">
        <v>1</v>
      </c>
      <c r="G47" s="17" t="s">
        <v>18</v>
      </c>
      <c r="H47" s="10">
        <v>0</v>
      </c>
      <c r="I47" s="18">
        <v>87700000</v>
      </c>
      <c r="J47" s="18">
        <f t="shared" ref="J47:J48" si="1">+I47</f>
        <v>87700000</v>
      </c>
      <c r="K47" s="19">
        <v>0</v>
      </c>
      <c r="L47" s="19">
        <v>0</v>
      </c>
      <c r="M47" s="11" t="s">
        <v>19</v>
      </c>
      <c r="N47" s="10" t="s">
        <v>20</v>
      </c>
      <c r="O47" s="11" t="s">
        <v>21</v>
      </c>
      <c r="P47" s="11">
        <v>4372323</v>
      </c>
      <c r="Q47" s="12" t="s">
        <v>22</v>
      </c>
    </row>
    <row r="48" spans="1:17" ht="120" x14ac:dyDescent="0.25">
      <c r="A48" s="13">
        <v>30121601</v>
      </c>
      <c r="B48" s="14" t="s">
        <v>54</v>
      </c>
      <c r="C48" s="15">
        <v>2</v>
      </c>
      <c r="D48" s="15">
        <v>3</v>
      </c>
      <c r="E48" s="15">
        <v>1</v>
      </c>
      <c r="F48" s="16">
        <v>1</v>
      </c>
      <c r="G48" s="17" t="s">
        <v>18</v>
      </c>
      <c r="H48" s="10">
        <v>0</v>
      </c>
      <c r="I48" s="18">
        <v>87700000</v>
      </c>
      <c r="J48" s="18">
        <f t="shared" si="1"/>
        <v>87700000</v>
      </c>
      <c r="K48" s="19">
        <v>0</v>
      </c>
      <c r="L48" s="19">
        <v>0</v>
      </c>
      <c r="M48" s="11" t="s">
        <v>19</v>
      </c>
      <c r="N48" s="10" t="s">
        <v>20</v>
      </c>
      <c r="O48" s="11" t="s">
        <v>21</v>
      </c>
      <c r="P48" s="11">
        <v>4372323</v>
      </c>
      <c r="Q48" s="12" t="s">
        <v>22</v>
      </c>
    </row>
    <row r="49" spans="1:17" ht="105" x14ac:dyDescent="0.25">
      <c r="A49" s="1">
        <v>72103300</v>
      </c>
      <c r="B49" s="2" t="s">
        <v>55</v>
      </c>
      <c r="C49" s="3">
        <v>2</v>
      </c>
      <c r="D49" s="3">
        <v>3</v>
      </c>
      <c r="E49" s="3">
        <v>4</v>
      </c>
      <c r="F49" s="4">
        <v>1</v>
      </c>
      <c r="G49" s="5" t="s">
        <v>23</v>
      </c>
      <c r="H49" s="222">
        <v>0</v>
      </c>
      <c r="I49" s="7">
        <v>877000000</v>
      </c>
      <c r="J49" s="7">
        <v>877000000</v>
      </c>
      <c r="K49" s="8">
        <v>0</v>
      </c>
      <c r="L49" s="8">
        <v>0</v>
      </c>
      <c r="M49" s="9" t="s">
        <v>19</v>
      </c>
      <c r="N49" s="10" t="s">
        <v>20</v>
      </c>
      <c r="O49" s="11" t="s">
        <v>21</v>
      </c>
      <c r="P49" s="11">
        <v>4372323</v>
      </c>
      <c r="Q49" s="12" t="s">
        <v>22</v>
      </c>
    </row>
    <row r="50" spans="1:17" ht="105" x14ac:dyDescent="0.25">
      <c r="A50" s="1">
        <v>72103300</v>
      </c>
      <c r="B50" s="2" t="s">
        <v>56</v>
      </c>
      <c r="C50" s="3">
        <v>2</v>
      </c>
      <c r="D50" s="3">
        <v>3</v>
      </c>
      <c r="E50" s="3">
        <v>4</v>
      </c>
      <c r="F50" s="4">
        <v>1</v>
      </c>
      <c r="G50" s="5" t="s">
        <v>23</v>
      </c>
      <c r="H50" s="222">
        <v>0</v>
      </c>
      <c r="I50" s="7">
        <v>877000000</v>
      </c>
      <c r="J50" s="7">
        <v>877000000</v>
      </c>
      <c r="K50" s="8">
        <v>0</v>
      </c>
      <c r="L50" s="8">
        <v>0</v>
      </c>
      <c r="M50" s="9" t="s">
        <v>19</v>
      </c>
      <c r="N50" s="10" t="s">
        <v>20</v>
      </c>
      <c r="O50" s="11" t="s">
        <v>21</v>
      </c>
      <c r="P50" s="11">
        <v>4372323</v>
      </c>
      <c r="Q50" s="12" t="s">
        <v>22</v>
      </c>
    </row>
    <row r="51" spans="1:17" ht="49.5" x14ac:dyDescent="0.25">
      <c r="A51" s="25">
        <v>72101511</v>
      </c>
      <c r="B51" s="20" t="s">
        <v>57</v>
      </c>
      <c r="C51" s="3">
        <v>4</v>
      </c>
      <c r="D51" s="3">
        <v>4</v>
      </c>
      <c r="E51" s="21">
        <v>1</v>
      </c>
      <c r="F51" s="21">
        <v>8</v>
      </c>
      <c r="G51" s="22" t="s">
        <v>18</v>
      </c>
      <c r="H51" s="21">
        <v>1</v>
      </c>
      <c r="I51" s="23">
        <v>4000000</v>
      </c>
      <c r="J51" s="24">
        <f t="shared" ref="J51:J58" si="2">I51</f>
        <v>4000000</v>
      </c>
      <c r="K51" s="21">
        <v>0</v>
      </c>
      <c r="L51" s="21">
        <v>0</v>
      </c>
      <c r="M51" s="9" t="s">
        <v>58</v>
      </c>
      <c r="N51" s="9" t="s">
        <v>59</v>
      </c>
      <c r="O51" s="9" t="s">
        <v>60</v>
      </c>
      <c r="P51" s="9" t="s">
        <v>61</v>
      </c>
      <c r="Q51" s="40" t="s">
        <v>62</v>
      </c>
    </row>
    <row r="52" spans="1:17" ht="66" x14ac:dyDescent="0.25">
      <c r="A52" s="25">
        <v>72101511</v>
      </c>
      <c r="B52" s="20" t="s">
        <v>63</v>
      </c>
      <c r="C52" s="3">
        <v>3</v>
      </c>
      <c r="D52" s="3">
        <v>3</v>
      </c>
      <c r="E52" s="21">
        <v>1</v>
      </c>
      <c r="F52" s="21">
        <v>1</v>
      </c>
      <c r="G52" s="22" t="s">
        <v>18</v>
      </c>
      <c r="H52" s="21">
        <v>1</v>
      </c>
      <c r="I52" s="23">
        <v>6000000</v>
      </c>
      <c r="J52" s="24">
        <f t="shared" si="2"/>
        <v>6000000</v>
      </c>
      <c r="K52" s="21">
        <v>0</v>
      </c>
      <c r="L52" s="21">
        <v>0</v>
      </c>
      <c r="M52" s="9" t="s">
        <v>58</v>
      </c>
      <c r="N52" s="9" t="s">
        <v>59</v>
      </c>
      <c r="O52" s="9" t="s">
        <v>60</v>
      </c>
      <c r="P52" s="9" t="s">
        <v>61</v>
      </c>
      <c r="Q52" s="40" t="s">
        <v>62</v>
      </c>
    </row>
    <row r="53" spans="1:17" ht="66" x14ac:dyDescent="0.25">
      <c r="A53" s="25">
        <v>83101804</v>
      </c>
      <c r="B53" s="20" t="s">
        <v>64</v>
      </c>
      <c r="C53" s="3">
        <v>4</v>
      </c>
      <c r="D53" s="3">
        <v>4</v>
      </c>
      <c r="E53" s="21">
        <v>1</v>
      </c>
      <c r="F53" s="21">
        <v>6</v>
      </c>
      <c r="G53" s="22" t="s">
        <v>18</v>
      </c>
      <c r="H53" s="21">
        <v>1</v>
      </c>
      <c r="I53" s="23">
        <v>9550000</v>
      </c>
      <c r="J53" s="24">
        <f t="shared" si="2"/>
        <v>9550000</v>
      </c>
      <c r="K53" s="21">
        <v>0</v>
      </c>
      <c r="L53" s="21">
        <v>0</v>
      </c>
      <c r="M53" s="9" t="s">
        <v>58</v>
      </c>
      <c r="N53" s="9" t="s">
        <v>59</v>
      </c>
      <c r="O53" s="9" t="s">
        <v>60</v>
      </c>
      <c r="P53" s="9" t="s">
        <v>61</v>
      </c>
      <c r="Q53" s="40" t="s">
        <v>62</v>
      </c>
    </row>
    <row r="54" spans="1:17" ht="33" x14ac:dyDescent="0.25">
      <c r="A54" s="25">
        <v>72101506</v>
      </c>
      <c r="B54" s="20" t="s">
        <v>65</v>
      </c>
      <c r="C54" s="3">
        <v>4</v>
      </c>
      <c r="D54" s="3">
        <v>4</v>
      </c>
      <c r="E54" s="21">
        <v>1</v>
      </c>
      <c r="F54" s="21">
        <v>8</v>
      </c>
      <c r="G54" s="22" t="s">
        <v>18</v>
      </c>
      <c r="H54" s="21">
        <v>1</v>
      </c>
      <c r="I54" s="23">
        <v>50000000</v>
      </c>
      <c r="J54" s="24">
        <f t="shared" si="2"/>
        <v>50000000</v>
      </c>
      <c r="K54" s="21">
        <v>0</v>
      </c>
      <c r="L54" s="21">
        <v>0</v>
      </c>
      <c r="M54" s="9" t="s">
        <v>58</v>
      </c>
      <c r="N54" s="9" t="s">
        <v>59</v>
      </c>
      <c r="O54" s="9" t="s">
        <v>60</v>
      </c>
      <c r="P54" s="9" t="s">
        <v>61</v>
      </c>
      <c r="Q54" s="40" t="s">
        <v>62</v>
      </c>
    </row>
    <row r="55" spans="1:17" ht="33" x14ac:dyDescent="0.25">
      <c r="A55" s="25">
        <v>72101509</v>
      </c>
      <c r="B55" s="20" t="s">
        <v>36</v>
      </c>
      <c r="C55" s="3">
        <v>8</v>
      </c>
      <c r="D55" s="3">
        <v>8</v>
      </c>
      <c r="E55" s="21">
        <v>1</v>
      </c>
      <c r="F55" s="21">
        <v>1</v>
      </c>
      <c r="G55" s="22" t="s">
        <v>18</v>
      </c>
      <c r="H55" s="21">
        <v>1</v>
      </c>
      <c r="I55" s="23">
        <v>1500000</v>
      </c>
      <c r="J55" s="24">
        <f t="shared" si="2"/>
        <v>1500000</v>
      </c>
      <c r="K55" s="21">
        <v>0</v>
      </c>
      <c r="L55" s="21">
        <v>0</v>
      </c>
      <c r="M55" s="9" t="s">
        <v>58</v>
      </c>
      <c r="N55" s="9" t="s">
        <v>59</v>
      </c>
      <c r="O55" s="9" t="s">
        <v>60</v>
      </c>
      <c r="P55" s="9" t="s">
        <v>61</v>
      </c>
      <c r="Q55" s="40" t="s">
        <v>62</v>
      </c>
    </row>
    <row r="56" spans="1:17" ht="82.5" x14ac:dyDescent="0.25">
      <c r="A56" s="25">
        <v>73152108</v>
      </c>
      <c r="B56" s="20" t="s">
        <v>66</v>
      </c>
      <c r="C56" s="3">
        <v>4</v>
      </c>
      <c r="D56" s="3">
        <v>4</v>
      </c>
      <c r="E56" s="21">
        <v>1</v>
      </c>
      <c r="F56" s="21">
        <v>2</v>
      </c>
      <c r="G56" s="22" t="s">
        <v>18</v>
      </c>
      <c r="H56" s="21">
        <v>1</v>
      </c>
      <c r="I56" s="23">
        <v>5000000</v>
      </c>
      <c r="J56" s="24">
        <f t="shared" si="2"/>
        <v>5000000</v>
      </c>
      <c r="K56" s="21">
        <v>0</v>
      </c>
      <c r="L56" s="21">
        <v>0</v>
      </c>
      <c r="M56" s="9" t="s">
        <v>58</v>
      </c>
      <c r="N56" s="9" t="s">
        <v>59</v>
      </c>
      <c r="O56" s="9" t="s">
        <v>60</v>
      </c>
      <c r="P56" s="9" t="s">
        <v>61</v>
      </c>
      <c r="Q56" s="40" t="s">
        <v>62</v>
      </c>
    </row>
    <row r="57" spans="1:17" ht="33" x14ac:dyDescent="0.25">
      <c r="A57" s="25">
        <v>39120000</v>
      </c>
      <c r="B57" s="20" t="s">
        <v>67</v>
      </c>
      <c r="C57" s="3">
        <v>5</v>
      </c>
      <c r="D57" s="3">
        <v>5</v>
      </c>
      <c r="E57" s="21">
        <v>1</v>
      </c>
      <c r="F57" s="21">
        <v>1</v>
      </c>
      <c r="G57" s="22" t="s">
        <v>18</v>
      </c>
      <c r="H57" s="21">
        <v>1</v>
      </c>
      <c r="I57" s="23">
        <v>30000000</v>
      </c>
      <c r="J57" s="24">
        <f t="shared" si="2"/>
        <v>30000000</v>
      </c>
      <c r="K57" s="21">
        <v>0</v>
      </c>
      <c r="L57" s="21">
        <v>0</v>
      </c>
      <c r="M57" s="9" t="s">
        <v>58</v>
      </c>
      <c r="N57" s="9" t="s">
        <v>59</v>
      </c>
      <c r="O57" s="9" t="s">
        <v>60</v>
      </c>
      <c r="P57" s="9" t="s">
        <v>61</v>
      </c>
      <c r="Q57" s="40" t="s">
        <v>62</v>
      </c>
    </row>
    <row r="58" spans="1:17" ht="115.5" x14ac:dyDescent="0.25">
      <c r="A58" s="25">
        <v>72154022</v>
      </c>
      <c r="B58" s="20" t="s">
        <v>68</v>
      </c>
      <c r="C58" s="3">
        <v>5</v>
      </c>
      <c r="D58" s="3">
        <v>5</v>
      </c>
      <c r="E58" s="21">
        <v>1</v>
      </c>
      <c r="F58" s="21">
        <v>1</v>
      </c>
      <c r="G58" s="22" t="s">
        <v>18</v>
      </c>
      <c r="H58" s="21">
        <v>1</v>
      </c>
      <c r="I58" s="7">
        <v>5000000</v>
      </c>
      <c r="J58" s="24">
        <f t="shared" si="2"/>
        <v>5000000</v>
      </c>
      <c r="K58" s="21">
        <v>0</v>
      </c>
      <c r="L58" s="21">
        <v>0</v>
      </c>
      <c r="M58" s="9" t="s">
        <v>58</v>
      </c>
      <c r="N58" s="9" t="s">
        <v>59</v>
      </c>
      <c r="O58" s="9" t="s">
        <v>60</v>
      </c>
      <c r="P58" s="9" t="s">
        <v>61</v>
      </c>
      <c r="Q58" s="40" t="s">
        <v>62</v>
      </c>
    </row>
    <row r="59" spans="1:17" ht="66" x14ac:dyDescent="0.25">
      <c r="A59" s="25">
        <v>72102900</v>
      </c>
      <c r="B59" s="26" t="s">
        <v>69</v>
      </c>
      <c r="C59" s="3">
        <v>4</v>
      </c>
      <c r="D59" s="3">
        <v>4</v>
      </c>
      <c r="E59" s="21">
        <v>1</v>
      </c>
      <c r="F59" s="27">
        <v>3</v>
      </c>
      <c r="G59" s="28" t="s">
        <v>18</v>
      </c>
      <c r="H59" s="27">
        <v>0</v>
      </c>
      <c r="I59" s="23">
        <v>52000000</v>
      </c>
      <c r="J59" s="24">
        <f>I59</f>
        <v>52000000</v>
      </c>
      <c r="K59" s="27">
        <v>0</v>
      </c>
      <c r="L59" s="27">
        <v>0</v>
      </c>
      <c r="M59" s="9" t="s">
        <v>70</v>
      </c>
      <c r="N59" s="29" t="s">
        <v>59</v>
      </c>
      <c r="O59" s="9" t="s">
        <v>71</v>
      </c>
      <c r="P59" s="9" t="s">
        <v>72</v>
      </c>
      <c r="Q59" s="223" t="s">
        <v>73</v>
      </c>
    </row>
    <row r="60" spans="1:17" ht="66" x14ac:dyDescent="0.25">
      <c r="A60" s="25" t="s">
        <v>74</v>
      </c>
      <c r="B60" s="30" t="s">
        <v>75</v>
      </c>
      <c r="C60" s="3">
        <v>4</v>
      </c>
      <c r="D60" s="3">
        <v>4</v>
      </c>
      <c r="E60" s="21">
        <v>4</v>
      </c>
      <c r="F60" s="21">
        <v>4</v>
      </c>
      <c r="G60" s="21" t="s">
        <v>76</v>
      </c>
      <c r="H60" s="21">
        <v>0</v>
      </c>
      <c r="I60" s="7">
        <v>600000000</v>
      </c>
      <c r="J60" s="24">
        <f t="shared" ref="J60:J68" si="3">I60</f>
        <v>600000000</v>
      </c>
      <c r="K60" s="21">
        <v>0</v>
      </c>
      <c r="L60" s="21">
        <v>0</v>
      </c>
      <c r="M60" s="9" t="s">
        <v>58</v>
      </c>
      <c r="N60" s="9" t="s">
        <v>59</v>
      </c>
      <c r="O60" s="9" t="s">
        <v>60</v>
      </c>
      <c r="P60" s="9" t="s">
        <v>77</v>
      </c>
      <c r="Q60" s="40" t="s">
        <v>62</v>
      </c>
    </row>
    <row r="61" spans="1:17" ht="115.5" x14ac:dyDescent="0.25">
      <c r="A61" s="25">
        <v>72103300</v>
      </c>
      <c r="B61" s="26" t="s">
        <v>78</v>
      </c>
      <c r="C61" s="3">
        <v>4</v>
      </c>
      <c r="D61" s="3">
        <v>4</v>
      </c>
      <c r="E61" s="21">
        <v>6</v>
      </c>
      <c r="F61" s="21">
        <v>6</v>
      </c>
      <c r="G61" s="28" t="s">
        <v>79</v>
      </c>
      <c r="H61" s="21">
        <v>0</v>
      </c>
      <c r="I61" s="23">
        <v>3500000000</v>
      </c>
      <c r="J61" s="24">
        <f t="shared" si="3"/>
        <v>3500000000</v>
      </c>
      <c r="K61" s="21">
        <v>0</v>
      </c>
      <c r="L61" s="21">
        <v>0</v>
      </c>
      <c r="M61" s="9" t="s">
        <v>70</v>
      </c>
      <c r="N61" s="9" t="s">
        <v>59</v>
      </c>
      <c r="O61" s="9" t="s">
        <v>71</v>
      </c>
      <c r="P61" s="9" t="s">
        <v>80</v>
      </c>
      <c r="Q61" s="223" t="s">
        <v>73</v>
      </c>
    </row>
    <row r="62" spans="1:17" ht="99" x14ac:dyDescent="0.25">
      <c r="A62" s="25">
        <v>72103300</v>
      </c>
      <c r="B62" s="26" t="s">
        <v>81</v>
      </c>
      <c r="C62" s="3">
        <v>4</v>
      </c>
      <c r="D62" s="3">
        <v>4</v>
      </c>
      <c r="E62" s="21">
        <v>6</v>
      </c>
      <c r="F62" s="21">
        <v>4</v>
      </c>
      <c r="G62" s="28" t="s">
        <v>79</v>
      </c>
      <c r="H62" s="21">
        <v>0</v>
      </c>
      <c r="I62" s="23">
        <v>8300000000</v>
      </c>
      <c r="J62" s="24">
        <f t="shared" si="3"/>
        <v>8300000000</v>
      </c>
      <c r="K62" s="21">
        <v>0</v>
      </c>
      <c r="L62" s="21">
        <v>0</v>
      </c>
      <c r="M62" s="9" t="s">
        <v>70</v>
      </c>
      <c r="N62" s="9" t="s">
        <v>82</v>
      </c>
      <c r="O62" s="9" t="s">
        <v>71</v>
      </c>
      <c r="P62" s="9" t="s">
        <v>83</v>
      </c>
      <c r="Q62" s="223" t="s">
        <v>73</v>
      </c>
    </row>
    <row r="63" spans="1:17" ht="49.5" x14ac:dyDescent="0.25">
      <c r="A63" s="25">
        <v>721410</v>
      </c>
      <c r="B63" s="26" t="s">
        <v>84</v>
      </c>
      <c r="C63" s="3">
        <v>4</v>
      </c>
      <c r="D63" s="3">
        <v>4</v>
      </c>
      <c r="E63" s="21">
        <v>2</v>
      </c>
      <c r="F63" s="21">
        <v>2</v>
      </c>
      <c r="G63" s="28" t="s">
        <v>51</v>
      </c>
      <c r="H63" s="21">
        <v>0</v>
      </c>
      <c r="I63" s="23">
        <v>120000000</v>
      </c>
      <c r="J63" s="24">
        <f t="shared" si="3"/>
        <v>120000000</v>
      </c>
      <c r="K63" s="21">
        <v>0</v>
      </c>
      <c r="L63" s="21">
        <v>0</v>
      </c>
      <c r="M63" s="9" t="s">
        <v>70</v>
      </c>
      <c r="N63" s="9" t="s">
        <v>82</v>
      </c>
      <c r="O63" s="9" t="s">
        <v>71</v>
      </c>
      <c r="P63" s="9" t="s">
        <v>83</v>
      </c>
      <c r="Q63" s="223" t="s">
        <v>73</v>
      </c>
    </row>
    <row r="64" spans="1:17" ht="115.5" x14ac:dyDescent="0.25">
      <c r="A64" s="25">
        <v>72103300</v>
      </c>
      <c r="B64" s="26" t="s">
        <v>85</v>
      </c>
      <c r="C64" s="3">
        <v>4</v>
      </c>
      <c r="D64" s="3">
        <v>4</v>
      </c>
      <c r="E64" s="21">
        <v>2</v>
      </c>
      <c r="F64" s="21">
        <v>1</v>
      </c>
      <c r="G64" s="28" t="s">
        <v>51</v>
      </c>
      <c r="H64" s="21">
        <v>0</v>
      </c>
      <c r="I64" s="23">
        <v>180000000</v>
      </c>
      <c r="J64" s="24">
        <f t="shared" si="3"/>
        <v>180000000</v>
      </c>
      <c r="K64" s="21">
        <v>0</v>
      </c>
      <c r="L64" s="21">
        <v>0</v>
      </c>
      <c r="M64" s="9" t="s">
        <v>70</v>
      </c>
      <c r="N64" s="29" t="s">
        <v>59</v>
      </c>
      <c r="O64" s="9" t="s">
        <v>71</v>
      </c>
      <c r="P64" s="9" t="s">
        <v>86</v>
      </c>
      <c r="Q64" s="223" t="s">
        <v>73</v>
      </c>
    </row>
    <row r="65" spans="1:17" ht="132" x14ac:dyDescent="0.25">
      <c r="A65" s="25">
        <v>72103300</v>
      </c>
      <c r="B65" s="26" t="s">
        <v>87</v>
      </c>
      <c r="C65" s="3">
        <v>4</v>
      </c>
      <c r="D65" s="3">
        <v>4</v>
      </c>
      <c r="E65" s="21">
        <v>2</v>
      </c>
      <c r="F65" s="21">
        <v>1</v>
      </c>
      <c r="G65" s="28" t="s">
        <v>51</v>
      </c>
      <c r="H65" s="21">
        <v>0</v>
      </c>
      <c r="I65" s="23">
        <v>200000000</v>
      </c>
      <c r="J65" s="24">
        <f t="shared" si="3"/>
        <v>200000000</v>
      </c>
      <c r="K65" s="21">
        <v>0</v>
      </c>
      <c r="L65" s="21">
        <v>0</v>
      </c>
      <c r="M65" s="9" t="s">
        <v>70</v>
      </c>
      <c r="N65" s="29" t="e">
        <f>[1]Hoja2!D208</f>
        <v>#REF!</v>
      </c>
      <c r="O65" s="9" t="s">
        <v>71</v>
      </c>
      <c r="P65" s="9" t="s">
        <v>88</v>
      </c>
      <c r="Q65" s="223" t="s">
        <v>73</v>
      </c>
    </row>
    <row r="66" spans="1:17" ht="148.5" x14ac:dyDescent="0.25">
      <c r="A66" s="25">
        <v>72103300</v>
      </c>
      <c r="B66" s="26" t="s">
        <v>89</v>
      </c>
      <c r="C66" s="3">
        <v>4</v>
      </c>
      <c r="D66" s="3">
        <v>4</v>
      </c>
      <c r="E66" s="21">
        <v>2</v>
      </c>
      <c r="F66" s="21">
        <v>1</v>
      </c>
      <c r="G66" s="28" t="s">
        <v>51</v>
      </c>
      <c r="H66" s="21">
        <v>0</v>
      </c>
      <c r="I66" s="23">
        <v>200000000</v>
      </c>
      <c r="J66" s="24">
        <f t="shared" si="3"/>
        <v>200000000</v>
      </c>
      <c r="K66" s="21">
        <v>0</v>
      </c>
      <c r="L66" s="21">
        <v>0</v>
      </c>
      <c r="M66" s="9" t="s">
        <v>70</v>
      </c>
      <c r="N66" s="29" t="e">
        <f>[1]Hoja2!D213</f>
        <v>#REF!</v>
      </c>
      <c r="O66" s="9" t="s">
        <v>71</v>
      </c>
      <c r="P66" s="9" t="s">
        <v>90</v>
      </c>
      <c r="Q66" s="223" t="s">
        <v>73</v>
      </c>
    </row>
    <row r="67" spans="1:17" ht="132" x14ac:dyDescent="0.25">
      <c r="A67" s="25">
        <v>72103300</v>
      </c>
      <c r="B67" s="26" t="s">
        <v>91</v>
      </c>
      <c r="C67" s="3">
        <v>4</v>
      </c>
      <c r="D67" s="3">
        <v>4</v>
      </c>
      <c r="E67" s="21">
        <v>2</v>
      </c>
      <c r="F67" s="21">
        <v>4</v>
      </c>
      <c r="G67" s="28" t="s">
        <v>51</v>
      </c>
      <c r="H67" s="21">
        <v>0</v>
      </c>
      <c r="I67" s="23">
        <v>200000000</v>
      </c>
      <c r="J67" s="24">
        <f t="shared" si="3"/>
        <v>200000000</v>
      </c>
      <c r="K67" s="21">
        <v>0</v>
      </c>
      <c r="L67" s="21">
        <v>0</v>
      </c>
      <c r="M67" s="9" t="s">
        <v>70</v>
      </c>
      <c r="N67" s="29" t="e">
        <f>[1]Hoja2!D208</f>
        <v>#REF!</v>
      </c>
      <c r="O67" s="9" t="s">
        <v>71</v>
      </c>
      <c r="P67" s="9" t="s">
        <v>92</v>
      </c>
      <c r="Q67" s="223" t="s">
        <v>73</v>
      </c>
    </row>
    <row r="68" spans="1:17" ht="99" x14ac:dyDescent="0.25">
      <c r="A68" s="25">
        <v>30121601</v>
      </c>
      <c r="B68" s="30" t="s">
        <v>93</v>
      </c>
      <c r="C68" s="3">
        <v>3</v>
      </c>
      <c r="D68" s="3">
        <v>3</v>
      </c>
      <c r="E68" s="21">
        <v>4</v>
      </c>
      <c r="F68" s="21">
        <v>1</v>
      </c>
      <c r="G68" s="21" t="s">
        <v>79</v>
      </c>
      <c r="H68" s="21">
        <v>0</v>
      </c>
      <c r="I68" s="7">
        <v>2400000000</v>
      </c>
      <c r="J68" s="24">
        <f t="shared" si="3"/>
        <v>2400000000</v>
      </c>
      <c r="K68" s="21">
        <v>0</v>
      </c>
      <c r="L68" s="21">
        <v>0</v>
      </c>
      <c r="M68" s="9" t="s">
        <v>70</v>
      </c>
      <c r="N68" s="9" t="s">
        <v>59</v>
      </c>
      <c r="O68" s="9" t="s">
        <v>71</v>
      </c>
      <c r="P68" s="21" t="s">
        <v>94</v>
      </c>
      <c r="Q68" s="223" t="s">
        <v>73</v>
      </c>
    </row>
    <row r="69" spans="1:17" ht="57" x14ac:dyDescent="0.25">
      <c r="A69" s="37">
        <v>95111600</v>
      </c>
      <c r="B69" s="31" t="s">
        <v>95</v>
      </c>
      <c r="C69" s="3">
        <v>3</v>
      </c>
      <c r="D69" s="3">
        <v>3</v>
      </c>
      <c r="E69" s="21">
        <v>9</v>
      </c>
      <c r="F69" s="21">
        <v>1</v>
      </c>
      <c r="G69" s="21" t="s">
        <v>51</v>
      </c>
      <c r="H69" s="21">
        <v>1</v>
      </c>
      <c r="I69" s="32">
        <v>400000000</v>
      </c>
      <c r="J69" s="33">
        <f>+I69</f>
        <v>400000000</v>
      </c>
      <c r="K69" s="21">
        <v>0</v>
      </c>
      <c r="L69" s="21">
        <v>0</v>
      </c>
      <c r="M69" s="9" t="s">
        <v>96</v>
      </c>
      <c r="N69" s="9" t="s">
        <v>97</v>
      </c>
      <c r="O69" s="9" t="s">
        <v>98</v>
      </c>
      <c r="P69" s="9">
        <v>3145830589</v>
      </c>
      <c r="Q69" s="40" t="s">
        <v>99</v>
      </c>
    </row>
    <row r="70" spans="1:17" ht="57" x14ac:dyDescent="0.25">
      <c r="A70" s="37">
        <v>72141002</v>
      </c>
      <c r="B70" s="31" t="s">
        <v>100</v>
      </c>
      <c r="C70" s="3">
        <v>3</v>
      </c>
      <c r="D70" s="3">
        <v>3</v>
      </c>
      <c r="E70" s="21">
        <v>3</v>
      </c>
      <c r="F70" s="21">
        <v>1</v>
      </c>
      <c r="G70" s="22" t="s">
        <v>51</v>
      </c>
      <c r="H70" s="21">
        <v>1</v>
      </c>
      <c r="I70" s="32">
        <v>560000000</v>
      </c>
      <c r="J70" s="33">
        <f>+I70</f>
        <v>560000000</v>
      </c>
      <c r="K70" s="21">
        <v>0</v>
      </c>
      <c r="L70" s="21">
        <v>0</v>
      </c>
      <c r="M70" s="9" t="s">
        <v>96</v>
      </c>
      <c r="N70" s="9" t="s">
        <v>97</v>
      </c>
      <c r="O70" s="9" t="s">
        <v>98</v>
      </c>
      <c r="P70" s="9">
        <v>3145830589</v>
      </c>
      <c r="Q70" s="40" t="s">
        <v>99</v>
      </c>
    </row>
    <row r="71" spans="1:17" ht="28.5" x14ac:dyDescent="0.25">
      <c r="A71" s="37">
        <v>721410</v>
      </c>
      <c r="B71" s="31" t="s">
        <v>101</v>
      </c>
      <c r="C71" s="3">
        <v>3</v>
      </c>
      <c r="D71" s="3">
        <v>3</v>
      </c>
      <c r="E71" s="21">
        <v>3</v>
      </c>
      <c r="F71" s="21">
        <v>1</v>
      </c>
      <c r="G71" s="22" t="s">
        <v>18</v>
      </c>
      <c r="H71" s="21">
        <v>1</v>
      </c>
      <c r="I71" s="32">
        <v>73727000</v>
      </c>
      <c r="J71" s="33">
        <f t="shared" ref="J71:J87" si="4">+I71</f>
        <v>73727000</v>
      </c>
      <c r="K71" s="21">
        <v>0</v>
      </c>
      <c r="L71" s="21">
        <v>0</v>
      </c>
      <c r="M71" s="9" t="s">
        <v>96</v>
      </c>
      <c r="N71" s="9" t="s">
        <v>97</v>
      </c>
      <c r="O71" s="9" t="s">
        <v>98</v>
      </c>
      <c r="P71" s="9">
        <v>3145830589</v>
      </c>
      <c r="Q71" s="40" t="s">
        <v>99</v>
      </c>
    </row>
    <row r="72" spans="1:17" ht="42.75" x14ac:dyDescent="0.25">
      <c r="A72" s="34">
        <v>72103300</v>
      </c>
      <c r="B72" s="31" t="s">
        <v>102</v>
      </c>
      <c r="C72" s="3">
        <v>3</v>
      </c>
      <c r="D72" s="3">
        <v>3</v>
      </c>
      <c r="E72" s="21">
        <v>9</v>
      </c>
      <c r="F72" s="21">
        <v>1</v>
      </c>
      <c r="G72" s="22" t="s">
        <v>18</v>
      </c>
      <c r="H72" s="21">
        <v>1</v>
      </c>
      <c r="I72" s="32">
        <v>2000000</v>
      </c>
      <c r="J72" s="33">
        <f t="shared" si="4"/>
        <v>2000000</v>
      </c>
      <c r="K72" s="21">
        <v>0</v>
      </c>
      <c r="L72" s="21">
        <v>0</v>
      </c>
      <c r="M72" s="9" t="s">
        <v>96</v>
      </c>
      <c r="N72" s="9" t="s">
        <v>97</v>
      </c>
      <c r="O72" s="9" t="s">
        <v>98</v>
      </c>
      <c r="P72" s="9">
        <v>3145830589</v>
      </c>
      <c r="Q72" s="40" t="s">
        <v>99</v>
      </c>
    </row>
    <row r="73" spans="1:17" ht="42.75" x14ac:dyDescent="0.25">
      <c r="A73" s="224">
        <v>72154066</v>
      </c>
      <c r="B73" s="31" t="s">
        <v>103</v>
      </c>
      <c r="C73" s="3">
        <v>3</v>
      </c>
      <c r="D73" s="3">
        <v>3</v>
      </c>
      <c r="E73" s="21">
        <v>9</v>
      </c>
      <c r="F73" s="21">
        <v>1</v>
      </c>
      <c r="G73" s="22" t="s">
        <v>18</v>
      </c>
      <c r="H73" s="21">
        <v>1</v>
      </c>
      <c r="I73" s="32">
        <v>20000000</v>
      </c>
      <c r="J73" s="33">
        <f t="shared" si="4"/>
        <v>20000000</v>
      </c>
      <c r="K73" s="21">
        <v>0</v>
      </c>
      <c r="L73" s="21">
        <v>0</v>
      </c>
      <c r="M73" s="9" t="s">
        <v>96</v>
      </c>
      <c r="N73" s="9" t="s">
        <v>97</v>
      </c>
      <c r="O73" s="9" t="s">
        <v>98</v>
      </c>
      <c r="P73" s="9">
        <v>3145830589</v>
      </c>
      <c r="Q73" s="40" t="s">
        <v>99</v>
      </c>
    </row>
    <row r="74" spans="1:17" ht="57" x14ac:dyDescent="0.25">
      <c r="A74" s="35">
        <v>78181703</v>
      </c>
      <c r="B74" s="31" t="s">
        <v>104</v>
      </c>
      <c r="C74" s="3">
        <v>3</v>
      </c>
      <c r="D74" s="3">
        <v>3</v>
      </c>
      <c r="E74" s="21">
        <v>9</v>
      </c>
      <c r="F74" s="21">
        <v>1</v>
      </c>
      <c r="G74" s="22" t="s">
        <v>105</v>
      </c>
      <c r="H74" s="21">
        <v>1</v>
      </c>
      <c r="I74" s="32">
        <v>12000000</v>
      </c>
      <c r="J74" s="33">
        <f t="shared" si="4"/>
        <v>12000000</v>
      </c>
      <c r="K74" s="21">
        <v>0</v>
      </c>
      <c r="L74" s="21">
        <v>0</v>
      </c>
      <c r="M74" s="9" t="s">
        <v>96</v>
      </c>
      <c r="N74" s="9" t="s">
        <v>97</v>
      </c>
      <c r="O74" s="9" t="s">
        <v>98</v>
      </c>
      <c r="P74" s="9">
        <v>3145830589</v>
      </c>
      <c r="Q74" s="40" t="s">
        <v>99</v>
      </c>
    </row>
    <row r="75" spans="1:17" ht="71.25" x14ac:dyDescent="0.25">
      <c r="A75" s="225">
        <v>72141000</v>
      </c>
      <c r="B75" s="36" t="s">
        <v>106</v>
      </c>
      <c r="C75" s="3">
        <v>3</v>
      </c>
      <c r="D75" s="3">
        <v>3</v>
      </c>
      <c r="E75" s="21">
        <v>4</v>
      </c>
      <c r="F75" s="21">
        <v>1</v>
      </c>
      <c r="G75" s="22" t="s">
        <v>51</v>
      </c>
      <c r="H75" s="21">
        <v>1</v>
      </c>
      <c r="I75" s="32">
        <v>5000000000</v>
      </c>
      <c r="J75" s="33">
        <f t="shared" si="4"/>
        <v>5000000000</v>
      </c>
      <c r="K75" s="21">
        <v>0</v>
      </c>
      <c r="L75" s="21">
        <v>0</v>
      </c>
      <c r="M75" s="9" t="s">
        <v>96</v>
      </c>
      <c r="N75" s="9" t="s">
        <v>97</v>
      </c>
      <c r="O75" s="9" t="s">
        <v>98</v>
      </c>
      <c r="P75" s="9">
        <v>3145830589</v>
      </c>
      <c r="Q75" s="40" t="s">
        <v>99</v>
      </c>
    </row>
    <row r="76" spans="1:17" ht="57" x14ac:dyDescent="0.25">
      <c r="A76" s="225">
        <v>72141000</v>
      </c>
      <c r="B76" s="36" t="s">
        <v>107</v>
      </c>
      <c r="C76" s="3">
        <v>3</v>
      </c>
      <c r="D76" s="3">
        <v>3</v>
      </c>
      <c r="E76" s="21">
        <v>4</v>
      </c>
      <c r="F76" s="21">
        <v>1</v>
      </c>
      <c r="G76" s="22" t="s">
        <v>51</v>
      </c>
      <c r="H76" s="21">
        <v>1</v>
      </c>
      <c r="I76" s="32">
        <v>10000000000</v>
      </c>
      <c r="J76" s="33">
        <f t="shared" si="4"/>
        <v>10000000000</v>
      </c>
      <c r="K76" s="21">
        <v>0</v>
      </c>
      <c r="L76" s="21">
        <v>0</v>
      </c>
      <c r="M76" s="9" t="s">
        <v>96</v>
      </c>
      <c r="N76" s="9" t="s">
        <v>97</v>
      </c>
      <c r="O76" s="9" t="s">
        <v>98</v>
      </c>
      <c r="P76" s="9">
        <v>3145830589</v>
      </c>
      <c r="Q76" s="40" t="s">
        <v>99</v>
      </c>
    </row>
    <row r="77" spans="1:17" ht="42.75" x14ac:dyDescent="0.25">
      <c r="A77" s="225">
        <v>72141000</v>
      </c>
      <c r="B77" s="36" t="s">
        <v>108</v>
      </c>
      <c r="C77" s="3">
        <v>3</v>
      </c>
      <c r="D77" s="3">
        <v>3</v>
      </c>
      <c r="E77" s="21">
        <v>4</v>
      </c>
      <c r="F77" s="21">
        <v>1</v>
      </c>
      <c r="G77" s="22" t="s">
        <v>51</v>
      </c>
      <c r="H77" s="21">
        <v>1</v>
      </c>
      <c r="I77" s="32">
        <v>20000000000</v>
      </c>
      <c r="J77" s="33">
        <f t="shared" si="4"/>
        <v>20000000000</v>
      </c>
      <c r="K77" s="21">
        <v>0</v>
      </c>
      <c r="L77" s="21">
        <v>0</v>
      </c>
      <c r="M77" s="9" t="s">
        <v>96</v>
      </c>
      <c r="N77" s="9" t="s">
        <v>97</v>
      </c>
      <c r="O77" s="9" t="s">
        <v>98</v>
      </c>
      <c r="P77" s="9">
        <v>3145830589</v>
      </c>
      <c r="Q77" s="40" t="s">
        <v>99</v>
      </c>
    </row>
    <row r="78" spans="1:17" ht="85.5" x14ac:dyDescent="0.25">
      <c r="A78" s="225">
        <v>811015</v>
      </c>
      <c r="B78" s="36" t="s">
        <v>109</v>
      </c>
      <c r="C78" s="3">
        <v>3</v>
      </c>
      <c r="D78" s="3">
        <v>3</v>
      </c>
      <c r="E78" s="21">
        <v>4</v>
      </c>
      <c r="F78" s="21">
        <v>1</v>
      </c>
      <c r="G78" s="22" t="s">
        <v>18</v>
      </c>
      <c r="H78" s="21">
        <v>1</v>
      </c>
      <c r="I78" s="32">
        <v>500000000</v>
      </c>
      <c r="J78" s="33">
        <f t="shared" si="4"/>
        <v>500000000</v>
      </c>
      <c r="K78" s="21">
        <v>0</v>
      </c>
      <c r="L78" s="21">
        <v>0</v>
      </c>
      <c r="M78" s="9" t="s">
        <v>96</v>
      </c>
      <c r="N78" s="9" t="s">
        <v>97</v>
      </c>
      <c r="O78" s="9" t="s">
        <v>98</v>
      </c>
      <c r="P78" s="9">
        <v>3145830589</v>
      </c>
      <c r="Q78" s="40" t="s">
        <v>99</v>
      </c>
    </row>
    <row r="79" spans="1:17" ht="114" x14ac:dyDescent="0.25">
      <c r="A79" s="225">
        <v>72141000</v>
      </c>
      <c r="B79" s="36" t="s">
        <v>110</v>
      </c>
      <c r="C79" s="3">
        <v>3</v>
      </c>
      <c r="D79" s="3">
        <v>3</v>
      </c>
      <c r="E79" s="21">
        <v>1</v>
      </c>
      <c r="F79" s="21">
        <v>1</v>
      </c>
      <c r="G79" s="22" t="s">
        <v>18</v>
      </c>
      <c r="H79" s="21">
        <v>1</v>
      </c>
      <c r="I79" s="32">
        <v>90000000</v>
      </c>
      <c r="J79" s="33">
        <f t="shared" si="4"/>
        <v>90000000</v>
      </c>
      <c r="K79" s="21">
        <v>0</v>
      </c>
      <c r="L79" s="21">
        <v>0</v>
      </c>
      <c r="M79" s="9" t="s">
        <v>96</v>
      </c>
      <c r="N79" s="9" t="s">
        <v>97</v>
      </c>
      <c r="O79" s="9" t="s">
        <v>98</v>
      </c>
      <c r="P79" s="9">
        <v>3145830589</v>
      </c>
      <c r="Q79" s="40" t="s">
        <v>99</v>
      </c>
    </row>
    <row r="80" spans="1:17" ht="114" x14ac:dyDescent="0.25">
      <c r="A80" s="37">
        <f>A79</f>
        <v>72141000</v>
      </c>
      <c r="B80" s="36" t="s">
        <v>111</v>
      </c>
      <c r="C80" s="3">
        <v>3</v>
      </c>
      <c r="D80" s="3">
        <v>3</v>
      </c>
      <c r="E80" s="21">
        <v>1</v>
      </c>
      <c r="F80" s="21">
        <v>1</v>
      </c>
      <c r="G80" s="22" t="s">
        <v>18</v>
      </c>
      <c r="H80" s="21">
        <v>1</v>
      </c>
      <c r="I80" s="32">
        <v>90000000</v>
      </c>
      <c r="J80" s="33">
        <f t="shared" si="4"/>
        <v>90000000</v>
      </c>
      <c r="K80" s="21">
        <v>0</v>
      </c>
      <c r="L80" s="21">
        <v>0</v>
      </c>
      <c r="M80" s="9" t="s">
        <v>96</v>
      </c>
      <c r="N80" s="9" t="s">
        <v>97</v>
      </c>
      <c r="O80" s="9" t="s">
        <v>98</v>
      </c>
      <c r="P80" s="9">
        <v>3145830589</v>
      </c>
      <c r="Q80" s="40" t="s">
        <v>99</v>
      </c>
    </row>
    <row r="81" spans="1:17" ht="114" x14ac:dyDescent="0.25">
      <c r="A81" s="37">
        <f>A80</f>
        <v>72141000</v>
      </c>
      <c r="B81" s="36" t="s">
        <v>112</v>
      </c>
      <c r="C81" s="3">
        <v>3</v>
      </c>
      <c r="D81" s="3">
        <v>3</v>
      </c>
      <c r="E81" s="21">
        <v>1</v>
      </c>
      <c r="F81" s="21">
        <v>1</v>
      </c>
      <c r="G81" s="22" t="s">
        <v>18</v>
      </c>
      <c r="H81" s="21">
        <v>1</v>
      </c>
      <c r="I81" s="32">
        <v>90000000</v>
      </c>
      <c r="J81" s="33">
        <f t="shared" si="4"/>
        <v>90000000</v>
      </c>
      <c r="K81" s="21">
        <v>0</v>
      </c>
      <c r="L81" s="21">
        <v>0</v>
      </c>
      <c r="M81" s="9" t="s">
        <v>96</v>
      </c>
      <c r="N81" s="9" t="s">
        <v>97</v>
      </c>
      <c r="O81" s="9" t="s">
        <v>98</v>
      </c>
      <c r="P81" s="9">
        <v>3145830589</v>
      </c>
      <c r="Q81" s="40" t="s">
        <v>99</v>
      </c>
    </row>
    <row r="82" spans="1:17" ht="57" x14ac:dyDescent="0.25">
      <c r="A82" s="37">
        <v>72141002</v>
      </c>
      <c r="B82" s="36" t="s">
        <v>113</v>
      </c>
      <c r="C82" s="3">
        <v>3</v>
      </c>
      <c r="D82" s="3">
        <v>3</v>
      </c>
      <c r="E82" s="21">
        <v>1</v>
      </c>
      <c r="F82" s="21">
        <v>1</v>
      </c>
      <c r="G82" s="22" t="s">
        <v>18</v>
      </c>
      <c r="H82" s="21">
        <v>1</v>
      </c>
      <c r="I82" s="32">
        <v>90000000</v>
      </c>
      <c r="J82" s="33">
        <f t="shared" si="4"/>
        <v>90000000</v>
      </c>
      <c r="K82" s="21">
        <v>0</v>
      </c>
      <c r="L82" s="21">
        <v>0</v>
      </c>
      <c r="M82" s="9" t="s">
        <v>96</v>
      </c>
      <c r="N82" s="9" t="s">
        <v>97</v>
      </c>
      <c r="O82" s="9" t="s">
        <v>98</v>
      </c>
      <c r="P82" s="9">
        <v>3145830589</v>
      </c>
      <c r="Q82" s="40" t="s">
        <v>99</v>
      </c>
    </row>
    <row r="83" spans="1:17" ht="42.75" x14ac:dyDescent="0.25">
      <c r="A83" s="37">
        <v>72141002</v>
      </c>
      <c r="B83" s="38" t="s">
        <v>114</v>
      </c>
      <c r="C83" s="3">
        <v>3</v>
      </c>
      <c r="D83" s="3">
        <v>3</v>
      </c>
      <c r="E83" s="21">
        <v>1</v>
      </c>
      <c r="F83" s="21">
        <v>1</v>
      </c>
      <c r="G83" s="22" t="s">
        <v>18</v>
      </c>
      <c r="H83" s="21">
        <v>1</v>
      </c>
      <c r="I83" s="39">
        <v>90000000</v>
      </c>
      <c r="J83" s="39">
        <f t="shared" si="4"/>
        <v>90000000</v>
      </c>
      <c r="K83" s="21">
        <v>0</v>
      </c>
      <c r="L83" s="21">
        <v>0</v>
      </c>
      <c r="M83" s="9" t="s">
        <v>96</v>
      </c>
      <c r="N83" s="9" t="s">
        <v>97</v>
      </c>
      <c r="O83" s="9" t="s">
        <v>98</v>
      </c>
      <c r="P83" s="9">
        <v>3145830589</v>
      </c>
      <c r="Q83" s="40" t="s">
        <v>99</v>
      </c>
    </row>
    <row r="84" spans="1:17" ht="99" x14ac:dyDescent="0.25">
      <c r="A84" s="41">
        <v>72101507</v>
      </c>
      <c r="B84" s="42" t="s">
        <v>115</v>
      </c>
      <c r="C84" s="43">
        <v>5</v>
      </c>
      <c r="D84" s="43">
        <v>5</v>
      </c>
      <c r="E84" s="44">
        <v>1</v>
      </c>
      <c r="F84" s="44">
        <v>1</v>
      </c>
      <c r="G84" s="45" t="s">
        <v>18</v>
      </c>
      <c r="H84" s="44">
        <v>1</v>
      </c>
      <c r="I84" s="46">
        <v>90000000</v>
      </c>
      <c r="J84" s="46">
        <f t="shared" si="4"/>
        <v>90000000</v>
      </c>
      <c r="K84" s="44">
        <v>0</v>
      </c>
      <c r="L84" s="44">
        <v>0</v>
      </c>
      <c r="M84" s="47" t="s">
        <v>96</v>
      </c>
      <c r="N84" s="47" t="s">
        <v>97</v>
      </c>
      <c r="O84" s="9" t="s">
        <v>98</v>
      </c>
      <c r="P84" s="9">
        <v>3145830589</v>
      </c>
      <c r="Q84" s="48" t="s">
        <v>99</v>
      </c>
    </row>
    <row r="85" spans="1:17" ht="90" x14ac:dyDescent="0.25">
      <c r="A85" s="49">
        <v>30121700</v>
      </c>
      <c r="B85" s="50" t="s">
        <v>116</v>
      </c>
      <c r="C85" s="3">
        <v>3</v>
      </c>
      <c r="D85" s="3">
        <v>4</v>
      </c>
      <c r="E85" s="21">
        <v>2</v>
      </c>
      <c r="F85" s="21">
        <v>1</v>
      </c>
      <c r="G85" s="21" t="s">
        <v>51</v>
      </c>
      <c r="H85" s="21">
        <v>1</v>
      </c>
      <c r="I85" s="51">
        <v>300000000</v>
      </c>
      <c r="J85" s="51">
        <f t="shared" si="4"/>
        <v>300000000</v>
      </c>
      <c r="K85" s="21">
        <v>0</v>
      </c>
      <c r="L85" s="21">
        <v>0</v>
      </c>
      <c r="M85" s="9" t="s">
        <v>130</v>
      </c>
      <c r="N85" s="9" t="s">
        <v>117</v>
      </c>
      <c r="O85" s="9" t="s">
        <v>118</v>
      </c>
      <c r="P85" s="9" t="s">
        <v>119</v>
      </c>
      <c r="Q85" s="40" t="s">
        <v>120</v>
      </c>
    </row>
    <row r="86" spans="1:17" ht="90" x14ac:dyDescent="0.25">
      <c r="A86" s="49">
        <v>30121600</v>
      </c>
      <c r="B86" s="50" t="s">
        <v>121</v>
      </c>
      <c r="C86" s="3">
        <v>3</v>
      </c>
      <c r="D86" s="3">
        <v>4</v>
      </c>
      <c r="E86" s="21">
        <v>2</v>
      </c>
      <c r="F86" s="21">
        <v>1</v>
      </c>
      <c r="G86" s="21" t="s">
        <v>51</v>
      </c>
      <c r="H86" s="21">
        <v>1</v>
      </c>
      <c r="I86" s="51">
        <v>600000000</v>
      </c>
      <c r="J86" s="51">
        <f t="shared" si="4"/>
        <v>600000000</v>
      </c>
      <c r="K86" s="21">
        <v>0</v>
      </c>
      <c r="L86" s="21">
        <v>0</v>
      </c>
      <c r="M86" s="9" t="s">
        <v>130</v>
      </c>
      <c r="N86" s="9" t="s">
        <v>117</v>
      </c>
      <c r="O86" s="9" t="s">
        <v>118</v>
      </c>
      <c r="P86" s="9" t="s">
        <v>119</v>
      </c>
      <c r="Q86" s="40" t="s">
        <v>120</v>
      </c>
    </row>
    <row r="87" spans="1:17" ht="75" x14ac:dyDescent="0.25">
      <c r="A87" s="49">
        <v>30121700</v>
      </c>
      <c r="B87" s="50" t="s">
        <v>122</v>
      </c>
      <c r="C87" s="3">
        <v>3</v>
      </c>
      <c r="D87" s="3">
        <v>4</v>
      </c>
      <c r="E87" s="21">
        <v>2</v>
      </c>
      <c r="F87" s="21">
        <v>1</v>
      </c>
      <c r="G87" s="21" t="s">
        <v>51</v>
      </c>
      <c r="H87" s="21">
        <v>1</v>
      </c>
      <c r="I87" s="51">
        <v>500000000</v>
      </c>
      <c r="J87" s="51">
        <f t="shared" si="4"/>
        <v>500000000</v>
      </c>
      <c r="K87" s="21">
        <v>0</v>
      </c>
      <c r="L87" s="21">
        <v>0</v>
      </c>
      <c r="M87" s="9" t="s">
        <v>130</v>
      </c>
      <c r="N87" s="9" t="s">
        <v>117</v>
      </c>
      <c r="O87" s="9" t="s">
        <v>118</v>
      </c>
      <c r="P87" s="9" t="s">
        <v>119</v>
      </c>
      <c r="Q87" s="40" t="s">
        <v>120</v>
      </c>
    </row>
    <row r="88" spans="1:17" ht="45" x14ac:dyDescent="0.25">
      <c r="A88" s="49" t="s">
        <v>123</v>
      </c>
      <c r="B88" s="50" t="s">
        <v>124</v>
      </c>
      <c r="C88" s="3">
        <v>4</v>
      </c>
      <c r="D88" s="3">
        <v>5</v>
      </c>
      <c r="E88" s="21">
        <v>4</v>
      </c>
      <c r="F88" s="21">
        <v>1</v>
      </c>
      <c r="G88" s="21" t="s">
        <v>51</v>
      </c>
      <c r="H88" s="21">
        <v>1</v>
      </c>
      <c r="I88" s="7">
        <v>877000000</v>
      </c>
      <c r="J88" s="52">
        <f>+I88</f>
        <v>877000000</v>
      </c>
      <c r="K88" s="21">
        <v>0</v>
      </c>
      <c r="L88" s="21">
        <v>0</v>
      </c>
      <c r="M88" s="9" t="s">
        <v>130</v>
      </c>
      <c r="N88" s="9" t="s">
        <v>117</v>
      </c>
      <c r="O88" s="9" t="s">
        <v>118</v>
      </c>
      <c r="P88" s="9" t="s">
        <v>119</v>
      </c>
      <c r="Q88" s="40" t="s">
        <v>120</v>
      </c>
    </row>
    <row r="89" spans="1:17" ht="60" x14ac:dyDescent="0.25">
      <c r="A89" s="49" t="s">
        <v>125</v>
      </c>
      <c r="B89" s="50" t="s">
        <v>126</v>
      </c>
      <c r="C89" s="3">
        <v>4</v>
      </c>
      <c r="D89" s="3">
        <v>5</v>
      </c>
      <c r="E89" s="21">
        <v>4</v>
      </c>
      <c r="F89" s="21">
        <v>1</v>
      </c>
      <c r="G89" s="21" t="s">
        <v>18</v>
      </c>
      <c r="H89" s="21">
        <v>1</v>
      </c>
      <c r="I89" s="7">
        <v>87000000</v>
      </c>
      <c r="J89" s="51">
        <f t="shared" ref="J89:J92" si="5">+I89</f>
        <v>87000000</v>
      </c>
      <c r="K89" s="21">
        <v>0</v>
      </c>
      <c r="L89" s="21">
        <v>0</v>
      </c>
      <c r="M89" s="9" t="s">
        <v>130</v>
      </c>
      <c r="N89" s="9" t="s">
        <v>117</v>
      </c>
      <c r="O89" s="9" t="s">
        <v>118</v>
      </c>
      <c r="P89" s="9" t="s">
        <v>119</v>
      </c>
      <c r="Q89" s="40" t="s">
        <v>120</v>
      </c>
    </row>
    <row r="90" spans="1:17" ht="33" x14ac:dyDescent="0.25">
      <c r="A90" s="49">
        <v>72141000</v>
      </c>
      <c r="B90" s="50" t="s">
        <v>127</v>
      </c>
      <c r="C90" s="3">
        <v>3</v>
      </c>
      <c r="D90" s="3">
        <v>3</v>
      </c>
      <c r="E90" s="21">
        <v>4</v>
      </c>
      <c r="F90" s="21">
        <v>1</v>
      </c>
      <c r="G90" s="21" t="s">
        <v>51</v>
      </c>
      <c r="H90" s="21">
        <v>1</v>
      </c>
      <c r="I90" s="7">
        <v>870000000</v>
      </c>
      <c r="J90" s="51">
        <f t="shared" si="5"/>
        <v>870000000</v>
      </c>
      <c r="K90" s="21">
        <v>0</v>
      </c>
      <c r="L90" s="21">
        <v>0</v>
      </c>
      <c r="M90" s="9" t="s">
        <v>130</v>
      </c>
      <c r="N90" s="9" t="s">
        <v>117</v>
      </c>
      <c r="O90" s="9" t="s">
        <v>118</v>
      </c>
      <c r="P90" s="9" t="s">
        <v>119</v>
      </c>
      <c r="Q90" s="40" t="s">
        <v>120</v>
      </c>
    </row>
    <row r="91" spans="1:17" ht="33" x14ac:dyDescent="0.25">
      <c r="A91" s="49">
        <v>72141000</v>
      </c>
      <c r="B91" s="50" t="s">
        <v>128</v>
      </c>
      <c r="C91" s="3">
        <v>3</v>
      </c>
      <c r="D91" s="3">
        <v>5</v>
      </c>
      <c r="E91" s="21">
        <v>4</v>
      </c>
      <c r="F91" s="21">
        <v>1</v>
      </c>
      <c r="G91" s="21" t="s">
        <v>51</v>
      </c>
      <c r="H91" s="21">
        <v>1</v>
      </c>
      <c r="I91" s="7">
        <v>870000000</v>
      </c>
      <c r="J91" s="51">
        <f t="shared" si="5"/>
        <v>870000000</v>
      </c>
      <c r="K91" s="21">
        <v>0</v>
      </c>
      <c r="L91" s="21">
        <v>0</v>
      </c>
      <c r="M91" s="9" t="s">
        <v>130</v>
      </c>
      <c r="N91" s="9" t="s">
        <v>117</v>
      </c>
      <c r="O91" s="9" t="s">
        <v>118</v>
      </c>
      <c r="P91" s="9" t="s">
        <v>119</v>
      </c>
      <c r="Q91" s="40" t="s">
        <v>120</v>
      </c>
    </row>
    <row r="92" spans="1:17" ht="33" x14ac:dyDescent="0.25">
      <c r="A92" s="49">
        <v>72141000</v>
      </c>
      <c r="B92" s="50" t="s">
        <v>129</v>
      </c>
      <c r="C92" s="3">
        <v>3</v>
      </c>
      <c r="D92" s="3">
        <v>5</v>
      </c>
      <c r="E92" s="21">
        <v>4</v>
      </c>
      <c r="F92" s="21">
        <v>1</v>
      </c>
      <c r="G92" s="21" t="s">
        <v>51</v>
      </c>
      <c r="H92" s="21">
        <v>1</v>
      </c>
      <c r="I92" s="7">
        <v>870000000</v>
      </c>
      <c r="J92" s="51">
        <f t="shared" si="5"/>
        <v>870000000</v>
      </c>
      <c r="K92" s="21">
        <v>0</v>
      </c>
      <c r="L92" s="21">
        <v>0</v>
      </c>
      <c r="M92" s="9" t="s">
        <v>130</v>
      </c>
      <c r="N92" s="9" t="s">
        <v>117</v>
      </c>
      <c r="O92" s="9" t="s">
        <v>118</v>
      </c>
      <c r="P92" s="9" t="s">
        <v>119</v>
      </c>
      <c r="Q92" s="40" t="s">
        <v>120</v>
      </c>
    </row>
    <row r="93" spans="1:17" ht="16.5" x14ac:dyDescent="0.25">
      <c r="A93" s="53">
        <v>56101700</v>
      </c>
      <c r="B93" s="54" t="s">
        <v>131</v>
      </c>
      <c r="C93" s="55">
        <v>3</v>
      </c>
      <c r="D93" s="56">
        <v>4</v>
      </c>
      <c r="E93" s="56">
        <v>1</v>
      </c>
      <c r="F93" s="21">
        <v>1</v>
      </c>
      <c r="G93" s="58" t="s">
        <v>18</v>
      </c>
      <c r="H93" s="57">
        <v>0</v>
      </c>
      <c r="I93" s="59">
        <v>40000000</v>
      </c>
      <c r="J93" s="59">
        <v>40000000</v>
      </c>
      <c r="K93" s="57">
        <v>0</v>
      </c>
      <c r="L93" s="57">
        <v>0</v>
      </c>
      <c r="M93" s="57" t="s">
        <v>132</v>
      </c>
      <c r="N93" s="60" t="s">
        <v>133</v>
      </c>
      <c r="O93" s="57" t="s">
        <v>134</v>
      </c>
      <c r="P93" s="57">
        <v>0</v>
      </c>
      <c r="Q93" s="61" t="s">
        <v>135</v>
      </c>
    </row>
    <row r="94" spans="1:17" ht="25.5" x14ac:dyDescent="0.25">
      <c r="A94" s="53">
        <v>72154066</v>
      </c>
      <c r="B94" s="54" t="s">
        <v>136</v>
      </c>
      <c r="C94" s="55">
        <v>3</v>
      </c>
      <c r="D94" s="56">
        <v>3</v>
      </c>
      <c r="E94" s="56">
        <v>9</v>
      </c>
      <c r="F94" s="21">
        <v>1</v>
      </c>
      <c r="G94" s="58" t="s">
        <v>18</v>
      </c>
      <c r="H94" s="57">
        <v>0</v>
      </c>
      <c r="I94" s="59">
        <v>10000000</v>
      </c>
      <c r="J94" s="59">
        <v>10000000</v>
      </c>
      <c r="K94" s="57">
        <v>0</v>
      </c>
      <c r="L94" s="57">
        <v>0</v>
      </c>
      <c r="M94" s="62" t="s">
        <v>132</v>
      </c>
      <c r="N94" s="60" t="s">
        <v>133</v>
      </c>
      <c r="O94" s="57" t="s">
        <v>134</v>
      </c>
      <c r="P94" s="57">
        <v>0</v>
      </c>
      <c r="Q94" s="61" t="s">
        <v>135</v>
      </c>
    </row>
    <row r="95" spans="1:17" ht="25.5" x14ac:dyDescent="0.25">
      <c r="A95" s="53">
        <v>78181500</v>
      </c>
      <c r="B95" s="54" t="s">
        <v>137</v>
      </c>
      <c r="C95" s="55">
        <v>3</v>
      </c>
      <c r="D95" s="56">
        <v>3</v>
      </c>
      <c r="E95" s="56">
        <v>9</v>
      </c>
      <c r="F95" s="21">
        <v>1</v>
      </c>
      <c r="G95" s="58" t="s">
        <v>18</v>
      </c>
      <c r="H95" s="57">
        <v>0</v>
      </c>
      <c r="I95" s="59">
        <v>8000000</v>
      </c>
      <c r="J95" s="59">
        <v>8000000</v>
      </c>
      <c r="K95" s="57">
        <v>0</v>
      </c>
      <c r="L95" s="56">
        <v>0</v>
      </c>
      <c r="M95" s="62" t="s">
        <v>132</v>
      </c>
      <c r="N95" s="60" t="s">
        <v>133</v>
      </c>
      <c r="O95" s="57" t="s">
        <v>134</v>
      </c>
      <c r="P95" s="57">
        <v>0</v>
      </c>
      <c r="Q95" s="61" t="s">
        <v>135</v>
      </c>
    </row>
    <row r="96" spans="1:17" ht="16.5" x14ac:dyDescent="0.25">
      <c r="A96" s="63">
        <v>761110000</v>
      </c>
      <c r="B96" s="64" t="s">
        <v>138</v>
      </c>
      <c r="C96" s="65">
        <v>11</v>
      </c>
      <c r="D96" s="66">
        <v>11</v>
      </c>
      <c r="E96" s="67">
        <v>1</v>
      </c>
      <c r="F96" s="21">
        <v>1</v>
      </c>
      <c r="G96" s="58" t="s">
        <v>18</v>
      </c>
      <c r="H96" s="68">
        <v>1</v>
      </c>
      <c r="I96" s="69">
        <v>1200000</v>
      </c>
      <c r="J96" s="69">
        <v>1200000</v>
      </c>
      <c r="K96" s="70">
        <v>1</v>
      </c>
      <c r="L96" s="71" t="s">
        <v>139</v>
      </c>
      <c r="M96" s="62" t="s">
        <v>132</v>
      </c>
      <c r="N96" s="60" t="s">
        <v>133</v>
      </c>
      <c r="O96" s="57" t="s">
        <v>134</v>
      </c>
      <c r="P96" s="68">
        <v>0</v>
      </c>
      <c r="Q96" s="61" t="s">
        <v>135</v>
      </c>
    </row>
    <row r="97" spans="1:17" ht="16.5" x14ac:dyDescent="0.25">
      <c r="A97" s="63">
        <v>90101700</v>
      </c>
      <c r="B97" s="64" t="s">
        <v>140</v>
      </c>
      <c r="C97" s="65">
        <v>11</v>
      </c>
      <c r="D97" s="66">
        <v>11</v>
      </c>
      <c r="E97" s="67">
        <v>1</v>
      </c>
      <c r="F97" s="21">
        <v>1</v>
      </c>
      <c r="G97" s="58" t="s">
        <v>18</v>
      </c>
      <c r="H97" s="68">
        <v>1</v>
      </c>
      <c r="I97" s="69">
        <v>800000</v>
      </c>
      <c r="J97" s="69">
        <v>800000</v>
      </c>
      <c r="K97" s="70">
        <v>1</v>
      </c>
      <c r="L97" s="71" t="s">
        <v>139</v>
      </c>
      <c r="M97" s="62" t="s">
        <v>132</v>
      </c>
      <c r="N97" s="60" t="s">
        <v>133</v>
      </c>
      <c r="O97" s="57" t="s">
        <v>134</v>
      </c>
      <c r="P97" s="68">
        <v>0</v>
      </c>
      <c r="Q97" s="61" t="s">
        <v>135</v>
      </c>
    </row>
    <row r="98" spans="1:17" ht="89.25" x14ac:dyDescent="0.25">
      <c r="A98" s="72">
        <v>72141000</v>
      </c>
      <c r="B98" s="73" t="s">
        <v>141</v>
      </c>
      <c r="C98" s="66">
        <v>2</v>
      </c>
      <c r="D98" s="66">
        <v>3</v>
      </c>
      <c r="E98" s="66">
        <v>8</v>
      </c>
      <c r="F98" s="21">
        <v>1</v>
      </c>
      <c r="G98" s="58" t="s">
        <v>51</v>
      </c>
      <c r="H98" s="74">
        <v>0</v>
      </c>
      <c r="I98" s="75">
        <v>500000000</v>
      </c>
      <c r="J98" s="76">
        <v>500000000</v>
      </c>
      <c r="K98" s="74">
        <v>0</v>
      </c>
      <c r="L98" s="66">
        <v>0</v>
      </c>
      <c r="M98" s="62" t="s">
        <v>132</v>
      </c>
      <c r="N98" s="60" t="s">
        <v>133</v>
      </c>
      <c r="O98" s="57" t="s">
        <v>134</v>
      </c>
      <c r="P98" s="74">
        <v>0</v>
      </c>
      <c r="Q98" s="61" t="s">
        <v>135</v>
      </c>
    </row>
    <row r="99" spans="1:17" ht="16.5" x14ac:dyDescent="0.25">
      <c r="A99" s="77" t="s">
        <v>142</v>
      </c>
      <c r="B99" s="77" t="s">
        <v>143</v>
      </c>
      <c r="C99" s="74">
        <v>2</v>
      </c>
      <c r="D99" s="74">
        <v>3</v>
      </c>
      <c r="E99" s="74">
        <v>3</v>
      </c>
      <c r="F99" s="21">
        <v>1</v>
      </c>
      <c r="G99" s="58" t="s">
        <v>51</v>
      </c>
      <c r="H99" s="74">
        <v>0</v>
      </c>
      <c r="I99" s="75">
        <v>300000000</v>
      </c>
      <c r="J99" s="75">
        <v>300000000</v>
      </c>
      <c r="K99" s="74">
        <v>0</v>
      </c>
      <c r="L99" s="66">
        <v>0</v>
      </c>
      <c r="M99" s="62" t="s">
        <v>132</v>
      </c>
      <c r="N99" s="60" t="s">
        <v>133</v>
      </c>
      <c r="O99" s="57" t="s">
        <v>134</v>
      </c>
      <c r="P99" s="74">
        <v>0</v>
      </c>
      <c r="Q99" s="61" t="s">
        <v>135</v>
      </c>
    </row>
    <row r="100" spans="1:17" ht="16.5" x14ac:dyDescent="0.25">
      <c r="A100" s="77" t="s">
        <v>142</v>
      </c>
      <c r="B100" s="77" t="s">
        <v>144</v>
      </c>
      <c r="C100" s="74">
        <v>2</v>
      </c>
      <c r="D100" s="74">
        <v>3</v>
      </c>
      <c r="E100" s="74">
        <v>2</v>
      </c>
      <c r="F100" s="21">
        <v>1</v>
      </c>
      <c r="G100" s="58" t="s">
        <v>18</v>
      </c>
      <c r="H100" s="74">
        <v>0</v>
      </c>
      <c r="I100" s="75">
        <v>82000000</v>
      </c>
      <c r="J100" s="75">
        <v>82000000</v>
      </c>
      <c r="K100" s="74">
        <v>0</v>
      </c>
      <c r="L100" s="68">
        <v>0</v>
      </c>
      <c r="M100" s="62" t="s">
        <v>132</v>
      </c>
      <c r="N100" s="60" t="s">
        <v>133</v>
      </c>
      <c r="O100" s="57" t="s">
        <v>134</v>
      </c>
      <c r="P100" s="74">
        <v>0</v>
      </c>
      <c r="Q100" s="61" t="s">
        <v>135</v>
      </c>
    </row>
    <row r="101" spans="1:17" ht="16.5" x14ac:dyDescent="0.25">
      <c r="A101" s="77" t="s">
        <v>142</v>
      </c>
      <c r="B101" s="77" t="s">
        <v>145</v>
      </c>
      <c r="C101" s="74">
        <v>2</v>
      </c>
      <c r="D101" s="74">
        <v>3</v>
      </c>
      <c r="E101" s="74">
        <v>2</v>
      </c>
      <c r="F101" s="21">
        <v>1</v>
      </c>
      <c r="G101" s="58" t="s">
        <v>18</v>
      </c>
      <c r="H101" s="74">
        <v>0</v>
      </c>
      <c r="I101" s="75">
        <v>82000000</v>
      </c>
      <c r="J101" s="75">
        <v>82000000</v>
      </c>
      <c r="K101" s="74">
        <v>0</v>
      </c>
      <c r="L101" s="68">
        <v>0</v>
      </c>
      <c r="M101" s="62" t="s">
        <v>132</v>
      </c>
      <c r="N101" s="60" t="s">
        <v>133</v>
      </c>
      <c r="O101" s="57" t="s">
        <v>134</v>
      </c>
      <c r="P101" s="74">
        <v>0</v>
      </c>
      <c r="Q101" s="61" t="s">
        <v>135</v>
      </c>
    </row>
    <row r="102" spans="1:17" ht="71.25" x14ac:dyDescent="0.25">
      <c r="A102" s="226" t="s">
        <v>146</v>
      </c>
      <c r="B102" s="227" t="s">
        <v>147</v>
      </c>
      <c r="C102" s="228">
        <v>2</v>
      </c>
      <c r="D102" s="228">
        <v>3</v>
      </c>
      <c r="E102" s="84">
        <v>7</v>
      </c>
      <c r="F102" s="21">
        <v>1</v>
      </c>
      <c r="G102" s="21" t="s">
        <v>51</v>
      </c>
      <c r="H102" s="74">
        <v>0</v>
      </c>
      <c r="I102" s="229">
        <v>400000000</v>
      </c>
      <c r="J102" s="229">
        <v>400000000</v>
      </c>
      <c r="K102" s="84">
        <v>0</v>
      </c>
      <c r="L102" s="84">
        <v>1</v>
      </c>
      <c r="M102" s="84" t="s">
        <v>148</v>
      </c>
      <c r="N102" s="84" t="s">
        <v>149</v>
      </c>
      <c r="O102" s="84" t="s">
        <v>150</v>
      </c>
      <c r="P102" s="84">
        <v>3203473046</v>
      </c>
      <c r="Q102" s="230" t="s">
        <v>151</v>
      </c>
    </row>
    <row r="103" spans="1:17" ht="85.5" x14ac:dyDescent="0.25">
      <c r="A103" s="226">
        <v>72141000</v>
      </c>
      <c r="B103" s="227" t="s">
        <v>152</v>
      </c>
      <c r="C103" s="228">
        <v>4</v>
      </c>
      <c r="D103" s="228">
        <v>5</v>
      </c>
      <c r="E103" s="84">
        <v>5</v>
      </c>
      <c r="F103" s="21">
        <v>1</v>
      </c>
      <c r="G103" s="21" t="s">
        <v>79</v>
      </c>
      <c r="H103" s="74">
        <v>0</v>
      </c>
      <c r="I103" s="229">
        <v>2000000000</v>
      </c>
      <c r="J103" s="229">
        <v>2000000000</v>
      </c>
      <c r="K103" s="84">
        <v>0</v>
      </c>
      <c r="L103" s="84">
        <v>1</v>
      </c>
      <c r="M103" s="84" t="s">
        <v>153</v>
      </c>
      <c r="N103" s="84" t="s">
        <v>149</v>
      </c>
      <c r="O103" s="84" t="s">
        <v>150</v>
      </c>
      <c r="P103" s="84">
        <v>3203473046</v>
      </c>
      <c r="Q103" s="230" t="s">
        <v>151</v>
      </c>
    </row>
    <row r="104" spans="1:17" ht="71.25" x14ac:dyDescent="0.25">
      <c r="A104" s="226">
        <v>72141000</v>
      </c>
      <c r="B104" s="227" t="s">
        <v>154</v>
      </c>
      <c r="C104" s="228">
        <v>4</v>
      </c>
      <c r="D104" s="228">
        <v>5</v>
      </c>
      <c r="E104" s="84">
        <v>5</v>
      </c>
      <c r="F104" s="21">
        <v>1</v>
      </c>
      <c r="G104" s="21" t="s">
        <v>79</v>
      </c>
      <c r="H104" s="74">
        <v>0</v>
      </c>
      <c r="I104" s="229">
        <v>1500000000</v>
      </c>
      <c r="J104" s="229">
        <v>1500000000</v>
      </c>
      <c r="K104" s="84">
        <v>0</v>
      </c>
      <c r="L104" s="84">
        <v>1</v>
      </c>
      <c r="M104" s="84" t="s">
        <v>153</v>
      </c>
      <c r="N104" s="84" t="s">
        <v>149</v>
      </c>
      <c r="O104" s="84" t="s">
        <v>150</v>
      </c>
      <c r="P104" s="84">
        <v>3203473046</v>
      </c>
      <c r="Q104" s="230" t="s">
        <v>151</v>
      </c>
    </row>
    <row r="105" spans="1:17" ht="99.75" x14ac:dyDescent="0.25">
      <c r="A105" s="226">
        <v>72141000</v>
      </c>
      <c r="B105" s="227" t="s">
        <v>155</v>
      </c>
      <c r="C105" s="228">
        <v>4</v>
      </c>
      <c r="D105" s="228">
        <v>5</v>
      </c>
      <c r="E105" s="84">
        <v>5</v>
      </c>
      <c r="F105" s="21">
        <v>1</v>
      </c>
      <c r="G105" s="21" t="s">
        <v>79</v>
      </c>
      <c r="H105" s="74">
        <v>0</v>
      </c>
      <c r="I105" s="229">
        <v>2000000000</v>
      </c>
      <c r="J105" s="229">
        <v>2000000000</v>
      </c>
      <c r="K105" s="84">
        <v>0</v>
      </c>
      <c r="L105" s="84">
        <v>1</v>
      </c>
      <c r="M105" s="84" t="s">
        <v>153</v>
      </c>
      <c r="N105" s="84" t="s">
        <v>149</v>
      </c>
      <c r="O105" s="84" t="s">
        <v>150</v>
      </c>
      <c r="P105" s="84">
        <v>3203473046</v>
      </c>
      <c r="Q105" s="230" t="s">
        <v>151</v>
      </c>
    </row>
    <row r="106" spans="1:17" ht="71.25" x14ac:dyDescent="0.25">
      <c r="A106" s="226">
        <v>72141000</v>
      </c>
      <c r="B106" s="227" t="s">
        <v>156</v>
      </c>
      <c r="C106" s="228">
        <v>4</v>
      </c>
      <c r="D106" s="228">
        <v>5</v>
      </c>
      <c r="E106" s="84">
        <v>4</v>
      </c>
      <c r="F106" s="21">
        <v>1</v>
      </c>
      <c r="G106" s="21" t="s">
        <v>79</v>
      </c>
      <c r="H106" s="74">
        <v>0</v>
      </c>
      <c r="I106" s="229">
        <v>1000000000</v>
      </c>
      <c r="J106" s="229">
        <v>1000000000</v>
      </c>
      <c r="K106" s="84">
        <v>0</v>
      </c>
      <c r="L106" s="84">
        <v>1</v>
      </c>
      <c r="M106" s="84" t="s">
        <v>153</v>
      </c>
      <c r="N106" s="84" t="s">
        <v>149</v>
      </c>
      <c r="O106" s="84" t="s">
        <v>150</v>
      </c>
      <c r="P106" s="84">
        <v>3203473046</v>
      </c>
      <c r="Q106" s="230" t="s">
        <v>151</v>
      </c>
    </row>
    <row r="107" spans="1:17" ht="71.25" x14ac:dyDescent="0.25">
      <c r="A107" s="226">
        <v>72141000</v>
      </c>
      <c r="B107" s="227" t="s">
        <v>157</v>
      </c>
      <c r="C107" s="228">
        <v>4</v>
      </c>
      <c r="D107" s="228">
        <v>5</v>
      </c>
      <c r="E107" s="84">
        <v>4</v>
      </c>
      <c r="F107" s="21">
        <v>1</v>
      </c>
      <c r="G107" s="21" t="s">
        <v>51</v>
      </c>
      <c r="H107" s="74">
        <v>0</v>
      </c>
      <c r="I107" s="229">
        <v>800000000</v>
      </c>
      <c r="J107" s="229">
        <v>800000000</v>
      </c>
      <c r="K107" s="84">
        <v>0</v>
      </c>
      <c r="L107" s="84">
        <v>1</v>
      </c>
      <c r="M107" s="84" t="s">
        <v>148</v>
      </c>
      <c r="N107" s="84" t="s">
        <v>149</v>
      </c>
      <c r="O107" s="84" t="s">
        <v>150</v>
      </c>
      <c r="P107" s="84">
        <v>3203473046</v>
      </c>
      <c r="Q107" s="230" t="s">
        <v>151</v>
      </c>
    </row>
    <row r="108" spans="1:17" ht="71.25" x14ac:dyDescent="0.25">
      <c r="A108" s="226">
        <v>72141000</v>
      </c>
      <c r="B108" s="227" t="s">
        <v>158</v>
      </c>
      <c r="C108" s="228">
        <v>4</v>
      </c>
      <c r="D108" s="228">
        <v>5</v>
      </c>
      <c r="E108" s="84">
        <v>4</v>
      </c>
      <c r="F108" s="21">
        <v>1</v>
      </c>
      <c r="G108" s="21" t="s">
        <v>79</v>
      </c>
      <c r="H108" s="74">
        <v>0</v>
      </c>
      <c r="I108" s="229">
        <v>1000000000</v>
      </c>
      <c r="J108" s="229">
        <v>1000000000</v>
      </c>
      <c r="K108" s="84">
        <v>0</v>
      </c>
      <c r="L108" s="84">
        <v>1</v>
      </c>
      <c r="M108" s="84" t="s">
        <v>153</v>
      </c>
      <c r="N108" s="84" t="s">
        <v>149</v>
      </c>
      <c r="O108" s="84" t="s">
        <v>150</v>
      </c>
      <c r="P108" s="84">
        <v>3203473046</v>
      </c>
      <c r="Q108" s="230" t="s">
        <v>151</v>
      </c>
    </row>
    <row r="109" spans="1:17" ht="57" x14ac:dyDescent="0.25">
      <c r="A109" s="226">
        <v>72141000</v>
      </c>
      <c r="B109" s="227" t="s">
        <v>159</v>
      </c>
      <c r="C109" s="228">
        <v>4</v>
      </c>
      <c r="D109" s="228">
        <v>5</v>
      </c>
      <c r="E109" s="84">
        <v>4</v>
      </c>
      <c r="F109" s="21">
        <v>1</v>
      </c>
      <c r="G109" s="21" t="s">
        <v>79</v>
      </c>
      <c r="H109" s="74">
        <v>0</v>
      </c>
      <c r="I109" s="229">
        <v>1000000000</v>
      </c>
      <c r="J109" s="229">
        <v>1000000000</v>
      </c>
      <c r="K109" s="84">
        <v>0</v>
      </c>
      <c r="L109" s="84">
        <v>1</v>
      </c>
      <c r="M109" s="84" t="s">
        <v>153</v>
      </c>
      <c r="N109" s="84" t="s">
        <v>149</v>
      </c>
      <c r="O109" s="84" t="s">
        <v>150</v>
      </c>
      <c r="P109" s="84">
        <v>3203473046</v>
      </c>
      <c r="Q109" s="231" t="s">
        <v>151</v>
      </c>
    </row>
    <row r="110" spans="1:17" ht="57" x14ac:dyDescent="0.25">
      <c r="A110" s="226">
        <v>72141000</v>
      </c>
      <c r="B110" s="227" t="s">
        <v>160</v>
      </c>
      <c r="C110" s="228">
        <v>4</v>
      </c>
      <c r="D110" s="228">
        <v>5</v>
      </c>
      <c r="E110" s="84">
        <v>4</v>
      </c>
      <c r="F110" s="21">
        <v>1</v>
      </c>
      <c r="G110" s="21" t="s">
        <v>51</v>
      </c>
      <c r="H110" s="74">
        <v>0</v>
      </c>
      <c r="I110" s="229">
        <v>800000000</v>
      </c>
      <c r="J110" s="229">
        <v>800000000</v>
      </c>
      <c r="K110" s="84">
        <v>0</v>
      </c>
      <c r="L110" s="84">
        <v>1</v>
      </c>
      <c r="M110" s="84" t="s">
        <v>148</v>
      </c>
      <c r="N110" s="84" t="s">
        <v>149</v>
      </c>
      <c r="O110" s="84" t="s">
        <v>150</v>
      </c>
      <c r="P110" s="84">
        <v>3203473046</v>
      </c>
      <c r="Q110" s="231" t="s">
        <v>151</v>
      </c>
    </row>
    <row r="111" spans="1:17" ht="128.25" x14ac:dyDescent="0.25">
      <c r="A111" s="226">
        <v>30121600</v>
      </c>
      <c r="B111" s="78" t="s">
        <v>161</v>
      </c>
      <c r="C111" s="3">
        <v>4</v>
      </c>
      <c r="D111" s="3">
        <v>5</v>
      </c>
      <c r="E111" s="21">
        <v>2</v>
      </c>
      <c r="F111" s="21">
        <v>1</v>
      </c>
      <c r="G111" s="79" t="s">
        <v>18</v>
      </c>
      <c r="H111" s="74">
        <v>0</v>
      </c>
      <c r="I111" s="23">
        <v>85000000</v>
      </c>
      <c r="J111" s="23">
        <v>85000000</v>
      </c>
      <c r="K111" s="21">
        <v>0</v>
      </c>
      <c r="L111" s="21">
        <v>1</v>
      </c>
      <c r="M111" s="84" t="s">
        <v>148</v>
      </c>
      <c r="N111" s="84" t="s">
        <v>149</v>
      </c>
      <c r="O111" s="84" t="s">
        <v>150</v>
      </c>
      <c r="P111" s="84">
        <v>3203473046</v>
      </c>
      <c r="Q111" s="230" t="s">
        <v>151</v>
      </c>
    </row>
    <row r="112" spans="1:17" ht="128.25" x14ac:dyDescent="0.25">
      <c r="A112" s="226">
        <v>30121600</v>
      </c>
      <c r="B112" s="78" t="s">
        <v>162</v>
      </c>
      <c r="C112" s="3">
        <v>4</v>
      </c>
      <c r="D112" s="3">
        <v>5</v>
      </c>
      <c r="E112" s="21">
        <v>2</v>
      </c>
      <c r="F112" s="21">
        <v>1</v>
      </c>
      <c r="G112" s="79" t="s">
        <v>18</v>
      </c>
      <c r="H112" s="74">
        <v>0</v>
      </c>
      <c r="I112" s="23">
        <v>60000000</v>
      </c>
      <c r="J112" s="23">
        <v>60000000</v>
      </c>
      <c r="K112" s="21">
        <v>0</v>
      </c>
      <c r="L112" s="21">
        <v>1</v>
      </c>
      <c r="M112" s="84" t="s">
        <v>148</v>
      </c>
      <c r="N112" s="84" t="s">
        <v>149</v>
      </c>
      <c r="O112" s="84" t="s">
        <v>150</v>
      </c>
      <c r="P112" s="84">
        <v>3203473046</v>
      </c>
      <c r="Q112" s="230" t="s">
        <v>151</v>
      </c>
    </row>
    <row r="113" spans="1:17" ht="128.25" x14ac:dyDescent="0.25">
      <c r="A113" s="226">
        <v>30121600</v>
      </c>
      <c r="B113" s="78" t="s">
        <v>163</v>
      </c>
      <c r="C113" s="3">
        <v>4</v>
      </c>
      <c r="D113" s="3">
        <v>5</v>
      </c>
      <c r="E113" s="21">
        <v>2</v>
      </c>
      <c r="F113" s="21">
        <v>1</v>
      </c>
      <c r="G113" s="79" t="s">
        <v>164</v>
      </c>
      <c r="H113" s="74">
        <v>0</v>
      </c>
      <c r="I113" s="23">
        <v>150000000</v>
      </c>
      <c r="J113" s="23">
        <v>150000000</v>
      </c>
      <c r="K113" s="21">
        <v>0</v>
      </c>
      <c r="L113" s="21">
        <v>1</v>
      </c>
      <c r="M113" s="84" t="s">
        <v>148</v>
      </c>
      <c r="N113" s="84" t="s">
        <v>149</v>
      </c>
      <c r="O113" s="84" t="s">
        <v>150</v>
      </c>
      <c r="P113" s="84">
        <v>3203473046</v>
      </c>
      <c r="Q113" s="230" t="s">
        <v>151</v>
      </c>
    </row>
    <row r="114" spans="1:17" ht="128.25" x14ac:dyDescent="0.25">
      <c r="A114" s="226">
        <v>30121600</v>
      </c>
      <c r="B114" s="78" t="s">
        <v>165</v>
      </c>
      <c r="C114" s="3">
        <v>4</v>
      </c>
      <c r="D114" s="3">
        <v>5</v>
      </c>
      <c r="E114" s="21">
        <v>2</v>
      </c>
      <c r="F114" s="21">
        <v>1</v>
      </c>
      <c r="G114" s="79" t="s">
        <v>18</v>
      </c>
      <c r="H114" s="74">
        <v>0</v>
      </c>
      <c r="I114" s="23">
        <v>40000000</v>
      </c>
      <c r="J114" s="23">
        <v>40000000</v>
      </c>
      <c r="K114" s="21">
        <v>0</v>
      </c>
      <c r="L114" s="21">
        <v>1</v>
      </c>
      <c r="M114" s="84" t="s">
        <v>148</v>
      </c>
      <c r="N114" s="84" t="s">
        <v>149</v>
      </c>
      <c r="O114" s="84" t="s">
        <v>150</v>
      </c>
      <c r="P114" s="84">
        <v>3203473046</v>
      </c>
      <c r="Q114" s="230" t="s">
        <v>151</v>
      </c>
    </row>
    <row r="115" spans="1:17" ht="128.25" x14ac:dyDescent="0.25">
      <c r="A115" s="226">
        <v>30121600</v>
      </c>
      <c r="B115" s="78" t="s">
        <v>166</v>
      </c>
      <c r="C115" s="3">
        <v>4</v>
      </c>
      <c r="D115" s="3">
        <v>5</v>
      </c>
      <c r="E115" s="21">
        <v>2</v>
      </c>
      <c r="F115" s="21">
        <v>1</v>
      </c>
      <c r="G115" s="79" t="s">
        <v>164</v>
      </c>
      <c r="H115" s="74">
        <v>0</v>
      </c>
      <c r="I115" s="23">
        <v>150000000</v>
      </c>
      <c r="J115" s="23">
        <v>150000000</v>
      </c>
      <c r="K115" s="21">
        <v>0</v>
      </c>
      <c r="L115" s="21">
        <v>1</v>
      </c>
      <c r="M115" s="84" t="s">
        <v>148</v>
      </c>
      <c r="N115" s="84" t="s">
        <v>149</v>
      </c>
      <c r="O115" s="84" t="s">
        <v>150</v>
      </c>
      <c r="P115" s="84">
        <v>3203473046</v>
      </c>
      <c r="Q115" s="230" t="s">
        <v>151</v>
      </c>
    </row>
    <row r="116" spans="1:17" ht="128.25" x14ac:dyDescent="0.25">
      <c r="A116" s="226">
        <v>30121600</v>
      </c>
      <c r="B116" s="78" t="s">
        <v>167</v>
      </c>
      <c r="C116" s="3">
        <v>4</v>
      </c>
      <c r="D116" s="3">
        <v>5</v>
      </c>
      <c r="E116" s="21">
        <v>2</v>
      </c>
      <c r="F116" s="21">
        <v>1</v>
      </c>
      <c r="G116" s="79" t="s">
        <v>18</v>
      </c>
      <c r="H116" s="74">
        <v>0</v>
      </c>
      <c r="I116" s="23">
        <v>85000000</v>
      </c>
      <c r="J116" s="23">
        <v>85000000</v>
      </c>
      <c r="K116" s="21">
        <v>0</v>
      </c>
      <c r="L116" s="21">
        <v>1</v>
      </c>
      <c r="M116" s="84" t="s">
        <v>148</v>
      </c>
      <c r="N116" s="84" t="s">
        <v>149</v>
      </c>
      <c r="O116" s="84" t="s">
        <v>150</v>
      </c>
      <c r="P116" s="84">
        <v>3203473046</v>
      </c>
      <c r="Q116" s="230" t="s">
        <v>151</v>
      </c>
    </row>
    <row r="117" spans="1:17" ht="114" x14ac:dyDescent="0.25">
      <c r="A117" s="226" t="s">
        <v>168</v>
      </c>
      <c r="B117" s="78" t="s">
        <v>169</v>
      </c>
      <c r="C117" s="3">
        <v>4</v>
      </c>
      <c r="D117" s="3">
        <v>5</v>
      </c>
      <c r="E117" s="21">
        <v>2</v>
      </c>
      <c r="F117" s="21">
        <v>1</v>
      </c>
      <c r="G117" s="79" t="s">
        <v>18</v>
      </c>
      <c r="H117" s="74">
        <v>0</v>
      </c>
      <c r="I117" s="23">
        <v>85000000</v>
      </c>
      <c r="J117" s="23">
        <v>85000000</v>
      </c>
      <c r="K117" s="21">
        <v>0</v>
      </c>
      <c r="L117" s="21">
        <v>1</v>
      </c>
      <c r="M117" s="84" t="s">
        <v>148</v>
      </c>
      <c r="N117" s="84" t="s">
        <v>149</v>
      </c>
      <c r="O117" s="84" t="s">
        <v>150</v>
      </c>
      <c r="P117" s="84">
        <v>3203473046</v>
      </c>
      <c r="Q117" s="230" t="s">
        <v>151</v>
      </c>
    </row>
    <row r="118" spans="1:17" ht="85.5" x14ac:dyDescent="0.25">
      <c r="A118" s="226">
        <v>72141002</v>
      </c>
      <c r="B118" s="81" t="s">
        <v>170</v>
      </c>
      <c r="C118" s="228">
        <v>3</v>
      </c>
      <c r="D118" s="228">
        <v>4</v>
      </c>
      <c r="E118" s="84">
        <v>2</v>
      </c>
      <c r="F118" s="21">
        <v>1</v>
      </c>
      <c r="G118" s="21" t="s">
        <v>51</v>
      </c>
      <c r="H118" s="74">
        <v>0</v>
      </c>
      <c r="I118" s="23">
        <v>600000000</v>
      </c>
      <c r="J118" s="23">
        <v>600000000</v>
      </c>
      <c r="K118" s="21">
        <v>0</v>
      </c>
      <c r="L118" s="21">
        <v>1</v>
      </c>
      <c r="M118" s="84" t="s">
        <v>148</v>
      </c>
      <c r="N118" s="84" t="s">
        <v>149</v>
      </c>
      <c r="O118" s="84" t="s">
        <v>150</v>
      </c>
      <c r="P118" s="84">
        <v>3203473046</v>
      </c>
      <c r="Q118" s="230" t="s">
        <v>151</v>
      </c>
    </row>
    <row r="119" spans="1:17" ht="33" x14ac:dyDescent="0.25">
      <c r="A119" s="226">
        <v>78181507</v>
      </c>
      <c r="B119" s="82" t="s">
        <v>171</v>
      </c>
      <c r="C119" s="3">
        <v>2</v>
      </c>
      <c r="D119" s="3">
        <v>2</v>
      </c>
      <c r="E119" s="21">
        <v>8</v>
      </c>
      <c r="F119" s="21">
        <v>1</v>
      </c>
      <c r="G119" s="21" t="s">
        <v>18</v>
      </c>
      <c r="H119" s="74">
        <v>0</v>
      </c>
      <c r="I119" s="23">
        <v>5000000</v>
      </c>
      <c r="J119" s="23">
        <v>5000000</v>
      </c>
      <c r="K119" s="21">
        <v>0</v>
      </c>
      <c r="L119" s="21">
        <v>1</v>
      </c>
      <c r="M119" s="84" t="s">
        <v>148</v>
      </c>
      <c r="N119" s="84" t="s">
        <v>149</v>
      </c>
      <c r="O119" s="84" t="s">
        <v>150</v>
      </c>
      <c r="P119" s="84">
        <v>3203473046</v>
      </c>
      <c r="Q119" s="230" t="s">
        <v>151</v>
      </c>
    </row>
    <row r="120" spans="1:17" ht="71.25" x14ac:dyDescent="0.25">
      <c r="A120" s="226">
        <v>72154066</v>
      </c>
      <c r="B120" s="82" t="s">
        <v>172</v>
      </c>
      <c r="C120" s="3">
        <v>2</v>
      </c>
      <c r="D120" s="3">
        <v>2</v>
      </c>
      <c r="E120" s="21">
        <v>1</v>
      </c>
      <c r="F120" s="21">
        <v>1</v>
      </c>
      <c r="G120" s="21" t="s">
        <v>18</v>
      </c>
      <c r="H120" s="74">
        <v>0</v>
      </c>
      <c r="I120" s="23">
        <v>5000000</v>
      </c>
      <c r="J120" s="23">
        <v>5000000</v>
      </c>
      <c r="K120" s="21">
        <v>0</v>
      </c>
      <c r="L120" s="21">
        <v>1</v>
      </c>
      <c r="M120" s="84" t="s">
        <v>148</v>
      </c>
      <c r="N120" s="84" t="s">
        <v>149</v>
      </c>
      <c r="O120" s="84" t="s">
        <v>150</v>
      </c>
      <c r="P120" s="84">
        <v>3203473046</v>
      </c>
      <c r="Q120" s="230" t="s">
        <v>151</v>
      </c>
    </row>
    <row r="121" spans="1:17" ht="71.25" x14ac:dyDescent="0.25">
      <c r="A121" s="226">
        <v>46191600</v>
      </c>
      <c r="B121" s="83" t="s">
        <v>173</v>
      </c>
      <c r="C121" s="3">
        <v>3</v>
      </c>
      <c r="D121" s="3">
        <v>3</v>
      </c>
      <c r="E121" s="21">
        <v>4</v>
      </c>
      <c r="F121" s="21">
        <v>1</v>
      </c>
      <c r="G121" s="21" t="s">
        <v>18</v>
      </c>
      <c r="H121" s="74">
        <v>0</v>
      </c>
      <c r="I121" s="23">
        <v>12000000</v>
      </c>
      <c r="J121" s="23">
        <v>12000000</v>
      </c>
      <c r="K121" s="21">
        <v>0</v>
      </c>
      <c r="L121" s="21">
        <v>1</v>
      </c>
      <c r="M121" s="84" t="s">
        <v>148</v>
      </c>
      <c r="N121" s="84" t="s">
        <v>149</v>
      </c>
      <c r="O121" s="84" t="s">
        <v>150</v>
      </c>
      <c r="P121" s="84">
        <v>3203473046</v>
      </c>
      <c r="Q121" s="230" t="s">
        <v>151</v>
      </c>
    </row>
    <row r="122" spans="1:17" ht="57" x14ac:dyDescent="0.25">
      <c r="A122" s="226">
        <v>72101507</v>
      </c>
      <c r="B122" s="82" t="s">
        <v>174</v>
      </c>
      <c r="C122" s="3">
        <v>3</v>
      </c>
      <c r="D122" s="3">
        <v>4</v>
      </c>
      <c r="E122" s="21">
        <v>4</v>
      </c>
      <c r="F122" s="21">
        <v>1</v>
      </c>
      <c r="G122" s="21" t="s">
        <v>51</v>
      </c>
      <c r="H122" s="74">
        <v>0</v>
      </c>
      <c r="I122" s="23">
        <v>120000000</v>
      </c>
      <c r="J122" s="23">
        <v>120000000</v>
      </c>
      <c r="K122" s="21">
        <v>0</v>
      </c>
      <c r="L122" s="21">
        <v>1</v>
      </c>
      <c r="M122" s="84" t="s">
        <v>148</v>
      </c>
      <c r="N122" s="84" t="s">
        <v>149</v>
      </c>
      <c r="O122" s="84" t="s">
        <v>150</v>
      </c>
      <c r="P122" s="84">
        <v>3203473046</v>
      </c>
      <c r="Q122" s="230" t="s">
        <v>151</v>
      </c>
    </row>
    <row r="123" spans="1:17" ht="99.75" x14ac:dyDescent="0.25">
      <c r="A123" s="226">
        <v>72101511</v>
      </c>
      <c r="B123" s="82" t="s">
        <v>175</v>
      </c>
      <c r="C123" s="3">
        <v>3</v>
      </c>
      <c r="D123" s="3">
        <v>3</v>
      </c>
      <c r="E123" s="21">
        <v>1</v>
      </c>
      <c r="F123" s="21">
        <v>1</v>
      </c>
      <c r="G123" s="21" t="s">
        <v>18</v>
      </c>
      <c r="H123" s="74">
        <v>0</v>
      </c>
      <c r="I123" s="23">
        <v>4000000</v>
      </c>
      <c r="J123" s="23">
        <v>4000000</v>
      </c>
      <c r="K123" s="21">
        <v>0</v>
      </c>
      <c r="L123" s="21">
        <v>1</v>
      </c>
      <c r="M123" s="84" t="s">
        <v>148</v>
      </c>
      <c r="N123" s="84" t="s">
        <v>149</v>
      </c>
      <c r="O123" s="84" t="s">
        <v>150</v>
      </c>
      <c r="P123" s="84">
        <v>3203473046</v>
      </c>
      <c r="Q123" s="230" t="s">
        <v>151</v>
      </c>
    </row>
    <row r="124" spans="1:17" ht="60" x14ac:dyDescent="0.25">
      <c r="A124" s="85">
        <v>72141000</v>
      </c>
      <c r="B124" s="86" t="s">
        <v>176</v>
      </c>
      <c r="C124" s="87">
        <v>3</v>
      </c>
      <c r="D124" s="87">
        <v>3</v>
      </c>
      <c r="E124" s="88">
        <v>4</v>
      </c>
      <c r="F124" s="88">
        <v>1</v>
      </c>
      <c r="G124" s="88" t="s">
        <v>51</v>
      </c>
      <c r="H124" s="89">
        <v>1</v>
      </c>
      <c r="I124" s="90">
        <v>870000000</v>
      </c>
      <c r="J124" s="91">
        <f>+I124</f>
        <v>870000000</v>
      </c>
      <c r="K124" s="88">
        <v>0</v>
      </c>
      <c r="L124" s="88">
        <v>0</v>
      </c>
      <c r="M124" s="92" t="s">
        <v>177</v>
      </c>
      <c r="N124" s="92" t="s">
        <v>178</v>
      </c>
      <c r="O124" s="92" t="s">
        <v>179</v>
      </c>
      <c r="P124" s="92">
        <v>3014520805</v>
      </c>
      <c r="Q124" s="232" t="s">
        <v>180</v>
      </c>
    </row>
    <row r="125" spans="1:17" ht="60" x14ac:dyDescent="0.25">
      <c r="A125" s="85">
        <v>72141000</v>
      </c>
      <c r="B125" s="86" t="s">
        <v>181</v>
      </c>
      <c r="C125" s="87">
        <v>3</v>
      </c>
      <c r="D125" s="87">
        <v>3</v>
      </c>
      <c r="E125" s="88">
        <v>4</v>
      </c>
      <c r="F125" s="88">
        <v>1</v>
      </c>
      <c r="G125" s="88" t="s">
        <v>51</v>
      </c>
      <c r="H125" s="89">
        <v>1</v>
      </c>
      <c r="I125" s="90">
        <v>870000000</v>
      </c>
      <c r="J125" s="91">
        <f>+I125</f>
        <v>870000000</v>
      </c>
      <c r="K125" s="88">
        <v>0</v>
      </c>
      <c r="L125" s="88">
        <v>0</v>
      </c>
      <c r="M125" s="92" t="s">
        <v>177</v>
      </c>
      <c r="N125" s="92" t="s">
        <v>178</v>
      </c>
      <c r="O125" s="92" t="s">
        <v>179</v>
      </c>
      <c r="P125" s="92">
        <v>3014520805</v>
      </c>
      <c r="Q125" s="232" t="s">
        <v>180</v>
      </c>
    </row>
    <row r="126" spans="1:17" ht="72" x14ac:dyDescent="0.25">
      <c r="A126" s="85">
        <v>81101500</v>
      </c>
      <c r="B126" s="86" t="s">
        <v>182</v>
      </c>
      <c r="C126" s="87">
        <v>3</v>
      </c>
      <c r="D126" s="87">
        <v>3</v>
      </c>
      <c r="E126" s="88">
        <v>4</v>
      </c>
      <c r="F126" s="88">
        <v>1</v>
      </c>
      <c r="G126" s="88" t="s">
        <v>18</v>
      </c>
      <c r="H126" s="89">
        <v>1</v>
      </c>
      <c r="I126" s="90">
        <v>87000000</v>
      </c>
      <c r="J126" s="91">
        <f>+I126</f>
        <v>87000000</v>
      </c>
      <c r="K126" s="88">
        <v>0</v>
      </c>
      <c r="L126" s="88">
        <v>0</v>
      </c>
      <c r="M126" s="92" t="s">
        <v>177</v>
      </c>
      <c r="N126" s="92" t="s">
        <v>178</v>
      </c>
      <c r="O126" s="92" t="str">
        <f t="shared" ref="O126:Q127" si="6">+O125</f>
        <v>ONNA MARIA ZULETA ARAUJO</v>
      </c>
      <c r="P126" s="92">
        <f t="shared" si="6"/>
        <v>3014520805</v>
      </c>
      <c r="Q126" s="232" t="str">
        <f t="shared" si="6"/>
        <v>ozuleta@invias.gov.co</v>
      </c>
    </row>
    <row r="127" spans="1:17" ht="72" x14ac:dyDescent="0.25">
      <c r="A127" s="85">
        <v>81101500</v>
      </c>
      <c r="B127" s="86" t="s">
        <v>183</v>
      </c>
      <c r="C127" s="87">
        <v>3</v>
      </c>
      <c r="D127" s="87">
        <v>3</v>
      </c>
      <c r="E127" s="88">
        <v>4</v>
      </c>
      <c r="F127" s="88">
        <v>1</v>
      </c>
      <c r="G127" s="88" t="s">
        <v>51</v>
      </c>
      <c r="H127" s="89">
        <v>1</v>
      </c>
      <c r="I127" s="90">
        <v>87000000</v>
      </c>
      <c r="J127" s="91">
        <f>+I127</f>
        <v>87000000</v>
      </c>
      <c r="K127" s="88">
        <v>0</v>
      </c>
      <c r="L127" s="88">
        <v>0</v>
      </c>
      <c r="M127" s="92" t="s">
        <v>177</v>
      </c>
      <c r="N127" s="92" t="s">
        <v>178</v>
      </c>
      <c r="O127" s="92" t="str">
        <f t="shared" si="6"/>
        <v>ONNA MARIA ZULETA ARAUJO</v>
      </c>
      <c r="P127" s="92">
        <f t="shared" si="6"/>
        <v>3014520805</v>
      </c>
      <c r="Q127" s="232" t="str">
        <f t="shared" si="6"/>
        <v>ozuleta@invias.gov.co</v>
      </c>
    </row>
    <row r="128" spans="1:17" ht="132" x14ac:dyDescent="0.25">
      <c r="A128" s="89">
        <v>72141002</v>
      </c>
      <c r="B128" s="93" t="s">
        <v>184</v>
      </c>
      <c r="C128" s="87">
        <v>2</v>
      </c>
      <c r="D128" s="87">
        <v>2</v>
      </c>
      <c r="E128" s="88">
        <v>3</v>
      </c>
      <c r="F128" s="88">
        <v>1</v>
      </c>
      <c r="G128" s="88" t="s">
        <v>51</v>
      </c>
      <c r="H128" s="89">
        <v>0</v>
      </c>
      <c r="I128" s="90">
        <v>400000000</v>
      </c>
      <c r="J128" s="91">
        <f t="shared" ref="J128:J142" si="7">+I128</f>
        <v>400000000</v>
      </c>
      <c r="K128" s="88">
        <v>0</v>
      </c>
      <c r="L128" s="88">
        <v>0</v>
      </c>
      <c r="M128" s="92" t="s">
        <v>177</v>
      </c>
      <c r="N128" s="92" t="s">
        <v>178</v>
      </c>
      <c r="O128" s="92" t="str">
        <f>+O127</f>
        <v>ONNA MARIA ZULETA ARAUJO</v>
      </c>
      <c r="P128" s="92">
        <f>+P127</f>
        <v>3014520805</v>
      </c>
      <c r="Q128" s="232" t="str">
        <f>+Q127</f>
        <v>ozuleta@invias.gov.co</v>
      </c>
    </row>
    <row r="129" spans="1:17" ht="132" x14ac:dyDescent="0.25">
      <c r="A129" s="89">
        <v>72141002</v>
      </c>
      <c r="B129" s="93" t="s">
        <v>185</v>
      </c>
      <c r="C129" s="87">
        <v>3</v>
      </c>
      <c r="D129" s="87">
        <v>3</v>
      </c>
      <c r="E129" s="88">
        <v>3</v>
      </c>
      <c r="F129" s="88">
        <v>1</v>
      </c>
      <c r="G129" s="88" t="s">
        <v>51</v>
      </c>
      <c r="H129" s="89">
        <v>0</v>
      </c>
      <c r="I129" s="90">
        <v>250000000</v>
      </c>
      <c r="J129" s="91">
        <f t="shared" si="7"/>
        <v>250000000</v>
      </c>
      <c r="K129" s="88">
        <v>0</v>
      </c>
      <c r="L129" s="88">
        <v>0</v>
      </c>
      <c r="M129" s="92" t="s">
        <v>177</v>
      </c>
      <c r="N129" s="92" t="s">
        <v>178</v>
      </c>
      <c r="O129" s="92" t="str">
        <f t="shared" ref="O129:Q132" si="8">+O128</f>
        <v>ONNA MARIA ZULETA ARAUJO</v>
      </c>
      <c r="P129" s="92">
        <f t="shared" si="8"/>
        <v>3014520805</v>
      </c>
      <c r="Q129" s="232" t="str">
        <f t="shared" si="8"/>
        <v>ozuleta@invias.gov.co</v>
      </c>
    </row>
    <row r="130" spans="1:17" ht="132" x14ac:dyDescent="0.25">
      <c r="A130" s="89">
        <v>72141002</v>
      </c>
      <c r="B130" s="93" t="s">
        <v>186</v>
      </c>
      <c r="C130" s="87">
        <v>2</v>
      </c>
      <c r="D130" s="87">
        <v>3</v>
      </c>
      <c r="E130" s="88">
        <v>3</v>
      </c>
      <c r="F130" s="88">
        <v>1</v>
      </c>
      <c r="G130" s="88" t="s">
        <v>51</v>
      </c>
      <c r="H130" s="89">
        <v>0</v>
      </c>
      <c r="I130" s="90">
        <v>200000000</v>
      </c>
      <c r="J130" s="91">
        <f t="shared" si="7"/>
        <v>200000000</v>
      </c>
      <c r="K130" s="88">
        <v>0</v>
      </c>
      <c r="L130" s="88">
        <v>0</v>
      </c>
      <c r="M130" s="92" t="s">
        <v>177</v>
      </c>
      <c r="N130" s="92" t="s">
        <v>178</v>
      </c>
      <c r="O130" s="92" t="str">
        <f t="shared" si="8"/>
        <v>ONNA MARIA ZULETA ARAUJO</v>
      </c>
      <c r="P130" s="92">
        <f t="shared" si="8"/>
        <v>3014520805</v>
      </c>
      <c r="Q130" s="232" t="str">
        <f t="shared" si="8"/>
        <v>ozuleta@invias.gov.co</v>
      </c>
    </row>
    <row r="131" spans="1:17" ht="144" x14ac:dyDescent="0.25">
      <c r="A131" s="89">
        <v>72141002</v>
      </c>
      <c r="B131" s="93" t="s">
        <v>187</v>
      </c>
      <c r="C131" s="87">
        <v>2</v>
      </c>
      <c r="D131" s="87">
        <v>3</v>
      </c>
      <c r="E131" s="88">
        <v>3</v>
      </c>
      <c r="F131" s="88">
        <v>1</v>
      </c>
      <c r="G131" s="88" t="s">
        <v>51</v>
      </c>
      <c r="H131" s="89">
        <v>0</v>
      </c>
      <c r="I131" s="90">
        <v>287000000</v>
      </c>
      <c r="J131" s="91">
        <f t="shared" si="7"/>
        <v>287000000</v>
      </c>
      <c r="K131" s="88">
        <v>0</v>
      </c>
      <c r="L131" s="88">
        <v>0</v>
      </c>
      <c r="M131" s="92" t="s">
        <v>177</v>
      </c>
      <c r="N131" s="92" t="s">
        <v>178</v>
      </c>
      <c r="O131" s="92" t="str">
        <f t="shared" si="8"/>
        <v>ONNA MARIA ZULETA ARAUJO</v>
      </c>
      <c r="P131" s="92">
        <f t="shared" si="8"/>
        <v>3014520805</v>
      </c>
      <c r="Q131" s="232" t="str">
        <f t="shared" si="8"/>
        <v>ozuleta@invias.gov.co</v>
      </c>
    </row>
    <row r="132" spans="1:17" ht="84" x14ac:dyDescent="0.25">
      <c r="A132" s="89">
        <v>72141002</v>
      </c>
      <c r="B132" s="93" t="s">
        <v>188</v>
      </c>
      <c r="C132" s="87">
        <v>5</v>
      </c>
      <c r="D132" s="87">
        <v>6</v>
      </c>
      <c r="E132" s="88">
        <v>6</v>
      </c>
      <c r="F132" s="88">
        <v>1</v>
      </c>
      <c r="G132" s="88" t="s">
        <v>51</v>
      </c>
      <c r="H132" s="89">
        <v>1</v>
      </c>
      <c r="I132" s="90">
        <v>400000000</v>
      </c>
      <c r="J132" s="91">
        <f t="shared" si="7"/>
        <v>400000000</v>
      </c>
      <c r="K132" s="88">
        <v>0</v>
      </c>
      <c r="L132" s="88">
        <v>0</v>
      </c>
      <c r="M132" s="92" t="s">
        <v>177</v>
      </c>
      <c r="N132" s="92" t="s">
        <v>178</v>
      </c>
      <c r="O132" s="92" t="str">
        <f t="shared" si="8"/>
        <v>ONNA MARIA ZULETA ARAUJO</v>
      </c>
      <c r="P132" s="92">
        <f t="shared" si="8"/>
        <v>3014520805</v>
      </c>
      <c r="Q132" s="232" t="str">
        <f t="shared" si="8"/>
        <v>ozuleta@invias.gov.co</v>
      </c>
    </row>
    <row r="133" spans="1:17" ht="96" x14ac:dyDescent="0.25">
      <c r="A133" s="85">
        <v>72141000</v>
      </c>
      <c r="B133" s="93" t="s">
        <v>189</v>
      </c>
      <c r="C133" s="87">
        <v>3</v>
      </c>
      <c r="D133" s="87">
        <v>3</v>
      </c>
      <c r="E133" s="88">
        <v>6</v>
      </c>
      <c r="F133" s="88">
        <v>1</v>
      </c>
      <c r="G133" s="88" t="s">
        <v>18</v>
      </c>
      <c r="H133" s="89">
        <v>1</v>
      </c>
      <c r="I133" s="90">
        <v>87000000</v>
      </c>
      <c r="J133" s="91">
        <f t="shared" si="7"/>
        <v>87000000</v>
      </c>
      <c r="K133" s="88">
        <v>0</v>
      </c>
      <c r="L133" s="88">
        <v>0</v>
      </c>
      <c r="M133" s="92" t="s">
        <v>177</v>
      </c>
      <c r="N133" s="92" t="s">
        <v>178</v>
      </c>
      <c r="O133" s="92" t="str">
        <f>+O127</f>
        <v>ONNA MARIA ZULETA ARAUJO</v>
      </c>
      <c r="P133" s="92">
        <f>+P127</f>
        <v>3014520805</v>
      </c>
      <c r="Q133" s="232" t="str">
        <f>+Q127</f>
        <v>ozuleta@invias.gov.co</v>
      </c>
    </row>
    <row r="134" spans="1:17" ht="96" x14ac:dyDescent="0.25">
      <c r="A134" s="85">
        <v>72141000</v>
      </c>
      <c r="B134" s="93" t="s">
        <v>190</v>
      </c>
      <c r="C134" s="87">
        <v>3</v>
      </c>
      <c r="D134" s="87">
        <v>3</v>
      </c>
      <c r="E134" s="88">
        <v>6</v>
      </c>
      <c r="F134" s="88">
        <v>1</v>
      </c>
      <c r="G134" s="88" t="s">
        <v>191</v>
      </c>
      <c r="H134" s="89">
        <v>1</v>
      </c>
      <c r="I134" s="90">
        <v>87000000</v>
      </c>
      <c r="J134" s="91">
        <f t="shared" si="7"/>
        <v>87000000</v>
      </c>
      <c r="K134" s="88">
        <v>0</v>
      </c>
      <c r="L134" s="88">
        <v>0</v>
      </c>
      <c r="M134" s="92" t="s">
        <v>177</v>
      </c>
      <c r="N134" s="92" t="s">
        <v>178</v>
      </c>
      <c r="O134" s="92" t="str">
        <f t="shared" ref="O134:Q137" si="9">+O128</f>
        <v>ONNA MARIA ZULETA ARAUJO</v>
      </c>
      <c r="P134" s="92">
        <f t="shared" si="9"/>
        <v>3014520805</v>
      </c>
      <c r="Q134" s="232" t="str">
        <f t="shared" si="9"/>
        <v>ozuleta@invias.gov.co</v>
      </c>
    </row>
    <row r="135" spans="1:17" ht="96" x14ac:dyDescent="0.25">
      <c r="A135" s="85">
        <v>72141000</v>
      </c>
      <c r="B135" s="93" t="s">
        <v>192</v>
      </c>
      <c r="C135" s="87">
        <v>3</v>
      </c>
      <c r="D135" s="87">
        <v>3</v>
      </c>
      <c r="E135" s="88">
        <v>6</v>
      </c>
      <c r="F135" s="88">
        <v>1</v>
      </c>
      <c r="G135" s="88" t="s">
        <v>193</v>
      </c>
      <c r="H135" s="89">
        <v>1</v>
      </c>
      <c r="I135" s="90">
        <v>87000000</v>
      </c>
      <c r="J135" s="91">
        <f t="shared" si="7"/>
        <v>87000000</v>
      </c>
      <c r="K135" s="88">
        <v>0</v>
      </c>
      <c r="L135" s="88">
        <v>0</v>
      </c>
      <c r="M135" s="92" t="s">
        <v>177</v>
      </c>
      <c r="N135" s="92" t="s">
        <v>178</v>
      </c>
      <c r="O135" s="92" t="str">
        <f t="shared" si="9"/>
        <v>ONNA MARIA ZULETA ARAUJO</v>
      </c>
      <c r="P135" s="92">
        <f t="shared" si="9"/>
        <v>3014520805</v>
      </c>
      <c r="Q135" s="232" t="str">
        <f t="shared" si="9"/>
        <v>ozuleta@invias.gov.co</v>
      </c>
    </row>
    <row r="136" spans="1:17" ht="84" x14ac:dyDescent="0.25">
      <c r="A136" s="85">
        <v>72141000</v>
      </c>
      <c r="B136" s="93" t="s">
        <v>194</v>
      </c>
      <c r="C136" s="87">
        <v>3</v>
      </c>
      <c r="D136" s="87">
        <v>3</v>
      </c>
      <c r="E136" s="88">
        <v>6</v>
      </c>
      <c r="F136" s="88">
        <v>1</v>
      </c>
      <c r="G136" s="88" t="s">
        <v>195</v>
      </c>
      <c r="H136" s="89">
        <v>1</v>
      </c>
      <c r="I136" s="90">
        <v>87000000</v>
      </c>
      <c r="J136" s="91">
        <f t="shared" si="7"/>
        <v>87000000</v>
      </c>
      <c r="K136" s="88">
        <v>0</v>
      </c>
      <c r="L136" s="88">
        <v>0</v>
      </c>
      <c r="M136" s="92" t="s">
        <v>177</v>
      </c>
      <c r="N136" s="92" t="s">
        <v>178</v>
      </c>
      <c r="O136" s="92" t="str">
        <f t="shared" si="9"/>
        <v>ONNA MARIA ZULETA ARAUJO</v>
      </c>
      <c r="P136" s="92">
        <f t="shared" si="9"/>
        <v>3014520805</v>
      </c>
      <c r="Q136" s="232" t="str">
        <f t="shared" si="9"/>
        <v>ozuleta@invias.gov.co</v>
      </c>
    </row>
    <row r="137" spans="1:17" ht="120" x14ac:dyDescent="0.25">
      <c r="A137" s="85">
        <v>72141000</v>
      </c>
      <c r="B137" s="93" t="s">
        <v>196</v>
      </c>
      <c r="C137" s="87">
        <v>3</v>
      </c>
      <c r="D137" s="87">
        <v>3</v>
      </c>
      <c r="E137" s="88">
        <v>6</v>
      </c>
      <c r="F137" s="88">
        <v>1</v>
      </c>
      <c r="G137" s="88" t="s">
        <v>197</v>
      </c>
      <c r="H137" s="89">
        <v>1</v>
      </c>
      <c r="I137" s="90">
        <v>87000000</v>
      </c>
      <c r="J137" s="91">
        <f t="shared" si="7"/>
        <v>87000000</v>
      </c>
      <c r="K137" s="88">
        <v>0</v>
      </c>
      <c r="L137" s="88">
        <v>0</v>
      </c>
      <c r="M137" s="92" t="s">
        <v>177</v>
      </c>
      <c r="N137" s="92" t="s">
        <v>178</v>
      </c>
      <c r="O137" s="92" t="str">
        <f t="shared" si="9"/>
        <v>ONNA MARIA ZULETA ARAUJO</v>
      </c>
      <c r="P137" s="92">
        <f t="shared" si="9"/>
        <v>3014520805</v>
      </c>
      <c r="Q137" s="232" t="str">
        <f t="shared" si="9"/>
        <v>ozuleta@invias.gov.co</v>
      </c>
    </row>
    <row r="138" spans="1:17" ht="36" x14ac:dyDescent="0.25">
      <c r="A138" s="89">
        <v>82112300</v>
      </c>
      <c r="B138" s="93" t="s">
        <v>198</v>
      </c>
      <c r="C138" s="87">
        <v>3</v>
      </c>
      <c r="D138" s="87">
        <v>3</v>
      </c>
      <c r="E138" s="88">
        <v>8</v>
      </c>
      <c r="F138" s="88">
        <v>1</v>
      </c>
      <c r="G138" s="88" t="s">
        <v>18</v>
      </c>
      <c r="H138" s="89">
        <v>1</v>
      </c>
      <c r="I138" s="90">
        <v>9000000</v>
      </c>
      <c r="J138" s="91">
        <f t="shared" si="7"/>
        <v>9000000</v>
      </c>
      <c r="K138" s="88">
        <v>0</v>
      </c>
      <c r="L138" s="88">
        <v>0</v>
      </c>
      <c r="M138" s="92" t="s">
        <v>177</v>
      </c>
      <c r="N138" s="92" t="s">
        <v>178</v>
      </c>
      <c r="O138" s="92" t="str">
        <f>+O133</f>
        <v>ONNA MARIA ZULETA ARAUJO</v>
      </c>
      <c r="P138" s="92">
        <f>+P133</f>
        <v>3014520805</v>
      </c>
      <c r="Q138" s="232" t="str">
        <f>+Q133</f>
        <v>ozuleta@invias.gov.co</v>
      </c>
    </row>
    <row r="139" spans="1:17" ht="36" x14ac:dyDescent="0.25">
      <c r="A139" s="89">
        <v>82112300</v>
      </c>
      <c r="B139" s="93" t="s">
        <v>199</v>
      </c>
      <c r="C139" s="87">
        <v>3</v>
      </c>
      <c r="D139" s="87">
        <v>3</v>
      </c>
      <c r="E139" s="88">
        <v>8</v>
      </c>
      <c r="F139" s="88">
        <v>1</v>
      </c>
      <c r="G139" s="88" t="s">
        <v>191</v>
      </c>
      <c r="H139" s="89">
        <v>1</v>
      </c>
      <c r="I139" s="90">
        <v>12000000</v>
      </c>
      <c r="J139" s="91">
        <f t="shared" si="7"/>
        <v>12000000</v>
      </c>
      <c r="K139" s="88">
        <v>0</v>
      </c>
      <c r="L139" s="88">
        <v>0</v>
      </c>
      <c r="M139" s="92" t="s">
        <v>177</v>
      </c>
      <c r="N139" s="92" t="s">
        <v>178</v>
      </c>
      <c r="O139" s="92" t="str">
        <f t="shared" ref="O139:Q139" si="10">+O138</f>
        <v>ONNA MARIA ZULETA ARAUJO</v>
      </c>
      <c r="P139" s="92">
        <f t="shared" si="10"/>
        <v>3014520805</v>
      </c>
      <c r="Q139" s="232" t="str">
        <f t="shared" si="10"/>
        <v>ozuleta@invias.gov.co</v>
      </c>
    </row>
    <row r="140" spans="1:17" x14ac:dyDescent="0.25">
      <c r="A140" s="89">
        <v>44000000</v>
      </c>
      <c r="B140" s="93" t="s">
        <v>200</v>
      </c>
      <c r="C140" s="87">
        <v>3</v>
      </c>
      <c r="D140" s="87">
        <v>3</v>
      </c>
      <c r="E140" s="88">
        <v>1</v>
      </c>
      <c r="F140" s="88">
        <v>1</v>
      </c>
      <c r="G140" s="88" t="s">
        <v>18</v>
      </c>
      <c r="H140" s="89">
        <v>1</v>
      </c>
      <c r="I140" s="90">
        <v>70000000</v>
      </c>
      <c r="J140" s="91">
        <f t="shared" si="7"/>
        <v>70000000</v>
      </c>
      <c r="K140" s="88">
        <v>0</v>
      </c>
      <c r="L140" s="88">
        <v>0</v>
      </c>
      <c r="M140" s="92" t="s">
        <v>177</v>
      </c>
      <c r="N140" s="92" t="s">
        <v>178</v>
      </c>
      <c r="O140" s="92" t="str">
        <f>+O138</f>
        <v>ONNA MARIA ZULETA ARAUJO</v>
      </c>
      <c r="P140" s="92">
        <f>+P138</f>
        <v>3014520805</v>
      </c>
      <c r="Q140" s="232" t="str">
        <f>+Q138</f>
        <v>ozuleta@invias.gov.co</v>
      </c>
    </row>
    <row r="141" spans="1:17" ht="24" x14ac:dyDescent="0.25">
      <c r="A141" s="89">
        <v>15101506</v>
      </c>
      <c r="B141" s="93" t="s">
        <v>201</v>
      </c>
      <c r="C141" s="87">
        <v>5</v>
      </c>
      <c r="D141" s="87">
        <v>5</v>
      </c>
      <c r="E141" s="88">
        <v>12</v>
      </c>
      <c r="F141" s="88">
        <v>1</v>
      </c>
      <c r="G141" s="88" t="s">
        <v>18</v>
      </c>
      <c r="H141" s="89">
        <v>1</v>
      </c>
      <c r="I141" s="90">
        <v>2000000</v>
      </c>
      <c r="J141" s="91">
        <f t="shared" si="7"/>
        <v>2000000</v>
      </c>
      <c r="K141" s="88">
        <v>0</v>
      </c>
      <c r="L141" s="88">
        <v>0</v>
      </c>
      <c r="M141" s="92" t="s">
        <v>177</v>
      </c>
      <c r="N141" s="92" t="s">
        <v>178</v>
      </c>
      <c r="O141" s="92" t="str">
        <f t="shared" ref="O141:Q150" si="11">+O140</f>
        <v>ONNA MARIA ZULETA ARAUJO</v>
      </c>
      <c r="P141" s="92">
        <f t="shared" si="11"/>
        <v>3014520805</v>
      </c>
      <c r="Q141" s="232" t="str">
        <f t="shared" si="11"/>
        <v>ozuleta@invias.gov.co</v>
      </c>
    </row>
    <row r="142" spans="1:17" ht="48" x14ac:dyDescent="0.25">
      <c r="A142" s="89">
        <v>72101507</v>
      </c>
      <c r="B142" s="93" t="s">
        <v>202</v>
      </c>
      <c r="C142" s="87">
        <v>4</v>
      </c>
      <c r="D142" s="87">
        <v>4</v>
      </c>
      <c r="E142" s="88">
        <v>2</v>
      </c>
      <c r="F142" s="88">
        <v>1</v>
      </c>
      <c r="G142" s="88" t="s">
        <v>18</v>
      </c>
      <c r="H142" s="89">
        <v>1</v>
      </c>
      <c r="I142" s="90">
        <v>150000000</v>
      </c>
      <c r="J142" s="91">
        <f t="shared" si="7"/>
        <v>150000000</v>
      </c>
      <c r="K142" s="88">
        <v>0</v>
      </c>
      <c r="L142" s="88">
        <v>0</v>
      </c>
      <c r="M142" s="92" t="s">
        <v>177</v>
      </c>
      <c r="N142" s="92" t="s">
        <v>178</v>
      </c>
      <c r="O142" s="92" t="str">
        <f t="shared" si="11"/>
        <v>ONNA MARIA ZULETA ARAUJO</v>
      </c>
      <c r="P142" s="92">
        <f t="shared" si="11"/>
        <v>3014520805</v>
      </c>
      <c r="Q142" s="232" t="str">
        <f t="shared" si="11"/>
        <v>ozuleta@invias.gov.co</v>
      </c>
    </row>
    <row r="143" spans="1:17" ht="84" x14ac:dyDescent="0.25">
      <c r="A143" s="94" t="s">
        <v>142</v>
      </c>
      <c r="B143" s="95" t="s">
        <v>203</v>
      </c>
      <c r="C143" s="96">
        <v>2</v>
      </c>
      <c r="D143" s="96">
        <v>2</v>
      </c>
      <c r="E143" s="94" t="s">
        <v>204</v>
      </c>
      <c r="F143" s="96">
        <v>1</v>
      </c>
      <c r="G143" s="96" t="s">
        <v>79</v>
      </c>
      <c r="H143" s="97" t="s">
        <v>139</v>
      </c>
      <c r="I143" s="98">
        <v>5036525237</v>
      </c>
      <c r="J143" s="98">
        <f>+I143</f>
        <v>5036525237</v>
      </c>
      <c r="K143" s="96">
        <v>0</v>
      </c>
      <c r="L143" s="96">
        <v>0</v>
      </c>
      <c r="M143" s="92" t="s">
        <v>177</v>
      </c>
      <c r="N143" s="92" t="s">
        <v>178</v>
      </c>
      <c r="O143" s="92" t="str">
        <f t="shared" si="11"/>
        <v>ONNA MARIA ZULETA ARAUJO</v>
      </c>
      <c r="P143" s="92">
        <f t="shared" si="11"/>
        <v>3014520805</v>
      </c>
      <c r="Q143" s="232" t="str">
        <f t="shared" si="11"/>
        <v>ozuleta@invias.gov.co</v>
      </c>
    </row>
    <row r="144" spans="1:17" ht="84" x14ac:dyDescent="0.25">
      <c r="A144" s="94" t="s">
        <v>205</v>
      </c>
      <c r="B144" s="95" t="s">
        <v>206</v>
      </c>
      <c r="C144" s="96">
        <v>2</v>
      </c>
      <c r="D144" s="96">
        <v>2</v>
      </c>
      <c r="E144" s="94" t="s">
        <v>204</v>
      </c>
      <c r="F144" s="96">
        <v>1</v>
      </c>
      <c r="G144" s="96" t="s">
        <v>18</v>
      </c>
      <c r="H144" s="97" t="s">
        <v>139</v>
      </c>
      <c r="I144" s="98">
        <v>409953030</v>
      </c>
      <c r="J144" s="98">
        <f>+I144</f>
        <v>409953030</v>
      </c>
      <c r="K144" s="96">
        <v>0</v>
      </c>
      <c r="L144" s="96">
        <v>0</v>
      </c>
      <c r="M144" s="92" t="s">
        <v>177</v>
      </c>
      <c r="N144" s="92" t="s">
        <v>178</v>
      </c>
      <c r="O144" s="92" t="str">
        <f t="shared" si="11"/>
        <v>ONNA MARIA ZULETA ARAUJO</v>
      </c>
      <c r="P144" s="92">
        <f t="shared" si="11"/>
        <v>3014520805</v>
      </c>
      <c r="Q144" s="232" t="str">
        <f t="shared" si="11"/>
        <v>ozuleta@invias.gov.co</v>
      </c>
    </row>
    <row r="145" spans="1:17" ht="108" x14ac:dyDescent="0.25">
      <c r="A145" s="97" t="s">
        <v>207</v>
      </c>
      <c r="B145" s="95" t="s">
        <v>208</v>
      </c>
      <c r="C145" s="96">
        <v>2</v>
      </c>
      <c r="D145" s="96">
        <v>2</v>
      </c>
      <c r="E145" s="94" t="s">
        <v>209</v>
      </c>
      <c r="F145" s="96">
        <v>1</v>
      </c>
      <c r="G145" s="96" t="s">
        <v>51</v>
      </c>
      <c r="H145" s="97" t="s">
        <v>139</v>
      </c>
      <c r="I145" s="98">
        <v>307231698</v>
      </c>
      <c r="J145" s="98">
        <f>+I145</f>
        <v>307231698</v>
      </c>
      <c r="K145" s="96">
        <v>0</v>
      </c>
      <c r="L145" s="96">
        <v>0</v>
      </c>
      <c r="M145" s="92" t="s">
        <v>177</v>
      </c>
      <c r="N145" s="92" t="s">
        <v>178</v>
      </c>
      <c r="O145" s="92" t="str">
        <f t="shared" si="11"/>
        <v>ONNA MARIA ZULETA ARAUJO</v>
      </c>
      <c r="P145" s="92">
        <f t="shared" si="11"/>
        <v>3014520805</v>
      </c>
      <c r="Q145" s="232" t="str">
        <f t="shared" si="11"/>
        <v>ozuleta@invias.gov.co</v>
      </c>
    </row>
    <row r="146" spans="1:17" ht="36" x14ac:dyDescent="0.25">
      <c r="A146" s="94" t="s">
        <v>210</v>
      </c>
      <c r="B146" s="95" t="s">
        <v>211</v>
      </c>
      <c r="C146" s="96">
        <v>2</v>
      </c>
      <c r="D146" s="96">
        <v>2</v>
      </c>
      <c r="E146" s="94" t="s">
        <v>209</v>
      </c>
      <c r="F146" s="96">
        <v>1</v>
      </c>
      <c r="G146" s="96" t="s">
        <v>51</v>
      </c>
      <c r="H146" s="97" t="s">
        <v>139</v>
      </c>
      <c r="I146" s="98">
        <v>300000000</v>
      </c>
      <c r="J146" s="98">
        <f>+I146</f>
        <v>300000000</v>
      </c>
      <c r="K146" s="96">
        <v>0</v>
      </c>
      <c r="L146" s="96">
        <v>0</v>
      </c>
      <c r="M146" s="92" t="s">
        <v>177</v>
      </c>
      <c r="N146" s="92" t="s">
        <v>178</v>
      </c>
      <c r="O146" s="92" t="str">
        <f t="shared" si="11"/>
        <v>ONNA MARIA ZULETA ARAUJO</v>
      </c>
      <c r="P146" s="92">
        <f t="shared" si="11"/>
        <v>3014520805</v>
      </c>
      <c r="Q146" s="232" t="str">
        <f t="shared" si="11"/>
        <v>ozuleta@invias.gov.co</v>
      </c>
    </row>
    <row r="147" spans="1:17" ht="60.75" x14ac:dyDescent="0.25">
      <c r="A147" s="96">
        <v>81101500</v>
      </c>
      <c r="B147" s="99" t="s">
        <v>212</v>
      </c>
      <c r="C147" s="96">
        <v>3</v>
      </c>
      <c r="D147" s="96">
        <v>3</v>
      </c>
      <c r="E147" s="96">
        <v>3</v>
      </c>
      <c r="F147" s="96">
        <v>1</v>
      </c>
      <c r="G147" s="96" t="s">
        <v>76</v>
      </c>
      <c r="H147" s="96">
        <v>0</v>
      </c>
      <c r="I147" s="100" t="s">
        <v>213</v>
      </c>
      <c r="J147" s="100" t="s">
        <v>213</v>
      </c>
      <c r="K147" s="96">
        <v>0</v>
      </c>
      <c r="L147" s="96">
        <v>0</v>
      </c>
      <c r="M147" s="92" t="s">
        <v>177</v>
      </c>
      <c r="N147" s="92" t="s">
        <v>178</v>
      </c>
      <c r="O147" s="92" t="str">
        <f t="shared" si="11"/>
        <v>ONNA MARIA ZULETA ARAUJO</v>
      </c>
      <c r="P147" s="92">
        <f t="shared" si="11"/>
        <v>3014520805</v>
      </c>
      <c r="Q147" s="232" t="str">
        <f t="shared" si="11"/>
        <v>ozuleta@invias.gov.co</v>
      </c>
    </row>
    <row r="148" spans="1:17" ht="144" x14ac:dyDescent="0.25">
      <c r="A148" s="101">
        <v>70161501</v>
      </c>
      <c r="B148" s="102" t="s">
        <v>214</v>
      </c>
      <c r="C148" s="103">
        <v>3</v>
      </c>
      <c r="D148" s="103">
        <v>3</v>
      </c>
      <c r="E148" s="104">
        <v>4</v>
      </c>
      <c r="F148" s="104">
        <v>1</v>
      </c>
      <c r="G148" s="104" t="s">
        <v>105</v>
      </c>
      <c r="H148" s="105">
        <v>0</v>
      </c>
      <c r="I148" s="106">
        <v>150000000</v>
      </c>
      <c r="J148" s="107">
        <f>+I148</f>
        <v>150000000</v>
      </c>
      <c r="K148" s="104">
        <v>0</v>
      </c>
      <c r="L148" s="104">
        <v>0</v>
      </c>
      <c r="M148" s="108" t="s">
        <v>177</v>
      </c>
      <c r="N148" s="92" t="s">
        <v>178</v>
      </c>
      <c r="O148" s="92" t="str">
        <f t="shared" si="11"/>
        <v>ONNA MARIA ZULETA ARAUJO</v>
      </c>
      <c r="P148" s="92">
        <v>3014520805</v>
      </c>
      <c r="Q148" s="232" t="str">
        <f t="shared" si="11"/>
        <v>ozuleta@invias.gov.co</v>
      </c>
    </row>
    <row r="149" spans="1:17" ht="120" x14ac:dyDescent="0.25">
      <c r="A149" s="101">
        <v>70161601</v>
      </c>
      <c r="B149" s="102" t="s">
        <v>215</v>
      </c>
      <c r="C149" s="103">
        <v>3</v>
      </c>
      <c r="D149" s="103">
        <v>3</v>
      </c>
      <c r="E149" s="104">
        <v>5</v>
      </c>
      <c r="F149" s="104">
        <v>1</v>
      </c>
      <c r="G149" s="104" t="s">
        <v>51</v>
      </c>
      <c r="H149" s="105">
        <v>1</v>
      </c>
      <c r="I149" s="106">
        <v>90000000</v>
      </c>
      <c r="J149" s="107">
        <f>+I149</f>
        <v>90000000</v>
      </c>
      <c r="K149" s="104">
        <v>0</v>
      </c>
      <c r="L149" s="104">
        <v>0</v>
      </c>
      <c r="M149" s="108" t="s">
        <v>177</v>
      </c>
      <c r="N149" s="92" t="s">
        <v>178</v>
      </c>
      <c r="O149" s="92" t="str">
        <f t="shared" si="11"/>
        <v>ONNA MARIA ZULETA ARAUJO</v>
      </c>
      <c r="P149" s="92">
        <v>3014520805</v>
      </c>
      <c r="Q149" s="232" t="str">
        <f t="shared" si="11"/>
        <v>ozuleta@invias.gov.co</v>
      </c>
    </row>
    <row r="150" spans="1:17" ht="84" x14ac:dyDescent="0.25">
      <c r="A150" s="101">
        <v>77101500</v>
      </c>
      <c r="B150" s="102" t="s">
        <v>216</v>
      </c>
      <c r="C150" s="103">
        <v>3</v>
      </c>
      <c r="D150" s="103">
        <v>3</v>
      </c>
      <c r="E150" s="104">
        <v>3</v>
      </c>
      <c r="F150" s="104">
        <v>1</v>
      </c>
      <c r="G150" s="104" t="s">
        <v>18</v>
      </c>
      <c r="H150" s="105">
        <v>1</v>
      </c>
      <c r="I150" s="106">
        <v>75000000</v>
      </c>
      <c r="J150" s="107">
        <f>+I150</f>
        <v>75000000</v>
      </c>
      <c r="K150" s="104">
        <v>0</v>
      </c>
      <c r="L150" s="104">
        <v>0</v>
      </c>
      <c r="M150" s="108" t="s">
        <v>177</v>
      </c>
      <c r="N150" s="92" t="s">
        <v>178</v>
      </c>
      <c r="O150" s="92" t="str">
        <f t="shared" si="11"/>
        <v>ONNA MARIA ZULETA ARAUJO</v>
      </c>
      <c r="P150" s="92">
        <v>3014520805</v>
      </c>
      <c r="Q150" s="232" t="str">
        <f t="shared" si="11"/>
        <v>ozuleta@invias.gov.co</v>
      </c>
    </row>
    <row r="151" spans="1:17" ht="105" x14ac:dyDescent="0.25">
      <c r="A151" s="110">
        <v>72141000</v>
      </c>
      <c r="B151" s="109" t="s">
        <v>217</v>
      </c>
      <c r="C151" s="110">
        <v>2</v>
      </c>
      <c r="D151" s="110">
        <v>5</v>
      </c>
      <c r="E151" s="110">
        <v>6</v>
      </c>
      <c r="F151" s="110">
        <v>1</v>
      </c>
      <c r="G151" s="111" t="s">
        <v>79</v>
      </c>
      <c r="H151" s="113">
        <v>0</v>
      </c>
      <c r="I151" s="112">
        <v>12000000000</v>
      </c>
      <c r="J151" s="112">
        <v>12000000000</v>
      </c>
      <c r="K151" s="233">
        <v>0</v>
      </c>
      <c r="L151" s="113">
        <v>0</v>
      </c>
      <c r="M151" s="113" t="s">
        <v>218</v>
      </c>
      <c r="N151" s="234" t="str">
        <f>'[2]archivo de datos'!D773</f>
        <v>CO-MET-50330</v>
      </c>
      <c r="O151" s="113" t="s">
        <v>219</v>
      </c>
      <c r="P151" s="113" t="s">
        <v>220</v>
      </c>
      <c r="Q151" s="113" t="s">
        <v>221</v>
      </c>
    </row>
    <row r="152" spans="1:17" ht="120" x14ac:dyDescent="0.25">
      <c r="A152" s="110">
        <v>81101510</v>
      </c>
      <c r="B152" s="109" t="s">
        <v>222</v>
      </c>
      <c r="C152" s="110">
        <v>2</v>
      </c>
      <c r="D152" s="110">
        <v>5</v>
      </c>
      <c r="E152" s="110">
        <v>6</v>
      </c>
      <c r="F152" s="110">
        <v>1</v>
      </c>
      <c r="G152" s="111" t="s">
        <v>79</v>
      </c>
      <c r="H152" s="110">
        <v>0</v>
      </c>
      <c r="I152" s="112">
        <v>840000000.00000012</v>
      </c>
      <c r="J152" s="112">
        <v>840000000.00000012</v>
      </c>
      <c r="K152" s="110">
        <v>0</v>
      </c>
      <c r="L152" s="113">
        <v>0</v>
      </c>
      <c r="M152" s="113" t="s">
        <v>218</v>
      </c>
      <c r="N152" s="110" t="s">
        <v>223</v>
      </c>
      <c r="O152" s="113" t="s">
        <v>219</v>
      </c>
      <c r="P152" s="113" t="s">
        <v>220</v>
      </c>
      <c r="Q152" s="113" t="s">
        <v>221</v>
      </c>
    </row>
    <row r="153" spans="1:17" ht="75" x14ac:dyDescent="0.25">
      <c r="A153" s="110">
        <v>72141000</v>
      </c>
      <c r="B153" s="109" t="s">
        <v>224</v>
      </c>
      <c r="C153" s="110">
        <v>2</v>
      </c>
      <c r="D153" s="110">
        <v>5</v>
      </c>
      <c r="E153" s="110">
        <v>4</v>
      </c>
      <c r="F153" s="110">
        <v>1</v>
      </c>
      <c r="G153" s="111" t="s">
        <v>79</v>
      </c>
      <c r="H153" s="110">
        <v>0</v>
      </c>
      <c r="I153" s="112">
        <v>8700000000</v>
      </c>
      <c r="J153" s="112">
        <v>8700000000</v>
      </c>
      <c r="K153" s="110">
        <v>0</v>
      </c>
      <c r="L153" s="113">
        <v>0</v>
      </c>
      <c r="M153" s="113" t="s">
        <v>218</v>
      </c>
      <c r="N153" s="110" t="s">
        <v>223</v>
      </c>
      <c r="O153" s="113" t="s">
        <v>219</v>
      </c>
      <c r="P153" s="113" t="s">
        <v>220</v>
      </c>
      <c r="Q153" s="113" t="s">
        <v>221</v>
      </c>
    </row>
    <row r="154" spans="1:17" ht="90" x14ac:dyDescent="0.25">
      <c r="A154" s="110">
        <v>81101510</v>
      </c>
      <c r="B154" s="109" t="s">
        <v>225</v>
      </c>
      <c r="C154" s="110">
        <v>2</v>
      </c>
      <c r="D154" s="110">
        <v>2</v>
      </c>
      <c r="E154" s="110">
        <v>4</v>
      </c>
      <c r="F154" s="110">
        <v>1</v>
      </c>
      <c r="G154" s="111" t="s">
        <v>76</v>
      </c>
      <c r="H154" s="110">
        <v>0</v>
      </c>
      <c r="I154" s="112">
        <v>609000000</v>
      </c>
      <c r="J154" s="112">
        <v>609000000</v>
      </c>
      <c r="K154" s="110">
        <v>0</v>
      </c>
      <c r="L154" s="113">
        <v>0</v>
      </c>
      <c r="M154" s="113" t="s">
        <v>218</v>
      </c>
      <c r="N154" s="110" t="s">
        <v>223</v>
      </c>
      <c r="O154" s="113" t="s">
        <v>219</v>
      </c>
      <c r="P154" s="113" t="s">
        <v>220</v>
      </c>
      <c r="Q154" s="113" t="s">
        <v>221</v>
      </c>
    </row>
    <row r="155" spans="1:17" ht="60" x14ac:dyDescent="0.25">
      <c r="A155" s="110">
        <v>72141000</v>
      </c>
      <c r="B155" s="109" t="s">
        <v>226</v>
      </c>
      <c r="C155" s="110">
        <v>3</v>
      </c>
      <c r="D155" s="110">
        <v>2</v>
      </c>
      <c r="E155" s="110">
        <v>2</v>
      </c>
      <c r="F155" s="110">
        <v>1</v>
      </c>
      <c r="G155" s="111">
        <f>'[2]archivo de datos'!G157</f>
        <v>0</v>
      </c>
      <c r="H155" s="110">
        <v>0</v>
      </c>
      <c r="I155" s="112">
        <v>81500000</v>
      </c>
      <c r="J155" s="112">
        <v>81500000</v>
      </c>
      <c r="K155" s="110">
        <v>0</v>
      </c>
      <c r="L155" s="113">
        <v>0</v>
      </c>
      <c r="M155" s="113" t="s">
        <v>218</v>
      </c>
      <c r="N155" s="110" t="s">
        <v>223</v>
      </c>
      <c r="O155" s="113" t="s">
        <v>219</v>
      </c>
      <c r="P155" s="113" t="s">
        <v>220</v>
      </c>
      <c r="Q155" s="113" t="s">
        <v>221</v>
      </c>
    </row>
    <row r="156" spans="1:17" ht="60" x14ac:dyDescent="0.25">
      <c r="A156" s="110">
        <v>72141000</v>
      </c>
      <c r="B156" s="109" t="s">
        <v>227</v>
      </c>
      <c r="C156" s="110">
        <v>3</v>
      </c>
      <c r="D156" s="110">
        <v>2</v>
      </c>
      <c r="E156" s="110">
        <v>2</v>
      </c>
      <c r="F156" s="110">
        <v>1</v>
      </c>
      <c r="G156" s="111" t="s">
        <v>18</v>
      </c>
      <c r="H156" s="110">
        <v>0</v>
      </c>
      <c r="I156" s="112">
        <v>81500000</v>
      </c>
      <c r="J156" s="112">
        <v>81500000</v>
      </c>
      <c r="K156" s="110">
        <v>0</v>
      </c>
      <c r="L156" s="113">
        <v>0</v>
      </c>
      <c r="M156" s="113" t="s">
        <v>218</v>
      </c>
      <c r="N156" s="110" t="s">
        <v>223</v>
      </c>
      <c r="O156" s="113" t="s">
        <v>219</v>
      </c>
      <c r="P156" s="113" t="s">
        <v>220</v>
      </c>
      <c r="Q156" s="113" t="s">
        <v>221</v>
      </c>
    </row>
    <row r="157" spans="1:17" ht="75" x14ac:dyDescent="0.25">
      <c r="A157" s="110">
        <v>72141000</v>
      </c>
      <c r="B157" s="109" t="s">
        <v>228</v>
      </c>
      <c r="C157" s="110">
        <v>3</v>
      </c>
      <c r="D157" s="110">
        <v>2</v>
      </c>
      <c r="E157" s="110">
        <v>2</v>
      </c>
      <c r="F157" s="110">
        <v>1</v>
      </c>
      <c r="G157" s="111" t="s">
        <v>18</v>
      </c>
      <c r="H157" s="110">
        <v>0</v>
      </c>
      <c r="I157" s="112">
        <v>81500000</v>
      </c>
      <c r="J157" s="112">
        <v>81500000</v>
      </c>
      <c r="K157" s="110">
        <v>0</v>
      </c>
      <c r="L157" s="113">
        <v>0</v>
      </c>
      <c r="M157" s="113" t="s">
        <v>218</v>
      </c>
      <c r="N157" s="110" t="s">
        <v>223</v>
      </c>
      <c r="O157" s="113" t="s">
        <v>219</v>
      </c>
      <c r="P157" s="113" t="s">
        <v>220</v>
      </c>
      <c r="Q157" s="113" t="s">
        <v>221</v>
      </c>
    </row>
    <row r="158" spans="1:17" ht="75" x14ac:dyDescent="0.25">
      <c r="A158" s="110">
        <v>72141000</v>
      </c>
      <c r="B158" s="109" t="s">
        <v>229</v>
      </c>
      <c r="C158" s="110">
        <v>3</v>
      </c>
      <c r="D158" s="110">
        <v>2</v>
      </c>
      <c r="E158" s="110">
        <v>2</v>
      </c>
      <c r="F158" s="110">
        <v>1</v>
      </c>
      <c r="G158" s="111" t="s">
        <v>18</v>
      </c>
      <c r="H158" s="110">
        <v>0</v>
      </c>
      <c r="I158" s="112">
        <v>81500000</v>
      </c>
      <c r="J158" s="112">
        <v>81500000</v>
      </c>
      <c r="K158" s="110">
        <v>0</v>
      </c>
      <c r="L158" s="113">
        <v>0</v>
      </c>
      <c r="M158" s="113" t="s">
        <v>218</v>
      </c>
      <c r="N158" s="110" t="s">
        <v>223</v>
      </c>
      <c r="O158" s="113" t="s">
        <v>219</v>
      </c>
      <c r="P158" s="113" t="s">
        <v>220</v>
      </c>
      <c r="Q158" s="113" t="s">
        <v>221</v>
      </c>
    </row>
    <row r="159" spans="1:17" ht="75" x14ac:dyDescent="0.25">
      <c r="A159" s="110">
        <v>72141000</v>
      </c>
      <c r="B159" s="109" t="s">
        <v>230</v>
      </c>
      <c r="C159" s="110">
        <v>3</v>
      </c>
      <c r="D159" s="110">
        <v>2</v>
      </c>
      <c r="E159" s="110">
        <v>2</v>
      </c>
      <c r="F159" s="110">
        <v>1</v>
      </c>
      <c r="G159" s="111" t="s">
        <v>18</v>
      </c>
      <c r="H159" s="110">
        <v>0</v>
      </c>
      <c r="I159" s="112">
        <v>81500000</v>
      </c>
      <c r="J159" s="112">
        <v>81500000</v>
      </c>
      <c r="K159" s="110">
        <v>0</v>
      </c>
      <c r="L159" s="113">
        <v>0</v>
      </c>
      <c r="M159" s="113" t="s">
        <v>218</v>
      </c>
      <c r="N159" s="110" t="s">
        <v>223</v>
      </c>
      <c r="O159" s="113" t="s">
        <v>219</v>
      </c>
      <c r="P159" s="113" t="s">
        <v>220</v>
      </c>
      <c r="Q159" s="113" t="s">
        <v>221</v>
      </c>
    </row>
    <row r="160" spans="1:17" ht="75" x14ac:dyDescent="0.25">
      <c r="A160" s="110">
        <v>72141000</v>
      </c>
      <c r="B160" s="109" t="s">
        <v>231</v>
      </c>
      <c r="C160" s="110">
        <v>3</v>
      </c>
      <c r="D160" s="110">
        <v>2</v>
      </c>
      <c r="E160" s="110">
        <v>2</v>
      </c>
      <c r="F160" s="110">
        <v>1</v>
      </c>
      <c r="G160" s="111" t="s">
        <v>18</v>
      </c>
      <c r="H160" s="110">
        <v>0</v>
      </c>
      <c r="I160" s="112">
        <v>81500000</v>
      </c>
      <c r="J160" s="112">
        <v>81500000</v>
      </c>
      <c r="K160" s="110">
        <v>0</v>
      </c>
      <c r="L160" s="113">
        <v>0</v>
      </c>
      <c r="M160" s="113" t="s">
        <v>218</v>
      </c>
      <c r="N160" s="110" t="s">
        <v>223</v>
      </c>
      <c r="O160" s="113" t="s">
        <v>219</v>
      </c>
      <c r="P160" s="113" t="s">
        <v>220</v>
      </c>
      <c r="Q160" s="113" t="s">
        <v>221</v>
      </c>
    </row>
    <row r="161" spans="1:17" ht="60" x14ac:dyDescent="0.25">
      <c r="A161" s="110">
        <v>72141000</v>
      </c>
      <c r="B161" s="109" t="s">
        <v>232</v>
      </c>
      <c r="C161" s="110">
        <v>2</v>
      </c>
      <c r="D161" s="110">
        <v>6</v>
      </c>
      <c r="E161" s="110">
        <v>5</v>
      </c>
      <c r="F161" s="110">
        <v>1</v>
      </c>
      <c r="G161" s="111" t="str">
        <f>G151</f>
        <v>CCE-02</v>
      </c>
      <c r="H161" s="110">
        <v>0</v>
      </c>
      <c r="I161" s="112">
        <v>1865000000</v>
      </c>
      <c r="J161" s="112">
        <v>1865000000</v>
      </c>
      <c r="K161" s="110">
        <v>0</v>
      </c>
      <c r="L161" s="113">
        <v>0</v>
      </c>
      <c r="M161" s="113" t="s">
        <v>218</v>
      </c>
      <c r="N161" s="110" t="s">
        <v>223</v>
      </c>
      <c r="O161" s="113" t="s">
        <v>219</v>
      </c>
      <c r="P161" s="113" t="s">
        <v>220</v>
      </c>
      <c r="Q161" s="113" t="s">
        <v>221</v>
      </c>
    </row>
    <row r="162" spans="1:17" ht="75" x14ac:dyDescent="0.25">
      <c r="A162" s="110">
        <v>811015</v>
      </c>
      <c r="B162" s="109" t="s">
        <v>233</v>
      </c>
      <c r="C162" s="110">
        <v>2</v>
      </c>
      <c r="D162" s="110">
        <v>6</v>
      </c>
      <c r="E162" s="110">
        <v>5</v>
      </c>
      <c r="F162" s="110">
        <v>1</v>
      </c>
      <c r="G162" s="111">
        <f>'[2]archivo de datos'!G154</f>
        <v>0</v>
      </c>
      <c r="H162" s="110">
        <v>0</v>
      </c>
      <c r="I162" s="112">
        <v>130550000.00000001</v>
      </c>
      <c r="J162" s="112">
        <v>130550000.00000001</v>
      </c>
      <c r="K162" s="110">
        <v>0</v>
      </c>
      <c r="L162" s="113">
        <v>0</v>
      </c>
      <c r="M162" s="113" t="s">
        <v>218</v>
      </c>
      <c r="N162" s="110" t="s">
        <v>223</v>
      </c>
      <c r="O162" s="113" t="s">
        <v>219</v>
      </c>
      <c r="P162" s="113" t="s">
        <v>220</v>
      </c>
      <c r="Q162" s="113" t="s">
        <v>221</v>
      </c>
    </row>
    <row r="163" spans="1:17" ht="60" x14ac:dyDescent="0.25">
      <c r="A163" s="110">
        <v>72141000</v>
      </c>
      <c r="B163" s="109" t="s">
        <v>234</v>
      </c>
      <c r="C163" s="110">
        <v>4</v>
      </c>
      <c r="D163" s="110">
        <v>6</v>
      </c>
      <c r="E163" s="110">
        <v>3</v>
      </c>
      <c r="F163" s="110">
        <v>1</v>
      </c>
      <c r="G163" s="110" t="s">
        <v>51</v>
      </c>
      <c r="H163" s="110">
        <v>0</v>
      </c>
      <c r="I163" s="112">
        <v>190000000</v>
      </c>
      <c r="J163" s="112">
        <v>190000000</v>
      </c>
      <c r="K163" s="110">
        <v>0</v>
      </c>
      <c r="L163" s="113">
        <v>0</v>
      </c>
      <c r="M163" s="113" t="s">
        <v>218</v>
      </c>
      <c r="N163" s="110" t="s">
        <v>223</v>
      </c>
      <c r="O163" s="113" t="s">
        <v>219</v>
      </c>
      <c r="P163" s="113" t="s">
        <v>220</v>
      </c>
      <c r="Q163" s="113" t="s">
        <v>221</v>
      </c>
    </row>
    <row r="164" spans="1:17" ht="60" x14ac:dyDescent="0.25">
      <c r="A164" s="110">
        <v>72141002</v>
      </c>
      <c r="B164" s="109" t="s">
        <v>235</v>
      </c>
      <c r="C164" s="110">
        <v>4</v>
      </c>
      <c r="D164" s="110">
        <v>6</v>
      </c>
      <c r="E164" s="110">
        <v>3</v>
      </c>
      <c r="F164" s="110">
        <v>1</v>
      </c>
      <c r="G164" s="110" t="s">
        <v>51</v>
      </c>
      <c r="H164" s="110">
        <v>0</v>
      </c>
      <c r="I164" s="112">
        <v>273500000</v>
      </c>
      <c r="J164" s="112">
        <v>273500000</v>
      </c>
      <c r="K164" s="110">
        <v>0</v>
      </c>
      <c r="L164" s="113">
        <v>0</v>
      </c>
      <c r="M164" s="113" t="s">
        <v>218</v>
      </c>
      <c r="N164" s="110" t="s">
        <v>223</v>
      </c>
      <c r="O164" s="113" t="s">
        <v>219</v>
      </c>
      <c r="P164" s="113" t="s">
        <v>220</v>
      </c>
      <c r="Q164" s="113" t="s">
        <v>221</v>
      </c>
    </row>
    <row r="165" spans="1:17" ht="60" x14ac:dyDescent="0.25">
      <c r="A165" s="110">
        <v>72141002</v>
      </c>
      <c r="B165" s="109" t="s">
        <v>236</v>
      </c>
      <c r="C165" s="110">
        <v>4</v>
      </c>
      <c r="D165" s="110">
        <v>6</v>
      </c>
      <c r="E165" s="110">
        <v>3</v>
      </c>
      <c r="F165" s="110">
        <v>1</v>
      </c>
      <c r="G165" s="110" t="s">
        <v>51</v>
      </c>
      <c r="H165" s="110">
        <v>0</v>
      </c>
      <c r="I165" s="112">
        <v>273500000</v>
      </c>
      <c r="J165" s="112">
        <v>273500000</v>
      </c>
      <c r="K165" s="110">
        <v>0</v>
      </c>
      <c r="L165" s="113">
        <v>0</v>
      </c>
      <c r="M165" s="113" t="s">
        <v>218</v>
      </c>
      <c r="N165" s="110" t="s">
        <v>223</v>
      </c>
      <c r="O165" s="113" t="s">
        <v>219</v>
      </c>
      <c r="P165" s="113" t="s">
        <v>220</v>
      </c>
      <c r="Q165" s="113" t="s">
        <v>221</v>
      </c>
    </row>
    <row r="166" spans="1:17" ht="60" x14ac:dyDescent="0.25">
      <c r="A166" s="110">
        <v>72141002</v>
      </c>
      <c r="B166" s="109" t="s">
        <v>237</v>
      </c>
      <c r="C166" s="110">
        <v>4</v>
      </c>
      <c r="D166" s="110">
        <v>6</v>
      </c>
      <c r="E166" s="110">
        <v>3</v>
      </c>
      <c r="F166" s="110">
        <v>1</v>
      </c>
      <c r="G166" s="110" t="s">
        <v>51</v>
      </c>
      <c r="H166" s="110">
        <v>0</v>
      </c>
      <c r="I166" s="112">
        <v>188370000</v>
      </c>
      <c r="J166" s="112">
        <v>188370000</v>
      </c>
      <c r="K166" s="110">
        <v>0</v>
      </c>
      <c r="L166" s="113">
        <v>0</v>
      </c>
      <c r="M166" s="113" t="s">
        <v>218</v>
      </c>
      <c r="N166" s="110" t="s">
        <v>223</v>
      </c>
      <c r="O166" s="113" t="s">
        <v>219</v>
      </c>
      <c r="P166" s="113" t="s">
        <v>220</v>
      </c>
      <c r="Q166" s="113" t="s">
        <v>221</v>
      </c>
    </row>
    <row r="167" spans="1:17" ht="90" x14ac:dyDescent="0.25">
      <c r="A167" s="110">
        <v>83120000</v>
      </c>
      <c r="B167" s="109" t="s">
        <v>238</v>
      </c>
      <c r="C167" s="110">
        <v>2</v>
      </c>
      <c r="D167" s="110">
        <v>2</v>
      </c>
      <c r="E167" s="110">
        <v>10</v>
      </c>
      <c r="F167" s="110">
        <v>1</v>
      </c>
      <c r="G167" s="110" t="s">
        <v>51</v>
      </c>
      <c r="H167" s="110">
        <v>0</v>
      </c>
      <c r="I167" s="112">
        <v>6500000</v>
      </c>
      <c r="J167" s="112">
        <v>6500000</v>
      </c>
      <c r="K167" s="110">
        <v>0</v>
      </c>
      <c r="L167" s="113">
        <v>0</v>
      </c>
      <c r="M167" s="113" t="s">
        <v>218</v>
      </c>
      <c r="N167" s="110" t="s">
        <v>223</v>
      </c>
      <c r="O167" s="113" t="s">
        <v>219</v>
      </c>
      <c r="P167" s="113" t="s">
        <v>220</v>
      </c>
      <c r="Q167" s="113" t="s">
        <v>221</v>
      </c>
    </row>
    <row r="168" spans="1:17" ht="30" x14ac:dyDescent="0.25">
      <c r="A168" s="110">
        <v>72101509</v>
      </c>
      <c r="B168" s="114" t="s">
        <v>239</v>
      </c>
      <c r="C168" s="110">
        <v>9</v>
      </c>
      <c r="D168" s="110">
        <v>9</v>
      </c>
      <c r="E168" s="110">
        <v>1</v>
      </c>
      <c r="F168" s="110">
        <v>1</v>
      </c>
      <c r="G168" s="110" t="s">
        <v>18</v>
      </c>
      <c r="H168" s="110">
        <v>0</v>
      </c>
      <c r="I168" s="112">
        <v>200000</v>
      </c>
      <c r="J168" s="112">
        <v>200000</v>
      </c>
      <c r="K168" s="110">
        <v>0</v>
      </c>
      <c r="L168" s="113">
        <v>0</v>
      </c>
      <c r="M168" s="113" t="s">
        <v>218</v>
      </c>
      <c r="N168" s="110" t="s">
        <v>223</v>
      </c>
      <c r="O168" s="113" t="s">
        <v>219</v>
      </c>
      <c r="P168" s="113" t="s">
        <v>220</v>
      </c>
      <c r="Q168" s="113" t="s">
        <v>221</v>
      </c>
    </row>
    <row r="169" spans="1:17" ht="45" x14ac:dyDescent="0.25">
      <c r="A169" s="110">
        <v>72154066</v>
      </c>
      <c r="B169" s="109" t="s">
        <v>240</v>
      </c>
      <c r="C169" s="110">
        <v>9</v>
      </c>
      <c r="D169" s="110">
        <v>9</v>
      </c>
      <c r="E169" s="110">
        <v>1</v>
      </c>
      <c r="F169" s="110">
        <v>1</v>
      </c>
      <c r="G169" s="110" t="s">
        <v>18</v>
      </c>
      <c r="H169" s="110">
        <v>0</v>
      </c>
      <c r="I169" s="112">
        <v>2500000</v>
      </c>
      <c r="J169" s="112">
        <v>2500000</v>
      </c>
      <c r="K169" s="110">
        <v>0</v>
      </c>
      <c r="L169" s="113">
        <v>0</v>
      </c>
      <c r="M169" s="113" t="s">
        <v>218</v>
      </c>
      <c r="N169" s="110" t="s">
        <v>223</v>
      </c>
      <c r="O169" s="113" t="s">
        <v>219</v>
      </c>
      <c r="P169" s="113" t="s">
        <v>220</v>
      </c>
      <c r="Q169" s="113" t="s">
        <v>221</v>
      </c>
    </row>
    <row r="170" spans="1:17" ht="30" x14ac:dyDescent="0.25">
      <c r="A170" s="110">
        <v>72121103</v>
      </c>
      <c r="B170" s="114" t="s">
        <v>241</v>
      </c>
      <c r="C170" s="110">
        <v>4</v>
      </c>
      <c r="D170" s="110">
        <v>6</v>
      </c>
      <c r="E170" s="110">
        <v>6</v>
      </c>
      <c r="F170" s="110">
        <v>1</v>
      </c>
      <c r="G170" s="111" t="s">
        <v>51</v>
      </c>
      <c r="H170" s="110">
        <v>0</v>
      </c>
      <c r="I170" s="112">
        <v>350000000</v>
      </c>
      <c r="J170" s="112">
        <v>350000000</v>
      </c>
      <c r="K170" s="110">
        <v>0</v>
      </c>
      <c r="L170" s="113">
        <v>0</v>
      </c>
      <c r="M170" s="113" t="s">
        <v>218</v>
      </c>
      <c r="N170" s="110" t="s">
        <v>223</v>
      </c>
      <c r="O170" s="113" t="s">
        <v>219</v>
      </c>
      <c r="P170" s="113" t="s">
        <v>220</v>
      </c>
      <c r="Q170" s="113" t="s">
        <v>221</v>
      </c>
    </row>
    <row r="171" spans="1:17" ht="30" x14ac:dyDescent="0.25">
      <c r="A171" s="110">
        <v>811015</v>
      </c>
      <c r="B171" s="114" t="s">
        <v>242</v>
      </c>
      <c r="C171" s="110">
        <v>4</v>
      </c>
      <c r="D171" s="110">
        <v>6</v>
      </c>
      <c r="E171" s="110">
        <v>6</v>
      </c>
      <c r="F171" s="110">
        <v>1</v>
      </c>
      <c r="G171" s="110" t="s">
        <v>18</v>
      </c>
      <c r="H171" s="110">
        <v>0</v>
      </c>
      <c r="I171" s="112">
        <v>35000000</v>
      </c>
      <c r="J171" s="112">
        <v>35000000</v>
      </c>
      <c r="K171" s="110">
        <v>0</v>
      </c>
      <c r="L171" s="113">
        <v>0</v>
      </c>
      <c r="M171" s="113" t="s">
        <v>218</v>
      </c>
      <c r="N171" s="110" t="s">
        <v>223</v>
      </c>
      <c r="O171" s="113" t="s">
        <v>219</v>
      </c>
      <c r="P171" s="113" t="s">
        <v>220</v>
      </c>
      <c r="Q171" s="113" t="s">
        <v>221</v>
      </c>
    </row>
    <row r="172" spans="1:17" ht="45" x14ac:dyDescent="0.25">
      <c r="A172" s="110">
        <v>46191601</v>
      </c>
      <c r="B172" s="109" t="s">
        <v>243</v>
      </c>
      <c r="C172" s="110">
        <v>2</v>
      </c>
      <c r="D172" s="110">
        <v>2</v>
      </c>
      <c r="E172" s="110">
        <v>10</v>
      </c>
      <c r="F172" s="110">
        <v>1</v>
      </c>
      <c r="G172" s="110" t="s">
        <v>18</v>
      </c>
      <c r="H172" s="110">
        <v>0</v>
      </c>
      <c r="I172" s="112">
        <v>1700000</v>
      </c>
      <c r="J172" s="112">
        <v>1700000</v>
      </c>
      <c r="K172" s="110">
        <v>0</v>
      </c>
      <c r="L172" s="113">
        <v>0</v>
      </c>
      <c r="M172" s="113" t="s">
        <v>218</v>
      </c>
      <c r="N172" s="110" t="s">
        <v>223</v>
      </c>
      <c r="O172" s="113" t="s">
        <v>219</v>
      </c>
      <c r="P172" s="113" t="s">
        <v>220</v>
      </c>
      <c r="Q172" s="113" t="s">
        <v>221</v>
      </c>
    </row>
    <row r="173" spans="1:17" ht="45" x14ac:dyDescent="0.25">
      <c r="A173" s="115">
        <v>73152108</v>
      </c>
      <c r="B173" s="115" t="s">
        <v>244</v>
      </c>
      <c r="C173" s="3">
        <v>3</v>
      </c>
      <c r="D173" s="3">
        <v>3</v>
      </c>
      <c r="E173" s="21">
        <v>1</v>
      </c>
      <c r="F173" s="21">
        <v>1</v>
      </c>
      <c r="G173" s="21" t="s">
        <v>18</v>
      </c>
      <c r="H173" s="21">
        <v>1</v>
      </c>
      <c r="I173" s="23">
        <v>87000000</v>
      </c>
      <c r="J173" s="51">
        <f>+I173</f>
        <v>87000000</v>
      </c>
      <c r="K173" s="21">
        <v>0</v>
      </c>
      <c r="L173" s="21">
        <v>1</v>
      </c>
      <c r="M173" s="9" t="s">
        <v>245</v>
      </c>
      <c r="N173" s="9" t="s">
        <v>246</v>
      </c>
      <c r="O173" s="9" t="s">
        <v>247</v>
      </c>
      <c r="P173" s="9" t="s">
        <v>248</v>
      </c>
      <c r="Q173" s="40" t="s">
        <v>249</v>
      </c>
    </row>
    <row r="174" spans="1:17" ht="45" x14ac:dyDescent="0.25">
      <c r="A174" s="115">
        <v>72101507</v>
      </c>
      <c r="B174" s="115" t="s">
        <v>250</v>
      </c>
      <c r="C174" s="3">
        <v>6</v>
      </c>
      <c r="D174" s="3">
        <v>6</v>
      </c>
      <c r="E174" s="21">
        <v>3</v>
      </c>
      <c r="F174" s="21">
        <v>1</v>
      </c>
      <c r="G174" s="21" t="s">
        <v>51</v>
      </c>
      <c r="H174" s="21">
        <v>1</v>
      </c>
      <c r="I174" s="7">
        <v>500000000</v>
      </c>
      <c r="J174" s="51">
        <f t="shared" ref="J174:J188" si="12">+I174</f>
        <v>500000000</v>
      </c>
      <c r="K174" s="21">
        <v>0</v>
      </c>
      <c r="L174" s="21">
        <v>1</v>
      </c>
      <c r="M174" s="9" t="s">
        <v>245</v>
      </c>
      <c r="N174" s="9" t="s">
        <v>246</v>
      </c>
      <c r="O174" s="9" t="s">
        <v>247</v>
      </c>
      <c r="P174" s="9" t="s">
        <v>248</v>
      </c>
      <c r="Q174" s="40" t="s">
        <v>249</v>
      </c>
    </row>
    <row r="175" spans="1:17" ht="75" x14ac:dyDescent="0.25">
      <c r="A175" s="49">
        <v>72141002</v>
      </c>
      <c r="B175" s="49" t="s">
        <v>251</v>
      </c>
      <c r="C175" s="3">
        <v>4</v>
      </c>
      <c r="D175" s="3">
        <v>4</v>
      </c>
      <c r="E175" s="21">
        <v>3</v>
      </c>
      <c r="F175" s="21">
        <v>1</v>
      </c>
      <c r="G175" s="21" t="s">
        <v>51</v>
      </c>
      <c r="H175" s="21">
        <v>1</v>
      </c>
      <c r="I175" s="7">
        <v>870000000</v>
      </c>
      <c r="J175" s="51">
        <f t="shared" si="12"/>
        <v>870000000</v>
      </c>
      <c r="K175" s="21">
        <v>0</v>
      </c>
      <c r="L175" s="21">
        <v>1</v>
      </c>
      <c r="M175" s="9" t="s">
        <v>245</v>
      </c>
      <c r="N175" s="9" t="s">
        <v>246</v>
      </c>
      <c r="O175" s="9" t="s">
        <v>247</v>
      </c>
      <c r="P175" s="9" t="s">
        <v>248</v>
      </c>
      <c r="Q175" s="40" t="s">
        <v>249</v>
      </c>
    </row>
    <row r="176" spans="1:17" ht="75" x14ac:dyDescent="0.25">
      <c r="A176" s="49">
        <v>72141002</v>
      </c>
      <c r="B176" s="49" t="s">
        <v>252</v>
      </c>
      <c r="C176" s="3">
        <v>4</v>
      </c>
      <c r="D176" s="3">
        <v>4</v>
      </c>
      <c r="E176" s="21">
        <v>3</v>
      </c>
      <c r="F176" s="21">
        <v>1</v>
      </c>
      <c r="G176" s="21" t="s">
        <v>51</v>
      </c>
      <c r="H176" s="21">
        <v>1</v>
      </c>
      <c r="I176" s="7">
        <v>870000000</v>
      </c>
      <c r="J176" s="51">
        <f t="shared" si="12"/>
        <v>870000000</v>
      </c>
      <c r="K176" s="21">
        <v>0</v>
      </c>
      <c r="L176" s="21">
        <v>1</v>
      </c>
      <c r="M176" s="9" t="s">
        <v>245</v>
      </c>
      <c r="N176" s="9" t="s">
        <v>246</v>
      </c>
      <c r="O176" s="9" t="s">
        <v>247</v>
      </c>
      <c r="P176" s="9" t="s">
        <v>248</v>
      </c>
      <c r="Q176" s="40" t="s">
        <v>249</v>
      </c>
    </row>
    <row r="177" spans="1:17" ht="180" x14ac:dyDescent="0.25">
      <c r="A177" s="49" t="s">
        <v>123</v>
      </c>
      <c r="B177" s="49" t="s">
        <v>253</v>
      </c>
      <c r="C177" s="3">
        <v>3</v>
      </c>
      <c r="D177" s="3">
        <v>3</v>
      </c>
      <c r="E177" s="21">
        <v>2</v>
      </c>
      <c r="F177" s="21">
        <v>1</v>
      </c>
      <c r="G177" s="21" t="s">
        <v>51</v>
      </c>
      <c r="H177" s="21">
        <v>1</v>
      </c>
      <c r="I177" s="7">
        <v>450000000</v>
      </c>
      <c r="J177" s="51">
        <f t="shared" si="12"/>
        <v>450000000</v>
      </c>
      <c r="K177" s="21">
        <v>0</v>
      </c>
      <c r="L177" s="21">
        <v>1</v>
      </c>
      <c r="M177" s="9" t="s">
        <v>245</v>
      </c>
      <c r="N177" s="9" t="s">
        <v>246</v>
      </c>
      <c r="O177" s="9" t="s">
        <v>247</v>
      </c>
      <c r="P177" s="9" t="s">
        <v>248</v>
      </c>
      <c r="Q177" s="40" t="s">
        <v>249</v>
      </c>
    </row>
    <row r="178" spans="1:17" ht="195" x14ac:dyDescent="0.25">
      <c r="A178" s="49" t="s">
        <v>125</v>
      </c>
      <c r="B178" s="49" t="s">
        <v>254</v>
      </c>
      <c r="C178" s="3">
        <v>3</v>
      </c>
      <c r="D178" s="3">
        <v>3</v>
      </c>
      <c r="E178" s="21">
        <v>2</v>
      </c>
      <c r="F178" s="21">
        <v>1</v>
      </c>
      <c r="G178" s="21" t="s">
        <v>18</v>
      </c>
      <c r="H178" s="21">
        <v>1</v>
      </c>
      <c r="I178" s="7">
        <v>50000000</v>
      </c>
      <c r="J178" s="51">
        <f t="shared" si="12"/>
        <v>50000000</v>
      </c>
      <c r="K178" s="21">
        <v>0</v>
      </c>
      <c r="L178" s="21">
        <v>1</v>
      </c>
      <c r="M178" s="9" t="s">
        <v>245</v>
      </c>
      <c r="N178" s="9" t="s">
        <v>246</v>
      </c>
      <c r="O178" s="9" t="s">
        <v>247</v>
      </c>
      <c r="P178" s="9" t="s">
        <v>248</v>
      </c>
      <c r="Q178" s="40" t="s">
        <v>249</v>
      </c>
    </row>
    <row r="179" spans="1:17" ht="135" x14ac:dyDescent="0.25">
      <c r="A179" s="49" t="s">
        <v>123</v>
      </c>
      <c r="B179" s="49" t="s">
        <v>255</v>
      </c>
      <c r="C179" s="3">
        <v>3</v>
      </c>
      <c r="D179" s="3">
        <v>3</v>
      </c>
      <c r="E179" s="21">
        <v>2</v>
      </c>
      <c r="F179" s="21">
        <v>1</v>
      </c>
      <c r="G179" s="21" t="s">
        <v>51</v>
      </c>
      <c r="H179" s="21">
        <v>1</v>
      </c>
      <c r="I179" s="7">
        <v>150000000</v>
      </c>
      <c r="J179" s="51">
        <f t="shared" si="12"/>
        <v>150000000</v>
      </c>
      <c r="K179" s="21">
        <v>0</v>
      </c>
      <c r="L179" s="21">
        <v>1</v>
      </c>
      <c r="M179" s="9" t="s">
        <v>245</v>
      </c>
      <c r="N179" s="9" t="s">
        <v>246</v>
      </c>
      <c r="O179" s="9" t="s">
        <v>247</v>
      </c>
      <c r="P179" s="9" t="s">
        <v>248</v>
      </c>
      <c r="Q179" s="40" t="s">
        <v>249</v>
      </c>
    </row>
    <row r="180" spans="1:17" ht="150" x14ac:dyDescent="0.25">
      <c r="A180" s="49" t="s">
        <v>125</v>
      </c>
      <c r="B180" s="49" t="s">
        <v>256</v>
      </c>
      <c r="C180" s="3">
        <v>3</v>
      </c>
      <c r="D180" s="3">
        <v>3</v>
      </c>
      <c r="E180" s="21">
        <v>2</v>
      </c>
      <c r="F180" s="21">
        <v>1</v>
      </c>
      <c r="G180" s="21" t="s">
        <v>18</v>
      </c>
      <c r="H180" s="21">
        <v>1</v>
      </c>
      <c r="I180" s="7">
        <v>50000000</v>
      </c>
      <c r="J180" s="51">
        <f t="shared" si="12"/>
        <v>50000000</v>
      </c>
      <c r="K180" s="21">
        <v>0</v>
      </c>
      <c r="L180" s="21">
        <v>1</v>
      </c>
      <c r="M180" s="9" t="s">
        <v>245</v>
      </c>
      <c r="N180" s="9" t="s">
        <v>246</v>
      </c>
      <c r="O180" s="9" t="s">
        <v>247</v>
      </c>
      <c r="P180" s="9" t="s">
        <v>248</v>
      </c>
      <c r="Q180" s="40" t="s">
        <v>249</v>
      </c>
    </row>
    <row r="181" spans="1:17" ht="45" x14ac:dyDescent="0.25">
      <c r="A181" s="49">
        <v>81101510</v>
      </c>
      <c r="B181" s="49" t="s">
        <v>257</v>
      </c>
      <c r="C181" s="3">
        <v>1</v>
      </c>
      <c r="D181" s="3">
        <v>1</v>
      </c>
      <c r="E181" s="21">
        <v>2</v>
      </c>
      <c r="F181" s="21">
        <v>1</v>
      </c>
      <c r="G181" s="21" t="s">
        <v>18</v>
      </c>
      <c r="H181" s="21">
        <v>1</v>
      </c>
      <c r="I181" s="7">
        <v>87000000</v>
      </c>
      <c r="J181" s="51">
        <f t="shared" si="12"/>
        <v>87000000</v>
      </c>
      <c r="K181" s="21">
        <v>0</v>
      </c>
      <c r="L181" s="21">
        <v>1</v>
      </c>
      <c r="M181" s="9" t="s">
        <v>245</v>
      </c>
      <c r="N181" s="9" t="s">
        <v>246</v>
      </c>
      <c r="O181" s="9" t="s">
        <v>247</v>
      </c>
      <c r="P181" s="9" t="s">
        <v>248</v>
      </c>
      <c r="Q181" s="40" t="s">
        <v>249</v>
      </c>
    </row>
    <row r="182" spans="1:17" ht="60" x14ac:dyDescent="0.25">
      <c r="A182" s="49">
        <v>72141000</v>
      </c>
      <c r="B182" s="49" t="s">
        <v>258</v>
      </c>
      <c r="C182" s="3">
        <v>1</v>
      </c>
      <c r="D182" s="3">
        <v>2</v>
      </c>
      <c r="E182" s="21">
        <v>8</v>
      </c>
      <c r="F182" s="21">
        <v>1</v>
      </c>
      <c r="G182" s="21" t="s">
        <v>51</v>
      </c>
      <c r="H182" s="21">
        <v>1</v>
      </c>
      <c r="I182" s="7">
        <v>870000000</v>
      </c>
      <c r="J182" s="51">
        <f t="shared" si="12"/>
        <v>870000000</v>
      </c>
      <c r="K182" s="21">
        <v>1</v>
      </c>
      <c r="L182" s="21">
        <v>2</v>
      </c>
      <c r="M182" s="9" t="s">
        <v>245</v>
      </c>
      <c r="N182" s="9" t="s">
        <v>246</v>
      </c>
      <c r="O182" s="9" t="s">
        <v>247</v>
      </c>
      <c r="P182" s="9" t="s">
        <v>248</v>
      </c>
      <c r="Q182" s="40" t="s">
        <v>249</v>
      </c>
    </row>
    <row r="183" spans="1:17" ht="45" x14ac:dyDescent="0.25">
      <c r="A183" s="49">
        <v>72141000</v>
      </c>
      <c r="B183" s="49" t="s">
        <v>259</v>
      </c>
      <c r="C183" s="3">
        <v>1</v>
      </c>
      <c r="D183" s="3">
        <v>1</v>
      </c>
      <c r="E183" s="21">
        <v>2</v>
      </c>
      <c r="F183" s="21">
        <v>1</v>
      </c>
      <c r="G183" s="21" t="s">
        <v>18</v>
      </c>
      <c r="H183" s="21">
        <v>1</v>
      </c>
      <c r="I183" s="7">
        <v>87000000</v>
      </c>
      <c r="J183" s="51">
        <f t="shared" si="12"/>
        <v>87000000</v>
      </c>
      <c r="K183" s="21">
        <v>0</v>
      </c>
      <c r="L183" s="21">
        <v>1</v>
      </c>
      <c r="M183" s="9" t="s">
        <v>245</v>
      </c>
      <c r="N183" s="9" t="s">
        <v>246</v>
      </c>
      <c r="O183" s="9" t="s">
        <v>247</v>
      </c>
      <c r="P183" s="9" t="s">
        <v>248</v>
      </c>
      <c r="Q183" s="40" t="s">
        <v>249</v>
      </c>
    </row>
    <row r="184" spans="1:17" ht="45" x14ac:dyDescent="0.25">
      <c r="A184" s="49">
        <v>72141000</v>
      </c>
      <c r="B184" s="49" t="s">
        <v>260</v>
      </c>
      <c r="C184" s="3">
        <v>1</v>
      </c>
      <c r="D184" s="3">
        <v>1</v>
      </c>
      <c r="E184" s="21">
        <v>2</v>
      </c>
      <c r="F184" s="21">
        <v>1</v>
      </c>
      <c r="G184" s="21" t="s">
        <v>18</v>
      </c>
      <c r="H184" s="21">
        <v>1</v>
      </c>
      <c r="I184" s="7">
        <v>87000000</v>
      </c>
      <c r="J184" s="51">
        <f t="shared" si="12"/>
        <v>87000000</v>
      </c>
      <c r="K184" s="21">
        <v>0</v>
      </c>
      <c r="L184" s="21">
        <v>1</v>
      </c>
      <c r="M184" s="9" t="s">
        <v>245</v>
      </c>
      <c r="N184" s="9" t="s">
        <v>246</v>
      </c>
      <c r="O184" s="9" t="s">
        <v>247</v>
      </c>
      <c r="P184" s="9" t="s">
        <v>248</v>
      </c>
      <c r="Q184" s="40" t="s">
        <v>249</v>
      </c>
    </row>
    <row r="185" spans="1:17" ht="45" x14ac:dyDescent="0.25">
      <c r="A185" s="49">
        <v>72141000</v>
      </c>
      <c r="B185" s="49" t="s">
        <v>261</v>
      </c>
      <c r="C185" s="3">
        <v>1</v>
      </c>
      <c r="D185" s="3">
        <v>1</v>
      </c>
      <c r="E185" s="21">
        <v>2</v>
      </c>
      <c r="F185" s="21">
        <v>1</v>
      </c>
      <c r="G185" s="21" t="s">
        <v>18</v>
      </c>
      <c r="H185" s="21">
        <v>1</v>
      </c>
      <c r="I185" s="7">
        <v>87000000</v>
      </c>
      <c r="J185" s="51">
        <f t="shared" si="12"/>
        <v>87000000</v>
      </c>
      <c r="K185" s="21">
        <v>0</v>
      </c>
      <c r="L185" s="21">
        <v>1</v>
      </c>
      <c r="M185" s="9" t="s">
        <v>245</v>
      </c>
      <c r="N185" s="9" t="s">
        <v>246</v>
      </c>
      <c r="O185" s="9" t="s">
        <v>247</v>
      </c>
      <c r="P185" s="9" t="s">
        <v>248</v>
      </c>
      <c r="Q185" s="40" t="s">
        <v>249</v>
      </c>
    </row>
    <row r="186" spans="1:17" ht="33" x14ac:dyDescent="0.25">
      <c r="A186" s="49">
        <v>72141000</v>
      </c>
      <c r="B186" s="49" t="s">
        <v>127</v>
      </c>
      <c r="C186" s="3">
        <v>2</v>
      </c>
      <c r="D186" s="3">
        <v>2</v>
      </c>
      <c r="E186" s="21">
        <v>9</v>
      </c>
      <c r="F186" s="21">
        <v>1</v>
      </c>
      <c r="G186" s="21" t="s">
        <v>51</v>
      </c>
      <c r="H186" s="21">
        <v>1</v>
      </c>
      <c r="I186" s="7">
        <v>870000000</v>
      </c>
      <c r="J186" s="51">
        <f t="shared" si="12"/>
        <v>870000000</v>
      </c>
      <c r="K186" s="21">
        <v>0</v>
      </c>
      <c r="L186" s="21">
        <v>1</v>
      </c>
      <c r="M186" s="9" t="s">
        <v>245</v>
      </c>
      <c r="N186" s="9" t="s">
        <v>246</v>
      </c>
      <c r="O186" s="9" t="s">
        <v>247</v>
      </c>
      <c r="P186" s="9" t="s">
        <v>248</v>
      </c>
      <c r="Q186" s="40" t="s">
        <v>249</v>
      </c>
    </row>
    <row r="187" spans="1:17" ht="33" x14ac:dyDescent="0.25">
      <c r="A187" s="49">
        <v>72141000</v>
      </c>
      <c r="B187" s="49" t="s">
        <v>128</v>
      </c>
      <c r="C187" s="3">
        <v>3</v>
      </c>
      <c r="D187" s="3">
        <v>3</v>
      </c>
      <c r="E187" s="21">
        <v>3</v>
      </c>
      <c r="F187" s="21">
        <v>1</v>
      </c>
      <c r="G187" s="21" t="s">
        <v>51</v>
      </c>
      <c r="H187" s="21">
        <v>1</v>
      </c>
      <c r="I187" s="7">
        <v>870000000</v>
      </c>
      <c r="J187" s="51">
        <f t="shared" si="12"/>
        <v>870000000</v>
      </c>
      <c r="K187" s="21">
        <v>0</v>
      </c>
      <c r="L187" s="21">
        <v>1</v>
      </c>
      <c r="M187" s="9" t="s">
        <v>245</v>
      </c>
      <c r="N187" s="9" t="s">
        <v>246</v>
      </c>
      <c r="O187" s="9" t="s">
        <v>247</v>
      </c>
      <c r="P187" s="9" t="s">
        <v>248</v>
      </c>
      <c r="Q187" s="40" t="s">
        <v>249</v>
      </c>
    </row>
    <row r="188" spans="1:17" ht="33" x14ac:dyDescent="0.25">
      <c r="A188" s="49">
        <v>72141000</v>
      </c>
      <c r="B188" s="49" t="s">
        <v>129</v>
      </c>
      <c r="C188" s="3">
        <v>3</v>
      </c>
      <c r="D188" s="3">
        <v>3</v>
      </c>
      <c r="E188" s="21">
        <v>3</v>
      </c>
      <c r="F188" s="21">
        <v>1</v>
      </c>
      <c r="G188" s="21" t="s">
        <v>51</v>
      </c>
      <c r="H188" s="21">
        <v>1</v>
      </c>
      <c r="I188" s="7">
        <v>870000000</v>
      </c>
      <c r="J188" s="51">
        <f t="shared" si="12"/>
        <v>870000000</v>
      </c>
      <c r="K188" s="21">
        <v>0</v>
      </c>
      <c r="L188" s="21">
        <v>1</v>
      </c>
      <c r="M188" s="9" t="s">
        <v>245</v>
      </c>
      <c r="N188" s="9" t="s">
        <v>246</v>
      </c>
      <c r="O188" s="9" t="s">
        <v>247</v>
      </c>
      <c r="P188" s="9" t="s">
        <v>248</v>
      </c>
      <c r="Q188" s="40" t="s">
        <v>249</v>
      </c>
    </row>
    <row r="189" spans="1:17" ht="115.5" x14ac:dyDescent="0.25">
      <c r="A189" s="184">
        <v>80101706</v>
      </c>
      <c r="B189" s="30" t="s">
        <v>262</v>
      </c>
      <c r="C189" s="15">
        <v>1</v>
      </c>
      <c r="D189" s="15">
        <v>1</v>
      </c>
      <c r="E189" s="79">
        <v>12</v>
      </c>
      <c r="F189" s="79">
        <v>1</v>
      </c>
      <c r="G189" s="79" t="s">
        <v>105</v>
      </c>
      <c r="H189" s="79">
        <v>1</v>
      </c>
      <c r="I189" s="80">
        <v>4200000000</v>
      </c>
      <c r="J189" s="80">
        <v>4200000000</v>
      </c>
      <c r="K189" s="79">
        <v>0</v>
      </c>
      <c r="L189" s="79">
        <v>0</v>
      </c>
      <c r="M189" s="11" t="s">
        <v>263</v>
      </c>
      <c r="N189" s="11" t="s">
        <v>264</v>
      </c>
      <c r="O189" s="11" t="s">
        <v>265</v>
      </c>
      <c r="P189" s="79" t="s">
        <v>266</v>
      </c>
      <c r="Q189" s="235" t="s">
        <v>267</v>
      </c>
    </row>
    <row r="190" spans="1:17" ht="22.5" x14ac:dyDescent="0.25">
      <c r="A190" s="116">
        <v>80161500</v>
      </c>
      <c r="B190" s="117" t="s">
        <v>268</v>
      </c>
      <c r="C190" s="116">
        <v>1</v>
      </c>
      <c r="D190" s="116">
        <v>1</v>
      </c>
      <c r="E190" s="116">
        <v>12</v>
      </c>
      <c r="F190" s="116">
        <v>1</v>
      </c>
      <c r="G190" s="116" t="s">
        <v>105</v>
      </c>
      <c r="H190" s="116">
        <v>1</v>
      </c>
      <c r="I190" s="118">
        <v>2099718999</v>
      </c>
      <c r="J190" s="118">
        <v>2099718999</v>
      </c>
      <c r="K190" s="116">
        <v>0</v>
      </c>
      <c r="L190" s="116">
        <v>0</v>
      </c>
      <c r="M190" s="117" t="s">
        <v>269</v>
      </c>
      <c r="N190" s="117" t="s">
        <v>270</v>
      </c>
      <c r="O190" s="117" t="s">
        <v>271</v>
      </c>
      <c r="P190" s="117">
        <v>3103251555</v>
      </c>
      <c r="Q190" s="119" t="s">
        <v>272</v>
      </c>
    </row>
    <row r="191" spans="1:17" ht="168.75" x14ac:dyDescent="0.25">
      <c r="A191" s="116">
        <v>80161500</v>
      </c>
      <c r="B191" s="117" t="s">
        <v>273</v>
      </c>
      <c r="C191" s="116">
        <v>1</v>
      </c>
      <c r="D191" s="116">
        <v>1</v>
      </c>
      <c r="E191" s="116">
        <v>12</v>
      </c>
      <c r="F191" s="116">
        <v>1</v>
      </c>
      <c r="G191" s="116" t="s">
        <v>105</v>
      </c>
      <c r="H191" s="116">
        <v>1</v>
      </c>
      <c r="I191" s="118">
        <v>23600000</v>
      </c>
      <c r="J191" s="118">
        <v>23600000</v>
      </c>
      <c r="K191" s="116">
        <v>0</v>
      </c>
      <c r="L191" s="116">
        <v>0</v>
      </c>
      <c r="M191" s="117" t="s">
        <v>269</v>
      </c>
      <c r="N191" s="117" t="s">
        <v>270</v>
      </c>
      <c r="O191" s="117" t="s">
        <v>271</v>
      </c>
      <c r="P191" s="117">
        <v>3103251555</v>
      </c>
      <c r="Q191" s="119" t="s">
        <v>272</v>
      </c>
    </row>
    <row r="192" spans="1:17" ht="157.5" x14ac:dyDescent="0.25">
      <c r="A192" s="116">
        <v>80161500</v>
      </c>
      <c r="B192" s="117" t="s">
        <v>274</v>
      </c>
      <c r="C192" s="116">
        <v>1</v>
      </c>
      <c r="D192" s="116">
        <v>1</v>
      </c>
      <c r="E192" s="116">
        <v>12</v>
      </c>
      <c r="F192" s="116">
        <v>1</v>
      </c>
      <c r="G192" s="116" t="s">
        <v>105</v>
      </c>
      <c r="H192" s="116">
        <v>1</v>
      </c>
      <c r="I192" s="118">
        <v>35700000</v>
      </c>
      <c r="J192" s="118">
        <v>35700000</v>
      </c>
      <c r="K192" s="116">
        <v>0</v>
      </c>
      <c r="L192" s="116">
        <v>0</v>
      </c>
      <c r="M192" s="117" t="s">
        <v>269</v>
      </c>
      <c r="N192" s="117" t="s">
        <v>270</v>
      </c>
      <c r="O192" s="117" t="s">
        <v>271</v>
      </c>
      <c r="P192" s="117">
        <v>3103251555</v>
      </c>
      <c r="Q192" s="119" t="s">
        <v>272</v>
      </c>
    </row>
    <row r="193" spans="1:17" ht="101.25" x14ac:dyDescent="0.25">
      <c r="A193" s="116">
        <v>80161500</v>
      </c>
      <c r="B193" s="117" t="s">
        <v>275</v>
      </c>
      <c r="C193" s="116">
        <v>1</v>
      </c>
      <c r="D193" s="116">
        <v>1</v>
      </c>
      <c r="E193" s="116">
        <v>12</v>
      </c>
      <c r="F193" s="116">
        <v>1</v>
      </c>
      <c r="G193" s="116" t="s">
        <v>105</v>
      </c>
      <c r="H193" s="116">
        <v>1</v>
      </c>
      <c r="I193" s="120">
        <v>1383583088.25</v>
      </c>
      <c r="J193" s="120">
        <v>1383583088.25</v>
      </c>
      <c r="K193" s="116">
        <v>0</v>
      </c>
      <c r="L193" s="116">
        <v>0</v>
      </c>
      <c r="M193" s="117" t="s">
        <v>269</v>
      </c>
      <c r="N193" s="117" t="s">
        <v>270</v>
      </c>
      <c r="O193" s="117" t="s">
        <v>271</v>
      </c>
      <c r="P193" s="117">
        <v>3103251555</v>
      </c>
      <c r="Q193" s="119" t="s">
        <v>272</v>
      </c>
    </row>
    <row r="194" spans="1:17" ht="82.5" x14ac:dyDescent="0.25">
      <c r="A194" s="25">
        <v>72141000</v>
      </c>
      <c r="B194" s="20" t="s">
        <v>276</v>
      </c>
      <c r="C194" s="3">
        <v>2</v>
      </c>
      <c r="D194" s="3">
        <v>2</v>
      </c>
      <c r="E194" s="21">
        <v>1</v>
      </c>
      <c r="F194" s="21">
        <v>1</v>
      </c>
      <c r="G194" s="21" t="s">
        <v>18</v>
      </c>
      <c r="H194" s="21">
        <v>1</v>
      </c>
      <c r="I194" s="23">
        <v>81173594</v>
      </c>
      <c r="J194" s="23">
        <v>81173594</v>
      </c>
      <c r="K194" s="21">
        <v>0</v>
      </c>
      <c r="L194" s="21">
        <v>0</v>
      </c>
      <c r="M194" s="9" t="s">
        <v>277</v>
      </c>
      <c r="N194" s="9" t="s">
        <v>278</v>
      </c>
      <c r="O194" s="121" t="s">
        <v>279</v>
      </c>
      <c r="P194" s="9" t="s">
        <v>280</v>
      </c>
      <c r="Q194" s="40" t="s">
        <v>281</v>
      </c>
    </row>
    <row r="195" spans="1:17" ht="99" x14ac:dyDescent="0.25">
      <c r="A195" s="25">
        <v>72141000</v>
      </c>
      <c r="B195" s="20" t="s">
        <v>282</v>
      </c>
      <c r="C195" s="3">
        <v>2</v>
      </c>
      <c r="D195" s="3">
        <v>2</v>
      </c>
      <c r="E195" s="21">
        <v>1</v>
      </c>
      <c r="F195" s="21">
        <v>1</v>
      </c>
      <c r="G195" s="22" t="s">
        <v>18</v>
      </c>
      <c r="H195" s="21">
        <v>1</v>
      </c>
      <c r="I195" s="23">
        <v>81173594</v>
      </c>
      <c r="J195" s="23">
        <v>81173594</v>
      </c>
      <c r="K195" s="21">
        <v>0</v>
      </c>
      <c r="L195" s="21">
        <v>0</v>
      </c>
      <c r="M195" s="9" t="s">
        <v>277</v>
      </c>
      <c r="N195" s="9" t="s">
        <v>278</v>
      </c>
      <c r="O195" s="121" t="s">
        <v>279</v>
      </c>
      <c r="P195" s="9" t="s">
        <v>283</v>
      </c>
      <c r="Q195" s="40" t="s">
        <v>281</v>
      </c>
    </row>
    <row r="196" spans="1:17" ht="82.5" x14ac:dyDescent="0.25">
      <c r="A196" s="25">
        <v>72141000</v>
      </c>
      <c r="B196" s="20" t="s">
        <v>284</v>
      </c>
      <c r="C196" s="3">
        <v>2</v>
      </c>
      <c r="D196" s="3">
        <v>2</v>
      </c>
      <c r="E196" s="21">
        <v>1</v>
      </c>
      <c r="F196" s="21">
        <v>1</v>
      </c>
      <c r="G196" s="21" t="s">
        <v>18</v>
      </c>
      <c r="H196" s="21">
        <v>1</v>
      </c>
      <c r="I196" s="23">
        <v>81173594</v>
      </c>
      <c r="J196" s="23">
        <v>81173594</v>
      </c>
      <c r="K196" s="21">
        <v>0</v>
      </c>
      <c r="L196" s="21">
        <v>0</v>
      </c>
      <c r="M196" s="9" t="s">
        <v>277</v>
      </c>
      <c r="N196" s="9" t="s">
        <v>278</v>
      </c>
      <c r="O196" s="121" t="s">
        <v>279</v>
      </c>
      <c r="P196" s="9" t="s">
        <v>280</v>
      </c>
      <c r="Q196" s="40" t="s">
        <v>281</v>
      </c>
    </row>
    <row r="197" spans="1:17" ht="82.5" x14ac:dyDescent="0.25">
      <c r="A197" s="25">
        <v>72141000</v>
      </c>
      <c r="B197" s="20" t="s">
        <v>285</v>
      </c>
      <c r="C197" s="3">
        <v>2</v>
      </c>
      <c r="D197" s="3">
        <v>2</v>
      </c>
      <c r="E197" s="21">
        <v>1</v>
      </c>
      <c r="F197" s="21">
        <v>1</v>
      </c>
      <c r="G197" s="21" t="s">
        <v>18</v>
      </c>
      <c r="H197" s="21">
        <v>1</v>
      </c>
      <c r="I197" s="23">
        <v>81173594</v>
      </c>
      <c r="J197" s="23">
        <v>81173594</v>
      </c>
      <c r="K197" s="21">
        <v>0</v>
      </c>
      <c r="L197" s="21">
        <v>0</v>
      </c>
      <c r="M197" s="9" t="s">
        <v>277</v>
      </c>
      <c r="N197" s="9" t="s">
        <v>278</v>
      </c>
      <c r="O197" s="121" t="s">
        <v>279</v>
      </c>
      <c r="P197" s="9" t="s">
        <v>280</v>
      </c>
      <c r="Q197" s="40" t="s">
        <v>281</v>
      </c>
    </row>
    <row r="198" spans="1:17" ht="99" x14ac:dyDescent="0.25">
      <c r="A198" s="25">
        <v>72141000</v>
      </c>
      <c r="B198" s="20" t="s">
        <v>286</v>
      </c>
      <c r="C198" s="3">
        <v>2</v>
      </c>
      <c r="D198" s="3">
        <v>2</v>
      </c>
      <c r="E198" s="21">
        <v>1</v>
      </c>
      <c r="F198" s="21">
        <v>1</v>
      </c>
      <c r="G198" s="21" t="s">
        <v>18</v>
      </c>
      <c r="H198" s="21">
        <v>1</v>
      </c>
      <c r="I198" s="23">
        <v>81173594</v>
      </c>
      <c r="J198" s="23">
        <v>81173594</v>
      </c>
      <c r="K198" s="21">
        <v>0</v>
      </c>
      <c r="L198" s="21">
        <v>0</v>
      </c>
      <c r="M198" s="9" t="s">
        <v>277</v>
      </c>
      <c r="N198" s="9" t="s">
        <v>278</v>
      </c>
      <c r="O198" s="121" t="s">
        <v>279</v>
      </c>
      <c r="P198" s="9" t="s">
        <v>280</v>
      </c>
      <c r="Q198" s="40" t="s">
        <v>281</v>
      </c>
    </row>
    <row r="199" spans="1:17" ht="82.5" x14ac:dyDescent="0.25">
      <c r="A199" s="25">
        <v>72141000</v>
      </c>
      <c r="B199" s="20" t="s">
        <v>276</v>
      </c>
      <c r="C199" s="3">
        <v>5</v>
      </c>
      <c r="D199" s="3">
        <v>5</v>
      </c>
      <c r="E199" s="21">
        <v>1</v>
      </c>
      <c r="F199" s="21">
        <v>1</v>
      </c>
      <c r="G199" s="21" t="s">
        <v>18</v>
      </c>
      <c r="H199" s="21">
        <v>1</v>
      </c>
      <c r="I199" s="23">
        <v>73727000</v>
      </c>
      <c r="J199" s="51">
        <v>73727000</v>
      </c>
      <c r="K199" s="21">
        <v>0</v>
      </c>
      <c r="L199" s="21">
        <v>0</v>
      </c>
      <c r="M199" s="9" t="s">
        <v>277</v>
      </c>
      <c r="N199" s="9" t="s">
        <v>278</v>
      </c>
      <c r="O199" s="121" t="s">
        <v>279</v>
      </c>
      <c r="P199" s="9" t="s">
        <v>280</v>
      </c>
      <c r="Q199" s="40" t="s">
        <v>281</v>
      </c>
    </row>
    <row r="200" spans="1:17" ht="99" x14ac:dyDescent="0.25">
      <c r="A200" s="25">
        <v>72141000</v>
      </c>
      <c r="B200" s="20" t="s">
        <v>287</v>
      </c>
      <c r="C200" s="3">
        <v>5</v>
      </c>
      <c r="D200" s="3">
        <v>5</v>
      </c>
      <c r="E200" s="21">
        <v>1</v>
      </c>
      <c r="F200" s="21">
        <v>1</v>
      </c>
      <c r="G200" s="22" t="s">
        <v>18</v>
      </c>
      <c r="H200" s="21">
        <v>1</v>
      </c>
      <c r="I200" s="23">
        <v>73727000</v>
      </c>
      <c r="J200" s="51">
        <v>73727000</v>
      </c>
      <c r="K200" s="21">
        <v>0</v>
      </c>
      <c r="L200" s="21">
        <v>0</v>
      </c>
      <c r="M200" s="9" t="s">
        <v>277</v>
      </c>
      <c r="N200" s="9" t="s">
        <v>278</v>
      </c>
      <c r="O200" s="121" t="s">
        <v>279</v>
      </c>
      <c r="P200" s="9" t="s">
        <v>283</v>
      </c>
      <c r="Q200" s="40" t="s">
        <v>281</v>
      </c>
    </row>
    <row r="201" spans="1:17" ht="82.5" x14ac:dyDescent="0.25">
      <c r="A201" s="25">
        <v>72141000</v>
      </c>
      <c r="B201" s="20" t="s">
        <v>284</v>
      </c>
      <c r="C201" s="3">
        <v>5</v>
      </c>
      <c r="D201" s="3">
        <v>5</v>
      </c>
      <c r="E201" s="21">
        <v>1</v>
      </c>
      <c r="F201" s="21">
        <v>1</v>
      </c>
      <c r="G201" s="21" t="s">
        <v>18</v>
      </c>
      <c r="H201" s="21">
        <v>1</v>
      </c>
      <c r="I201" s="23">
        <v>81173594</v>
      </c>
      <c r="J201" s="23">
        <v>81173594</v>
      </c>
      <c r="K201" s="21">
        <v>0</v>
      </c>
      <c r="L201" s="21">
        <v>0</v>
      </c>
      <c r="M201" s="9" t="s">
        <v>277</v>
      </c>
      <c r="N201" s="9" t="s">
        <v>278</v>
      </c>
      <c r="O201" s="121" t="s">
        <v>279</v>
      </c>
      <c r="P201" s="9" t="s">
        <v>280</v>
      </c>
      <c r="Q201" s="40" t="s">
        <v>281</v>
      </c>
    </row>
    <row r="202" spans="1:17" ht="82.5" x14ac:dyDescent="0.25">
      <c r="A202" s="25">
        <v>72141000</v>
      </c>
      <c r="B202" s="20" t="s">
        <v>285</v>
      </c>
      <c r="C202" s="3">
        <v>5</v>
      </c>
      <c r="D202" s="3">
        <v>5</v>
      </c>
      <c r="E202" s="21">
        <v>1</v>
      </c>
      <c r="F202" s="21">
        <v>1</v>
      </c>
      <c r="G202" s="21" t="s">
        <v>18</v>
      </c>
      <c r="H202" s="21">
        <v>1</v>
      </c>
      <c r="I202" s="23">
        <v>81173594</v>
      </c>
      <c r="J202" s="23">
        <v>81173594</v>
      </c>
      <c r="K202" s="21">
        <v>0</v>
      </c>
      <c r="L202" s="21">
        <v>0</v>
      </c>
      <c r="M202" s="9" t="s">
        <v>277</v>
      </c>
      <c r="N202" s="9" t="s">
        <v>278</v>
      </c>
      <c r="O202" s="121" t="s">
        <v>279</v>
      </c>
      <c r="P202" s="9" t="s">
        <v>280</v>
      </c>
      <c r="Q202" s="40" t="s">
        <v>281</v>
      </c>
    </row>
    <row r="203" spans="1:17" ht="99" x14ac:dyDescent="0.25">
      <c r="A203" s="25">
        <v>72141000</v>
      </c>
      <c r="B203" s="20" t="s">
        <v>286</v>
      </c>
      <c r="C203" s="3">
        <v>5</v>
      </c>
      <c r="D203" s="3">
        <v>5</v>
      </c>
      <c r="E203" s="21">
        <v>1</v>
      </c>
      <c r="F203" s="21">
        <v>1</v>
      </c>
      <c r="G203" s="21" t="s">
        <v>18</v>
      </c>
      <c r="H203" s="21">
        <v>1</v>
      </c>
      <c r="I203" s="23">
        <v>81173594</v>
      </c>
      <c r="J203" s="23">
        <v>81173594</v>
      </c>
      <c r="K203" s="21">
        <v>0</v>
      </c>
      <c r="L203" s="21">
        <v>0</v>
      </c>
      <c r="M203" s="9" t="s">
        <v>277</v>
      </c>
      <c r="N203" s="9" t="s">
        <v>278</v>
      </c>
      <c r="O203" s="121" t="s">
        <v>279</v>
      </c>
      <c r="P203" s="9" t="s">
        <v>280</v>
      </c>
      <c r="Q203" s="40" t="s">
        <v>281</v>
      </c>
    </row>
    <row r="204" spans="1:17" ht="82.5" x14ac:dyDescent="0.25">
      <c r="A204" s="25">
        <v>72141000</v>
      </c>
      <c r="B204" s="20" t="s">
        <v>276</v>
      </c>
      <c r="C204" s="3">
        <v>9</v>
      </c>
      <c r="D204" s="3">
        <v>9</v>
      </c>
      <c r="E204" s="21">
        <v>1</v>
      </c>
      <c r="F204" s="21">
        <v>1</v>
      </c>
      <c r="G204" s="21" t="s">
        <v>18</v>
      </c>
      <c r="H204" s="21">
        <v>1</v>
      </c>
      <c r="I204" s="23">
        <v>73727000</v>
      </c>
      <c r="J204" s="51">
        <v>73727000</v>
      </c>
      <c r="K204" s="21">
        <v>0</v>
      </c>
      <c r="L204" s="21">
        <v>0</v>
      </c>
      <c r="M204" s="9" t="s">
        <v>277</v>
      </c>
      <c r="N204" s="9" t="s">
        <v>278</v>
      </c>
      <c r="O204" s="121" t="s">
        <v>279</v>
      </c>
      <c r="P204" s="9" t="s">
        <v>280</v>
      </c>
      <c r="Q204" s="40" t="s">
        <v>281</v>
      </c>
    </row>
    <row r="205" spans="1:17" ht="99" x14ac:dyDescent="0.25">
      <c r="A205" s="25">
        <v>72141000</v>
      </c>
      <c r="B205" s="20" t="s">
        <v>282</v>
      </c>
      <c r="C205" s="3">
        <v>9</v>
      </c>
      <c r="D205" s="3">
        <v>9</v>
      </c>
      <c r="E205" s="21">
        <v>1</v>
      </c>
      <c r="F205" s="21">
        <v>1</v>
      </c>
      <c r="G205" s="22" t="s">
        <v>18</v>
      </c>
      <c r="H205" s="21">
        <v>1</v>
      </c>
      <c r="I205" s="23">
        <v>73727000</v>
      </c>
      <c r="J205" s="51">
        <v>73727000</v>
      </c>
      <c r="K205" s="21">
        <v>0</v>
      </c>
      <c r="L205" s="21">
        <v>0</v>
      </c>
      <c r="M205" s="9" t="s">
        <v>277</v>
      </c>
      <c r="N205" s="9" t="s">
        <v>278</v>
      </c>
      <c r="O205" s="121" t="s">
        <v>279</v>
      </c>
      <c r="P205" s="9" t="s">
        <v>283</v>
      </c>
      <c r="Q205" s="40" t="s">
        <v>281</v>
      </c>
    </row>
    <row r="206" spans="1:17" ht="82.5" x14ac:dyDescent="0.25">
      <c r="A206" s="25">
        <v>72141000</v>
      </c>
      <c r="B206" s="20" t="s">
        <v>284</v>
      </c>
      <c r="C206" s="3">
        <v>9</v>
      </c>
      <c r="D206" s="3">
        <v>9</v>
      </c>
      <c r="E206" s="21">
        <v>1</v>
      </c>
      <c r="F206" s="21">
        <v>1</v>
      </c>
      <c r="G206" s="21" t="s">
        <v>18</v>
      </c>
      <c r="H206" s="21">
        <v>1</v>
      </c>
      <c r="I206" s="23">
        <v>81173594</v>
      </c>
      <c r="J206" s="23">
        <v>81173594</v>
      </c>
      <c r="K206" s="21">
        <v>0</v>
      </c>
      <c r="L206" s="21">
        <v>0</v>
      </c>
      <c r="M206" s="9" t="s">
        <v>277</v>
      </c>
      <c r="N206" s="9" t="s">
        <v>278</v>
      </c>
      <c r="O206" s="121" t="s">
        <v>279</v>
      </c>
      <c r="P206" s="9" t="s">
        <v>280</v>
      </c>
      <c r="Q206" s="40" t="s">
        <v>281</v>
      </c>
    </row>
    <row r="207" spans="1:17" ht="82.5" x14ac:dyDescent="0.25">
      <c r="A207" s="25">
        <v>72141000</v>
      </c>
      <c r="B207" s="20" t="s">
        <v>285</v>
      </c>
      <c r="C207" s="3">
        <v>9</v>
      </c>
      <c r="D207" s="3">
        <v>9</v>
      </c>
      <c r="E207" s="21">
        <v>1</v>
      </c>
      <c r="F207" s="21">
        <v>1</v>
      </c>
      <c r="G207" s="21" t="s">
        <v>18</v>
      </c>
      <c r="H207" s="21">
        <v>1</v>
      </c>
      <c r="I207" s="23">
        <v>81173594</v>
      </c>
      <c r="J207" s="23">
        <v>81173594</v>
      </c>
      <c r="K207" s="21">
        <v>0</v>
      </c>
      <c r="L207" s="21">
        <v>0</v>
      </c>
      <c r="M207" s="9" t="s">
        <v>277</v>
      </c>
      <c r="N207" s="9" t="s">
        <v>278</v>
      </c>
      <c r="O207" s="121" t="s">
        <v>279</v>
      </c>
      <c r="P207" s="9" t="s">
        <v>280</v>
      </c>
      <c r="Q207" s="40" t="s">
        <v>281</v>
      </c>
    </row>
    <row r="208" spans="1:17" ht="99" x14ac:dyDescent="0.25">
      <c r="A208" s="25">
        <v>72141000</v>
      </c>
      <c r="B208" s="20" t="s">
        <v>286</v>
      </c>
      <c r="C208" s="3">
        <v>9</v>
      </c>
      <c r="D208" s="3">
        <v>9</v>
      </c>
      <c r="E208" s="21">
        <v>1</v>
      </c>
      <c r="F208" s="21">
        <v>1</v>
      </c>
      <c r="G208" s="21" t="s">
        <v>18</v>
      </c>
      <c r="H208" s="21">
        <v>1</v>
      </c>
      <c r="I208" s="23">
        <v>81173594</v>
      </c>
      <c r="J208" s="23">
        <v>81173594</v>
      </c>
      <c r="K208" s="21">
        <v>0</v>
      </c>
      <c r="L208" s="21">
        <v>0</v>
      </c>
      <c r="M208" s="9" t="s">
        <v>277</v>
      </c>
      <c r="N208" s="9" t="s">
        <v>278</v>
      </c>
      <c r="O208" s="121" t="s">
        <v>279</v>
      </c>
      <c r="P208" s="9" t="s">
        <v>280</v>
      </c>
      <c r="Q208" s="40" t="s">
        <v>281</v>
      </c>
    </row>
    <row r="209" spans="1:17" ht="49.5" x14ac:dyDescent="0.25">
      <c r="A209" s="25">
        <v>72101509</v>
      </c>
      <c r="B209" s="20" t="s">
        <v>288</v>
      </c>
      <c r="C209" s="122">
        <v>1</v>
      </c>
      <c r="D209" s="122">
        <v>2</v>
      </c>
      <c r="E209" s="123">
        <v>1</v>
      </c>
      <c r="F209" s="123">
        <v>1</v>
      </c>
      <c r="G209" s="22" t="s">
        <v>18</v>
      </c>
      <c r="H209" s="21">
        <v>0</v>
      </c>
      <c r="I209" s="23">
        <v>1000000</v>
      </c>
      <c r="J209" s="51">
        <v>1000000</v>
      </c>
      <c r="K209" s="21">
        <v>0</v>
      </c>
      <c r="L209" s="21">
        <v>1</v>
      </c>
      <c r="M209" s="9" t="s">
        <v>277</v>
      </c>
      <c r="N209" s="9" t="s">
        <v>278</v>
      </c>
      <c r="O209" s="121" t="s">
        <v>279</v>
      </c>
      <c r="P209" s="9" t="s">
        <v>280</v>
      </c>
      <c r="Q209" s="40" t="s">
        <v>281</v>
      </c>
    </row>
    <row r="210" spans="1:17" ht="99" x14ac:dyDescent="0.25">
      <c r="A210" s="25">
        <v>83120000</v>
      </c>
      <c r="B210" s="20" t="s">
        <v>289</v>
      </c>
      <c r="C210" s="3">
        <v>3</v>
      </c>
      <c r="D210" s="3">
        <v>3</v>
      </c>
      <c r="E210" s="21">
        <v>9</v>
      </c>
      <c r="F210" s="21">
        <v>1</v>
      </c>
      <c r="G210" s="22" t="s">
        <v>18</v>
      </c>
      <c r="H210" s="21">
        <v>0</v>
      </c>
      <c r="I210" s="23">
        <v>6420000</v>
      </c>
      <c r="J210" s="51">
        <v>6420000</v>
      </c>
      <c r="K210" s="21">
        <v>0</v>
      </c>
      <c r="L210" s="21">
        <v>1</v>
      </c>
      <c r="M210" s="9" t="s">
        <v>277</v>
      </c>
      <c r="N210" s="9" t="s">
        <v>278</v>
      </c>
      <c r="O210" s="121" t="s">
        <v>279</v>
      </c>
      <c r="P210" s="9" t="s">
        <v>283</v>
      </c>
      <c r="Q210" s="40" t="s">
        <v>281</v>
      </c>
    </row>
    <row r="211" spans="1:17" ht="49.5" x14ac:dyDescent="0.25">
      <c r="A211" s="25">
        <v>72154066</v>
      </c>
      <c r="B211" s="20" t="s">
        <v>290</v>
      </c>
      <c r="C211" s="3">
        <v>3</v>
      </c>
      <c r="D211" s="3">
        <v>3</v>
      </c>
      <c r="E211" s="21">
        <v>1</v>
      </c>
      <c r="F211" s="21">
        <v>1</v>
      </c>
      <c r="G211" s="22" t="s">
        <v>18</v>
      </c>
      <c r="H211" s="21">
        <v>0</v>
      </c>
      <c r="I211" s="23">
        <v>5510500</v>
      </c>
      <c r="J211" s="51">
        <v>5510500</v>
      </c>
      <c r="K211" s="21">
        <v>0</v>
      </c>
      <c r="L211" s="21">
        <v>1</v>
      </c>
      <c r="M211" s="9" t="s">
        <v>277</v>
      </c>
      <c r="N211" s="9" t="s">
        <v>278</v>
      </c>
      <c r="O211" s="121" t="s">
        <v>279</v>
      </c>
      <c r="P211" s="9" t="s">
        <v>283</v>
      </c>
      <c r="Q211" s="40" t="s">
        <v>281</v>
      </c>
    </row>
    <row r="212" spans="1:17" ht="66" x14ac:dyDescent="0.25">
      <c r="A212" s="25" t="s">
        <v>291</v>
      </c>
      <c r="B212" s="20" t="s">
        <v>292</v>
      </c>
      <c r="C212" s="3">
        <v>5</v>
      </c>
      <c r="D212" s="3">
        <v>5</v>
      </c>
      <c r="E212" s="21">
        <v>12</v>
      </c>
      <c r="F212" s="21">
        <v>1</v>
      </c>
      <c r="G212" s="22" t="s">
        <v>105</v>
      </c>
      <c r="H212" s="21">
        <v>0</v>
      </c>
      <c r="I212" s="23">
        <v>114000000</v>
      </c>
      <c r="J212" s="51">
        <v>114000000</v>
      </c>
      <c r="K212" s="21">
        <v>1</v>
      </c>
      <c r="L212" s="21">
        <v>1</v>
      </c>
      <c r="M212" s="9" t="s">
        <v>277</v>
      </c>
      <c r="N212" s="9" t="s">
        <v>278</v>
      </c>
      <c r="O212" s="121" t="s">
        <v>279</v>
      </c>
      <c r="P212" s="9" t="s">
        <v>283</v>
      </c>
      <c r="Q212" s="40" t="s">
        <v>281</v>
      </c>
    </row>
    <row r="213" spans="1:17" ht="49.5" x14ac:dyDescent="0.25">
      <c r="A213" s="25">
        <v>72141000</v>
      </c>
      <c r="B213" s="124" t="s">
        <v>293</v>
      </c>
      <c r="C213" s="122">
        <v>2</v>
      </c>
      <c r="D213" s="122">
        <v>3</v>
      </c>
      <c r="E213" s="123">
        <v>2</v>
      </c>
      <c r="F213" s="123">
        <v>2</v>
      </c>
      <c r="G213" s="22" t="s">
        <v>79</v>
      </c>
      <c r="H213" s="21">
        <v>0</v>
      </c>
      <c r="I213" s="23">
        <v>1182960743</v>
      </c>
      <c r="J213" s="51">
        <v>1182960743</v>
      </c>
      <c r="K213" s="21">
        <v>0</v>
      </c>
      <c r="L213" s="21" t="s">
        <v>294</v>
      </c>
      <c r="M213" s="9" t="s">
        <v>295</v>
      </c>
      <c r="N213" s="9" t="s">
        <v>296</v>
      </c>
      <c r="O213" s="121" t="s">
        <v>279</v>
      </c>
      <c r="P213" s="9" t="s">
        <v>283</v>
      </c>
      <c r="Q213" s="40" t="s">
        <v>281</v>
      </c>
    </row>
    <row r="214" spans="1:17" ht="66" x14ac:dyDescent="0.25">
      <c r="A214" s="25">
        <v>811015</v>
      </c>
      <c r="B214" s="124" t="s">
        <v>297</v>
      </c>
      <c r="C214" s="122">
        <v>2</v>
      </c>
      <c r="D214" s="122">
        <v>3</v>
      </c>
      <c r="E214" s="123">
        <v>2</v>
      </c>
      <c r="F214" s="123">
        <v>2</v>
      </c>
      <c r="G214" s="22" t="s">
        <v>76</v>
      </c>
      <c r="H214" s="21">
        <v>0</v>
      </c>
      <c r="I214" s="125">
        <f>+I213*0.1</f>
        <v>118296074.30000001</v>
      </c>
      <c r="J214" s="125">
        <f>+I214</f>
        <v>118296074.30000001</v>
      </c>
      <c r="K214" s="21">
        <v>0</v>
      </c>
      <c r="L214" s="21" t="s">
        <v>294</v>
      </c>
      <c r="M214" s="9" t="s">
        <v>295</v>
      </c>
      <c r="N214" s="9" t="s">
        <v>296</v>
      </c>
      <c r="O214" s="121" t="s">
        <v>279</v>
      </c>
      <c r="P214" s="9" t="s">
        <v>283</v>
      </c>
      <c r="Q214" s="40" t="s">
        <v>281</v>
      </c>
    </row>
    <row r="215" spans="1:17" ht="49.5" x14ac:dyDescent="0.25">
      <c r="A215" s="25">
        <v>72141000</v>
      </c>
      <c r="B215" s="124" t="s">
        <v>298</v>
      </c>
      <c r="C215" s="3">
        <v>3</v>
      </c>
      <c r="D215" s="3">
        <v>4</v>
      </c>
      <c r="E215" s="21">
        <v>6</v>
      </c>
      <c r="F215" s="21">
        <v>1</v>
      </c>
      <c r="G215" s="22" t="s">
        <v>79</v>
      </c>
      <c r="H215" s="21">
        <v>0</v>
      </c>
      <c r="I215" s="23">
        <v>1182960743</v>
      </c>
      <c r="J215" s="51">
        <v>1182960743</v>
      </c>
      <c r="K215" s="21">
        <v>0</v>
      </c>
      <c r="L215" s="21" t="s">
        <v>294</v>
      </c>
      <c r="M215" s="9" t="s">
        <v>295</v>
      </c>
      <c r="N215" s="9" t="s">
        <v>296</v>
      </c>
      <c r="O215" s="121" t="s">
        <v>279</v>
      </c>
      <c r="P215" s="9" t="s">
        <v>283</v>
      </c>
      <c r="Q215" s="40" t="s">
        <v>281</v>
      </c>
    </row>
    <row r="216" spans="1:17" ht="49.5" x14ac:dyDescent="0.25">
      <c r="A216" s="25">
        <v>811015</v>
      </c>
      <c r="B216" s="124" t="s">
        <v>299</v>
      </c>
      <c r="C216" s="3">
        <v>3</v>
      </c>
      <c r="D216" s="3">
        <v>4</v>
      </c>
      <c r="E216" s="21">
        <v>7</v>
      </c>
      <c r="F216" s="21">
        <v>1</v>
      </c>
      <c r="G216" s="22" t="s">
        <v>76</v>
      </c>
      <c r="H216" s="21">
        <v>0</v>
      </c>
      <c r="I216" s="125">
        <f>+I215*0.1</f>
        <v>118296074.30000001</v>
      </c>
      <c r="J216" s="125">
        <f>+I216</f>
        <v>118296074.30000001</v>
      </c>
      <c r="K216" s="21">
        <v>0</v>
      </c>
      <c r="L216" s="21" t="s">
        <v>294</v>
      </c>
      <c r="M216" s="9" t="s">
        <v>295</v>
      </c>
      <c r="N216" s="9" t="s">
        <v>296</v>
      </c>
      <c r="O216" s="121" t="s">
        <v>279</v>
      </c>
      <c r="P216" s="9" t="s">
        <v>283</v>
      </c>
      <c r="Q216" s="40" t="s">
        <v>281</v>
      </c>
    </row>
    <row r="217" spans="1:17" ht="66" x14ac:dyDescent="0.25">
      <c r="A217" s="25">
        <v>72141000</v>
      </c>
      <c r="B217" s="124" t="s">
        <v>300</v>
      </c>
      <c r="C217" s="3">
        <v>5</v>
      </c>
      <c r="D217" s="3">
        <v>5</v>
      </c>
      <c r="E217" s="21">
        <v>6</v>
      </c>
      <c r="F217" s="21">
        <v>1</v>
      </c>
      <c r="G217" s="22" t="s">
        <v>79</v>
      </c>
      <c r="H217" s="21">
        <v>0</v>
      </c>
      <c r="I217" s="23">
        <v>1350441010</v>
      </c>
      <c r="J217" s="51">
        <v>1350441010</v>
      </c>
      <c r="K217" s="21">
        <v>0</v>
      </c>
      <c r="L217" s="21" t="s">
        <v>294</v>
      </c>
      <c r="M217" s="9" t="s">
        <v>295</v>
      </c>
      <c r="N217" s="9" t="s">
        <v>296</v>
      </c>
      <c r="O217" s="121" t="s">
        <v>279</v>
      </c>
      <c r="P217" s="9" t="s">
        <v>283</v>
      </c>
      <c r="Q217" s="40" t="s">
        <v>281</v>
      </c>
    </row>
    <row r="218" spans="1:17" ht="82.5" x14ac:dyDescent="0.25">
      <c r="A218" s="25">
        <v>811015</v>
      </c>
      <c r="B218" s="124" t="s">
        <v>301</v>
      </c>
      <c r="C218" s="3">
        <v>5</v>
      </c>
      <c r="D218" s="3">
        <v>5</v>
      </c>
      <c r="E218" s="21">
        <v>7</v>
      </c>
      <c r="F218" s="21">
        <v>1</v>
      </c>
      <c r="G218" s="22" t="s">
        <v>76</v>
      </c>
      <c r="H218" s="21">
        <v>0</v>
      </c>
      <c r="I218" s="125">
        <f>+I217*0.1</f>
        <v>135044101</v>
      </c>
      <c r="J218" s="125">
        <f>+I218</f>
        <v>135044101</v>
      </c>
      <c r="K218" s="21">
        <v>0</v>
      </c>
      <c r="L218" s="21" t="s">
        <v>294</v>
      </c>
      <c r="M218" s="9" t="s">
        <v>295</v>
      </c>
      <c r="N218" s="9" t="s">
        <v>296</v>
      </c>
      <c r="O218" s="121" t="s">
        <v>279</v>
      </c>
      <c r="P218" s="9" t="s">
        <v>283</v>
      </c>
      <c r="Q218" s="40" t="s">
        <v>281</v>
      </c>
    </row>
    <row r="219" spans="1:17" ht="66" x14ac:dyDescent="0.25">
      <c r="A219" s="25">
        <v>72141000</v>
      </c>
      <c r="B219" s="20" t="s">
        <v>302</v>
      </c>
      <c r="C219" s="3">
        <v>7</v>
      </c>
      <c r="D219" s="3">
        <v>9</v>
      </c>
      <c r="E219" s="21">
        <v>6</v>
      </c>
      <c r="F219" s="21">
        <v>1</v>
      </c>
      <c r="G219" s="22" t="s">
        <v>79</v>
      </c>
      <c r="H219" s="21">
        <v>0</v>
      </c>
      <c r="I219" s="23">
        <v>2536816240</v>
      </c>
      <c r="J219" s="51">
        <v>2536816240</v>
      </c>
      <c r="K219" s="21">
        <v>0</v>
      </c>
      <c r="L219" s="21" t="s">
        <v>294</v>
      </c>
      <c r="M219" s="9" t="s">
        <v>295</v>
      </c>
      <c r="N219" s="9" t="s">
        <v>296</v>
      </c>
      <c r="O219" s="121" t="s">
        <v>279</v>
      </c>
      <c r="P219" s="9" t="s">
        <v>283</v>
      </c>
      <c r="Q219" s="40" t="s">
        <v>281</v>
      </c>
    </row>
    <row r="220" spans="1:17" ht="66" x14ac:dyDescent="0.25">
      <c r="A220" s="25">
        <v>811015</v>
      </c>
      <c r="B220" s="20" t="s">
        <v>303</v>
      </c>
      <c r="C220" s="3">
        <v>7</v>
      </c>
      <c r="D220" s="3">
        <v>9</v>
      </c>
      <c r="E220" s="21">
        <v>7</v>
      </c>
      <c r="F220" s="21">
        <v>1</v>
      </c>
      <c r="G220" s="22" t="str">
        <f>+G218</f>
        <v>CCE-04</v>
      </c>
      <c r="H220" s="21">
        <v>0</v>
      </c>
      <c r="I220" s="125">
        <f>+I219*0.1</f>
        <v>253681624</v>
      </c>
      <c r="J220" s="125">
        <f>+I220</f>
        <v>253681624</v>
      </c>
      <c r="K220" s="21">
        <v>0</v>
      </c>
      <c r="L220" s="21" t="s">
        <v>294</v>
      </c>
      <c r="M220" s="9" t="s">
        <v>295</v>
      </c>
      <c r="N220" s="9" t="s">
        <v>296</v>
      </c>
      <c r="O220" s="121" t="s">
        <v>279</v>
      </c>
      <c r="P220" s="9" t="s">
        <v>283</v>
      </c>
      <c r="Q220" s="40" t="s">
        <v>281</v>
      </c>
    </row>
    <row r="221" spans="1:17" ht="66" x14ac:dyDescent="0.25">
      <c r="A221" s="25">
        <v>72141000</v>
      </c>
      <c r="B221" s="20" t="s">
        <v>304</v>
      </c>
      <c r="C221" s="3">
        <v>7</v>
      </c>
      <c r="D221" s="3">
        <v>9</v>
      </c>
      <c r="E221" s="21">
        <v>6</v>
      </c>
      <c r="F221" s="21">
        <v>1</v>
      </c>
      <c r="G221" s="22" t="s">
        <v>79</v>
      </c>
      <c r="H221" s="21">
        <v>0</v>
      </c>
      <c r="I221" s="23">
        <v>1278995969</v>
      </c>
      <c r="J221" s="51">
        <v>1278995969</v>
      </c>
      <c r="K221" s="21">
        <v>0</v>
      </c>
      <c r="L221" s="21" t="s">
        <v>294</v>
      </c>
      <c r="M221" s="9" t="s">
        <v>295</v>
      </c>
      <c r="N221" s="9" t="s">
        <v>296</v>
      </c>
      <c r="O221" s="121" t="s">
        <v>279</v>
      </c>
      <c r="P221" s="9" t="s">
        <v>283</v>
      </c>
      <c r="Q221" s="40" t="s">
        <v>281</v>
      </c>
    </row>
    <row r="222" spans="1:17" ht="66" x14ac:dyDescent="0.25">
      <c r="A222" s="25">
        <f>+A220</f>
        <v>811015</v>
      </c>
      <c r="B222" s="20" t="s">
        <v>305</v>
      </c>
      <c r="C222" s="3">
        <v>7</v>
      </c>
      <c r="D222" s="3">
        <v>9</v>
      </c>
      <c r="E222" s="21">
        <v>7</v>
      </c>
      <c r="F222" s="21">
        <v>1</v>
      </c>
      <c r="G222" s="22" t="str">
        <f>+G220</f>
        <v>CCE-04</v>
      </c>
      <c r="H222" s="21">
        <v>0</v>
      </c>
      <c r="I222" s="125">
        <f>+I221*0.1</f>
        <v>127899596.90000001</v>
      </c>
      <c r="J222" s="125">
        <f>+I222</f>
        <v>127899596.90000001</v>
      </c>
      <c r="K222" s="21">
        <v>0</v>
      </c>
      <c r="L222" s="21" t="s">
        <v>294</v>
      </c>
      <c r="M222" s="9" t="s">
        <v>295</v>
      </c>
      <c r="N222" s="9" t="s">
        <v>296</v>
      </c>
      <c r="O222" s="121" t="s">
        <v>279</v>
      </c>
      <c r="P222" s="9" t="s">
        <v>283</v>
      </c>
      <c r="Q222" s="40" t="s">
        <v>281</v>
      </c>
    </row>
    <row r="223" spans="1:17" ht="66" x14ac:dyDescent="0.25">
      <c r="A223" s="25">
        <v>72141000</v>
      </c>
      <c r="B223" s="20" t="s">
        <v>306</v>
      </c>
      <c r="C223" s="3">
        <v>9</v>
      </c>
      <c r="D223" s="3">
        <v>11</v>
      </c>
      <c r="E223" s="21">
        <v>6</v>
      </c>
      <c r="F223" s="21">
        <v>1</v>
      </c>
      <c r="G223" s="22" t="s">
        <v>79</v>
      </c>
      <c r="H223" s="21">
        <v>0</v>
      </c>
      <c r="I223" s="23">
        <v>2821936661</v>
      </c>
      <c r="J223" s="51">
        <v>2821936661</v>
      </c>
      <c r="K223" s="21">
        <v>0</v>
      </c>
      <c r="L223" s="21" t="s">
        <v>294</v>
      </c>
      <c r="M223" s="9" t="s">
        <v>295</v>
      </c>
      <c r="N223" s="9" t="s">
        <v>296</v>
      </c>
      <c r="O223" s="121" t="s">
        <v>279</v>
      </c>
      <c r="P223" s="9" t="s">
        <v>283</v>
      </c>
      <c r="Q223" s="40" t="s">
        <v>281</v>
      </c>
    </row>
    <row r="224" spans="1:17" ht="66" x14ac:dyDescent="0.25">
      <c r="A224" s="25">
        <f>+A222</f>
        <v>811015</v>
      </c>
      <c r="B224" s="20" t="s">
        <v>307</v>
      </c>
      <c r="C224" s="3">
        <v>9</v>
      </c>
      <c r="D224" s="3">
        <v>11</v>
      </c>
      <c r="E224" s="21">
        <v>7</v>
      </c>
      <c r="F224" s="21">
        <v>1</v>
      </c>
      <c r="G224" s="22" t="str">
        <f>+G222</f>
        <v>CCE-04</v>
      </c>
      <c r="H224" s="21">
        <v>0</v>
      </c>
      <c r="I224" s="125">
        <f>+I223*0.1</f>
        <v>282193666.10000002</v>
      </c>
      <c r="J224" s="125">
        <f>+I224</f>
        <v>282193666.10000002</v>
      </c>
      <c r="K224" s="21">
        <v>0</v>
      </c>
      <c r="L224" s="21" t="s">
        <v>294</v>
      </c>
      <c r="M224" s="9" t="s">
        <v>295</v>
      </c>
      <c r="N224" s="9" t="s">
        <v>296</v>
      </c>
      <c r="O224" s="121" t="s">
        <v>279</v>
      </c>
      <c r="P224" s="9" t="s">
        <v>283</v>
      </c>
      <c r="Q224" s="40" t="s">
        <v>281</v>
      </c>
    </row>
    <row r="225" spans="1:17" ht="66" x14ac:dyDescent="0.25">
      <c r="A225" s="25">
        <v>72141000</v>
      </c>
      <c r="B225" s="20" t="s">
        <v>308</v>
      </c>
      <c r="C225" s="3">
        <v>7</v>
      </c>
      <c r="D225" s="3">
        <v>9</v>
      </c>
      <c r="E225" s="21">
        <v>6</v>
      </c>
      <c r="F225" s="21">
        <v>1</v>
      </c>
      <c r="G225" s="22" t="s">
        <v>79</v>
      </c>
      <c r="H225" s="21">
        <v>0</v>
      </c>
      <c r="I225" s="23">
        <v>3051747867</v>
      </c>
      <c r="J225" s="51">
        <v>3051747867</v>
      </c>
      <c r="K225" s="21">
        <v>0</v>
      </c>
      <c r="L225" s="21" t="s">
        <v>294</v>
      </c>
      <c r="M225" s="9" t="s">
        <v>295</v>
      </c>
      <c r="N225" s="9" t="s">
        <v>296</v>
      </c>
      <c r="O225" s="121" t="s">
        <v>279</v>
      </c>
      <c r="P225" s="9" t="s">
        <v>283</v>
      </c>
      <c r="Q225" s="40" t="s">
        <v>281</v>
      </c>
    </row>
    <row r="226" spans="1:17" ht="66" x14ac:dyDescent="0.25">
      <c r="A226" s="25">
        <f>+A224</f>
        <v>811015</v>
      </c>
      <c r="B226" s="20" t="s">
        <v>309</v>
      </c>
      <c r="C226" s="3">
        <v>7</v>
      </c>
      <c r="D226" s="3">
        <v>9</v>
      </c>
      <c r="E226" s="21">
        <v>7</v>
      </c>
      <c r="F226" s="21">
        <v>1</v>
      </c>
      <c r="G226" s="22" t="str">
        <f>+G224</f>
        <v>CCE-04</v>
      </c>
      <c r="H226" s="21">
        <v>0</v>
      </c>
      <c r="I226" s="125">
        <f>+I225*0.1</f>
        <v>305174786.69999999</v>
      </c>
      <c r="J226" s="125">
        <f>+I226</f>
        <v>305174786.69999999</v>
      </c>
      <c r="K226" s="21">
        <v>0</v>
      </c>
      <c r="L226" s="21" t="s">
        <v>294</v>
      </c>
      <c r="M226" s="9" t="s">
        <v>295</v>
      </c>
      <c r="N226" s="9" t="s">
        <v>296</v>
      </c>
      <c r="O226" s="121" t="s">
        <v>279</v>
      </c>
      <c r="P226" s="9" t="s">
        <v>283</v>
      </c>
      <c r="Q226" s="40" t="s">
        <v>281</v>
      </c>
    </row>
    <row r="227" spans="1:17" ht="66" x14ac:dyDescent="0.25">
      <c r="A227" s="25">
        <v>72141000</v>
      </c>
      <c r="B227" s="20" t="s">
        <v>310</v>
      </c>
      <c r="C227" s="3">
        <v>7</v>
      </c>
      <c r="D227" s="3">
        <v>9</v>
      </c>
      <c r="E227" s="21">
        <v>10</v>
      </c>
      <c r="F227" s="21">
        <v>1</v>
      </c>
      <c r="G227" s="22" t="s">
        <v>79</v>
      </c>
      <c r="H227" s="21">
        <v>0</v>
      </c>
      <c r="I227" s="23">
        <v>13680141167</v>
      </c>
      <c r="J227" s="51">
        <v>13680141167</v>
      </c>
      <c r="K227" s="21">
        <v>0</v>
      </c>
      <c r="L227" s="21" t="s">
        <v>294</v>
      </c>
      <c r="M227" s="9" t="s">
        <v>295</v>
      </c>
      <c r="N227" s="9" t="s">
        <v>296</v>
      </c>
      <c r="O227" s="121" t="s">
        <v>279</v>
      </c>
      <c r="P227" s="9" t="s">
        <v>283</v>
      </c>
      <c r="Q227" s="40" t="s">
        <v>281</v>
      </c>
    </row>
    <row r="228" spans="1:17" ht="66" x14ac:dyDescent="0.25">
      <c r="A228" s="25">
        <f>+A226</f>
        <v>811015</v>
      </c>
      <c r="B228" s="20" t="s">
        <v>311</v>
      </c>
      <c r="C228" s="3">
        <v>7</v>
      </c>
      <c r="D228" s="3">
        <v>9</v>
      </c>
      <c r="E228" s="21">
        <v>11</v>
      </c>
      <c r="F228" s="21">
        <v>1</v>
      </c>
      <c r="G228" s="22" t="str">
        <f>+G226</f>
        <v>CCE-04</v>
      </c>
      <c r="H228" s="21">
        <v>0</v>
      </c>
      <c r="I228" s="125">
        <f>+I227*0.1</f>
        <v>1368014116.7</v>
      </c>
      <c r="J228" s="125">
        <f>+I228</f>
        <v>1368014116.7</v>
      </c>
      <c r="K228" s="21">
        <v>0</v>
      </c>
      <c r="L228" s="21" t="s">
        <v>294</v>
      </c>
      <c r="M228" s="9" t="s">
        <v>295</v>
      </c>
      <c r="N228" s="9" t="s">
        <v>296</v>
      </c>
      <c r="O228" s="121" t="s">
        <v>279</v>
      </c>
      <c r="P228" s="9" t="s">
        <v>283</v>
      </c>
      <c r="Q228" s="40" t="s">
        <v>281</v>
      </c>
    </row>
    <row r="229" spans="1:17" ht="66" x14ac:dyDescent="0.25">
      <c r="A229" s="25">
        <v>72141000</v>
      </c>
      <c r="B229" s="20" t="s">
        <v>312</v>
      </c>
      <c r="C229" s="3">
        <v>3</v>
      </c>
      <c r="D229" s="3">
        <v>3</v>
      </c>
      <c r="E229" s="21">
        <v>3</v>
      </c>
      <c r="F229" s="21">
        <v>1</v>
      </c>
      <c r="G229" s="21" t="s">
        <v>18</v>
      </c>
      <c r="H229" s="21">
        <v>0</v>
      </c>
      <c r="I229" s="23">
        <v>53779006</v>
      </c>
      <c r="J229" s="51">
        <v>53779006</v>
      </c>
      <c r="K229" s="21">
        <v>0</v>
      </c>
      <c r="L229" s="21" t="s">
        <v>294</v>
      </c>
      <c r="M229" s="9" t="s">
        <v>295</v>
      </c>
      <c r="N229" s="9" t="s">
        <v>296</v>
      </c>
      <c r="O229" s="121" t="s">
        <v>279</v>
      </c>
      <c r="P229" s="9" t="s">
        <v>283</v>
      </c>
      <c r="Q229" s="40" t="s">
        <v>281</v>
      </c>
    </row>
    <row r="230" spans="1:17" ht="66" x14ac:dyDescent="0.25">
      <c r="A230" s="25">
        <v>72141000</v>
      </c>
      <c r="B230" s="20" t="s">
        <v>313</v>
      </c>
      <c r="C230" s="3">
        <v>3</v>
      </c>
      <c r="D230" s="3">
        <v>3</v>
      </c>
      <c r="E230" s="21">
        <v>1</v>
      </c>
      <c r="F230" s="21">
        <v>1</v>
      </c>
      <c r="G230" s="21" t="s">
        <v>18</v>
      </c>
      <c r="H230" s="21">
        <v>0</v>
      </c>
      <c r="I230" s="23">
        <v>133112167</v>
      </c>
      <c r="J230" s="51">
        <v>133112167</v>
      </c>
      <c r="K230" s="21">
        <v>0</v>
      </c>
      <c r="L230" s="21" t="s">
        <v>294</v>
      </c>
      <c r="M230" s="9" t="s">
        <v>295</v>
      </c>
      <c r="N230" s="9" t="s">
        <v>296</v>
      </c>
      <c r="O230" s="121" t="s">
        <v>279</v>
      </c>
      <c r="P230" s="9" t="s">
        <v>283</v>
      </c>
      <c r="Q230" s="40" t="s">
        <v>281</v>
      </c>
    </row>
    <row r="231" spans="1:17" ht="49.5" x14ac:dyDescent="0.25">
      <c r="A231" s="25">
        <v>72141000</v>
      </c>
      <c r="B231" s="20" t="s">
        <v>314</v>
      </c>
      <c r="C231" s="3">
        <v>3</v>
      </c>
      <c r="D231" s="3">
        <v>3</v>
      </c>
      <c r="E231" s="21">
        <v>5</v>
      </c>
      <c r="F231" s="21">
        <v>1</v>
      </c>
      <c r="G231" s="22" t="s">
        <v>51</v>
      </c>
      <c r="H231" s="21">
        <v>0</v>
      </c>
      <c r="I231" s="23">
        <v>629319280</v>
      </c>
      <c r="J231" s="51">
        <v>629319280</v>
      </c>
      <c r="K231" s="21">
        <v>0</v>
      </c>
      <c r="L231" s="21" t="s">
        <v>294</v>
      </c>
      <c r="M231" s="9" t="s">
        <v>295</v>
      </c>
      <c r="N231" s="9" t="s">
        <v>296</v>
      </c>
      <c r="O231" s="121" t="s">
        <v>279</v>
      </c>
      <c r="P231" s="9" t="s">
        <v>283</v>
      </c>
      <c r="Q231" s="40" t="s">
        <v>281</v>
      </c>
    </row>
    <row r="232" spans="1:17" ht="66" x14ac:dyDescent="0.25">
      <c r="A232" s="25">
        <f>+A228</f>
        <v>811015</v>
      </c>
      <c r="B232" s="20" t="s">
        <v>315</v>
      </c>
      <c r="C232" s="3">
        <v>3</v>
      </c>
      <c r="D232" s="3">
        <v>3</v>
      </c>
      <c r="E232" s="21">
        <v>6</v>
      </c>
      <c r="F232" s="21">
        <v>1</v>
      </c>
      <c r="G232" s="22" t="str">
        <f>+G230</f>
        <v>CCE-10</v>
      </c>
      <c r="H232" s="21">
        <v>0</v>
      </c>
      <c r="I232" s="125">
        <f>+I231*0.1</f>
        <v>62931928</v>
      </c>
      <c r="J232" s="125">
        <f>+I232</f>
        <v>62931928</v>
      </c>
      <c r="K232" s="21">
        <v>0</v>
      </c>
      <c r="L232" s="21" t="s">
        <v>294</v>
      </c>
      <c r="M232" s="9" t="s">
        <v>295</v>
      </c>
      <c r="N232" s="9" t="s">
        <v>296</v>
      </c>
      <c r="O232" s="121" t="s">
        <v>279</v>
      </c>
      <c r="P232" s="9" t="s">
        <v>283</v>
      </c>
      <c r="Q232" s="40" t="s">
        <v>281</v>
      </c>
    </row>
    <row r="233" spans="1:17" ht="66" x14ac:dyDescent="0.25">
      <c r="A233" s="25">
        <v>72141000</v>
      </c>
      <c r="B233" s="20" t="s">
        <v>316</v>
      </c>
      <c r="C233" s="3">
        <v>3</v>
      </c>
      <c r="D233" s="3">
        <v>3</v>
      </c>
      <c r="E233" s="21">
        <v>4</v>
      </c>
      <c r="F233" s="21">
        <v>1</v>
      </c>
      <c r="G233" s="22" t="s">
        <v>51</v>
      </c>
      <c r="H233" s="21">
        <v>0</v>
      </c>
      <c r="I233" s="23">
        <v>182413626.21944001</v>
      </c>
      <c r="J233" s="51">
        <v>182413626.21944001</v>
      </c>
      <c r="K233" s="21">
        <v>0</v>
      </c>
      <c r="L233" s="21" t="s">
        <v>294</v>
      </c>
      <c r="M233" s="9" t="s">
        <v>295</v>
      </c>
      <c r="N233" s="9" t="s">
        <v>296</v>
      </c>
      <c r="O233" s="121" t="s">
        <v>279</v>
      </c>
      <c r="P233" s="9" t="s">
        <v>283</v>
      </c>
      <c r="Q233" s="40" t="s">
        <v>281</v>
      </c>
    </row>
    <row r="234" spans="1:17" ht="49.5" x14ac:dyDescent="0.25">
      <c r="A234" s="25">
        <v>72141000</v>
      </c>
      <c r="B234" s="20" t="s">
        <v>317</v>
      </c>
      <c r="C234" s="3">
        <v>3</v>
      </c>
      <c r="D234" s="3">
        <v>3</v>
      </c>
      <c r="E234" s="21">
        <v>2</v>
      </c>
      <c r="F234" s="21">
        <v>1</v>
      </c>
      <c r="G234" s="22" t="s">
        <v>79</v>
      </c>
      <c r="H234" s="21">
        <v>0</v>
      </c>
      <c r="I234" s="23">
        <v>3794403.9583999999</v>
      </c>
      <c r="J234" s="51">
        <v>3794403.9583999999</v>
      </c>
      <c r="K234" s="21">
        <v>0</v>
      </c>
      <c r="L234" s="21" t="s">
        <v>294</v>
      </c>
      <c r="M234" s="9" t="s">
        <v>295</v>
      </c>
      <c r="N234" s="9" t="s">
        <v>296</v>
      </c>
      <c r="O234" s="121" t="s">
        <v>279</v>
      </c>
      <c r="P234" s="9" t="s">
        <v>283</v>
      </c>
      <c r="Q234" s="40" t="s">
        <v>281</v>
      </c>
    </row>
    <row r="235" spans="1:17" ht="49.5" x14ac:dyDescent="0.25">
      <c r="A235" s="25">
        <v>72141000</v>
      </c>
      <c r="B235" s="20" t="s">
        <v>318</v>
      </c>
      <c r="C235" s="3">
        <v>3</v>
      </c>
      <c r="D235" s="3">
        <v>3</v>
      </c>
      <c r="E235" s="21">
        <v>2</v>
      </c>
      <c r="F235" s="21">
        <v>1</v>
      </c>
      <c r="G235" s="22" t="s">
        <v>79</v>
      </c>
      <c r="H235" s="21">
        <v>0</v>
      </c>
      <c r="I235" s="23">
        <v>5691605.9375999998</v>
      </c>
      <c r="J235" s="51">
        <v>5691605.9375999998</v>
      </c>
      <c r="K235" s="21">
        <v>0</v>
      </c>
      <c r="L235" s="21" t="s">
        <v>294</v>
      </c>
      <c r="M235" s="9" t="s">
        <v>295</v>
      </c>
      <c r="N235" s="9" t="s">
        <v>296</v>
      </c>
      <c r="O235" s="121" t="s">
        <v>279</v>
      </c>
      <c r="P235" s="9" t="s">
        <v>283</v>
      </c>
      <c r="Q235" s="40" t="s">
        <v>281</v>
      </c>
    </row>
    <row r="236" spans="1:17" ht="49.5" x14ac:dyDescent="0.25">
      <c r="A236" s="25">
        <v>72141000</v>
      </c>
      <c r="B236" s="20" t="s">
        <v>319</v>
      </c>
      <c r="C236" s="3">
        <v>3</v>
      </c>
      <c r="D236" s="3">
        <v>3</v>
      </c>
      <c r="E236" s="21">
        <v>2</v>
      </c>
      <c r="F236" s="21">
        <v>1</v>
      </c>
      <c r="G236" s="22" t="s">
        <v>79</v>
      </c>
      <c r="H236" s="21">
        <v>0</v>
      </c>
      <c r="I236" s="23">
        <v>3794403.9583999999</v>
      </c>
      <c r="J236" s="51">
        <v>3794403.9583999999</v>
      </c>
      <c r="K236" s="21">
        <v>0</v>
      </c>
      <c r="L236" s="21" t="s">
        <v>294</v>
      </c>
      <c r="M236" s="9" t="s">
        <v>295</v>
      </c>
      <c r="N236" s="9" t="s">
        <v>296</v>
      </c>
      <c r="O236" s="121" t="s">
        <v>279</v>
      </c>
      <c r="P236" s="9" t="s">
        <v>283</v>
      </c>
      <c r="Q236" s="40" t="s">
        <v>281</v>
      </c>
    </row>
    <row r="237" spans="1:17" ht="49.5" x14ac:dyDescent="0.25">
      <c r="A237" s="25">
        <v>72141000</v>
      </c>
      <c r="B237" s="20" t="s">
        <v>320</v>
      </c>
      <c r="C237" s="3">
        <v>3</v>
      </c>
      <c r="D237" s="3">
        <v>3</v>
      </c>
      <c r="E237" s="21">
        <v>2</v>
      </c>
      <c r="F237" s="21">
        <v>1</v>
      </c>
      <c r="G237" s="22" t="s">
        <v>79</v>
      </c>
      <c r="H237" s="21">
        <v>0</v>
      </c>
      <c r="I237" s="23">
        <v>3794403.9583999999</v>
      </c>
      <c r="J237" s="51">
        <v>3794403.9583999999</v>
      </c>
      <c r="K237" s="21">
        <v>0</v>
      </c>
      <c r="L237" s="21" t="s">
        <v>294</v>
      </c>
      <c r="M237" s="9" t="s">
        <v>295</v>
      </c>
      <c r="N237" s="9" t="s">
        <v>296</v>
      </c>
      <c r="O237" s="121" t="s">
        <v>279</v>
      </c>
      <c r="P237" s="9" t="s">
        <v>283</v>
      </c>
      <c r="Q237" s="40" t="s">
        <v>281</v>
      </c>
    </row>
    <row r="238" spans="1:17" ht="49.5" x14ac:dyDescent="0.25">
      <c r="A238" s="25">
        <v>72141000</v>
      </c>
      <c r="B238" s="20" t="s">
        <v>321</v>
      </c>
      <c r="C238" s="3">
        <v>3</v>
      </c>
      <c r="D238" s="3">
        <v>3</v>
      </c>
      <c r="E238" s="21">
        <v>2</v>
      </c>
      <c r="F238" s="21">
        <v>1</v>
      </c>
      <c r="G238" s="22" t="s">
        <v>79</v>
      </c>
      <c r="H238" s="21">
        <v>0</v>
      </c>
      <c r="I238" s="23">
        <v>3794403.9583999999</v>
      </c>
      <c r="J238" s="51">
        <v>3794403.9583999999</v>
      </c>
      <c r="K238" s="21">
        <v>0</v>
      </c>
      <c r="L238" s="21" t="s">
        <v>294</v>
      </c>
      <c r="M238" s="9" t="s">
        <v>295</v>
      </c>
      <c r="N238" s="9" t="s">
        <v>296</v>
      </c>
      <c r="O238" s="121" t="s">
        <v>279</v>
      </c>
      <c r="P238" s="9" t="s">
        <v>283</v>
      </c>
      <c r="Q238" s="40" t="s">
        <v>281</v>
      </c>
    </row>
    <row r="239" spans="1:17" ht="49.5" x14ac:dyDescent="0.25">
      <c r="A239" s="25">
        <v>72141000</v>
      </c>
      <c r="B239" s="20" t="s">
        <v>322</v>
      </c>
      <c r="C239" s="3">
        <v>3</v>
      </c>
      <c r="D239" s="3">
        <v>3</v>
      </c>
      <c r="E239" s="21">
        <v>2</v>
      </c>
      <c r="F239" s="21">
        <v>1</v>
      </c>
      <c r="G239" s="22" t="s">
        <v>79</v>
      </c>
      <c r="H239" s="21">
        <v>0</v>
      </c>
      <c r="I239" s="23">
        <v>4743004.9479999999</v>
      </c>
      <c r="J239" s="51">
        <v>4743004.9479999999</v>
      </c>
      <c r="K239" s="21">
        <v>0</v>
      </c>
      <c r="L239" s="21" t="s">
        <v>294</v>
      </c>
      <c r="M239" s="9" t="s">
        <v>295</v>
      </c>
      <c r="N239" s="9" t="s">
        <v>296</v>
      </c>
      <c r="O239" s="121" t="s">
        <v>279</v>
      </c>
      <c r="P239" s="9" t="s">
        <v>283</v>
      </c>
      <c r="Q239" s="40" t="s">
        <v>281</v>
      </c>
    </row>
    <row r="240" spans="1:17" ht="49.5" x14ac:dyDescent="0.25">
      <c r="A240" s="25">
        <v>72141000</v>
      </c>
      <c r="B240" s="20" t="s">
        <v>323</v>
      </c>
      <c r="C240" s="3">
        <v>3</v>
      </c>
      <c r="D240" s="3">
        <v>3</v>
      </c>
      <c r="E240" s="21">
        <v>2</v>
      </c>
      <c r="F240" s="21">
        <v>1</v>
      </c>
      <c r="G240" s="22" t="s">
        <v>79</v>
      </c>
      <c r="H240" s="21">
        <v>0</v>
      </c>
      <c r="I240" s="23">
        <v>9486009.8959999997</v>
      </c>
      <c r="J240" s="51">
        <v>9486009.8959999997</v>
      </c>
      <c r="K240" s="21">
        <v>0</v>
      </c>
      <c r="L240" s="21" t="s">
        <v>294</v>
      </c>
      <c r="M240" s="9" t="s">
        <v>295</v>
      </c>
      <c r="N240" s="9" t="s">
        <v>296</v>
      </c>
      <c r="O240" s="121" t="s">
        <v>279</v>
      </c>
      <c r="P240" s="9" t="s">
        <v>283</v>
      </c>
      <c r="Q240" s="40" t="s">
        <v>281</v>
      </c>
    </row>
    <row r="241" spans="1:17" ht="49.5" x14ac:dyDescent="0.25">
      <c r="A241" s="25">
        <v>72141000</v>
      </c>
      <c r="B241" s="20" t="s">
        <v>324</v>
      </c>
      <c r="C241" s="3">
        <v>3</v>
      </c>
      <c r="D241" s="3">
        <v>3</v>
      </c>
      <c r="E241" s="21">
        <v>2</v>
      </c>
      <c r="F241" s="21">
        <v>1</v>
      </c>
      <c r="G241" s="22" t="s">
        <v>79</v>
      </c>
      <c r="H241" s="21">
        <v>0</v>
      </c>
      <c r="I241" s="23">
        <v>3794403.9583999999</v>
      </c>
      <c r="J241" s="51">
        <v>3794403.9583999999</v>
      </c>
      <c r="K241" s="21">
        <v>0</v>
      </c>
      <c r="L241" s="21" t="s">
        <v>294</v>
      </c>
      <c r="M241" s="9" t="s">
        <v>295</v>
      </c>
      <c r="N241" s="9" t="s">
        <v>296</v>
      </c>
      <c r="O241" s="121" t="s">
        <v>279</v>
      </c>
      <c r="P241" s="9" t="s">
        <v>283</v>
      </c>
      <c r="Q241" s="40" t="s">
        <v>281</v>
      </c>
    </row>
    <row r="242" spans="1:17" ht="49.5" x14ac:dyDescent="0.25">
      <c r="A242" s="25">
        <v>72141000</v>
      </c>
      <c r="B242" s="20" t="s">
        <v>325</v>
      </c>
      <c r="C242" s="3">
        <v>3</v>
      </c>
      <c r="D242" s="3">
        <v>3</v>
      </c>
      <c r="E242" s="21">
        <v>2</v>
      </c>
      <c r="F242" s="21">
        <v>1</v>
      </c>
      <c r="G242" s="22" t="s">
        <v>79</v>
      </c>
      <c r="H242" s="21">
        <v>0</v>
      </c>
      <c r="I242" s="23">
        <v>4743004.9479999999</v>
      </c>
      <c r="J242" s="51">
        <v>4743004.9479999999</v>
      </c>
      <c r="K242" s="21">
        <v>0</v>
      </c>
      <c r="L242" s="21" t="s">
        <v>294</v>
      </c>
      <c r="M242" s="9" t="s">
        <v>295</v>
      </c>
      <c r="N242" s="9" t="s">
        <v>296</v>
      </c>
      <c r="O242" s="121" t="s">
        <v>279</v>
      </c>
      <c r="P242" s="9" t="s">
        <v>283</v>
      </c>
      <c r="Q242" s="40" t="s">
        <v>281</v>
      </c>
    </row>
    <row r="243" spans="1:17" ht="49.5" x14ac:dyDescent="0.25">
      <c r="A243" s="25">
        <v>72141000</v>
      </c>
      <c r="B243" s="20" t="s">
        <v>326</v>
      </c>
      <c r="C243" s="3">
        <v>3</v>
      </c>
      <c r="D243" s="3">
        <v>3</v>
      </c>
      <c r="E243" s="21">
        <v>2</v>
      </c>
      <c r="F243" s="21">
        <v>1</v>
      </c>
      <c r="G243" s="22" t="s">
        <v>79</v>
      </c>
      <c r="H243" s="21">
        <v>0</v>
      </c>
      <c r="I243" s="23">
        <v>2845802.9687999999</v>
      </c>
      <c r="J243" s="51">
        <v>2845802.9687999999</v>
      </c>
      <c r="K243" s="21">
        <v>0</v>
      </c>
      <c r="L243" s="21" t="s">
        <v>294</v>
      </c>
      <c r="M243" s="9" t="s">
        <v>295</v>
      </c>
      <c r="N243" s="9" t="s">
        <v>296</v>
      </c>
      <c r="O243" s="121" t="s">
        <v>279</v>
      </c>
      <c r="P243" s="9" t="s">
        <v>283</v>
      </c>
      <c r="Q243" s="40" t="s">
        <v>281</v>
      </c>
    </row>
    <row r="244" spans="1:17" ht="49.5" x14ac:dyDescent="0.25">
      <c r="A244" s="25">
        <v>95111600</v>
      </c>
      <c r="B244" s="20" t="s">
        <v>327</v>
      </c>
      <c r="C244" s="3">
        <v>3</v>
      </c>
      <c r="D244" s="3">
        <v>3</v>
      </c>
      <c r="E244" s="21">
        <v>3</v>
      </c>
      <c r="F244" s="21">
        <v>1</v>
      </c>
      <c r="G244" s="22" t="s">
        <v>51</v>
      </c>
      <c r="H244" s="21">
        <v>0</v>
      </c>
      <c r="I244" s="23">
        <v>143543353</v>
      </c>
      <c r="J244" s="51">
        <v>143543353</v>
      </c>
      <c r="K244" s="21">
        <v>0</v>
      </c>
      <c r="L244" s="21" t="s">
        <v>294</v>
      </c>
      <c r="M244" s="9" t="s">
        <v>295</v>
      </c>
      <c r="N244" s="9" t="s">
        <v>296</v>
      </c>
      <c r="O244" s="121" t="s">
        <v>279</v>
      </c>
      <c r="P244" s="9" t="s">
        <v>283</v>
      </c>
      <c r="Q244" s="40" t="s">
        <v>281</v>
      </c>
    </row>
    <row r="245" spans="1:17" ht="49.5" x14ac:dyDescent="0.25">
      <c r="A245" s="25">
        <v>72141000</v>
      </c>
      <c r="B245" s="20" t="s">
        <v>328</v>
      </c>
      <c r="C245" s="3">
        <v>3</v>
      </c>
      <c r="D245" s="3">
        <v>3</v>
      </c>
      <c r="E245" s="21">
        <v>2</v>
      </c>
      <c r="F245" s="21">
        <v>1</v>
      </c>
      <c r="G245" s="22" t="s">
        <v>79</v>
      </c>
      <c r="H245" s="21">
        <v>0</v>
      </c>
      <c r="I245" s="23">
        <v>2845802.9687999999</v>
      </c>
      <c r="J245" s="51">
        <v>2845802.9687999999</v>
      </c>
      <c r="K245" s="21">
        <v>0</v>
      </c>
      <c r="L245" s="21" t="s">
        <v>294</v>
      </c>
      <c r="M245" s="9" t="s">
        <v>295</v>
      </c>
      <c r="N245" s="9" t="s">
        <v>296</v>
      </c>
      <c r="O245" s="121" t="s">
        <v>279</v>
      </c>
      <c r="P245" s="9" t="s">
        <v>283</v>
      </c>
      <c r="Q245" s="40" t="s">
        <v>281</v>
      </c>
    </row>
    <row r="246" spans="1:17" ht="49.5" x14ac:dyDescent="0.25">
      <c r="A246" s="25">
        <v>72141000</v>
      </c>
      <c r="B246" s="20" t="s">
        <v>329</v>
      </c>
      <c r="C246" s="3">
        <v>3</v>
      </c>
      <c r="D246" s="3">
        <v>3</v>
      </c>
      <c r="E246" s="21">
        <v>2</v>
      </c>
      <c r="F246" s="21">
        <v>1</v>
      </c>
      <c r="G246" s="22" t="s">
        <v>79</v>
      </c>
      <c r="H246" s="21">
        <v>0</v>
      </c>
      <c r="I246" s="23">
        <v>3794403.9583999999</v>
      </c>
      <c r="J246" s="51">
        <v>3794403.9583999999</v>
      </c>
      <c r="K246" s="21">
        <v>0</v>
      </c>
      <c r="L246" s="21" t="s">
        <v>294</v>
      </c>
      <c r="M246" s="9" t="s">
        <v>295</v>
      </c>
      <c r="N246" s="9" t="s">
        <v>296</v>
      </c>
      <c r="O246" s="121" t="s">
        <v>279</v>
      </c>
      <c r="P246" s="9" t="s">
        <v>283</v>
      </c>
      <c r="Q246" s="40" t="s">
        <v>281</v>
      </c>
    </row>
    <row r="247" spans="1:17" ht="49.5" x14ac:dyDescent="0.25">
      <c r="A247" s="25">
        <v>72141000</v>
      </c>
      <c r="B247" s="20" t="s">
        <v>330</v>
      </c>
      <c r="C247" s="3">
        <v>3</v>
      </c>
      <c r="D247" s="3">
        <v>3</v>
      </c>
      <c r="E247" s="21">
        <v>2</v>
      </c>
      <c r="F247" s="21">
        <v>1</v>
      </c>
      <c r="G247" s="22" t="s">
        <v>79</v>
      </c>
      <c r="H247" s="21">
        <v>0</v>
      </c>
      <c r="I247" s="23">
        <v>5691605.9375999998</v>
      </c>
      <c r="J247" s="51">
        <v>5691605.9375999998</v>
      </c>
      <c r="K247" s="21">
        <v>0</v>
      </c>
      <c r="L247" s="21" t="s">
        <v>294</v>
      </c>
      <c r="M247" s="9" t="s">
        <v>295</v>
      </c>
      <c r="N247" s="9" t="s">
        <v>296</v>
      </c>
      <c r="O247" s="121" t="s">
        <v>279</v>
      </c>
      <c r="P247" s="9" t="s">
        <v>283</v>
      </c>
      <c r="Q247" s="40" t="s">
        <v>281</v>
      </c>
    </row>
    <row r="248" spans="1:17" ht="66" x14ac:dyDescent="0.25">
      <c r="A248" s="25">
        <v>95111600</v>
      </c>
      <c r="B248" s="20" t="s">
        <v>331</v>
      </c>
      <c r="C248" s="3">
        <v>3</v>
      </c>
      <c r="D248" s="3">
        <v>3</v>
      </c>
      <c r="E248" s="21">
        <v>5</v>
      </c>
      <c r="F248" s="21">
        <v>1</v>
      </c>
      <c r="G248" s="22" t="s">
        <v>18</v>
      </c>
      <c r="H248" s="21">
        <v>0</v>
      </c>
      <c r="I248" s="23">
        <v>10066252217.583002</v>
      </c>
      <c r="J248" s="51">
        <v>10066252217.583002</v>
      </c>
      <c r="K248" s="21">
        <v>0</v>
      </c>
      <c r="L248" s="21" t="s">
        <v>294</v>
      </c>
      <c r="M248" s="9" t="s">
        <v>295</v>
      </c>
      <c r="N248" s="9" t="s">
        <v>296</v>
      </c>
      <c r="O248" s="121" t="s">
        <v>279</v>
      </c>
      <c r="P248" s="9" t="s">
        <v>283</v>
      </c>
      <c r="Q248" s="40" t="s">
        <v>281</v>
      </c>
    </row>
    <row r="249" spans="1:17" ht="82.5" x14ac:dyDescent="0.25">
      <c r="A249" s="25">
        <f>+A245</f>
        <v>72141000</v>
      </c>
      <c r="B249" s="20" t="s">
        <v>332</v>
      </c>
      <c r="C249" s="3">
        <v>3</v>
      </c>
      <c r="D249" s="3">
        <v>3</v>
      </c>
      <c r="E249" s="21">
        <v>6</v>
      </c>
      <c r="F249" s="21">
        <v>1</v>
      </c>
      <c r="G249" s="22" t="s">
        <v>76</v>
      </c>
      <c r="H249" s="21">
        <v>0</v>
      </c>
      <c r="I249" s="125">
        <f>+I248*0.1</f>
        <v>1006625221.7583003</v>
      </c>
      <c r="J249" s="125">
        <f>+I249</f>
        <v>1006625221.7583003</v>
      </c>
      <c r="K249" s="21">
        <v>0</v>
      </c>
      <c r="L249" s="21" t="s">
        <v>294</v>
      </c>
      <c r="M249" s="9" t="s">
        <v>295</v>
      </c>
      <c r="N249" s="9" t="s">
        <v>296</v>
      </c>
      <c r="O249" s="121" t="s">
        <v>279</v>
      </c>
      <c r="P249" s="9" t="s">
        <v>283</v>
      </c>
      <c r="Q249" s="40" t="s">
        <v>281</v>
      </c>
    </row>
    <row r="250" spans="1:17" ht="66" x14ac:dyDescent="0.25">
      <c r="A250" s="25">
        <v>72141000</v>
      </c>
      <c r="B250" s="20" t="s">
        <v>333</v>
      </c>
      <c r="C250" s="3">
        <v>3</v>
      </c>
      <c r="D250" s="3">
        <v>3</v>
      </c>
      <c r="E250" s="21">
        <v>4</v>
      </c>
      <c r="F250" s="21">
        <v>1</v>
      </c>
      <c r="G250" s="22" t="s">
        <v>79</v>
      </c>
      <c r="H250" s="21">
        <v>0</v>
      </c>
      <c r="I250" s="23">
        <v>1967187698.7839999</v>
      </c>
      <c r="J250" s="51">
        <v>1967187698.7839999</v>
      </c>
      <c r="K250" s="21">
        <v>0</v>
      </c>
      <c r="L250" s="21" t="s">
        <v>294</v>
      </c>
      <c r="M250" s="9" t="s">
        <v>295</v>
      </c>
      <c r="N250" s="9" t="s">
        <v>296</v>
      </c>
      <c r="O250" s="121" t="s">
        <v>279</v>
      </c>
      <c r="P250" s="9" t="s">
        <v>283</v>
      </c>
      <c r="Q250" s="40" t="s">
        <v>281</v>
      </c>
    </row>
    <row r="251" spans="1:17" ht="66" x14ac:dyDescent="0.25">
      <c r="A251" s="25">
        <v>811015</v>
      </c>
      <c r="B251" s="20" t="s">
        <v>334</v>
      </c>
      <c r="C251" s="3">
        <v>3</v>
      </c>
      <c r="D251" s="3">
        <v>3</v>
      </c>
      <c r="E251" s="21">
        <v>5</v>
      </c>
      <c r="F251" s="21">
        <v>1</v>
      </c>
      <c r="G251" s="22" t="s">
        <v>76</v>
      </c>
      <c r="H251" s="21">
        <v>0</v>
      </c>
      <c r="I251" s="125">
        <f>+I250*0.1</f>
        <v>196718769.8784</v>
      </c>
      <c r="J251" s="125">
        <f>+I251</f>
        <v>196718769.8784</v>
      </c>
      <c r="K251" s="21">
        <v>0</v>
      </c>
      <c r="L251" s="21" t="s">
        <v>294</v>
      </c>
      <c r="M251" s="9" t="s">
        <v>295</v>
      </c>
      <c r="N251" s="9" t="s">
        <v>296</v>
      </c>
      <c r="O251" s="121" t="s">
        <v>279</v>
      </c>
      <c r="P251" s="9" t="s">
        <v>283</v>
      </c>
      <c r="Q251" s="40" t="s">
        <v>281</v>
      </c>
    </row>
    <row r="252" spans="1:17" ht="66" x14ac:dyDescent="0.25">
      <c r="A252" s="25">
        <v>72141002</v>
      </c>
      <c r="B252" s="20" t="s">
        <v>335</v>
      </c>
      <c r="C252" s="3">
        <v>3</v>
      </c>
      <c r="D252" s="3">
        <v>3</v>
      </c>
      <c r="E252" s="21">
        <v>3</v>
      </c>
      <c r="F252" s="21">
        <v>1</v>
      </c>
      <c r="G252" s="22" t="s">
        <v>51</v>
      </c>
      <c r="H252" s="21">
        <v>0</v>
      </c>
      <c r="I252" s="23">
        <v>133579252.4707025</v>
      </c>
      <c r="J252" s="51">
        <v>133579252.4707025</v>
      </c>
      <c r="K252" s="21">
        <v>0</v>
      </c>
      <c r="L252" s="21" t="s">
        <v>294</v>
      </c>
      <c r="M252" s="9" t="s">
        <v>295</v>
      </c>
      <c r="N252" s="9" t="s">
        <v>296</v>
      </c>
      <c r="O252" s="121" t="s">
        <v>279</v>
      </c>
      <c r="P252" s="9" t="s">
        <v>283</v>
      </c>
      <c r="Q252" s="40" t="s">
        <v>281</v>
      </c>
    </row>
    <row r="253" spans="1:17" ht="49.5" x14ac:dyDescent="0.25">
      <c r="A253" s="25">
        <v>72141002</v>
      </c>
      <c r="B253" s="20" t="s">
        <v>336</v>
      </c>
      <c r="C253" s="3">
        <v>3</v>
      </c>
      <c r="D253" s="3">
        <v>3</v>
      </c>
      <c r="E253" s="21">
        <v>3</v>
      </c>
      <c r="F253" s="21">
        <v>1</v>
      </c>
      <c r="G253" s="22" t="s">
        <v>51</v>
      </c>
      <c r="H253" s="21">
        <v>0</v>
      </c>
      <c r="I253" s="23">
        <v>273721338.61159724</v>
      </c>
      <c r="J253" s="51">
        <v>273721338.61159724</v>
      </c>
      <c r="K253" s="21">
        <v>0</v>
      </c>
      <c r="L253" s="21" t="s">
        <v>294</v>
      </c>
      <c r="M253" s="9" t="s">
        <v>295</v>
      </c>
      <c r="N253" s="9" t="s">
        <v>296</v>
      </c>
      <c r="O253" s="121" t="s">
        <v>279</v>
      </c>
      <c r="P253" s="9" t="s">
        <v>283</v>
      </c>
      <c r="Q253" s="40" t="s">
        <v>281</v>
      </c>
    </row>
    <row r="254" spans="1:17" ht="49.5" x14ac:dyDescent="0.25">
      <c r="A254" s="25">
        <v>72141002</v>
      </c>
      <c r="B254" s="20" t="s">
        <v>337</v>
      </c>
      <c r="C254" s="3">
        <v>3</v>
      </c>
      <c r="D254" s="3">
        <v>3</v>
      </c>
      <c r="E254" s="21">
        <v>3</v>
      </c>
      <c r="F254" s="21">
        <v>1</v>
      </c>
      <c r="G254" s="22" t="s">
        <v>51</v>
      </c>
      <c r="H254" s="21">
        <v>0</v>
      </c>
      <c r="I254" s="23">
        <v>101439885.00499882</v>
      </c>
      <c r="J254" s="51">
        <v>101439885.00499882</v>
      </c>
      <c r="K254" s="21">
        <v>0</v>
      </c>
      <c r="L254" s="21" t="s">
        <v>294</v>
      </c>
      <c r="M254" s="9" t="s">
        <v>295</v>
      </c>
      <c r="N254" s="9" t="s">
        <v>296</v>
      </c>
      <c r="O254" s="121" t="s">
        <v>279</v>
      </c>
      <c r="P254" s="9" t="s">
        <v>283</v>
      </c>
      <c r="Q254" s="40" t="s">
        <v>281</v>
      </c>
    </row>
    <row r="255" spans="1:17" ht="49.5" x14ac:dyDescent="0.25">
      <c r="A255" s="25">
        <v>72141002</v>
      </c>
      <c r="B255" s="20" t="s">
        <v>338</v>
      </c>
      <c r="C255" s="3">
        <v>3</v>
      </c>
      <c r="D255" s="3">
        <v>3</v>
      </c>
      <c r="E255" s="21">
        <v>3</v>
      </c>
      <c r="F255" s="21">
        <v>1</v>
      </c>
      <c r="G255" s="22" t="s">
        <v>51</v>
      </c>
      <c r="H255" s="21">
        <v>0</v>
      </c>
      <c r="I255" s="23">
        <v>188317822.04612303</v>
      </c>
      <c r="J255" s="51">
        <v>188317822.04612303</v>
      </c>
      <c r="K255" s="21">
        <v>0</v>
      </c>
      <c r="L255" s="21" t="s">
        <v>294</v>
      </c>
      <c r="M255" s="9" t="s">
        <v>295</v>
      </c>
      <c r="N255" s="9" t="s">
        <v>296</v>
      </c>
      <c r="O255" s="121" t="s">
        <v>279</v>
      </c>
      <c r="P255" s="9" t="s">
        <v>283</v>
      </c>
      <c r="Q255" s="40" t="s">
        <v>281</v>
      </c>
    </row>
    <row r="256" spans="1:17" ht="49.5" x14ac:dyDescent="0.25">
      <c r="A256" s="25">
        <v>72141002</v>
      </c>
      <c r="B256" s="20" t="s">
        <v>339</v>
      </c>
      <c r="C256" s="3">
        <v>3</v>
      </c>
      <c r="D256" s="3">
        <v>3</v>
      </c>
      <c r="E256" s="21">
        <v>3</v>
      </c>
      <c r="F256" s="21">
        <v>1</v>
      </c>
      <c r="G256" s="22" t="s">
        <v>51</v>
      </c>
      <c r="H256" s="21">
        <v>0</v>
      </c>
      <c r="I256" s="23">
        <v>109228151.17391305</v>
      </c>
      <c r="J256" s="51">
        <v>109228151.17391305</v>
      </c>
      <c r="K256" s="21">
        <v>0</v>
      </c>
      <c r="L256" s="21" t="s">
        <v>294</v>
      </c>
      <c r="M256" s="9" t="s">
        <v>295</v>
      </c>
      <c r="N256" s="9" t="s">
        <v>296</v>
      </c>
      <c r="O256" s="121" t="s">
        <v>279</v>
      </c>
      <c r="P256" s="9" t="s">
        <v>283</v>
      </c>
      <c r="Q256" s="40" t="s">
        <v>281</v>
      </c>
    </row>
    <row r="257" spans="1:17" ht="66" x14ac:dyDescent="0.25">
      <c r="A257" s="25">
        <v>72141002</v>
      </c>
      <c r="B257" s="20" t="s">
        <v>340</v>
      </c>
      <c r="C257" s="3">
        <v>3</v>
      </c>
      <c r="D257" s="3">
        <v>3</v>
      </c>
      <c r="E257" s="21">
        <v>3</v>
      </c>
      <c r="F257" s="21">
        <v>1</v>
      </c>
      <c r="G257" s="22" t="s">
        <v>51</v>
      </c>
      <c r="H257" s="21">
        <v>0</v>
      </c>
      <c r="I257" s="23">
        <v>115929609.44400001</v>
      </c>
      <c r="J257" s="51">
        <v>115929609.44400001</v>
      </c>
      <c r="K257" s="21">
        <v>0</v>
      </c>
      <c r="L257" s="21" t="s">
        <v>294</v>
      </c>
      <c r="M257" s="9" t="s">
        <v>295</v>
      </c>
      <c r="N257" s="9" t="s">
        <v>296</v>
      </c>
      <c r="O257" s="121" t="s">
        <v>279</v>
      </c>
      <c r="P257" s="9" t="s">
        <v>283</v>
      </c>
      <c r="Q257" s="40" t="s">
        <v>281</v>
      </c>
    </row>
    <row r="258" spans="1:17" ht="49.5" x14ac:dyDescent="0.25">
      <c r="A258" s="25">
        <v>72141002</v>
      </c>
      <c r="B258" s="20" t="s">
        <v>341</v>
      </c>
      <c r="C258" s="3">
        <v>3</v>
      </c>
      <c r="D258" s="3">
        <v>3</v>
      </c>
      <c r="E258" s="21">
        <v>3</v>
      </c>
      <c r="F258" s="21">
        <v>1</v>
      </c>
      <c r="G258" s="22" t="s">
        <v>51</v>
      </c>
      <c r="H258" s="21">
        <v>0</v>
      </c>
      <c r="I258" s="23">
        <v>79869449.351999998</v>
      </c>
      <c r="J258" s="51">
        <v>79869449.351999998</v>
      </c>
      <c r="K258" s="21">
        <v>0</v>
      </c>
      <c r="L258" s="21" t="s">
        <v>294</v>
      </c>
      <c r="M258" s="9" t="s">
        <v>295</v>
      </c>
      <c r="N258" s="9" t="s">
        <v>296</v>
      </c>
      <c r="O258" s="121" t="s">
        <v>279</v>
      </c>
      <c r="P258" s="9" t="s">
        <v>283</v>
      </c>
      <c r="Q258" s="40" t="s">
        <v>281</v>
      </c>
    </row>
    <row r="259" spans="1:17" ht="66" x14ac:dyDescent="0.25">
      <c r="A259" s="25">
        <v>72141002</v>
      </c>
      <c r="B259" s="20" t="s">
        <v>342</v>
      </c>
      <c r="C259" s="3">
        <v>3</v>
      </c>
      <c r="D259" s="3">
        <v>3</v>
      </c>
      <c r="E259" s="21">
        <v>3</v>
      </c>
      <c r="F259" s="21">
        <v>1</v>
      </c>
      <c r="G259" s="22" t="s">
        <v>51</v>
      </c>
      <c r="H259" s="21">
        <v>0</v>
      </c>
      <c r="I259" s="23">
        <v>183902981.54359999</v>
      </c>
      <c r="J259" s="51">
        <v>183902981.54359999</v>
      </c>
      <c r="K259" s="21">
        <v>0</v>
      </c>
      <c r="L259" s="21" t="s">
        <v>294</v>
      </c>
      <c r="M259" s="9" t="s">
        <v>295</v>
      </c>
      <c r="N259" s="9" t="s">
        <v>296</v>
      </c>
      <c r="O259" s="121" t="s">
        <v>279</v>
      </c>
      <c r="P259" s="9" t="s">
        <v>283</v>
      </c>
      <c r="Q259" s="40" t="s">
        <v>281</v>
      </c>
    </row>
    <row r="260" spans="1:17" ht="49.5" x14ac:dyDescent="0.25">
      <c r="A260" s="25">
        <v>72141002</v>
      </c>
      <c r="B260" s="20" t="s">
        <v>343</v>
      </c>
      <c r="C260" s="3">
        <v>3</v>
      </c>
      <c r="D260" s="3">
        <v>3</v>
      </c>
      <c r="E260" s="21">
        <v>3</v>
      </c>
      <c r="F260" s="21">
        <v>1</v>
      </c>
      <c r="G260" s="22" t="s">
        <v>18</v>
      </c>
      <c r="H260" s="21">
        <v>0</v>
      </c>
      <c r="I260" s="23">
        <v>6449541.8020000001</v>
      </c>
      <c r="J260" s="51">
        <v>6449541.8020000001</v>
      </c>
      <c r="K260" s="21">
        <v>0</v>
      </c>
      <c r="L260" s="21" t="s">
        <v>294</v>
      </c>
      <c r="M260" s="9" t="s">
        <v>295</v>
      </c>
      <c r="N260" s="9" t="s">
        <v>296</v>
      </c>
      <c r="O260" s="121" t="s">
        <v>279</v>
      </c>
      <c r="P260" s="9" t="s">
        <v>283</v>
      </c>
      <c r="Q260" s="40" t="s">
        <v>281</v>
      </c>
    </row>
    <row r="261" spans="1:17" ht="49.5" x14ac:dyDescent="0.25">
      <c r="A261" s="25">
        <v>72141000</v>
      </c>
      <c r="B261" s="20" t="s">
        <v>344</v>
      </c>
      <c r="C261" s="3">
        <v>3</v>
      </c>
      <c r="D261" s="3">
        <v>3</v>
      </c>
      <c r="E261" s="21">
        <v>2</v>
      </c>
      <c r="F261" s="21">
        <v>1</v>
      </c>
      <c r="G261" s="22" t="s">
        <v>18</v>
      </c>
      <c r="H261" s="21">
        <v>0</v>
      </c>
      <c r="I261" s="23">
        <v>3789885.0175999999</v>
      </c>
      <c r="J261" s="51">
        <v>3789885.0175999999</v>
      </c>
      <c r="K261" s="21">
        <v>0</v>
      </c>
      <c r="L261" s="21" t="s">
        <v>294</v>
      </c>
      <c r="M261" s="9" t="s">
        <v>295</v>
      </c>
      <c r="N261" s="9" t="s">
        <v>296</v>
      </c>
      <c r="O261" s="121" t="s">
        <v>279</v>
      </c>
      <c r="P261" s="9" t="s">
        <v>283</v>
      </c>
      <c r="Q261" s="40" t="s">
        <v>281</v>
      </c>
    </row>
    <row r="262" spans="1:17" ht="49.5" x14ac:dyDescent="0.25">
      <c r="A262" s="25">
        <v>72141000</v>
      </c>
      <c r="B262" s="20" t="s">
        <v>345</v>
      </c>
      <c r="C262" s="3">
        <v>3</v>
      </c>
      <c r="D262" s="3">
        <v>3</v>
      </c>
      <c r="E262" s="21">
        <v>2</v>
      </c>
      <c r="F262" s="21">
        <v>1</v>
      </c>
      <c r="G262" s="22" t="s">
        <v>18</v>
      </c>
      <c r="H262" s="21">
        <v>0</v>
      </c>
      <c r="I262" s="23">
        <v>4743004.9479999999</v>
      </c>
      <c r="J262" s="51">
        <v>4743004.9479999999</v>
      </c>
      <c r="K262" s="21">
        <v>0</v>
      </c>
      <c r="L262" s="21" t="s">
        <v>294</v>
      </c>
      <c r="M262" s="9" t="s">
        <v>295</v>
      </c>
      <c r="N262" s="9" t="s">
        <v>296</v>
      </c>
      <c r="O262" s="121" t="s">
        <v>279</v>
      </c>
      <c r="P262" s="9" t="s">
        <v>283</v>
      </c>
      <c r="Q262" s="40" t="s">
        <v>281</v>
      </c>
    </row>
    <row r="263" spans="1:17" ht="49.5" x14ac:dyDescent="0.25">
      <c r="A263" s="25">
        <v>72141000</v>
      </c>
      <c r="B263" s="20" t="s">
        <v>346</v>
      </c>
      <c r="C263" s="3">
        <v>3</v>
      </c>
      <c r="D263" s="3">
        <v>3</v>
      </c>
      <c r="E263" s="21">
        <v>2</v>
      </c>
      <c r="F263" s="21">
        <v>1</v>
      </c>
      <c r="G263" s="22" t="s">
        <v>18</v>
      </c>
      <c r="H263" s="21">
        <v>0</v>
      </c>
      <c r="I263" s="23">
        <v>3794403.9583999999</v>
      </c>
      <c r="J263" s="51">
        <v>3794403.9583999999</v>
      </c>
      <c r="K263" s="21">
        <v>0</v>
      </c>
      <c r="L263" s="21" t="s">
        <v>294</v>
      </c>
      <c r="M263" s="9" t="s">
        <v>295</v>
      </c>
      <c r="N263" s="9" t="s">
        <v>296</v>
      </c>
      <c r="O263" s="121" t="s">
        <v>279</v>
      </c>
      <c r="P263" s="9" t="s">
        <v>283</v>
      </c>
      <c r="Q263" s="40" t="s">
        <v>281</v>
      </c>
    </row>
    <row r="264" spans="1:17" ht="49.5" x14ac:dyDescent="0.25">
      <c r="A264" s="25">
        <v>72141000</v>
      </c>
      <c r="B264" s="20" t="s">
        <v>347</v>
      </c>
      <c r="C264" s="3">
        <v>3</v>
      </c>
      <c r="D264" s="3">
        <v>3</v>
      </c>
      <c r="E264" s="21">
        <v>2</v>
      </c>
      <c r="F264" s="21">
        <v>1</v>
      </c>
      <c r="G264" s="22" t="s">
        <v>18</v>
      </c>
      <c r="H264" s="21">
        <v>0</v>
      </c>
      <c r="I264" s="23">
        <v>5691605.9375999998</v>
      </c>
      <c r="J264" s="51">
        <v>5691605.9375999998</v>
      </c>
      <c r="K264" s="21">
        <v>0</v>
      </c>
      <c r="L264" s="21" t="s">
        <v>294</v>
      </c>
      <c r="M264" s="9" t="s">
        <v>295</v>
      </c>
      <c r="N264" s="9" t="s">
        <v>296</v>
      </c>
      <c r="O264" s="121" t="s">
        <v>279</v>
      </c>
      <c r="P264" s="9" t="s">
        <v>283</v>
      </c>
      <c r="Q264" s="40" t="s">
        <v>281</v>
      </c>
    </row>
    <row r="265" spans="1:17" ht="49.5" x14ac:dyDescent="0.25">
      <c r="A265" s="25">
        <v>72141000</v>
      </c>
      <c r="B265" s="20" t="s">
        <v>348</v>
      </c>
      <c r="C265" s="3">
        <v>3</v>
      </c>
      <c r="D265" s="3">
        <v>3</v>
      </c>
      <c r="E265" s="21">
        <v>2</v>
      </c>
      <c r="F265" s="21">
        <v>1</v>
      </c>
      <c r="G265" s="22" t="s">
        <v>18</v>
      </c>
      <c r="H265" s="21">
        <v>0</v>
      </c>
      <c r="I265" s="23">
        <v>5691605.9375999998</v>
      </c>
      <c r="J265" s="51">
        <v>5691605.9375999998</v>
      </c>
      <c r="K265" s="21">
        <v>0</v>
      </c>
      <c r="L265" s="21" t="s">
        <v>294</v>
      </c>
      <c r="M265" s="9" t="s">
        <v>295</v>
      </c>
      <c r="N265" s="9" t="s">
        <v>296</v>
      </c>
      <c r="O265" s="121" t="s">
        <v>279</v>
      </c>
      <c r="P265" s="9" t="s">
        <v>283</v>
      </c>
      <c r="Q265" s="40" t="s">
        <v>281</v>
      </c>
    </row>
    <row r="266" spans="1:17" ht="49.5" x14ac:dyDescent="0.25">
      <c r="A266" s="25">
        <v>72141000</v>
      </c>
      <c r="B266" s="20" t="s">
        <v>349</v>
      </c>
      <c r="C266" s="3">
        <v>3</v>
      </c>
      <c r="D266" s="3">
        <v>3</v>
      </c>
      <c r="E266" s="21">
        <v>2</v>
      </c>
      <c r="F266" s="21">
        <v>1</v>
      </c>
      <c r="G266" s="22" t="s">
        <v>18</v>
      </c>
      <c r="H266" s="21">
        <v>0</v>
      </c>
      <c r="I266" s="23">
        <v>5691605.9375999998</v>
      </c>
      <c r="J266" s="51">
        <v>5691605.9375999998</v>
      </c>
      <c r="K266" s="21">
        <v>0</v>
      </c>
      <c r="L266" s="21" t="s">
        <v>294</v>
      </c>
      <c r="M266" s="9" t="s">
        <v>295</v>
      </c>
      <c r="N266" s="9" t="s">
        <v>296</v>
      </c>
      <c r="O266" s="121" t="s">
        <v>279</v>
      </c>
      <c r="P266" s="9" t="s">
        <v>283</v>
      </c>
      <c r="Q266" s="40" t="s">
        <v>281</v>
      </c>
    </row>
    <row r="267" spans="1:17" ht="49.5" x14ac:dyDescent="0.25">
      <c r="A267" s="25">
        <v>72141000</v>
      </c>
      <c r="B267" s="20" t="s">
        <v>350</v>
      </c>
      <c r="C267" s="3">
        <v>3</v>
      </c>
      <c r="D267" s="3">
        <v>3</v>
      </c>
      <c r="E267" s="21">
        <v>6</v>
      </c>
      <c r="F267" s="21">
        <v>6</v>
      </c>
      <c r="G267" s="22" t="s">
        <v>18</v>
      </c>
      <c r="H267" s="21">
        <v>0</v>
      </c>
      <c r="I267" s="23">
        <v>114782631.6626</v>
      </c>
      <c r="J267" s="51">
        <v>114782631.6626</v>
      </c>
      <c r="K267" s="21">
        <v>0</v>
      </c>
      <c r="L267" s="21" t="s">
        <v>294</v>
      </c>
      <c r="M267" s="9" t="s">
        <v>295</v>
      </c>
      <c r="N267" s="9" t="s">
        <v>296</v>
      </c>
      <c r="O267" s="121" t="s">
        <v>279</v>
      </c>
      <c r="P267" s="9" t="s">
        <v>283</v>
      </c>
      <c r="Q267" s="40" t="s">
        <v>281</v>
      </c>
    </row>
    <row r="268" spans="1:17" ht="66" x14ac:dyDescent="0.25">
      <c r="A268" s="25">
        <v>72141000</v>
      </c>
      <c r="B268" s="20" t="s">
        <v>351</v>
      </c>
      <c r="C268" s="3">
        <v>3</v>
      </c>
      <c r="D268" s="3">
        <v>3</v>
      </c>
      <c r="E268" s="21">
        <v>6</v>
      </c>
      <c r="F268" s="21">
        <v>6</v>
      </c>
      <c r="G268" s="22" t="s">
        <v>18</v>
      </c>
      <c r="H268" s="21">
        <v>0</v>
      </c>
      <c r="I268" s="23">
        <v>114782631.6626</v>
      </c>
      <c r="J268" s="51">
        <v>114782631.6626</v>
      </c>
      <c r="K268" s="21">
        <v>0</v>
      </c>
      <c r="L268" s="21" t="s">
        <v>294</v>
      </c>
      <c r="M268" s="9" t="s">
        <v>295</v>
      </c>
      <c r="N268" s="9" t="s">
        <v>296</v>
      </c>
      <c r="O268" s="121" t="s">
        <v>279</v>
      </c>
      <c r="P268" s="9" t="s">
        <v>283</v>
      </c>
      <c r="Q268" s="40" t="s">
        <v>281</v>
      </c>
    </row>
    <row r="269" spans="1:17" ht="66" x14ac:dyDescent="0.25">
      <c r="A269" s="25">
        <v>72141000</v>
      </c>
      <c r="B269" s="20" t="s">
        <v>352</v>
      </c>
      <c r="C269" s="3">
        <v>3</v>
      </c>
      <c r="D269" s="3">
        <v>3</v>
      </c>
      <c r="E269" s="21">
        <v>8</v>
      </c>
      <c r="F269" s="21">
        <v>1</v>
      </c>
      <c r="G269" s="22" t="s">
        <v>79</v>
      </c>
      <c r="H269" s="21">
        <v>0</v>
      </c>
      <c r="I269" s="23">
        <v>924348563.4152</v>
      </c>
      <c r="J269" s="51">
        <v>924348563.4152</v>
      </c>
      <c r="K269" s="21">
        <v>0</v>
      </c>
      <c r="L269" s="21" t="s">
        <v>294</v>
      </c>
      <c r="M269" s="9" t="s">
        <v>295</v>
      </c>
      <c r="N269" s="9" t="s">
        <v>296</v>
      </c>
      <c r="O269" s="121" t="s">
        <v>279</v>
      </c>
      <c r="P269" s="9" t="s">
        <v>283</v>
      </c>
      <c r="Q269" s="40" t="s">
        <v>281</v>
      </c>
    </row>
    <row r="270" spans="1:17" ht="66" x14ac:dyDescent="0.25">
      <c r="A270" s="25">
        <v>811015</v>
      </c>
      <c r="B270" s="20" t="s">
        <v>353</v>
      </c>
      <c r="C270" s="3">
        <v>3</v>
      </c>
      <c r="D270" s="3">
        <v>3</v>
      </c>
      <c r="E270" s="21">
        <v>9</v>
      </c>
      <c r="F270" s="21">
        <v>1</v>
      </c>
      <c r="G270" s="22" t="s">
        <v>76</v>
      </c>
      <c r="H270" s="21">
        <v>0</v>
      </c>
      <c r="I270" s="125">
        <f>+I269*0.1</f>
        <v>92434856.341520011</v>
      </c>
      <c r="J270" s="125">
        <f>+I270</f>
        <v>92434856.341520011</v>
      </c>
      <c r="K270" s="21">
        <v>0</v>
      </c>
      <c r="L270" s="21" t="s">
        <v>294</v>
      </c>
      <c r="M270" s="9" t="s">
        <v>295</v>
      </c>
      <c r="N270" s="9" t="s">
        <v>296</v>
      </c>
      <c r="O270" s="121" t="s">
        <v>279</v>
      </c>
      <c r="P270" s="9" t="s">
        <v>283</v>
      </c>
      <c r="Q270" s="40" t="s">
        <v>281</v>
      </c>
    </row>
    <row r="271" spans="1:17" ht="49.5" x14ac:dyDescent="0.25">
      <c r="A271" s="25">
        <v>72141000</v>
      </c>
      <c r="B271" s="20" t="s">
        <v>354</v>
      </c>
      <c r="C271" s="3">
        <v>3</v>
      </c>
      <c r="D271" s="3">
        <v>3</v>
      </c>
      <c r="E271" s="21">
        <v>3</v>
      </c>
      <c r="F271" s="21">
        <v>1</v>
      </c>
      <c r="G271" s="22" t="s">
        <v>51</v>
      </c>
      <c r="H271" s="21">
        <v>0</v>
      </c>
      <c r="I271" s="23">
        <v>157740228.39140424</v>
      </c>
      <c r="J271" s="51">
        <v>157740228.39140424</v>
      </c>
      <c r="K271" s="21">
        <v>0</v>
      </c>
      <c r="L271" s="21" t="s">
        <v>294</v>
      </c>
      <c r="M271" s="9" t="s">
        <v>295</v>
      </c>
      <c r="N271" s="9" t="s">
        <v>296</v>
      </c>
      <c r="O271" s="121" t="s">
        <v>279</v>
      </c>
      <c r="P271" s="9" t="s">
        <v>283</v>
      </c>
      <c r="Q271" s="40" t="s">
        <v>281</v>
      </c>
    </row>
    <row r="272" spans="1:17" ht="49.5" x14ac:dyDescent="0.25">
      <c r="A272" s="25">
        <v>72141000</v>
      </c>
      <c r="B272" s="20" t="s">
        <v>355</v>
      </c>
      <c r="C272" s="3">
        <v>3</v>
      </c>
      <c r="D272" s="3">
        <v>3</v>
      </c>
      <c r="E272" s="21">
        <v>3</v>
      </c>
      <c r="F272" s="21">
        <v>1</v>
      </c>
      <c r="G272" s="22" t="s">
        <v>51</v>
      </c>
      <c r="H272" s="21">
        <v>0</v>
      </c>
      <c r="I272" s="23">
        <v>141633263</v>
      </c>
      <c r="J272" s="51">
        <v>141633263</v>
      </c>
      <c r="K272" s="21">
        <v>0</v>
      </c>
      <c r="L272" s="21" t="s">
        <v>294</v>
      </c>
      <c r="M272" s="9" t="s">
        <v>295</v>
      </c>
      <c r="N272" s="9" t="s">
        <v>296</v>
      </c>
      <c r="O272" s="121" t="s">
        <v>279</v>
      </c>
      <c r="P272" s="9" t="s">
        <v>283</v>
      </c>
      <c r="Q272" s="40" t="s">
        <v>281</v>
      </c>
    </row>
    <row r="273" spans="1:17" ht="115.5" x14ac:dyDescent="0.25">
      <c r="A273" s="25">
        <v>72141000</v>
      </c>
      <c r="B273" s="20" t="s">
        <v>356</v>
      </c>
      <c r="C273" s="3">
        <v>3</v>
      </c>
      <c r="D273" s="3">
        <v>3</v>
      </c>
      <c r="E273" s="21">
        <v>3</v>
      </c>
      <c r="F273" s="21">
        <v>1</v>
      </c>
      <c r="G273" s="22" t="s">
        <v>51</v>
      </c>
      <c r="H273" s="21">
        <v>0</v>
      </c>
      <c r="I273" s="23">
        <v>488585915.5</v>
      </c>
      <c r="J273" s="51">
        <v>488585915.5</v>
      </c>
      <c r="K273" s="21">
        <v>0</v>
      </c>
      <c r="L273" s="21" t="s">
        <v>294</v>
      </c>
      <c r="M273" s="9" t="s">
        <v>295</v>
      </c>
      <c r="N273" s="9" t="s">
        <v>296</v>
      </c>
      <c r="O273" s="121" t="s">
        <v>279</v>
      </c>
      <c r="P273" s="9" t="s">
        <v>283</v>
      </c>
      <c r="Q273" s="40" t="s">
        <v>281</v>
      </c>
    </row>
    <row r="274" spans="1:17" ht="49.5" x14ac:dyDescent="0.25">
      <c r="A274" s="25">
        <v>72141000</v>
      </c>
      <c r="B274" s="20" t="s">
        <v>357</v>
      </c>
      <c r="C274" s="3">
        <v>3</v>
      </c>
      <c r="D274" s="3">
        <v>3</v>
      </c>
      <c r="E274" s="21">
        <v>3</v>
      </c>
      <c r="F274" s="21">
        <v>1</v>
      </c>
      <c r="G274" s="22" t="s">
        <v>51</v>
      </c>
      <c r="H274" s="21">
        <v>0</v>
      </c>
      <c r="I274" s="23">
        <v>112368412.28888001</v>
      </c>
      <c r="J274" s="51">
        <v>112368412.28888001</v>
      </c>
      <c r="K274" s="21">
        <v>0</v>
      </c>
      <c r="L274" s="21" t="s">
        <v>294</v>
      </c>
      <c r="M274" s="9" t="s">
        <v>295</v>
      </c>
      <c r="N274" s="9" t="s">
        <v>296</v>
      </c>
      <c r="O274" s="121" t="s">
        <v>279</v>
      </c>
      <c r="P274" s="9" t="s">
        <v>283</v>
      </c>
      <c r="Q274" s="40" t="s">
        <v>281</v>
      </c>
    </row>
    <row r="275" spans="1:17" ht="66" x14ac:dyDescent="0.25">
      <c r="A275" s="25">
        <v>72141000</v>
      </c>
      <c r="B275" s="20" t="s">
        <v>358</v>
      </c>
      <c r="C275" s="3">
        <v>3</v>
      </c>
      <c r="D275" s="3">
        <v>3</v>
      </c>
      <c r="E275" s="21">
        <v>3</v>
      </c>
      <c r="F275" s="21">
        <v>1</v>
      </c>
      <c r="G275" s="22" t="s">
        <v>51</v>
      </c>
      <c r="H275" s="21">
        <v>0</v>
      </c>
      <c r="I275" s="23">
        <v>99876005.302204996</v>
      </c>
      <c r="J275" s="51">
        <v>99876005.302204996</v>
      </c>
      <c r="K275" s="21">
        <v>0</v>
      </c>
      <c r="L275" s="21" t="s">
        <v>294</v>
      </c>
      <c r="M275" s="9" t="s">
        <v>295</v>
      </c>
      <c r="N275" s="9" t="s">
        <v>296</v>
      </c>
      <c r="O275" s="121" t="s">
        <v>279</v>
      </c>
      <c r="P275" s="9" t="s">
        <v>283</v>
      </c>
      <c r="Q275" s="40" t="s">
        <v>281</v>
      </c>
    </row>
    <row r="276" spans="1:17" ht="66" x14ac:dyDescent="0.25">
      <c r="A276" s="25">
        <v>72141000</v>
      </c>
      <c r="B276" s="20" t="s">
        <v>359</v>
      </c>
      <c r="C276" s="3">
        <v>3</v>
      </c>
      <c r="D276" s="3">
        <v>3</v>
      </c>
      <c r="E276" s="21">
        <v>3</v>
      </c>
      <c r="F276" s="21">
        <v>1</v>
      </c>
      <c r="G276" s="22" t="s">
        <v>51</v>
      </c>
      <c r="H276" s="21">
        <v>0</v>
      </c>
      <c r="I276" s="23">
        <v>680038625</v>
      </c>
      <c r="J276" s="51">
        <v>680038625</v>
      </c>
      <c r="K276" s="21">
        <v>0</v>
      </c>
      <c r="L276" s="21" t="s">
        <v>294</v>
      </c>
      <c r="M276" s="9" t="s">
        <v>295</v>
      </c>
      <c r="N276" s="9" t="s">
        <v>296</v>
      </c>
      <c r="O276" s="121" t="s">
        <v>279</v>
      </c>
      <c r="P276" s="9" t="s">
        <v>283</v>
      </c>
      <c r="Q276" s="40" t="s">
        <v>281</v>
      </c>
    </row>
    <row r="277" spans="1:17" ht="49.5" x14ac:dyDescent="0.25">
      <c r="A277" s="25">
        <v>72141000</v>
      </c>
      <c r="B277" s="20" t="s">
        <v>360</v>
      </c>
      <c r="C277" s="3">
        <v>3</v>
      </c>
      <c r="D277" s="3">
        <v>3</v>
      </c>
      <c r="E277" s="21">
        <v>4</v>
      </c>
      <c r="F277" s="21">
        <v>1</v>
      </c>
      <c r="G277" s="22" t="s">
        <v>51</v>
      </c>
      <c r="H277" s="21">
        <v>0</v>
      </c>
      <c r="I277" s="23">
        <v>227383200.33175999</v>
      </c>
      <c r="J277" s="51">
        <v>227383200.33175999</v>
      </c>
      <c r="K277" s="21">
        <v>0</v>
      </c>
      <c r="L277" s="21" t="s">
        <v>294</v>
      </c>
      <c r="M277" s="9" t="s">
        <v>295</v>
      </c>
      <c r="N277" s="9" t="s">
        <v>296</v>
      </c>
      <c r="O277" s="121" t="s">
        <v>279</v>
      </c>
      <c r="P277" s="9" t="s">
        <v>283</v>
      </c>
      <c r="Q277" s="40" t="s">
        <v>281</v>
      </c>
    </row>
    <row r="278" spans="1:17" ht="66" x14ac:dyDescent="0.25">
      <c r="A278" s="25">
        <v>72141000</v>
      </c>
      <c r="B278" s="20" t="s">
        <v>361</v>
      </c>
      <c r="C278" s="3">
        <v>3</v>
      </c>
      <c r="D278" s="3">
        <v>3</v>
      </c>
      <c r="E278" s="21">
        <v>4</v>
      </c>
      <c r="F278" s="21">
        <v>1</v>
      </c>
      <c r="G278" s="22" t="s">
        <v>51</v>
      </c>
      <c r="H278" s="21">
        <v>0</v>
      </c>
      <c r="I278" s="23">
        <v>227383200.33175999</v>
      </c>
      <c r="J278" s="51">
        <v>227383200.33175999</v>
      </c>
      <c r="K278" s="21">
        <v>0</v>
      </c>
      <c r="L278" s="21" t="s">
        <v>294</v>
      </c>
      <c r="M278" s="9" t="s">
        <v>295</v>
      </c>
      <c r="N278" s="9" t="s">
        <v>296</v>
      </c>
      <c r="O278" s="121" t="s">
        <v>279</v>
      </c>
      <c r="P278" s="9" t="s">
        <v>283</v>
      </c>
      <c r="Q278" s="40" t="s">
        <v>281</v>
      </c>
    </row>
    <row r="279" spans="1:17" ht="66" x14ac:dyDescent="0.25">
      <c r="A279" s="25">
        <v>72141000</v>
      </c>
      <c r="B279" s="20" t="s">
        <v>362</v>
      </c>
      <c r="C279" s="3">
        <v>3</v>
      </c>
      <c r="D279" s="3">
        <v>3</v>
      </c>
      <c r="E279" s="21">
        <v>3</v>
      </c>
      <c r="F279" s="21">
        <v>1</v>
      </c>
      <c r="G279" s="22" t="s">
        <v>51</v>
      </c>
      <c r="H279" s="21">
        <v>0</v>
      </c>
      <c r="I279" s="23">
        <v>27352537.399999999</v>
      </c>
      <c r="J279" s="51">
        <v>27352537.399999999</v>
      </c>
      <c r="K279" s="21">
        <v>0</v>
      </c>
      <c r="L279" s="21" t="s">
        <v>294</v>
      </c>
      <c r="M279" s="9" t="s">
        <v>295</v>
      </c>
      <c r="N279" s="9" t="s">
        <v>296</v>
      </c>
      <c r="O279" s="121" t="s">
        <v>279</v>
      </c>
      <c r="P279" s="9" t="s">
        <v>283</v>
      </c>
      <c r="Q279" s="40" t="s">
        <v>281</v>
      </c>
    </row>
    <row r="280" spans="1:17" ht="49.5" x14ac:dyDescent="0.25">
      <c r="A280" s="25">
        <v>72141000</v>
      </c>
      <c r="B280" s="20" t="s">
        <v>363</v>
      </c>
      <c r="C280" s="3">
        <v>3</v>
      </c>
      <c r="D280" s="3">
        <v>3</v>
      </c>
      <c r="E280" s="21">
        <v>3</v>
      </c>
      <c r="F280" s="21">
        <v>1</v>
      </c>
      <c r="G280" s="22" t="s">
        <v>51</v>
      </c>
      <c r="H280" s="21">
        <v>0</v>
      </c>
      <c r="I280" s="23">
        <v>3794403.9583999999</v>
      </c>
      <c r="J280" s="51">
        <v>3794403.9583999999</v>
      </c>
      <c r="K280" s="21">
        <v>0</v>
      </c>
      <c r="L280" s="21" t="s">
        <v>294</v>
      </c>
      <c r="M280" s="9" t="s">
        <v>295</v>
      </c>
      <c r="N280" s="9" t="s">
        <v>296</v>
      </c>
      <c r="O280" s="121" t="s">
        <v>279</v>
      </c>
      <c r="P280" s="9" t="s">
        <v>283</v>
      </c>
      <c r="Q280" s="40" t="s">
        <v>281</v>
      </c>
    </row>
    <row r="281" spans="1:17" ht="66" x14ac:dyDescent="0.25">
      <c r="A281" s="25">
        <v>72141000</v>
      </c>
      <c r="B281" s="20" t="s">
        <v>364</v>
      </c>
      <c r="C281" s="3">
        <v>3</v>
      </c>
      <c r="D281" s="3">
        <v>3</v>
      </c>
      <c r="E281" s="21">
        <v>3</v>
      </c>
      <c r="F281" s="21">
        <v>1</v>
      </c>
      <c r="G281" s="22" t="s">
        <v>51</v>
      </c>
      <c r="H281" s="21">
        <v>0</v>
      </c>
      <c r="I281" s="23">
        <v>123778873.09125</v>
      </c>
      <c r="J281" s="51">
        <v>123778873.09125</v>
      </c>
      <c r="K281" s="21">
        <v>0</v>
      </c>
      <c r="L281" s="21" t="s">
        <v>294</v>
      </c>
      <c r="M281" s="9" t="s">
        <v>295</v>
      </c>
      <c r="N281" s="9" t="s">
        <v>296</v>
      </c>
      <c r="O281" s="121" t="s">
        <v>279</v>
      </c>
      <c r="P281" s="9" t="s">
        <v>283</v>
      </c>
      <c r="Q281" s="40" t="s">
        <v>281</v>
      </c>
    </row>
    <row r="282" spans="1:17" ht="49.5" x14ac:dyDescent="0.25">
      <c r="A282" s="25">
        <v>72141000</v>
      </c>
      <c r="B282" s="20" t="s">
        <v>365</v>
      </c>
      <c r="C282" s="3">
        <v>3</v>
      </c>
      <c r="D282" s="3">
        <v>3</v>
      </c>
      <c r="E282" s="21">
        <v>3</v>
      </c>
      <c r="F282" s="21">
        <v>1</v>
      </c>
      <c r="G282" s="22" t="s">
        <v>51</v>
      </c>
      <c r="H282" s="21">
        <v>0</v>
      </c>
      <c r="I282" s="23">
        <v>113388793</v>
      </c>
      <c r="J282" s="51">
        <v>113388793</v>
      </c>
      <c r="K282" s="21">
        <v>0</v>
      </c>
      <c r="L282" s="21" t="s">
        <v>294</v>
      </c>
      <c r="M282" s="9" t="s">
        <v>295</v>
      </c>
      <c r="N282" s="9" t="s">
        <v>296</v>
      </c>
      <c r="O282" s="121" t="s">
        <v>279</v>
      </c>
      <c r="P282" s="9" t="s">
        <v>283</v>
      </c>
      <c r="Q282" s="40" t="s">
        <v>281</v>
      </c>
    </row>
    <row r="283" spans="1:17" ht="66" x14ac:dyDescent="0.25">
      <c r="A283" s="25">
        <v>72141000</v>
      </c>
      <c r="B283" s="20" t="s">
        <v>366</v>
      </c>
      <c r="C283" s="3">
        <v>3</v>
      </c>
      <c r="D283" s="3">
        <v>3</v>
      </c>
      <c r="E283" s="21">
        <v>4</v>
      </c>
      <c r="F283" s="21">
        <v>1</v>
      </c>
      <c r="G283" s="22" t="s">
        <v>51</v>
      </c>
      <c r="H283" s="21">
        <v>0</v>
      </c>
      <c r="I283" s="23">
        <v>374867562</v>
      </c>
      <c r="J283" s="51">
        <v>374867562</v>
      </c>
      <c r="K283" s="21">
        <v>0</v>
      </c>
      <c r="L283" s="21" t="s">
        <v>294</v>
      </c>
      <c r="M283" s="9" t="s">
        <v>295</v>
      </c>
      <c r="N283" s="9" t="s">
        <v>296</v>
      </c>
      <c r="O283" s="121" t="s">
        <v>279</v>
      </c>
      <c r="P283" s="9" t="s">
        <v>283</v>
      </c>
      <c r="Q283" s="40" t="s">
        <v>281</v>
      </c>
    </row>
    <row r="284" spans="1:17" ht="66" x14ac:dyDescent="0.25">
      <c r="A284" s="25">
        <v>72141000</v>
      </c>
      <c r="B284" s="20" t="s">
        <v>367</v>
      </c>
      <c r="C284" s="3">
        <v>3</v>
      </c>
      <c r="D284" s="3">
        <v>3</v>
      </c>
      <c r="E284" s="21">
        <v>4</v>
      </c>
      <c r="F284" s="21">
        <v>1</v>
      </c>
      <c r="G284" s="22" t="s">
        <v>18</v>
      </c>
      <c r="H284" s="21">
        <v>0</v>
      </c>
      <c r="I284" s="23">
        <v>84867562</v>
      </c>
      <c r="J284" s="51">
        <f>+I284</f>
        <v>84867562</v>
      </c>
      <c r="K284" s="21">
        <v>0</v>
      </c>
      <c r="L284" s="21" t="s">
        <v>294</v>
      </c>
      <c r="M284" s="9" t="s">
        <v>295</v>
      </c>
      <c r="N284" s="9" t="s">
        <v>296</v>
      </c>
      <c r="O284" s="121" t="s">
        <v>279</v>
      </c>
      <c r="P284" s="9" t="s">
        <v>283</v>
      </c>
      <c r="Q284" s="40" t="s">
        <v>281</v>
      </c>
    </row>
    <row r="285" spans="1:17" ht="49.5" x14ac:dyDescent="0.25">
      <c r="A285" s="25">
        <v>72141000</v>
      </c>
      <c r="B285" s="20" t="s">
        <v>368</v>
      </c>
      <c r="C285" s="3">
        <v>3</v>
      </c>
      <c r="D285" s="3">
        <v>3</v>
      </c>
      <c r="E285" s="21">
        <v>3</v>
      </c>
      <c r="F285" s="21">
        <v>1</v>
      </c>
      <c r="G285" s="22" t="s">
        <v>51</v>
      </c>
      <c r="H285" s="21">
        <v>0</v>
      </c>
      <c r="I285" s="23">
        <v>465632524</v>
      </c>
      <c r="J285" s="51">
        <v>465632524</v>
      </c>
      <c r="K285" s="21">
        <v>0</v>
      </c>
      <c r="L285" s="21" t="s">
        <v>294</v>
      </c>
      <c r="M285" s="9" t="s">
        <v>295</v>
      </c>
      <c r="N285" s="9" t="s">
        <v>296</v>
      </c>
      <c r="O285" s="121" t="s">
        <v>279</v>
      </c>
      <c r="P285" s="9" t="s">
        <v>283</v>
      </c>
      <c r="Q285" s="40" t="s">
        <v>281</v>
      </c>
    </row>
    <row r="286" spans="1:17" ht="99" x14ac:dyDescent="0.25">
      <c r="A286" s="25">
        <v>76111501</v>
      </c>
      <c r="B286" s="20" t="s">
        <v>369</v>
      </c>
      <c r="C286" s="3">
        <v>1</v>
      </c>
      <c r="D286" s="3">
        <v>1</v>
      </c>
      <c r="E286" s="21">
        <v>12</v>
      </c>
      <c r="F286" s="21">
        <v>1</v>
      </c>
      <c r="G286" s="22" t="s">
        <v>18</v>
      </c>
      <c r="H286" s="21">
        <v>0</v>
      </c>
      <c r="I286" s="23">
        <v>85000000</v>
      </c>
      <c r="J286" s="51">
        <v>85000000</v>
      </c>
      <c r="K286" s="21">
        <v>1</v>
      </c>
      <c r="L286" s="21">
        <v>1</v>
      </c>
      <c r="M286" s="9" t="s">
        <v>295</v>
      </c>
      <c r="N286" s="9" t="s">
        <v>296</v>
      </c>
      <c r="O286" s="121" t="s">
        <v>279</v>
      </c>
      <c r="P286" s="9" t="s">
        <v>283</v>
      </c>
      <c r="Q286" s="40" t="s">
        <v>281</v>
      </c>
    </row>
    <row r="287" spans="1:17" ht="66" x14ac:dyDescent="0.25">
      <c r="A287" s="29" t="str">
        <f>+[3]Hoja2!A50937</f>
        <v>80161503</v>
      </c>
      <c r="B287" s="20" t="s">
        <v>370</v>
      </c>
      <c r="C287" s="3">
        <v>1</v>
      </c>
      <c r="D287" s="3">
        <v>1</v>
      </c>
      <c r="E287" s="21">
        <v>12</v>
      </c>
      <c r="F287" s="21">
        <v>1</v>
      </c>
      <c r="G287" s="22">
        <f>+[3]Hoja2!G192</f>
        <v>0</v>
      </c>
      <c r="H287" s="21">
        <v>0</v>
      </c>
      <c r="I287" s="23">
        <v>112000000</v>
      </c>
      <c r="J287" s="51">
        <f>+I287</f>
        <v>112000000</v>
      </c>
      <c r="K287" s="21">
        <v>0</v>
      </c>
      <c r="L287" s="21">
        <v>0</v>
      </c>
      <c r="M287" s="9" t="s">
        <v>295</v>
      </c>
      <c r="N287" s="9" t="s">
        <v>296</v>
      </c>
      <c r="O287" s="121" t="s">
        <v>279</v>
      </c>
      <c r="P287" s="9" t="s">
        <v>283</v>
      </c>
      <c r="Q287" s="40" t="s">
        <v>281</v>
      </c>
    </row>
    <row r="288" spans="1:17" ht="49.5" x14ac:dyDescent="0.25">
      <c r="A288" s="29" t="str">
        <f>+[3]Hoja2!A50938</f>
        <v>80161504</v>
      </c>
      <c r="B288" s="20" t="s">
        <v>371</v>
      </c>
      <c r="C288" s="3">
        <v>1</v>
      </c>
      <c r="D288" s="3">
        <v>1</v>
      </c>
      <c r="E288" s="21">
        <v>12</v>
      </c>
      <c r="F288" s="21">
        <v>1</v>
      </c>
      <c r="G288" s="22">
        <f>+[3]Hoja2!G193</f>
        <v>0</v>
      </c>
      <c r="H288" s="21">
        <v>0</v>
      </c>
      <c r="I288" s="23">
        <v>112000000</v>
      </c>
      <c r="J288" s="51">
        <f>+I288</f>
        <v>112000000</v>
      </c>
      <c r="K288" s="21">
        <v>0</v>
      </c>
      <c r="L288" s="21">
        <v>0</v>
      </c>
      <c r="M288" s="9" t="s">
        <v>295</v>
      </c>
      <c r="N288" s="9" t="s">
        <v>296</v>
      </c>
      <c r="O288" s="121" t="s">
        <v>279</v>
      </c>
      <c r="P288" s="9" t="s">
        <v>283</v>
      </c>
      <c r="Q288" s="40" t="s">
        <v>281</v>
      </c>
    </row>
    <row r="289" spans="1:17" ht="49.5" x14ac:dyDescent="0.25">
      <c r="A289" s="29" t="str">
        <f>+[3]Hoja2!A50939</f>
        <v>80161505</v>
      </c>
      <c r="B289" s="20" t="s">
        <v>372</v>
      </c>
      <c r="C289" s="3">
        <v>1</v>
      </c>
      <c r="D289" s="3">
        <v>1</v>
      </c>
      <c r="E289" s="21">
        <v>2</v>
      </c>
      <c r="F289" s="21">
        <v>1</v>
      </c>
      <c r="G289" s="22">
        <f>+[3]Hoja2!G196</f>
        <v>0</v>
      </c>
      <c r="H289" s="21">
        <v>0</v>
      </c>
      <c r="I289" s="23">
        <v>8000000</v>
      </c>
      <c r="J289" s="51">
        <f>+I289</f>
        <v>8000000</v>
      </c>
      <c r="K289" s="21">
        <v>0</v>
      </c>
      <c r="L289" s="21">
        <v>0</v>
      </c>
      <c r="M289" s="9" t="s">
        <v>295</v>
      </c>
      <c r="N289" s="9" t="s">
        <v>296</v>
      </c>
      <c r="O289" s="121" t="s">
        <v>279</v>
      </c>
      <c r="P289" s="9" t="s">
        <v>283</v>
      </c>
      <c r="Q289" s="40" t="s">
        <v>281</v>
      </c>
    </row>
    <row r="290" spans="1:17" ht="165" x14ac:dyDescent="0.25">
      <c r="A290" s="126">
        <v>80101706</v>
      </c>
      <c r="B290" s="127" t="s">
        <v>373</v>
      </c>
      <c r="C290" s="110">
        <v>1</v>
      </c>
      <c r="D290" s="110">
        <v>1</v>
      </c>
      <c r="E290" s="110">
        <v>11</v>
      </c>
      <c r="F290" s="110">
        <v>1</v>
      </c>
      <c r="G290" s="111" t="s">
        <v>374</v>
      </c>
      <c r="H290" s="110">
        <v>1</v>
      </c>
      <c r="I290" s="128">
        <v>6024000000</v>
      </c>
      <c r="J290" s="128">
        <v>6024000000</v>
      </c>
      <c r="K290" s="110">
        <v>0</v>
      </c>
      <c r="L290" s="21">
        <v>0</v>
      </c>
      <c r="M290" s="110" t="s">
        <v>375</v>
      </c>
      <c r="N290" s="129" t="s">
        <v>376</v>
      </c>
      <c r="O290" s="110" t="s">
        <v>377</v>
      </c>
      <c r="P290" s="110">
        <v>1174</v>
      </c>
      <c r="Q290" s="130" t="s">
        <v>378</v>
      </c>
    </row>
    <row r="291" spans="1:17" ht="105" x14ac:dyDescent="0.25">
      <c r="A291" s="113" t="s">
        <v>379</v>
      </c>
      <c r="B291" s="131" t="s">
        <v>380</v>
      </c>
      <c r="C291" s="113">
        <v>2</v>
      </c>
      <c r="D291" s="113">
        <v>3</v>
      </c>
      <c r="E291" s="113">
        <v>9</v>
      </c>
      <c r="F291" s="113">
        <v>1</v>
      </c>
      <c r="G291" s="113" t="s">
        <v>51</v>
      </c>
      <c r="H291" s="113">
        <v>0</v>
      </c>
      <c r="I291" s="132">
        <v>800000000</v>
      </c>
      <c r="J291" s="132">
        <v>800000000</v>
      </c>
      <c r="K291" s="113">
        <v>0</v>
      </c>
      <c r="L291" s="113" t="s">
        <v>294</v>
      </c>
      <c r="M291" s="113" t="s">
        <v>381</v>
      </c>
      <c r="N291" s="113" t="s">
        <v>382</v>
      </c>
      <c r="O291" s="113" t="s">
        <v>383</v>
      </c>
      <c r="P291" s="113">
        <v>7239782</v>
      </c>
      <c r="Q291" s="40" t="s">
        <v>384</v>
      </c>
    </row>
    <row r="292" spans="1:17" ht="60" x14ac:dyDescent="0.25">
      <c r="A292" s="133" t="s">
        <v>385</v>
      </c>
      <c r="B292" s="131" t="s">
        <v>386</v>
      </c>
      <c r="C292" s="113">
        <v>1</v>
      </c>
      <c r="D292" s="113">
        <v>2</v>
      </c>
      <c r="E292" s="113">
        <v>10</v>
      </c>
      <c r="F292" s="113">
        <v>1</v>
      </c>
      <c r="G292" s="113" t="s">
        <v>76</v>
      </c>
      <c r="H292" s="113">
        <v>0</v>
      </c>
      <c r="I292" s="134">
        <v>900000000</v>
      </c>
      <c r="J292" s="134">
        <f>I292</f>
        <v>900000000</v>
      </c>
      <c r="K292" s="113">
        <v>0</v>
      </c>
      <c r="L292" s="113" t="s">
        <v>294</v>
      </c>
      <c r="M292" s="113" t="s">
        <v>381</v>
      </c>
      <c r="N292" s="113" t="s">
        <v>382</v>
      </c>
      <c r="O292" s="113" t="s">
        <v>383</v>
      </c>
      <c r="P292" s="113">
        <v>7239782</v>
      </c>
      <c r="Q292" s="40" t="s">
        <v>384</v>
      </c>
    </row>
    <row r="293" spans="1:17" ht="75" x14ac:dyDescent="0.25">
      <c r="A293" s="133" t="s">
        <v>385</v>
      </c>
      <c r="B293" s="131" t="s">
        <v>387</v>
      </c>
      <c r="C293" s="113">
        <v>1</v>
      </c>
      <c r="D293" s="113">
        <v>2</v>
      </c>
      <c r="E293" s="113">
        <v>10</v>
      </c>
      <c r="F293" s="113">
        <v>1</v>
      </c>
      <c r="G293" s="113" t="s">
        <v>76</v>
      </c>
      <c r="H293" s="113">
        <v>0</v>
      </c>
      <c r="I293" s="134">
        <v>280000000</v>
      </c>
      <c r="J293" s="134">
        <f>I293</f>
        <v>280000000</v>
      </c>
      <c r="K293" s="113">
        <v>0</v>
      </c>
      <c r="L293" s="113" t="s">
        <v>294</v>
      </c>
      <c r="M293" s="113" t="s">
        <v>381</v>
      </c>
      <c r="N293" s="113" t="s">
        <v>382</v>
      </c>
      <c r="O293" s="113" t="s">
        <v>383</v>
      </c>
      <c r="P293" s="113">
        <v>7239782</v>
      </c>
      <c r="Q293" s="40" t="s">
        <v>384</v>
      </c>
    </row>
    <row r="294" spans="1:17" ht="60" x14ac:dyDescent="0.25">
      <c r="A294" s="133">
        <v>72141000</v>
      </c>
      <c r="B294" s="131" t="s">
        <v>388</v>
      </c>
      <c r="C294" s="113">
        <v>3</v>
      </c>
      <c r="D294" s="113">
        <v>4</v>
      </c>
      <c r="E294" s="113">
        <v>5</v>
      </c>
      <c r="F294" s="113">
        <v>1</v>
      </c>
      <c r="G294" s="113" t="s">
        <v>51</v>
      </c>
      <c r="H294" s="113">
        <v>1</v>
      </c>
      <c r="I294" s="132">
        <v>800000000</v>
      </c>
      <c r="J294" s="132">
        <v>800000000</v>
      </c>
      <c r="K294" s="113">
        <v>0</v>
      </c>
      <c r="L294" s="113" t="s">
        <v>294</v>
      </c>
      <c r="M294" s="113" t="s">
        <v>381</v>
      </c>
      <c r="N294" s="113" t="s">
        <v>382</v>
      </c>
      <c r="O294" s="113" t="s">
        <v>383</v>
      </c>
      <c r="P294" s="113">
        <v>7239782</v>
      </c>
      <c r="Q294" s="40" t="s">
        <v>384</v>
      </c>
    </row>
    <row r="295" spans="1:17" ht="60" x14ac:dyDescent="0.25">
      <c r="A295" s="133">
        <v>72141000</v>
      </c>
      <c r="B295" s="131" t="s">
        <v>389</v>
      </c>
      <c r="C295" s="113">
        <v>3</v>
      </c>
      <c r="D295" s="113">
        <v>4</v>
      </c>
      <c r="E295" s="113">
        <v>5</v>
      </c>
      <c r="F295" s="113">
        <v>1</v>
      </c>
      <c r="G295" s="113" t="s">
        <v>51</v>
      </c>
      <c r="H295" s="113">
        <v>1</v>
      </c>
      <c r="I295" s="132">
        <v>800000000</v>
      </c>
      <c r="J295" s="132">
        <v>800000000</v>
      </c>
      <c r="K295" s="113">
        <v>0</v>
      </c>
      <c r="L295" s="113" t="s">
        <v>294</v>
      </c>
      <c r="M295" s="113" t="s">
        <v>381</v>
      </c>
      <c r="N295" s="113" t="s">
        <v>382</v>
      </c>
      <c r="O295" s="113" t="s">
        <v>383</v>
      </c>
      <c r="P295" s="113">
        <v>7239782</v>
      </c>
      <c r="Q295" s="40" t="s">
        <v>384</v>
      </c>
    </row>
    <row r="296" spans="1:17" ht="75" x14ac:dyDescent="0.25">
      <c r="A296" s="133">
        <v>72141000</v>
      </c>
      <c r="B296" s="131" t="s">
        <v>390</v>
      </c>
      <c r="C296" s="113">
        <v>3</v>
      </c>
      <c r="D296" s="113">
        <v>4</v>
      </c>
      <c r="E296" s="113">
        <v>6</v>
      </c>
      <c r="F296" s="113">
        <v>1</v>
      </c>
      <c r="G296" s="113" t="s">
        <v>51</v>
      </c>
      <c r="H296" s="113">
        <v>1</v>
      </c>
      <c r="I296" s="132">
        <v>800000000</v>
      </c>
      <c r="J296" s="132">
        <v>800000000</v>
      </c>
      <c r="K296" s="113">
        <v>0</v>
      </c>
      <c r="L296" s="113" t="s">
        <v>294</v>
      </c>
      <c r="M296" s="113" t="s">
        <v>381</v>
      </c>
      <c r="N296" s="113" t="s">
        <v>382</v>
      </c>
      <c r="O296" s="113" t="s">
        <v>383</v>
      </c>
      <c r="P296" s="113">
        <v>7239782</v>
      </c>
      <c r="Q296" s="40" t="s">
        <v>384</v>
      </c>
    </row>
    <row r="297" spans="1:17" ht="165" x14ac:dyDescent="0.25">
      <c r="A297" s="113">
        <v>90101700</v>
      </c>
      <c r="B297" s="131" t="s">
        <v>391</v>
      </c>
      <c r="C297" s="110">
        <v>1</v>
      </c>
      <c r="D297" s="110">
        <v>1</v>
      </c>
      <c r="E297" s="110">
        <v>12</v>
      </c>
      <c r="F297" s="113">
        <v>1</v>
      </c>
      <c r="G297" s="135" t="s">
        <v>18</v>
      </c>
      <c r="H297" s="136">
        <v>0</v>
      </c>
      <c r="I297" s="137">
        <v>48000000</v>
      </c>
      <c r="J297" s="137">
        <f>I297</f>
        <v>48000000</v>
      </c>
      <c r="K297" s="113">
        <v>0</v>
      </c>
      <c r="L297" s="113" t="s">
        <v>294</v>
      </c>
      <c r="M297" s="113" t="s">
        <v>381</v>
      </c>
      <c r="N297" s="113" t="s">
        <v>382</v>
      </c>
      <c r="O297" s="113" t="s">
        <v>383</v>
      </c>
      <c r="P297" s="113">
        <v>7239782</v>
      </c>
      <c r="Q297" s="40" t="s">
        <v>384</v>
      </c>
    </row>
    <row r="298" spans="1:17" ht="76.5" x14ac:dyDescent="0.25">
      <c r="A298" s="138">
        <v>72101507</v>
      </c>
      <c r="B298" s="139" t="s">
        <v>392</v>
      </c>
      <c r="C298" s="110">
        <v>3</v>
      </c>
      <c r="D298" s="110">
        <v>3</v>
      </c>
      <c r="E298" s="110">
        <v>3</v>
      </c>
      <c r="F298" s="113">
        <v>1</v>
      </c>
      <c r="G298" s="135" t="s">
        <v>18</v>
      </c>
      <c r="H298" s="136">
        <v>0</v>
      </c>
      <c r="I298" s="132">
        <v>80000000</v>
      </c>
      <c r="J298" s="132">
        <f>I298</f>
        <v>80000000</v>
      </c>
      <c r="K298" s="113">
        <v>0</v>
      </c>
      <c r="L298" s="113" t="s">
        <v>294</v>
      </c>
      <c r="M298" s="113" t="s">
        <v>381</v>
      </c>
      <c r="N298" s="113" t="s">
        <v>382</v>
      </c>
      <c r="O298" s="113" t="s">
        <v>383</v>
      </c>
      <c r="P298" s="113">
        <v>7239782</v>
      </c>
      <c r="Q298" s="40" t="s">
        <v>384</v>
      </c>
    </row>
    <row r="299" spans="1:17" ht="45" x14ac:dyDescent="0.25">
      <c r="A299" s="133">
        <v>72141000</v>
      </c>
      <c r="B299" s="131" t="s">
        <v>393</v>
      </c>
      <c r="C299" s="113">
        <v>3</v>
      </c>
      <c r="D299" s="113">
        <v>4</v>
      </c>
      <c r="E299" s="113">
        <v>4</v>
      </c>
      <c r="F299" s="113">
        <v>1</v>
      </c>
      <c r="G299" s="113" t="s">
        <v>51</v>
      </c>
      <c r="H299" s="113">
        <v>1</v>
      </c>
      <c r="I299" s="132">
        <v>500000000</v>
      </c>
      <c r="J299" s="132">
        <f>I299</f>
        <v>500000000</v>
      </c>
      <c r="K299" s="113">
        <v>0</v>
      </c>
      <c r="L299" s="113" t="s">
        <v>294</v>
      </c>
      <c r="M299" s="113" t="s">
        <v>381</v>
      </c>
      <c r="N299" s="113" t="s">
        <v>382</v>
      </c>
      <c r="O299" s="113" t="s">
        <v>383</v>
      </c>
      <c r="P299" s="113">
        <v>7239782</v>
      </c>
      <c r="Q299" s="40" t="s">
        <v>384</v>
      </c>
    </row>
    <row r="300" spans="1:17" ht="45" x14ac:dyDescent="0.25">
      <c r="A300" s="133">
        <v>81101500</v>
      </c>
      <c r="B300" s="140" t="s">
        <v>394</v>
      </c>
      <c r="C300" s="113">
        <v>3</v>
      </c>
      <c r="D300" s="113">
        <v>4</v>
      </c>
      <c r="E300" s="113">
        <v>4</v>
      </c>
      <c r="F300" s="113">
        <v>1</v>
      </c>
      <c r="G300" s="113" t="s">
        <v>76</v>
      </c>
      <c r="H300" s="113">
        <v>0</v>
      </c>
      <c r="I300" s="132">
        <v>200000000</v>
      </c>
      <c r="J300" s="132">
        <f>I300</f>
        <v>200000000</v>
      </c>
      <c r="K300" s="113">
        <v>0</v>
      </c>
      <c r="L300" s="113" t="s">
        <v>294</v>
      </c>
      <c r="M300" s="113" t="s">
        <v>381</v>
      </c>
      <c r="N300" s="113" t="s">
        <v>382</v>
      </c>
      <c r="O300" s="113" t="s">
        <v>383</v>
      </c>
      <c r="P300" s="113">
        <v>7239782</v>
      </c>
      <c r="Q300" s="40" t="s">
        <v>384</v>
      </c>
    </row>
    <row r="301" spans="1:17" x14ac:dyDescent="0.25">
      <c r="A301" s="222" t="s">
        <v>395</v>
      </c>
      <c r="B301" s="222" t="s">
        <v>396</v>
      </c>
      <c r="C301" s="236">
        <v>3</v>
      </c>
      <c r="D301" s="236">
        <v>3</v>
      </c>
      <c r="E301" s="236" t="s">
        <v>397</v>
      </c>
      <c r="F301" s="113">
        <v>1</v>
      </c>
      <c r="G301" s="222" t="s">
        <v>432</v>
      </c>
      <c r="H301" s="222">
        <v>0</v>
      </c>
      <c r="I301" s="237">
        <v>150000000</v>
      </c>
      <c r="J301" s="237">
        <v>150000000</v>
      </c>
      <c r="K301" s="236"/>
      <c r="L301" s="236" t="s">
        <v>294</v>
      </c>
      <c r="M301" s="236" t="s">
        <v>398</v>
      </c>
      <c r="N301" s="236" t="s">
        <v>399</v>
      </c>
      <c r="O301" s="236" t="s">
        <v>400</v>
      </c>
      <c r="P301" s="236" t="s">
        <v>401</v>
      </c>
      <c r="Q301" s="236" t="s">
        <v>402</v>
      </c>
    </row>
    <row r="302" spans="1:17" x14ac:dyDescent="0.25">
      <c r="A302" s="222" t="s">
        <v>403</v>
      </c>
      <c r="B302" s="222" t="s">
        <v>404</v>
      </c>
      <c r="C302" s="236">
        <v>3</v>
      </c>
      <c r="D302" s="236">
        <v>3</v>
      </c>
      <c r="E302" s="236" t="s">
        <v>405</v>
      </c>
      <c r="F302" s="113">
        <v>1</v>
      </c>
      <c r="G302" s="222" t="s">
        <v>432</v>
      </c>
      <c r="H302" s="222">
        <v>0</v>
      </c>
      <c r="I302" s="237">
        <v>300000000</v>
      </c>
      <c r="J302" s="237">
        <v>300000000</v>
      </c>
      <c r="K302" s="236"/>
      <c r="L302" s="236" t="s">
        <v>294</v>
      </c>
      <c r="M302" s="236" t="s">
        <v>398</v>
      </c>
      <c r="N302" s="236" t="s">
        <v>399</v>
      </c>
      <c r="O302" s="236" t="s">
        <v>400</v>
      </c>
      <c r="P302" s="236" t="s">
        <v>401</v>
      </c>
      <c r="Q302" s="236" t="s">
        <v>402</v>
      </c>
    </row>
    <row r="303" spans="1:17" x14ac:dyDescent="0.25">
      <c r="A303" s="222" t="s">
        <v>403</v>
      </c>
      <c r="B303" s="222" t="s">
        <v>406</v>
      </c>
      <c r="C303" s="236">
        <v>9</v>
      </c>
      <c r="D303" s="236">
        <v>9</v>
      </c>
      <c r="E303" s="236" t="s">
        <v>407</v>
      </c>
      <c r="F303" s="113">
        <v>1</v>
      </c>
      <c r="G303" s="222" t="s">
        <v>18</v>
      </c>
      <c r="H303" s="222">
        <v>0</v>
      </c>
      <c r="I303" s="237">
        <v>80000000</v>
      </c>
      <c r="J303" s="237">
        <v>80000000</v>
      </c>
      <c r="K303" s="236"/>
      <c r="L303" s="236" t="s">
        <v>294</v>
      </c>
      <c r="M303" s="236" t="s">
        <v>398</v>
      </c>
      <c r="N303" s="236" t="s">
        <v>399</v>
      </c>
      <c r="O303" s="236" t="s">
        <v>400</v>
      </c>
      <c r="P303" s="236" t="s">
        <v>401</v>
      </c>
      <c r="Q303" s="236" t="s">
        <v>402</v>
      </c>
    </row>
    <row r="304" spans="1:17" x14ac:dyDescent="0.25">
      <c r="A304" s="222" t="s">
        <v>168</v>
      </c>
      <c r="B304" s="222" t="s">
        <v>408</v>
      </c>
      <c r="C304" s="236">
        <v>3</v>
      </c>
      <c r="D304" s="236">
        <v>3</v>
      </c>
      <c r="E304" s="236" t="s">
        <v>407</v>
      </c>
      <c r="F304" s="113">
        <v>1</v>
      </c>
      <c r="G304" s="222" t="s">
        <v>18</v>
      </c>
      <c r="H304" s="222">
        <v>0</v>
      </c>
      <c r="I304" s="237">
        <v>80000000</v>
      </c>
      <c r="J304" s="237">
        <v>80000000</v>
      </c>
      <c r="K304" s="236"/>
      <c r="L304" s="236" t="s">
        <v>294</v>
      </c>
      <c r="M304" s="236" t="s">
        <v>398</v>
      </c>
      <c r="N304" s="236" t="s">
        <v>399</v>
      </c>
      <c r="O304" s="236" t="s">
        <v>400</v>
      </c>
      <c r="P304" s="236" t="s">
        <v>401</v>
      </c>
      <c r="Q304" s="236" t="s">
        <v>402</v>
      </c>
    </row>
    <row r="305" spans="1:17" x14ac:dyDescent="0.25">
      <c r="A305" s="222" t="s">
        <v>395</v>
      </c>
      <c r="B305" s="222" t="s">
        <v>409</v>
      </c>
      <c r="C305" s="236">
        <v>3</v>
      </c>
      <c r="D305" s="236">
        <v>3</v>
      </c>
      <c r="E305" s="236" t="s">
        <v>405</v>
      </c>
      <c r="F305" s="113">
        <v>1</v>
      </c>
      <c r="G305" s="222" t="s">
        <v>432</v>
      </c>
      <c r="H305" s="222">
        <v>1</v>
      </c>
      <c r="I305" s="237">
        <v>800000000</v>
      </c>
      <c r="J305" s="237">
        <v>800000000</v>
      </c>
      <c r="K305" s="236"/>
      <c r="L305" s="236" t="s">
        <v>294</v>
      </c>
      <c r="M305" s="236" t="s">
        <v>398</v>
      </c>
      <c r="N305" s="236" t="s">
        <v>399</v>
      </c>
      <c r="O305" s="236" t="s">
        <v>400</v>
      </c>
      <c r="P305" s="236" t="s">
        <v>401</v>
      </c>
      <c r="Q305" s="236" t="s">
        <v>402</v>
      </c>
    </row>
    <row r="306" spans="1:17" x14ac:dyDescent="0.25">
      <c r="A306" s="222" t="s">
        <v>142</v>
      </c>
      <c r="B306" s="222" t="s">
        <v>410</v>
      </c>
      <c r="C306" s="236">
        <v>3</v>
      </c>
      <c r="D306" s="236">
        <v>3</v>
      </c>
      <c r="E306" s="236" t="s">
        <v>204</v>
      </c>
      <c r="F306" s="113">
        <v>1</v>
      </c>
      <c r="G306" s="222" t="s">
        <v>432</v>
      </c>
      <c r="H306" s="222">
        <v>0</v>
      </c>
      <c r="I306" s="237">
        <v>800000000</v>
      </c>
      <c r="J306" s="237">
        <v>800000000</v>
      </c>
      <c r="K306" s="236"/>
      <c r="L306" s="236" t="s">
        <v>294</v>
      </c>
      <c r="M306" s="236" t="s">
        <v>398</v>
      </c>
      <c r="N306" s="236" t="s">
        <v>399</v>
      </c>
      <c r="O306" s="236" t="s">
        <v>400</v>
      </c>
      <c r="P306" s="236" t="s">
        <v>401</v>
      </c>
      <c r="Q306" s="236" t="s">
        <v>402</v>
      </c>
    </row>
    <row r="307" spans="1:17" x14ac:dyDescent="0.25">
      <c r="A307" s="222" t="s">
        <v>411</v>
      </c>
      <c r="B307" s="222" t="s">
        <v>412</v>
      </c>
      <c r="C307" s="236">
        <v>9</v>
      </c>
      <c r="D307" s="236">
        <v>9</v>
      </c>
      <c r="E307" s="236" t="s">
        <v>405</v>
      </c>
      <c r="F307" s="113">
        <v>1</v>
      </c>
      <c r="G307" s="222" t="s">
        <v>79</v>
      </c>
      <c r="H307" s="222">
        <v>1</v>
      </c>
      <c r="I307" s="237">
        <v>11250000000</v>
      </c>
      <c r="J307" s="237">
        <v>11250000000</v>
      </c>
      <c r="K307" s="236"/>
      <c r="L307" s="236" t="s">
        <v>294</v>
      </c>
      <c r="M307" s="236" t="s">
        <v>398</v>
      </c>
      <c r="N307" s="236" t="s">
        <v>399</v>
      </c>
      <c r="O307" s="236" t="s">
        <v>400</v>
      </c>
      <c r="P307" s="236" t="s">
        <v>401</v>
      </c>
      <c r="Q307" s="236" t="s">
        <v>402</v>
      </c>
    </row>
    <row r="308" spans="1:17" x14ac:dyDescent="0.25">
      <c r="A308" s="222" t="s">
        <v>411</v>
      </c>
      <c r="B308" s="222" t="s">
        <v>413</v>
      </c>
      <c r="C308" s="236">
        <v>3</v>
      </c>
      <c r="D308" s="236">
        <v>3</v>
      </c>
      <c r="E308" s="236" t="s">
        <v>209</v>
      </c>
      <c r="F308" s="113">
        <v>1</v>
      </c>
      <c r="G308" s="222" t="s">
        <v>79</v>
      </c>
      <c r="H308" s="222">
        <v>1</v>
      </c>
      <c r="I308" s="237">
        <v>5000000000</v>
      </c>
      <c r="J308" s="237">
        <v>5000000000</v>
      </c>
      <c r="K308" s="236"/>
      <c r="L308" s="236" t="s">
        <v>294</v>
      </c>
      <c r="M308" s="236" t="s">
        <v>398</v>
      </c>
      <c r="N308" s="236" t="s">
        <v>399</v>
      </c>
      <c r="O308" s="236" t="s">
        <v>400</v>
      </c>
      <c r="P308" s="236" t="s">
        <v>401</v>
      </c>
      <c r="Q308" s="236" t="s">
        <v>402</v>
      </c>
    </row>
    <row r="309" spans="1:17" x14ac:dyDescent="0.25">
      <c r="A309" s="222" t="s">
        <v>411</v>
      </c>
      <c r="B309" s="222" t="s">
        <v>414</v>
      </c>
      <c r="C309" s="236">
        <v>3</v>
      </c>
      <c r="D309" s="236">
        <v>3</v>
      </c>
      <c r="E309" s="236" t="s">
        <v>415</v>
      </c>
      <c r="F309" s="113">
        <v>1</v>
      </c>
      <c r="G309" s="222" t="s">
        <v>79</v>
      </c>
      <c r="H309" s="222">
        <v>1</v>
      </c>
      <c r="I309" s="237">
        <v>1600000000</v>
      </c>
      <c r="J309" s="237">
        <v>1600000000</v>
      </c>
      <c r="K309" s="236"/>
      <c r="L309" s="236" t="s">
        <v>294</v>
      </c>
      <c r="M309" s="236" t="s">
        <v>398</v>
      </c>
      <c r="N309" s="236" t="s">
        <v>399</v>
      </c>
      <c r="O309" s="236" t="s">
        <v>400</v>
      </c>
      <c r="P309" s="236" t="s">
        <v>401</v>
      </c>
      <c r="Q309" s="236" t="s">
        <v>402</v>
      </c>
    </row>
    <row r="310" spans="1:17" x14ac:dyDescent="0.25">
      <c r="A310" s="222" t="s">
        <v>416</v>
      </c>
      <c r="B310" s="222" t="s">
        <v>417</v>
      </c>
      <c r="C310" s="236">
        <v>3</v>
      </c>
      <c r="D310" s="236">
        <v>3</v>
      </c>
      <c r="E310" s="236" t="s">
        <v>418</v>
      </c>
      <c r="F310" s="113">
        <v>1</v>
      </c>
      <c r="G310" s="222" t="s">
        <v>18</v>
      </c>
      <c r="H310" s="222">
        <v>1</v>
      </c>
      <c r="I310" s="237">
        <v>40000000</v>
      </c>
      <c r="J310" s="237">
        <v>40000000</v>
      </c>
      <c r="K310" s="236"/>
      <c r="L310" s="236" t="s">
        <v>294</v>
      </c>
      <c r="M310" s="236" t="s">
        <v>398</v>
      </c>
      <c r="N310" s="236" t="s">
        <v>399</v>
      </c>
      <c r="O310" s="236" t="s">
        <v>400</v>
      </c>
      <c r="P310" s="236" t="s">
        <v>401</v>
      </c>
      <c r="Q310" s="236" t="s">
        <v>402</v>
      </c>
    </row>
    <row r="311" spans="1:17" x14ac:dyDescent="0.25">
      <c r="A311" s="222" t="s">
        <v>419</v>
      </c>
      <c r="B311" s="222" t="s">
        <v>420</v>
      </c>
      <c r="C311" s="236">
        <v>3</v>
      </c>
      <c r="D311" s="236">
        <v>3</v>
      </c>
      <c r="E311" s="236" t="s">
        <v>405</v>
      </c>
      <c r="F311" s="113">
        <v>1</v>
      </c>
      <c r="G311" s="222" t="s">
        <v>18</v>
      </c>
      <c r="H311" s="222">
        <v>1</v>
      </c>
      <c r="I311" s="237">
        <v>80000000</v>
      </c>
      <c r="J311" s="237">
        <v>80000000</v>
      </c>
      <c r="K311" s="236"/>
      <c r="L311" s="236" t="s">
        <v>294</v>
      </c>
      <c r="M311" s="236" t="s">
        <v>398</v>
      </c>
      <c r="N311" s="236" t="s">
        <v>399</v>
      </c>
      <c r="O311" s="236" t="s">
        <v>400</v>
      </c>
      <c r="P311" s="236" t="s">
        <v>401</v>
      </c>
      <c r="Q311" s="236" t="s">
        <v>402</v>
      </c>
    </row>
    <row r="312" spans="1:17" x14ac:dyDescent="0.25">
      <c r="A312" s="222" t="s">
        <v>419</v>
      </c>
      <c r="B312" s="222" t="s">
        <v>421</v>
      </c>
      <c r="C312" s="236">
        <v>9</v>
      </c>
      <c r="D312" s="236">
        <v>9</v>
      </c>
      <c r="E312" s="236" t="s">
        <v>405</v>
      </c>
      <c r="F312" s="113">
        <v>1</v>
      </c>
      <c r="G312" s="222" t="s">
        <v>76</v>
      </c>
      <c r="H312" s="222">
        <v>1</v>
      </c>
      <c r="I312" s="237">
        <v>1000000000</v>
      </c>
      <c r="J312" s="237">
        <v>1000000000</v>
      </c>
      <c r="K312" s="236"/>
      <c r="L312" s="236" t="s">
        <v>294</v>
      </c>
      <c r="M312" s="236" t="s">
        <v>398</v>
      </c>
      <c r="N312" s="236" t="s">
        <v>399</v>
      </c>
      <c r="O312" s="236" t="s">
        <v>400</v>
      </c>
      <c r="P312" s="236" t="s">
        <v>401</v>
      </c>
      <c r="Q312" s="236" t="s">
        <v>402</v>
      </c>
    </row>
    <row r="313" spans="1:17" x14ac:dyDescent="0.25">
      <c r="A313" s="222" t="s">
        <v>411</v>
      </c>
      <c r="B313" s="222" t="s">
        <v>422</v>
      </c>
      <c r="C313" s="236">
        <v>3</v>
      </c>
      <c r="D313" s="236">
        <v>3</v>
      </c>
      <c r="E313" s="236" t="s">
        <v>415</v>
      </c>
      <c r="F313" s="113">
        <v>1</v>
      </c>
      <c r="G313" s="222" t="s">
        <v>76</v>
      </c>
      <c r="H313" s="222">
        <v>1</v>
      </c>
      <c r="I313" s="237">
        <v>1000000000</v>
      </c>
      <c r="J313" s="237">
        <v>1000000000</v>
      </c>
      <c r="K313" s="236"/>
      <c r="L313" s="236" t="s">
        <v>294</v>
      </c>
      <c r="M313" s="236" t="s">
        <v>398</v>
      </c>
      <c r="N313" s="236" t="s">
        <v>399</v>
      </c>
      <c r="O313" s="236" t="s">
        <v>400</v>
      </c>
      <c r="P313" s="236" t="s">
        <v>401</v>
      </c>
      <c r="Q313" s="236" t="s">
        <v>402</v>
      </c>
    </row>
    <row r="314" spans="1:17" x14ac:dyDescent="0.25">
      <c r="A314" s="222" t="s">
        <v>419</v>
      </c>
      <c r="B314" s="222" t="s">
        <v>423</v>
      </c>
      <c r="C314" s="236">
        <v>3</v>
      </c>
      <c r="D314" s="236">
        <v>3</v>
      </c>
      <c r="E314" s="236" t="s">
        <v>415</v>
      </c>
      <c r="F314" s="113">
        <v>1</v>
      </c>
      <c r="G314" s="222" t="s">
        <v>76</v>
      </c>
      <c r="H314" s="222">
        <v>1</v>
      </c>
      <c r="I314" s="237">
        <v>100000000</v>
      </c>
      <c r="J314" s="237">
        <v>100000000</v>
      </c>
      <c r="K314" s="236"/>
      <c r="L314" s="236" t="s">
        <v>294</v>
      </c>
      <c r="M314" s="236" t="s">
        <v>398</v>
      </c>
      <c r="N314" s="236" t="s">
        <v>399</v>
      </c>
      <c r="O314" s="236" t="s">
        <v>400</v>
      </c>
      <c r="P314" s="236" t="s">
        <v>401</v>
      </c>
      <c r="Q314" s="236" t="s">
        <v>402</v>
      </c>
    </row>
    <row r="315" spans="1:17" x14ac:dyDescent="0.25">
      <c r="A315" s="222" t="s">
        <v>411</v>
      </c>
      <c r="B315" s="222" t="s">
        <v>424</v>
      </c>
      <c r="C315" s="236">
        <v>2</v>
      </c>
      <c r="D315" s="236">
        <v>2</v>
      </c>
      <c r="E315" s="236" t="s">
        <v>204</v>
      </c>
      <c r="F315" s="113">
        <v>1</v>
      </c>
      <c r="G315" s="222" t="s">
        <v>76</v>
      </c>
      <c r="H315" s="222">
        <v>1</v>
      </c>
      <c r="I315" s="237">
        <v>1500000000</v>
      </c>
      <c r="J315" s="237">
        <v>1500000000</v>
      </c>
      <c r="K315" s="236"/>
      <c r="L315" s="236" t="s">
        <v>294</v>
      </c>
      <c r="M315" s="236" t="s">
        <v>398</v>
      </c>
      <c r="N315" s="236" t="s">
        <v>399</v>
      </c>
      <c r="O315" s="236" t="s">
        <v>400</v>
      </c>
      <c r="P315" s="236" t="s">
        <v>401</v>
      </c>
      <c r="Q315" s="236" t="s">
        <v>402</v>
      </c>
    </row>
    <row r="316" spans="1:17" x14ac:dyDescent="0.25">
      <c r="A316" s="222" t="s">
        <v>419</v>
      </c>
      <c r="B316" s="222" t="s">
        <v>425</v>
      </c>
      <c r="C316" s="236">
        <v>2</v>
      </c>
      <c r="D316" s="236">
        <v>2</v>
      </c>
      <c r="E316" s="236" t="s">
        <v>204</v>
      </c>
      <c r="F316" s="113">
        <v>1</v>
      </c>
      <c r="G316" s="222" t="s">
        <v>76</v>
      </c>
      <c r="H316" s="222">
        <v>1</v>
      </c>
      <c r="I316" s="237">
        <v>150000000</v>
      </c>
      <c r="J316" s="237">
        <v>150000000</v>
      </c>
      <c r="K316" s="236"/>
      <c r="L316" s="236" t="s">
        <v>294</v>
      </c>
      <c r="M316" s="236" t="s">
        <v>398</v>
      </c>
      <c r="N316" s="236" t="s">
        <v>399</v>
      </c>
      <c r="O316" s="236" t="s">
        <v>400</v>
      </c>
      <c r="P316" s="236" t="s">
        <v>401</v>
      </c>
      <c r="Q316" s="236" t="s">
        <v>402</v>
      </c>
    </row>
    <row r="317" spans="1:17" x14ac:dyDescent="0.25">
      <c r="A317" s="222" t="s">
        <v>426</v>
      </c>
      <c r="B317" s="222" t="s">
        <v>427</v>
      </c>
      <c r="C317" s="236">
        <v>2</v>
      </c>
      <c r="D317" s="236">
        <v>2</v>
      </c>
      <c r="E317" s="236" t="s">
        <v>209</v>
      </c>
      <c r="F317" s="113">
        <v>1</v>
      </c>
      <c r="G317" s="222" t="s">
        <v>18</v>
      </c>
      <c r="H317" s="222">
        <v>0</v>
      </c>
      <c r="I317" s="237">
        <v>35000000</v>
      </c>
      <c r="J317" s="237">
        <v>35000000</v>
      </c>
      <c r="K317" s="236"/>
      <c r="L317" s="236" t="s">
        <v>294</v>
      </c>
      <c r="M317" s="236" t="s">
        <v>398</v>
      </c>
      <c r="N317" s="236" t="s">
        <v>399</v>
      </c>
      <c r="O317" s="236" t="s">
        <v>400</v>
      </c>
      <c r="P317" s="236" t="s">
        <v>401</v>
      </c>
      <c r="Q317" s="236" t="s">
        <v>402</v>
      </c>
    </row>
    <row r="318" spans="1:17" x14ac:dyDescent="0.25">
      <c r="A318" s="222" t="s">
        <v>411</v>
      </c>
      <c r="B318" s="222" t="s">
        <v>428</v>
      </c>
      <c r="C318" s="236">
        <v>2</v>
      </c>
      <c r="D318" s="236">
        <v>2</v>
      </c>
      <c r="E318" s="236" t="s">
        <v>418</v>
      </c>
      <c r="F318" s="113">
        <v>1</v>
      </c>
      <c r="G318" s="222" t="s">
        <v>18</v>
      </c>
      <c r="H318" s="222">
        <v>0</v>
      </c>
      <c r="I318" s="237">
        <v>6000000</v>
      </c>
      <c r="J318" s="237">
        <v>6000000</v>
      </c>
      <c r="K318" s="236"/>
      <c r="L318" s="236" t="s">
        <v>294</v>
      </c>
      <c r="M318" s="236" t="s">
        <v>398</v>
      </c>
      <c r="N318" s="236" t="s">
        <v>399</v>
      </c>
      <c r="O318" s="236" t="s">
        <v>400</v>
      </c>
      <c r="P318" s="236" t="s">
        <v>401</v>
      </c>
      <c r="Q318" s="236" t="s">
        <v>402</v>
      </c>
    </row>
    <row r="319" spans="1:17" x14ac:dyDescent="0.25">
      <c r="A319" s="222" t="s">
        <v>429</v>
      </c>
      <c r="B319" s="222" t="s">
        <v>430</v>
      </c>
      <c r="C319" s="236">
        <v>2</v>
      </c>
      <c r="D319" s="236">
        <v>2</v>
      </c>
      <c r="E319" s="236" t="s">
        <v>418</v>
      </c>
      <c r="F319" s="113">
        <v>1</v>
      </c>
      <c r="G319" s="222" t="s">
        <v>18</v>
      </c>
      <c r="H319" s="222">
        <v>0</v>
      </c>
      <c r="I319" s="237">
        <v>8000000</v>
      </c>
      <c r="J319" s="237">
        <v>8000000</v>
      </c>
      <c r="K319" s="236"/>
      <c r="L319" s="236" t="s">
        <v>294</v>
      </c>
      <c r="M319" s="236" t="s">
        <v>398</v>
      </c>
      <c r="N319" s="236" t="s">
        <v>399</v>
      </c>
      <c r="O319" s="236" t="s">
        <v>400</v>
      </c>
      <c r="P319" s="236" t="s">
        <v>401</v>
      </c>
      <c r="Q319" s="236" t="s">
        <v>402</v>
      </c>
    </row>
    <row r="320" spans="1:17" x14ac:dyDescent="0.25">
      <c r="A320" s="222" t="s">
        <v>431</v>
      </c>
      <c r="B320" s="222" t="s">
        <v>200</v>
      </c>
      <c r="C320" s="236">
        <v>2</v>
      </c>
      <c r="D320" s="236">
        <v>2</v>
      </c>
      <c r="E320" s="236" t="s">
        <v>418</v>
      </c>
      <c r="F320" s="113">
        <v>1</v>
      </c>
      <c r="G320" s="222" t="s">
        <v>18</v>
      </c>
      <c r="H320" s="222">
        <v>0</v>
      </c>
      <c r="I320" s="237">
        <v>20000000</v>
      </c>
      <c r="J320" s="237">
        <v>20000000</v>
      </c>
      <c r="K320" s="236"/>
      <c r="L320" s="236" t="s">
        <v>294</v>
      </c>
      <c r="M320" s="236" t="s">
        <v>398</v>
      </c>
      <c r="N320" s="236" t="s">
        <v>399</v>
      </c>
      <c r="O320" s="236" t="s">
        <v>400</v>
      </c>
      <c r="P320" s="236" t="s">
        <v>401</v>
      </c>
      <c r="Q320" s="236" t="s">
        <v>402</v>
      </c>
    </row>
    <row r="321" spans="1:17" x14ac:dyDescent="0.25">
      <c r="A321" s="238">
        <v>80111701</v>
      </c>
      <c r="B321" s="239" t="s">
        <v>433</v>
      </c>
      <c r="C321" s="239">
        <v>1</v>
      </c>
      <c r="D321" s="239">
        <v>1</v>
      </c>
      <c r="E321" s="239">
        <v>12</v>
      </c>
      <c r="F321" s="239">
        <v>1</v>
      </c>
      <c r="G321" s="239" t="s">
        <v>105</v>
      </c>
      <c r="H321" s="239">
        <v>1</v>
      </c>
      <c r="I321" s="240">
        <f>+J321</f>
        <v>5950000000</v>
      </c>
      <c r="J321" s="240">
        <v>5950000000</v>
      </c>
      <c r="K321" s="239">
        <v>0</v>
      </c>
      <c r="L321" s="239">
        <v>0</v>
      </c>
      <c r="M321" s="241" t="s">
        <v>434</v>
      </c>
      <c r="N321" s="239" t="s">
        <v>270</v>
      </c>
      <c r="O321" s="241" t="s">
        <v>435</v>
      </c>
      <c r="P321" s="241" t="s">
        <v>436</v>
      </c>
      <c r="Q321" s="242" t="s">
        <v>437</v>
      </c>
    </row>
    <row r="322" spans="1:17" x14ac:dyDescent="0.25">
      <c r="A322" s="238">
        <v>93141808</v>
      </c>
      <c r="B322" s="239" t="s">
        <v>438</v>
      </c>
      <c r="C322" s="239">
        <v>1</v>
      </c>
      <c r="D322" s="239">
        <v>1</v>
      </c>
      <c r="E322" s="239">
        <v>12</v>
      </c>
      <c r="F322" s="239">
        <v>1</v>
      </c>
      <c r="G322" s="239" t="s">
        <v>105</v>
      </c>
      <c r="H322" s="239">
        <v>1</v>
      </c>
      <c r="I322" s="240">
        <f t="shared" ref="I322:I328" si="13">+J322</f>
        <v>50000000</v>
      </c>
      <c r="J322" s="240">
        <v>50000000</v>
      </c>
      <c r="K322" s="239">
        <v>0</v>
      </c>
      <c r="L322" s="239">
        <v>0</v>
      </c>
      <c r="M322" s="241" t="s">
        <v>434</v>
      </c>
      <c r="N322" s="239" t="s">
        <v>270</v>
      </c>
      <c r="O322" s="241" t="s">
        <v>435</v>
      </c>
      <c r="P322" s="241" t="s">
        <v>436</v>
      </c>
      <c r="Q322" s="242" t="s">
        <v>437</v>
      </c>
    </row>
    <row r="323" spans="1:17" ht="63" x14ac:dyDescent="0.25">
      <c r="A323" s="238">
        <v>81101500</v>
      </c>
      <c r="B323" s="243" t="s">
        <v>439</v>
      </c>
      <c r="C323" s="239">
        <v>1</v>
      </c>
      <c r="D323" s="239">
        <v>1</v>
      </c>
      <c r="E323" s="239">
        <v>12</v>
      </c>
      <c r="F323" s="244" t="s">
        <v>407</v>
      </c>
      <c r="G323" s="241" t="s">
        <v>51</v>
      </c>
      <c r="H323" s="239">
        <v>1</v>
      </c>
      <c r="I323" s="240">
        <f t="shared" si="13"/>
        <v>100000000</v>
      </c>
      <c r="J323" s="240">
        <v>100000000</v>
      </c>
      <c r="K323" s="245">
        <v>0</v>
      </c>
      <c r="L323" s="245">
        <v>0</v>
      </c>
      <c r="M323" s="241" t="s">
        <v>434</v>
      </c>
      <c r="N323" s="239" t="s">
        <v>270</v>
      </c>
      <c r="O323" s="241" t="s">
        <v>435</v>
      </c>
      <c r="P323" s="241" t="s">
        <v>436</v>
      </c>
      <c r="Q323" s="242" t="s">
        <v>437</v>
      </c>
    </row>
    <row r="324" spans="1:17" ht="31.5" x14ac:dyDescent="0.25">
      <c r="A324" s="238">
        <v>81101500</v>
      </c>
      <c r="B324" s="243" t="s">
        <v>440</v>
      </c>
      <c r="C324" s="239">
        <v>1</v>
      </c>
      <c r="D324" s="239">
        <v>1</v>
      </c>
      <c r="E324" s="239">
        <v>12</v>
      </c>
      <c r="F324" s="239">
        <v>1</v>
      </c>
      <c r="G324" s="239" t="s">
        <v>18</v>
      </c>
      <c r="H324" s="239">
        <v>1</v>
      </c>
      <c r="I324" s="240">
        <f t="shared" si="13"/>
        <v>8841000000</v>
      </c>
      <c r="J324" s="240">
        <v>8841000000</v>
      </c>
      <c r="K324" s="239">
        <v>0</v>
      </c>
      <c r="L324" s="239">
        <v>0</v>
      </c>
      <c r="M324" s="241" t="s">
        <v>434</v>
      </c>
      <c r="N324" s="239" t="s">
        <v>270</v>
      </c>
      <c r="O324" s="241" t="s">
        <v>435</v>
      </c>
      <c r="P324" s="241" t="s">
        <v>436</v>
      </c>
      <c r="Q324" s="242" t="s">
        <v>437</v>
      </c>
    </row>
    <row r="325" spans="1:17" ht="15.75" x14ac:dyDescent="0.25">
      <c r="A325" s="238">
        <v>81101500</v>
      </c>
      <c r="B325" s="243" t="s">
        <v>441</v>
      </c>
      <c r="C325" s="239">
        <v>1</v>
      </c>
      <c r="D325" s="239">
        <v>1</v>
      </c>
      <c r="E325" s="239">
        <v>12</v>
      </c>
      <c r="F325" s="239">
        <v>1</v>
      </c>
      <c r="G325" s="239" t="s">
        <v>18</v>
      </c>
      <c r="H325" s="239">
        <v>1</v>
      </c>
      <c r="I325" s="240">
        <f t="shared" si="13"/>
        <v>1500000000</v>
      </c>
      <c r="J325" s="240">
        <v>1500000000</v>
      </c>
      <c r="K325" s="239">
        <v>0</v>
      </c>
      <c r="L325" s="239">
        <v>0</v>
      </c>
      <c r="M325" s="241" t="s">
        <v>434</v>
      </c>
      <c r="N325" s="239" t="s">
        <v>270</v>
      </c>
      <c r="O325" s="241" t="s">
        <v>435</v>
      </c>
      <c r="P325" s="241" t="s">
        <v>436</v>
      </c>
      <c r="Q325" s="242" t="s">
        <v>437</v>
      </c>
    </row>
    <row r="326" spans="1:17" ht="47.25" x14ac:dyDescent="0.25">
      <c r="A326" s="238">
        <v>81101500</v>
      </c>
      <c r="B326" s="243" t="s">
        <v>442</v>
      </c>
      <c r="C326" s="239">
        <v>1</v>
      </c>
      <c r="D326" s="239">
        <v>1</v>
      </c>
      <c r="E326" s="239">
        <v>12</v>
      </c>
      <c r="F326" s="239">
        <v>1</v>
      </c>
      <c r="G326" s="239" t="s">
        <v>18</v>
      </c>
      <c r="H326" s="239">
        <v>1</v>
      </c>
      <c r="I326" s="240">
        <f t="shared" si="13"/>
        <v>100000000</v>
      </c>
      <c r="J326" s="240">
        <v>100000000</v>
      </c>
      <c r="K326" s="239">
        <v>0</v>
      </c>
      <c r="L326" s="239">
        <v>0</v>
      </c>
      <c r="M326" s="241" t="s">
        <v>434</v>
      </c>
      <c r="N326" s="239" t="s">
        <v>270</v>
      </c>
      <c r="O326" s="241" t="s">
        <v>435</v>
      </c>
      <c r="P326" s="241" t="s">
        <v>436</v>
      </c>
      <c r="Q326" s="242" t="s">
        <v>437</v>
      </c>
    </row>
    <row r="327" spans="1:17" ht="31.5" x14ac:dyDescent="0.25">
      <c r="A327" s="238">
        <v>81101500</v>
      </c>
      <c r="B327" s="243" t="s">
        <v>443</v>
      </c>
      <c r="C327" s="239">
        <v>1</v>
      </c>
      <c r="D327" s="239">
        <v>1</v>
      </c>
      <c r="E327" s="239">
        <v>12</v>
      </c>
      <c r="F327" s="239">
        <v>1</v>
      </c>
      <c r="G327" s="239" t="s">
        <v>51</v>
      </c>
      <c r="H327" s="239">
        <v>1</v>
      </c>
      <c r="I327" s="240">
        <f t="shared" si="13"/>
        <v>16000000000</v>
      </c>
      <c r="J327" s="240">
        <v>16000000000</v>
      </c>
      <c r="K327" s="239">
        <v>0</v>
      </c>
      <c r="L327" s="239">
        <v>0</v>
      </c>
      <c r="M327" s="241" t="s">
        <v>434</v>
      </c>
      <c r="N327" s="239" t="s">
        <v>270</v>
      </c>
      <c r="O327" s="241" t="s">
        <v>435</v>
      </c>
      <c r="P327" s="241" t="s">
        <v>436</v>
      </c>
      <c r="Q327" s="242" t="s">
        <v>437</v>
      </c>
    </row>
    <row r="328" spans="1:17" ht="31.5" x14ac:dyDescent="0.25">
      <c r="A328" s="238">
        <v>81101500</v>
      </c>
      <c r="B328" s="243" t="s">
        <v>444</v>
      </c>
      <c r="C328" s="239">
        <v>1</v>
      </c>
      <c r="D328" s="239">
        <v>1</v>
      </c>
      <c r="E328" s="239">
        <v>12</v>
      </c>
      <c r="F328" s="239">
        <v>1</v>
      </c>
      <c r="G328" s="239" t="s">
        <v>18</v>
      </c>
      <c r="H328" s="239">
        <v>1</v>
      </c>
      <c r="I328" s="240">
        <f t="shared" si="13"/>
        <v>8000000000</v>
      </c>
      <c r="J328" s="240">
        <v>8000000000</v>
      </c>
      <c r="K328" s="239">
        <v>0</v>
      </c>
      <c r="L328" s="239">
        <v>0</v>
      </c>
      <c r="M328" s="241" t="s">
        <v>434</v>
      </c>
      <c r="N328" s="239" t="s">
        <v>270</v>
      </c>
      <c r="O328" s="241" t="s">
        <v>435</v>
      </c>
      <c r="P328" s="241" t="s">
        <v>436</v>
      </c>
      <c r="Q328" s="242" t="s">
        <v>437</v>
      </c>
    </row>
    <row r="329" spans="1:17" ht="31.5" x14ac:dyDescent="0.25">
      <c r="A329" s="238">
        <v>81101500</v>
      </c>
      <c r="B329" s="243" t="s">
        <v>445</v>
      </c>
      <c r="C329" s="239">
        <v>1</v>
      </c>
      <c r="D329" s="239">
        <v>1</v>
      </c>
      <c r="E329" s="239">
        <v>12</v>
      </c>
      <c r="F329" s="239">
        <v>1</v>
      </c>
      <c r="G329" s="239" t="s">
        <v>51</v>
      </c>
      <c r="H329" s="239">
        <v>1</v>
      </c>
      <c r="I329" s="240">
        <f>+J329</f>
        <v>37429410000</v>
      </c>
      <c r="J329" s="240">
        <v>37429410000</v>
      </c>
      <c r="K329" s="239">
        <v>0</v>
      </c>
      <c r="L329" s="239">
        <v>0</v>
      </c>
      <c r="M329" s="241" t="s">
        <v>434</v>
      </c>
      <c r="N329" s="239" t="s">
        <v>270</v>
      </c>
      <c r="O329" s="241" t="s">
        <v>435</v>
      </c>
      <c r="P329" s="241" t="s">
        <v>436</v>
      </c>
      <c r="Q329" s="242" t="s">
        <v>437</v>
      </c>
    </row>
    <row r="330" spans="1:17" ht="148.5" x14ac:dyDescent="0.25">
      <c r="A330" s="25">
        <v>72141000</v>
      </c>
      <c r="B330" s="20" t="s">
        <v>446</v>
      </c>
      <c r="C330" s="239">
        <v>3</v>
      </c>
      <c r="D330" s="239">
        <v>3</v>
      </c>
      <c r="E330" s="141">
        <v>3</v>
      </c>
      <c r="F330" s="239">
        <v>1</v>
      </c>
      <c r="G330" s="21" t="s">
        <v>18</v>
      </c>
      <c r="H330" s="21">
        <v>1</v>
      </c>
      <c r="I330" s="23">
        <v>82000000</v>
      </c>
      <c r="J330" s="23">
        <v>82000000</v>
      </c>
      <c r="K330" s="21">
        <v>0</v>
      </c>
      <c r="L330" s="21">
        <v>0</v>
      </c>
      <c r="M330" s="9" t="s">
        <v>447</v>
      </c>
      <c r="N330" s="9" t="s">
        <v>448</v>
      </c>
      <c r="O330" s="9" t="s">
        <v>449</v>
      </c>
      <c r="P330" s="142">
        <v>3203473045</v>
      </c>
      <c r="Q330" s="143" t="s">
        <v>450</v>
      </c>
    </row>
    <row r="331" spans="1:17" ht="148.5" x14ac:dyDescent="0.25">
      <c r="A331" s="25">
        <v>72141000</v>
      </c>
      <c r="B331" s="20" t="s">
        <v>451</v>
      </c>
      <c r="C331" s="239">
        <v>3</v>
      </c>
      <c r="D331" s="239">
        <v>3</v>
      </c>
      <c r="E331" s="141">
        <v>3</v>
      </c>
      <c r="F331" s="239">
        <v>1</v>
      </c>
      <c r="G331" s="22" t="s">
        <v>18</v>
      </c>
      <c r="H331" s="21">
        <v>1</v>
      </c>
      <c r="I331" s="23">
        <v>82000000</v>
      </c>
      <c r="J331" s="23">
        <v>82000000</v>
      </c>
      <c r="K331" s="21">
        <v>0</v>
      </c>
      <c r="L331" s="21">
        <v>0</v>
      </c>
      <c r="M331" s="9" t="s">
        <v>447</v>
      </c>
      <c r="N331" s="9" t="s">
        <v>448</v>
      </c>
      <c r="O331" s="9" t="s">
        <v>449</v>
      </c>
      <c r="P331" s="142">
        <v>3203473045</v>
      </c>
      <c r="Q331" s="143" t="s">
        <v>450</v>
      </c>
    </row>
    <row r="332" spans="1:17" ht="115.5" x14ac:dyDescent="0.25">
      <c r="A332" s="25">
        <v>72141000</v>
      </c>
      <c r="B332" s="20" t="s">
        <v>452</v>
      </c>
      <c r="C332" s="239">
        <v>3</v>
      </c>
      <c r="D332" s="239">
        <v>3</v>
      </c>
      <c r="E332" s="141">
        <v>3</v>
      </c>
      <c r="F332" s="239">
        <v>1</v>
      </c>
      <c r="G332" s="22" t="s">
        <v>51</v>
      </c>
      <c r="H332" s="21">
        <v>1</v>
      </c>
      <c r="I332" s="23">
        <v>828000000</v>
      </c>
      <c r="J332" s="23">
        <v>828000000</v>
      </c>
      <c r="K332" s="21">
        <v>1</v>
      </c>
      <c r="L332" s="21">
        <v>1</v>
      </c>
      <c r="M332" s="9" t="s">
        <v>447</v>
      </c>
      <c r="N332" s="9" t="s">
        <v>448</v>
      </c>
      <c r="O332" s="9" t="s">
        <v>449</v>
      </c>
      <c r="P332" s="142">
        <v>3203473045</v>
      </c>
      <c r="Q332" s="143" t="s">
        <v>450</v>
      </c>
    </row>
    <row r="333" spans="1:17" ht="132" x14ac:dyDescent="0.25">
      <c r="A333" s="25">
        <v>81101500</v>
      </c>
      <c r="B333" s="20" t="s">
        <v>453</v>
      </c>
      <c r="C333" s="239">
        <v>3</v>
      </c>
      <c r="D333" s="239">
        <v>3</v>
      </c>
      <c r="E333" s="141">
        <v>3</v>
      </c>
      <c r="F333" s="239">
        <v>1</v>
      </c>
      <c r="G333" s="22" t="s">
        <v>18</v>
      </c>
      <c r="H333" s="21">
        <v>1</v>
      </c>
      <c r="I333" s="23">
        <v>82000000</v>
      </c>
      <c r="J333" s="23">
        <v>82000000</v>
      </c>
      <c r="K333" s="21">
        <v>1</v>
      </c>
      <c r="L333" s="21">
        <v>1</v>
      </c>
      <c r="M333" s="9" t="s">
        <v>447</v>
      </c>
      <c r="N333" s="9" t="s">
        <v>448</v>
      </c>
      <c r="O333" s="9" t="s">
        <v>449</v>
      </c>
      <c r="P333" s="142">
        <v>3203473045</v>
      </c>
      <c r="Q333" s="143" t="s">
        <v>450</v>
      </c>
    </row>
    <row r="334" spans="1:17" ht="148.5" x14ac:dyDescent="0.25">
      <c r="A334" s="25">
        <v>72141000</v>
      </c>
      <c r="B334" s="20" t="s">
        <v>454</v>
      </c>
      <c r="C334" s="239">
        <v>3</v>
      </c>
      <c r="D334" s="239">
        <v>3</v>
      </c>
      <c r="E334" s="141">
        <v>3</v>
      </c>
      <c r="F334" s="239">
        <v>1</v>
      </c>
      <c r="G334" s="22" t="s">
        <v>51</v>
      </c>
      <c r="H334" s="21">
        <v>1</v>
      </c>
      <c r="I334" s="23">
        <v>828000000</v>
      </c>
      <c r="J334" s="23">
        <v>828000000</v>
      </c>
      <c r="K334" s="21">
        <v>1</v>
      </c>
      <c r="L334" s="21">
        <v>1</v>
      </c>
      <c r="M334" s="9" t="s">
        <v>447</v>
      </c>
      <c r="N334" s="9" t="s">
        <v>448</v>
      </c>
      <c r="O334" s="9" t="s">
        <v>449</v>
      </c>
      <c r="P334" s="142">
        <v>3203473045</v>
      </c>
      <c r="Q334" s="143" t="s">
        <v>450</v>
      </c>
    </row>
    <row r="335" spans="1:17" ht="148.5" x14ac:dyDescent="0.25">
      <c r="A335" s="25">
        <v>81101500</v>
      </c>
      <c r="B335" s="20" t="s">
        <v>455</v>
      </c>
      <c r="C335" s="239">
        <v>3</v>
      </c>
      <c r="D335" s="239">
        <v>3</v>
      </c>
      <c r="E335" s="141">
        <v>3</v>
      </c>
      <c r="F335" s="239">
        <v>1</v>
      </c>
      <c r="G335" s="22" t="s">
        <v>18</v>
      </c>
      <c r="H335" s="21">
        <v>1</v>
      </c>
      <c r="I335" s="23">
        <v>82000000</v>
      </c>
      <c r="J335" s="23">
        <v>82000000</v>
      </c>
      <c r="K335" s="21">
        <v>1</v>
      </c>
      <c r="L335" s="21">
        <v>1</v>
      </c>
      <c r="M335" s="9" t="s">
        <v>447</v>
      </c>
      <c r="N335" s="9" t="s">
        <v>448</v>
      </c>
      <c r="O335" s="9" t="s">
        <v>449</v>
      </c>
      <c r="P335" s="142">
        <v>3203473045</v>
      </c>
      <c r="Q335" s="143" t="s">
        <v>450</v>
      </c>
    </row>
    <row r="336" spans="1:17" ht="82.5" x14ac:dyDescent="0.25">
      <c r="A336" s="25">
        <v>95111600</v>
      </c>
      <c r="B336" s="20" t="s">
        <v>456</v>
      </c>
      <c r="C336" s="239">
        <v>2</v>
      </c>
      <c r="D336" s="239">
        <v>2</v>
      </c>
      <c r="E336" s="141">
        <v>6</v>
      </c>
      <c r="F336" s="239">
        <v>1</v>
      </c>
      <c r="G336" s="22" t="s">
        <v>51</v>
      </c>
      <c r="H336" s="21">
        <v>1</v>
      </c>
      <c r="I336" s="23">
        <v>828000000</v>
      </c>
      <c r="J336" s="23">
        <v>828000000</v>
      </c>
      <c r="K336" s="21">
        <v>0</v>
      </c>
      <c r="L336" s="21">
        <v>0</v>
      </c>
      <c r="M336" s="9" t="s">
        <v>447</v>
      </c>
      <c r="N336" s="9" t="s">
        <v>448</v>
      </c>
      <c r="O336" s="9" t="s">
        <v>449</v>
      </c>
      <c r="P336" s="142">
        <v>3203473045</v>
      </c>
      <c r="Q336" s="143" t="s">
        <v>450</v>
      </c>
    </row>
    <row r="337" spans="1:17" ht="165" x14ac:dyDescent="0.25">
      <c r="A337" s="25">
        <v>30121601</v>
      </c>
      <c r="B337" s="20" t="s">
        <v>457</v>
      </c>
      <c r="C337" s="239">
        <v>3</v>
      </c>
      <c r="D337" s="239">
        <v>3</v>
      </c>
      <c r="E337" s="141">
        <v>3</v>
      </c>
      <c r="F337" s="239">
        <v>1</v>
      </c>
      <c r="G337" s="22" t="s">
        <v>51</v>
      </c>
      <c r="H337" s="21">
        <v>1</v>
      </c>
      <c r="I337" s="23">
        <v>82000000</v>
      </c>
      <c r="J337" s="23">
        <v>82000000</v>
      </c>
      <c r="K337" s="21">
        <v>0</v>
      </c>
      <c r="L337" s="21">
        <v>0</v>
      </c>
      <c r="M337" s="9" t="s">
        <v>447</v>
      </c>
      <c r="N337" s="9" t="s">
        <v>448</v>
      </c>
      <c r="O337" s="9" t="s">
        <v>449</v>
      </c>
      <c r="P337" s="142">
        <v>3203473045</v>
      </c>
      <c r="Q337" s="143" t="s">
        <v>450</v>
      </c>
    </row>
    <row r="338" spans="1:17" ht="132" x14ac:dyDescent="0.25">
      <c r="A338" s="25">
        <v>30121601</v>
      </c>
      <c r="B338" s="20" t="s">
        <v>458</v>
      </c>
      <c r="C338" s="239">
        <v>3</v>
      </c>
      <c r="D338" s="239">
        <v>3</v>
      </c>
      <c r="E338" s="141">
        <v>3</v>
      </c>
      <c r="F338" s="239">
        <v>1</v>
      </c>
      <c r="G338" s="22" t="s">
        <v>51</v>
      </c>
      <c r="H338" s="21">
        <v>1</v>
      </c>
      <c r="I338" s="23">
        <v>82000000</v>
      </c>
      <c r="J338" s="23">
        <v>82000000</v>
      </c>
      <c r="K338" s="21">
        <v>0</v>
      </c>
      <c r="L338" s="21">
        <v>0</v>
      </c>
      <c r="M338" s="9" t="s">
        <v>447</v>
      </c>
      <c r="N338" s="9" t="s">
        <v>448</v>
      </c>
      <c r="O338" s="9" t="s">
        <v>449</v>
      </c>
      <c r="P338" s="142">
        <v>3203473045</v>
      </c>
      <c r="Q338" s="143" t="s">
        <v>450</v>
      </c>
    </row>
    <row r="339" spans="1:17" ht="198" x14ac:dyDescent="0.25">
      <c r="A339" s="25">
        <v>72141107</v>
      </c>
      <c r="B339" s="144" t="s">
        <v>459</v>
      </c>
      <c r="C339" s="239">
        <v>5</v>
      </c>
      <c r="D339" s="239">
        <v>5</v>
      </c>
      <c r="E339" s="141">
        <v>4</v>
      </c>
      <c r="F339" s="239">
        <v>1</v>
      </c>
      <c r="G339" s="22" t="s">
        <v>51</v>
      </c>
      <c r="H339" s="21">
        <v>1</v>
      </c>
      <c r="I339" s="23">
        <v>828000000</v>
      </c>
      <c r="J339" s="23">
        <v>828000000</v>
      </c>
      <c r="K339" s="21">
        <v>0</v>
      </c>
      <c r="L339" s="21">
        <v>0</v>
      </c>
      <c r="M339" s="9" t="s">
        <v>447</v>
      </c>
      <c r="N339" s="9" t="s">
        <v>448</v>
      </c>
      <c r="O339" s="9" t="s">
        <v>449</v>
      </c>
      <c r="P339" s="142">
        <v>3203473045</v>
      </c>
      <c r="Q339" s="143" t="s">
        <v>450</v>
      </c>
    </row>
    <row r="340" spans="1:17" ht="214.5" x14ac:dyDescent="0.25">
      <c r="A340" s="25">
        <v>81101500</v>
      </c>
      <c r="B340" s="20" t="s">
        <v>460</v>
      </c>
      <c r="C340" s="239">
        <v>5</v>
      </c>
      <c r="D340" s="239">
        <v>5</v>
      </c>
      <c r="E340" s="141">
        <v>4</v>
      </c>
      <c r="F340" s="239">
        <v>1</v>
      </c>
      <c r="G340" s="22" t="s">
        <v>18</v>
      </c>
      <c r="H340" s="21">
        <v>1</v>
      </c>
      <c r="I340" s="23">
        <v>82000000</v>
      </c>
      <c r="J340" s="23">
        <v>82000000</v>
      </c>
      <c r="K340" s="21">
        <v>0</v>
      </c>
      <c r="L340" s="21">
        <v>0</v>
      </c>
      <c r="M340" s="9" t="s">
        <v>447</v>
      </c>
      <c r="N340" s="9" t="s">
        <v>448</v>
      </c>
      <c r="O340" s="9" t="s">
        <v>449</v>
      </c>
      <c r="P340" s="142">
        <v>3203473045</v>
      </c>
      <c r="Q340" s="143" t="s">
        <v>450</v>
      </c>
    </row>
    <row r="341" spans="1:17" ht="115.5" x14ac:dyDescent="0.25">
      <c r="A341" s="25">
        <v>7214100</v>
      </c>
      <c r="B341" s="20" t="s">
        <v>461</v>
      </c>
      <c r="C341" s="239">
        <v>2</v>
      </c>
      <c r="D341" s="239">
        <v>2</v>
      </c>
      <c r="E341" s="145">
        <v>3</v>
      </c>
      <c r="F341" s="239">
        <v>1</v>
      </c>
      <c r="G341" s="22" t="s">
        <v>51</v>
      </c>
      <c r="H341" s="21">
        <v>1</v>
      </c>
      <c r="I341" s="23">
        <v>450000000</v>
      </c>
      <c r="J341" s="51">
        <v>450000000</v>
      </c>
      <c r="K341" s="21">
        <v>0</v>
      </c>
      <c r="L341" s="21">
        <v>0</v>
      </c>
      <c r="M341" s="9" t="s">
        <v>447</v>
      </c>
      <c r="N341" s="9" t="s">
        <v>448</v>
      </c>
      <c r="O341" s="9" t="s">
        <v>449</v>
      </c>
      <c r="P341" s="142">
        <v>3203473045</v>
      </c>
      <c r="Q341" s="143" t="s">
        <v>450</v>
      </c>
    </row>
    <row r="342" spans="1:17" ht="99" x14ac:dyDescent="0.25">
      <c r="A342" s="25">
        <v>7214100</v>
      </c>
      <c r="B342" s="20" t="s">
        <v>462</v>
      </c>
      <c r="C342" s="239">
        <v>2</v>
      </c>
      <c r="D342" s="239">
        <v>2</v>
      </c>
      <c r="E342" s="145">
        <v>3</v>
      </c>
      <c r="F342" s="239">
        <v>1</v>
      </c>
      <c r="G342" s="22" t="s">
        <v>51</v>
      </c>
      <c r="H342" s="21">
        <v>1</v>
      </c>
      <c r="I342" s="23">
        <v>450000000</v>
      </c>
      <c r="J342" s="51">
        <v>450000000</v>
      </c>
      <c r="K342" s="21">
        <v>0</v>
      </c>
      <c r="L342" s="21">
        <v>0</v>
      </c>
      <c r="M342" s="9" t="s">
        <v>447</v>
      </c>
      <c r="N342" s="9" t="s">
        <v>448</v>
      </c>
      <c r="O342" s="9" t="s">
        <v>449</v>
      </c>
      <c r="P342" s="142">
        <v>3203473045</v>
      </c>
      <c r="Q342" s="143" t="s">
        <v>450</v>
      </c>
    </row>
    <row r="343" spans="1:17" ht="49.5" x14ac:dyDescent="0.25">
      <c r="A343" s="25">
        <v>72101511</v>
      </c>
      <c r="B343" s="20" t="s">
        <v>463</v>
      </c>
      <c r="C343" s="239">
        <v>1</v>
      </c>
      <c r="D343" s="239">
        <v>1</v>
      </c>
      <c r="E343" s="145">
        <v>1</v>
      </c>
      <c r="F343" s="239">
        <v>1</v>
      </c>
      <c r="G343" s="22" t="s">
        <v>18</v>
      </c>
      <c r="H343" s="21">
        <v>1</v>
      </c>
      <c r="I343" s="23">
        <v>5000000</v>
      </c>
      <c r="J343" s="51">
        <v>5000000</v>
      </c>
      <c r="K343" s="21">
        <v>0</v>
      </c>
      <c r="L343" s="21">
        <v>0</v>
      </c>
      <c r="M343" s="9" t="s">
        <v>447</v>
      </c>
      <c r="N343" s="9" t="s">
        <v>448</v>
      </c>
      <c r="O343" s="9" t="s">
        <v>449</v>
      </c>
      <c r="P343" s="142">
        <v>3203473045</v>
      </c>
      <c r="Q343" s="143" t="s">
        <v>450</v>
      </c>
    </row>
    <row r="344" spans="1:17" ht="132" x14ac:dyDescent="0.25">
      <c r="A344" s="25" t="s">
        <v>464</v>
      </c>
      <c r="B344" s="20" t="s">
        <v>465</v>
      </c>
      <c r="C344" s="239">
        <v>1</v>
      </c>
      <c r="D344" s="239">
        <v>1</v>
      </c>
      <c r="E344" s="145">
        <v>12</v>
      </c>
      <c r="F344" s="239">
        <v>1</v>
      </c>
      <c r="G344" s="22" t="s">
        <v>18</v>
      </c>
      <c r="H344" s="21">
        <v>1</v>
      </c>
      <c r="I344" s="23">
        <v>4000000</v>
      </c>
      <c r="J344" s="23">
        <v>4000000</v>
      </c>
      <c r="K344" s="21">
        <v>0</v>
      </c>
      <c r="L344" s="21">
        <v>0</v>
      </c>
      <c r="M344" s="9" t="s">
        <v>447</v>
      </c>
      <c r="N344" s="9" t="s">
        <v>448</v>
      </c>
      <c r="O344" s="9" t="s">
        <v>449</v>
      </c>
      <c r="P344" s="142">
        <v>3203473045</v>
      </c>
      <c r="Q344" s="143" t="s">
        <v>450</v>
      </c>
    </row>
    <row r="345" spans="1:17" ht="49.5" x14ac:dyDescent="0.25">
      <c r="A345" s="25">
        <v>81101500</v>
      </c>
      <c r="B345" s="20" t="s">
        <v>466</v>
      </c>
      <c r="C345" s="239">
        <v>1</v>
      </c>
      <c r="D345" s="239">
        <v>1</v>
      </c>
      <c r="E345" s="145">
        <v>2</v>
      </c>
      <c r="F345" s="239">
        <v>1</v>
      </c>
      <c r="G345" s="22" t="s">
        <v>18</v>
      </c>
      <c r="H345" s="21">
        <v>1</v>
      </c>
      <c r="I345" s="23">
        <v>45000000</v>
      </c>
      <c r="J345" s="23">
        <v>45000000</v>
      </c>
      <c r="K345" s="21">
        <v>0</v>
      </c>
      <c r="L345" s="21">
        <v>0</v>
      </c>
      <c r="M345" s="9" t="s">
        <v>447</v>
      </c>
      <c r="N345" s="9" t="s">
        <v>448</v>
      </c>
      <c r="O345" s="9" t="s">
        <v>449</v>
      </c>
      <c r="P345" s="142">
        <v>3203473045</v>
      </c>
      <c r="Q345" s="143" t="s">
        <v>450</v>
      </c>
    </row>
    <row r="346" spans="1:17" x14ac:dyDescent="0.25">
      <c r="A346" s="222">
        <v>72141000</v>
      </c>
      <c r="B346" s="222" t="s">
        <v>467</v>
      </c>
      <c r="C346" s="222">
        <v>3</v>
      </c>
      <c r="D346" s="222">
        <v>5</v>
      </c>
      <c r="E346" s="222">
        <v>3</v>
      </c>
      <c r="F346" s="222">
        <v>1</v>
      </c>
      <c r="G346" s="222" t="s">
        <v>51</v>
      </c>
      <c r="H346" s="222">
        <v>0</v>
      </c>
      <c r="I346" s="246">
        <v>850000000</v>
      </c>
      <c r="J346" s="246">
        <v>850000000</v>
      </c>
      <c r="K346" s="222">
        <v>0</v>
      </c>
      <c r="L346" s="222">
        <v>0</v>
      </c>
      <c r="M346" s="222" t="s">
        <v>468</v>
      </c>
      <c r="N346" s="222" t="s">
        <v>469</v>
      </c>
      <c r="O346" s="222" t="s">
        <v>470</v>
      </c>
      <c r="P346" s="222" t="s">
        <v>471</v>
      </c>
      <c r="Q346" s="247" t="s">
        <v>472</v>
      </c>
    </row>
    <row r="347" spans="1:17" x14ac:dyDescent="0.25">
      <c r="A347" s="222">
        <v>811015</v>
      </c>
      <c r="B347" s="222" t="s">
        <v>473</v>
      </c>
      <c r="C347" s="222">
        <v>3</v>
      </c>
      <c r="D347" s="222">
        <v>5</v>
      </c>
      <c r="E347" s="222">
        <v>3</v>
      </c>
      <c r="F347" s="222">
        <v>1</v>
      </c>
      <c r="G347" s="222" t="s">
        <v>76</v>
      </c>
      <c r="H347" s="222">
        <v>0</v>
      </c>
      <c r="I347" s="246">
        <v>120000000</v>
      </c>
      <c r="J347" s="246">
        <v>120000000</v>
      </c>
      <c r="K347" s="222">
        <v>0</v>
      </c>
      <c r="L347" s="222">
        <v>0</v>
      </c>
      <c r="M347" s="222" t="s">
        <v>468</v>
      </c>
      <c r="N347" s="222" t="s">
        <v>469</v>
      </c>
      <c r="O347" s="222" t="s">
        <v>470</v>
      </c>
      <c r="P347" s="222" t="s">
        <v>471</v>
      </c>
      <c r="Q347" s="247" t="s">
        <v>472</v>
      </c>
    </row>
    <row r="348" spans="1:17" x14ac:dyDescent="0.25">
      <c r="A348" s="222">
        <v>72141000</v>
      </c>
      <c r="B348" s="222" t="s">
        <v>474</v>
      </c>
      <c r="C348" s="222">
        <v>3</v>
      </c>
      <c r="D348" s="222">
        <v>5</v>
      </c>
      <c r="E348" s="222">
        <v>3</v>
      </c>
      <c r="F348" s="222">
        <v>1</v>
      </c>
      <c r="G348" s="222" t="s">
        <v>51</v>
      </c>
      <c r="H348" s="222">
        <v>0</v>
      </c>
      <c r="I348" s="246">
        <v>850000000</v>
      </c>
      <c r="J348" s="246">
        <v>850000000</v>
      </c>
      <c r="K348" s="222">
        <v>0</v>
      </c>
      <c r="L348" s="222">
        <v>0</v>
      </c>
      <c r="M348" s="222" t="s">
        <v>468</v>
      </c>
      <c r="N348" s="222" t="s">
        <v>469</v>
      </c>
      <c r="O348" s="222" t="s">
        <v>470</v>
      </c>
      <c r="P348" s="222" t="s">
        <v>471</v>
      </c>
      <c r="Q348" s="247" t="s">
        <v>472</v>
      </c>
    </row>
    <row r="349" spans="1:17" x14ac:dyDescent="0.25">
      <c r="A349" s="222">
        <v>811015</v>
      </c>
      <c r="B349" s="222" t="s">
        <v>475</v>
      </c>
      <c r="C349" s="222">
        <v>3</v>
      </c>
      <c r="D349" s="222">
        <v>5</v>
      </c>
      <c r="E349" s="222">
        <v>3</v>
      </c>
      <c r="F349" s="222">
        <v>1</v>
      </c>
      <c r="G349" s="222" t="s">
        <v>76</v>
      </c>
      <c r="H349" s="222">
        <v>0</v>
      </c>
      <c r="I349" s="246">
        <v>120000000</v>
      </c>
      <c r="J349" s="246">
        <v>120000000</v>
      </c>
      <c r="K349" s="222">
        <v>0</v>
      </c>
      <c r="L349" s="222">
        <v>0</v>
      </c>
      <c r="M349" s="222" t="s">
        <v>468</v>
      </c>
      <c r="N349" s="222" t="s">
        <v>469</v>
      </c>
      <c r="O349" s="222" t="s">
        <v>470</v>
      </c>
      <c r="P349" s="222" t="s">
        <v>471</v>
      </c>
      <c r="Q349" s="247" t="s">
        <v>472</v>
      </c>
    </row>
    <row r="350" spans="1:17" x14ac:dyDescent="0.25">
      <c r="A350" s="222">
        <v>72141000</v>
      </c>
      <c r="B350" s="222" t="s">
        <v>476</v>
      </c>
      <c r="C350" s="222">
        <v>3</v>
      </c>
      <c r="D350" s="222">
        <v>5</v>
      </c>
      <c r="E350" s="222">
        <v>3</v>
      </c>
      <c r="F350" s="222">
        <v>1</v>
      </c>
      <c r="G350" s="222" t="s">
        <v>51</v>
      </c>
      <c r="H350" s="222">
        <v>0</v>
      </c>
      <c r="I350" s="246">
        <v>850000000</v>
      </c>
      <c r="J350" s="246">
        <v>850000000</v>
      </c>
      <c r="K350" s="222">
        <v>0</v>
      </c>
      <c r="L350" s="222">
        <v>0</v>
      </c>
      <c r="M350" s="222" t="s">
        <v>468</v>
      </c>
      <c r="N350" s="222" t="s">
        <v>469</v>
      </c>
      <c r="O350" s="222" t="s">
        <v>470</v>
      </c>
      <c r="P350" s="222" t="s">
        <v>471</v>
      </c>
      <c r="Q350" s="247" t="s">
        <v>472</v>
      </c>
    </row>
    <row r="351" spans="1:17" x14ac:dyDescent="0.25">
      <c r="A351" s="222">
        <v>811015</v>
      </c>
      <c r="B351" s="222" t="s">
        <v>477</v>
      </c>
      <c r="C351" s="222">
        <v>3</v>
      </c>
      <c r="D351" s="222">
        <v>5</v>
      </c>
      <c r="E351" s="222">
        <v>3</v>
      </c>
      <c r="F351" s="222">
        <v>1</v>
      </c>
      <c r="G351" s="222" t="s">
        <v>76</v>
      </c>
      <c r="H351" s="222">
        <v>0</v>
      </c>
      <c r="I351" s="246">
        <v>120000000</v>
      </c>
      <c r="J351" s="246">
        <v>120000000</v>
      </c>
      <c r="K351" s="222">
        <v>0</v>
      </c>
      <c r="L351" s="222">
        <v>0</v>
      </c>
      <c r="M351" s="222" t="s">
        <v>468</v>
      </c>
      <c r="N351" s="222" t="s">
        <v>469</v>
      </c>
      <c r="O351" s="222" t="s">
        <v>470</v>
      </c>
      <c r="P351" s="222" t="s">
        <v>471</v>
      </c>
      <c r="Q351" s="247" t="s">
        <v>472</v>
      </c>
    </row>
    <row r="352" spans="1:17" x14ac:dyDescent="0.25">
      <c r="A352" s="222">
        <v>72141000</v>
      </c>
      <c r="B352" s="222" t="s">
        <v>478</v>
      </c>
      <c r="C352" s="222">
        <v>3</v>
      </c>
      <c r="D352" s="222">
        <v>5</v>
      </c>
      <c r="E352" s="222">
        <v>3</v>
      </c>
      <c r="F352" s="222">
        <v>1</v>
      </c>
      <c r="G352" s="222" t="s">
        <v>51</v>
      </c>
      <c r="H352" s="222">
        <v>0</v>
      </c>
      <c r="I352" s="246">
        <v>850000000</v>
      </c>
      <c r="J352" s="246">
        <v>850000000</v>
      </c>
      <c r="K352" s="222">
        <v>0</v>
      </c>
      <c r="L352" s="222">
        <v>0</v>
      </c>
      <c r="M352" s="222" t="s">
        <v>468</v>
      </c>
      <c r="N352" s="222" t="s">
        <v>469</v>
      </c>
      <c r="O352" s="222" t="s">
        <v>470</v>
      </c>
      <c r="P352" s="222" t="s">
        <v>471</v>
      </c>
      <c r="Q352" s="247" t="s">
        <v>472</v>
      </c>
    </row>
    <row r="353" spans="1:17" x14ac:dyDescent="0.25">
      <c r="A353" s="222">
        <v>811015</v>
      </c>
      <c r="B353" s="222" t="s">
        <v>479</v>
      </c>
      <c r="C353" s="222">
        <v>3</v>
      </c>
      <c r="D353" s="222">
        <v>5</v>
      </c>
      <c r="E353" s="222">
        <v>3</v>
      </c>
      <c r="F353" s="222">
        <v>1</v>
      </c>
      <c r="G353" s="222" t="s">
        <v>76</v>
      </c>
      <c r="H353" s="222">
        <v>0</v>
      </c>
      <c r="I353" s="246">
        <v>120000000</v>
      </c>
      <c r="J353" s="246">
        <v>120000000</v>
      </c>
      <c r="K353" s="222">
        <v>0</v>
      </c>
      <c r="L353" s="222">
        <v>0</v>
      </c>
      <c r="M353" s="222" t="s">
        <v>468</v>
      </c>
      <c r="N353" s="222" t="s">
        <v>469</v>
      </c>
      <c r="O353" s="222" t="s">
        <v>470</v>
      </c>
      <c r="P353" s="222" t="s">
        <v>471</v>
      </c>
      <c r="Q353" s="247" t="s">
        <v>472</v>
      </c>
    </row>
    <row r="354" spans="1:17" x14ac:dyDescent="0.25">
      <c r="A354" s="222">
        <v>72141000</v>
      </c>
      <c r="B354" s="222" t="s">
        <v>480</v>
      </c>
      <c r="C354" s="222">
        <v>2</v>
      </c>
      <c r="D354" s="222">
        <v>4</v>
      </c>
      <c r="E354" s="222">
        <v>8</v>
      </c>
      <c r="F354" s="222">
        <v>1</v>
      </c>
      <c r="G354" s="222" t="s">
        <v>51</v>
      </c>
      <c r="H354" s="222">
        <v>0</v>
      </c>
      <c r="I354" s="246">
        <v>300000000</v>
      </c>
      <c r="J354" s="246">
        <v>300000000</v>
      </c>
      <c r="K354" s="222">
        <v>0</v>
      </c>
      <c r="L354" s="222">
        <v>0</v>
      </c>
      <c r="M354" s="222" t="s">
        <v>468</v>
      </c>
      <c r="N354" s="222" t="s">
        <v>469</v>
      </c>
      <c r="O354" s="222" t="s">
        <v>470</v>
      </c>
      <c r="P354" s="222" t="s">
        <v>471</v>
      </c>
      <c r="Q354" s="247" t="s">
        <v>472</v>
      </c>
    </row>
    <row r="355" spans="1:17" x14ac:dyDescent="0.25">
      <c r="A355" s="222">
        <v>72141000</v>
      </c>
      <c r="B355" s="222" t="s">
        <v>481</v>
      </c>
      <c r="C355" s="222">
        <v>3</v>
      </c>
      <c r="D355" s="222">
        <v>5</v>
      </c>
      <c r="E355" s="222">
        <v>2</v>
      </c>
      <c r="F355" s="222">
        <v>1</v>
      </c>
      <c r="G355" s="222" t="s">
        <v>51</v>
      </c>
      <c r="H355" s="222">
        <v>0</v>
      </c>
      <c r="I355" s="246">
        <v>300000000</v>
      </c>
      <c r="J355" s="246">
        <v>300000000</v>
      </c>
      <c r="K355" s="222">
        <v>0</v>
      </c>
      <c r="L355" s="222">
        <v>0</v>
      </c>
      <c r="M355" s="222" t="s">
        <v>468</v>
      </c>
      <c r="N355" s="222" t="s">
        <v>469</v>
      </c>
      <c r="O355" s="222" t="s">
        <v>470</v>
      </c>
      <c r="P355" s="222" t="s">
        <v>471</v>
      </c>
      <c r="Q355" s="247" t="s">
        <v>472</v>
      </c>
    </row>
    <row r="356" spans="1:17" x14ac:dyDescent="0.25">
      <c r="A356" s="222">
        <v>72141000</v>
      </c>
      <c r="B356" s="222" t="s">
        <v>482</v>
      </c>
      <c r="C356" s="222">
        <v>3</v>
      </c>
      <c r="D356" s="222">
        <v>5</v>
      </c>
      <c r="E356" s="222">
        <v>2</v>
      </c>
      <c r="F356" s="222">
        <v>1</v>
      </c>
      <c r="G356" s="222" t="s">
        <v>51</v>
      </c>
      <c r="H356" s="222">
        <v>0</v>
      </c>
      <c r="I356" s="246">
        <v>300000000</v>
      </c>
      <c r="J356" s="246">
        <v>300000000</v>
      </c>
      <c r="K356" s="222">
        <v>0</v>
      </c>
      <c r="L356" s="222">
        <v>0</v>
      </c>
      <c r="M356" s="222" t="s">
        <v>468</v>
      </c>
      <c r="N356" s="222" t="s">
        <v>469</v>
      </c>
      <c r="O356" s="222" t="s">
        <v>470</v>
      </c>
      <c r="P356" s="222" t="s">
        <v>471</v>
      </c>
      <c r="Q356" s="247" t="s">
        <v>472</v>
      </c>
    </row>
    <row r="357" spans="1:17" x14ac:dyDescent="0.25">
      <c r="A357" s="222">
        <v>56101700</v>
      </c>
      <c r="B357" s="222" t="s">
        <v>131</v>
      </c>
      <c r="C357" s="222">
        <v>3</v>
      </c>
      <c r="D357" s="222">
        <v>4</v>
      </c>
      <c r="E357" s="222">
        <v>1</v>
      </c>
      <c r="F357" s="222">
        <v>1</v>
      </c>
      <c r="G357" s="222" t="s">
        <v>18</v>
      </c>
      <c r="H357" s="222">
        <v>0</v>
      </c>
      <c r="I357" s="246">
        <v>20000000</v>
      </c>
      <c r="J357" s="246">
        <v>20000000</v>
      </c>
      <c r="K357" s="222">
        <v>0</v>
      </c>
      <c r="L357" s="222">
        <v>0</v>
      </c>
      <c r="M357" s="222" t="s">
        <v>468</v>
      </c>
      <c r="N357" s="222" t="s">
        <v>469</v>
      </c>
      <c r="O357" s="222" t="s">
        <v>470</v>
      </c>
      <c r="P357" s="222" t="s">
        <v>471</v>
      </c>
      <c r="Q357" s="247" t="s">
        <v>472</v>
      </c>
    </row>
    <row r="358" spans="1:17" x14ac:dyDescent="0.25">
      <c r="A358" s="222">
        <v>72154066</v>
      </c>
      <c r="B358" s="222" t="s">
        <v>483</v>
      </c>
      <c r="C358" s="222">
        <v>3</v>
      </c>
      <c r="D358" s="222">
        <v>4</v>
      </c>
      <c r="E358" s="222">
        <v>2</v>
      </c>
      <c r="F358" s="222">
        <v>1</v>
      </c>
      <c r="G358" s="222" t="s">
        <v>18</v>
      </c>
      <c r="H358" s="222">
        <v>0</v>
      </c>
      <c r="I358" s="246">
        <v>30000000</v>
      </c>
      <c r="J358" s="246">
        <v>30000000</v>
      </c>
      <c r="K358" s="222">
        <v>0</v>
      </c>
      <c r="L358" s="222">
        <v>0</v>
      </c>
      <c r="M358" s="222" t="s">
        <v>468</v>
      </c>
      <c r="N358" s="222" t="s">
        <v>469</v>
      </c>
      <c r="O358" s="222" t="s">
        <v>470</v>
      </c>
      <c r="P358" s="222" t="s">
        <v>471</v>
      </c>
      <c r="Q358" s="247" t="s">
        <v>472</v>
      </c>
    </row>
    <row r="359" spans="1:17" x14ac:dyDescent="0.25">
      <c r="A359" s="238">
        <v>80111701</v>
      </c>
      <c r="B359" s="239" t="s">
        <v>484</v>
      </c>
      <c r="C359" s="239">
        <v>1</v>
      </c>
      <c r="D359" s="239">
        <v>1</v>
      </c>
      <c r="E359" s="239">
        <v>12</v>
      </c>
      <c r="F359" s="239">
        <v>1</v>
      </c>
      <c r="G359" s="239" t="s">
        <v>105</v>
      </c>
      <c r="H359" s="239">
        <v>1</v>
      </c>
      <c r="I359" s="240">
        <v>9980000000</v>
      </c>
      <c r="J359" s="240">
        <v>9980000000</v>
      </c>
      <c r="K359" s="239">
        <v>0</v>
      </c>
      <c r="L359" s="239">
        <v>0</v>
      </c>
      <c r="M359" s="241" t="s">
        <v>485</v>
      </c>
      <c r="N359" s="239" t="s">
        <v>270</v>
      </c>
      <c r="O359" s="241" t="s">
        <v>486</v>
      </c>
      <c r="P359" s="241" t="s">
        <v>487</v>
      </c>
      <c r="Q359" s="248" t="s">
        <v>488</v>
      </c>
    </row>
    <row r="360" spans="1:17" x14ac:dyDescent="0.25">
      <c r="A360" s="238">
        <v>93141808</v>
      </c>
      <c r="B360" s="239" t="s">
        <v>438</v>
      </c>
      <c r="C360" s="239">
        <v>1</v>
      </c>
      <c r="D360" s="239">
        <v>1</v>
      </c>
      <c r="E360" s="239">
        <v>2</v>
      </c>
      <c r="F360" s="239">
        <v>1</v>
      </c>
      <c r="G360" s="239" t="s">
        <v>105</v>
      </c>
      <c r="H360" s="239">
        <v>1</v>
      </c>
      <c r="I360" s="240">
        <v>220000000</v>
      </c>
      <c r="J360" s="240">
        <v>220000000</v>
      </c>
      <c r="K360" s="239">
        <v>0</v>
      </c>
      <c r="L360" s="239">
        <v>0</v>
      </c>
      <c r="M360" s="241" t="s">
        <v>485</v>
      </c>
      <c r="N360" s="239" t="s">
        <v>270</v>
      </c>
      <c r="O360" s="241" t="s">
        <v>486</v>
      </c>
      <c r="P360" s="241" t="s">
        <v>487</v>
      </c>
      <c r="Q360" s="248" t="s">
        <v>488</v>
      </c>
    </row>
    <row r="361" spans="1:17" x14ac:dyDescent="0.25">
      <c r="A361" s="238" t="s">
        <v>489</v>
      </c>
      <c r="B361" s="241" t="s">
        <v>490</v>
      </c>
      <c r="C361" s="244" t="s">
        <v>418</v>
      </c>
      <c r="D361" s="244" t="s">
        <v>204</v>
      </c>
      <c r="E361" s="244" t="s">
        <v>491</v>
      </c>
      <c r="F361" s="244" t="s">
        <v>407</v>
      </c>
      <c r="G361" s="241" t="s">
        <v>51</v>
      </c>
      <c r="H361" s="239">
        <v>1</v>
      </c>
      <c r="I361" s="240">
        <v>580000000</v>
      </c>
      <c r="J361" s="240">
        <v>580000000</v>
      </c>
      <c r="K361" s="245">
        <v>0</v>
      </c>
      <c r="L361" s="245">
        <v>0</v>
      </c>
      <c r="M361" s="241" t="s">
        <v>485</v>
      </c>
      <c r="N361" s="241" t="s">
        <v>492</v>
      </c>
      <c r="O361" s="241" t="s">
        <v>486</v>
      </c>
      <c r="P361" s="241" t="s">
        <v>487</v>
      </c>
      <c r="Q361" s="248" t="s">
        <v>488</v>
      </c>
    </row>
    <row r="362" spans="1:17" x14ac:dyDescent="0.25">
      <c r="A362" s="238" t="s">
        <v>493</v>
      </c>
      <c r="B362" s="239" t="s">
        <v>494</v>
      </c>
      <c r="C362" s="239">
        <v>2</v>
      </c>
      <c r="D362" s="239">
        <v>3</v>
      </c>
      <c r="E362" s="239">
        <v>7</v>
      </c>
      <c r="F362" s="239">
        <v>1</v>
      </c>
      <c r="G362" s="239" t="s">
        <v>18</v>
      </c>
      <c r="H362" s="239">
        <v>1</v>
      </c>
      <c r="I362" s="240">
        <v>10000000</v>
      </c>
      <c r="J362" s="240">
        <v>10000000</v>
      </c>
      <c r="K362" s="239">
        <v>0</v>
      </c>
      <c r="L362" s="239">
        <v>0</v>
      </c>
      <c r="M362" s="241" t="s">
        <v>485</v>
      </c>
      <c r="N362" s="239" t="s">
        <v>495</v>
      </c>
      <c r="O362" s="241" t="s">
        <v>486</v>
      </c>
      <c r="P362" s="241" t="s">
        <v>487</v>
      </c>
      <c r="Q362" s="248" t="s">
        <v>488</v>
      </c>
    </row>
    <row r="363" spans="1:17" x14ac:dyDescent="0.25">
      <c r="A363" s="238" t="s">
        <v>493</v>
      </c>
      <c r="B363" s="239" t="s">
        <v>496</v>
      </c>
      <c r="C363" s="239">
        <v>2</v>
      </c>
      <c r="D363" s="239">
        <v>3</v>
      </c>
      <c r="E363" s="239">
        <v>7</v>
      </c>
      <c r="F363" s="239">
        <v>1</v>
      </c>
      <c r="G363" s="239" t="s">
        <v>18</v>
      </c>
      <c r="H363" s="239">
        <v>1</v>
      </c>
      <c r="I363" s="240">
        <v>15000000</v>
      </c>
      <c r="J363" s="240">
        <v>15000000</v>
      </c>
      <c r="K363" s="239">
        <v>0</v>
      </c>
      <c r="L363" s="239">
        <v>0</v>
      </c>
      <c r="M363" s="241" t="s">
        <v>485</v>
      </c>
      <c r="N363" s="239" t="s">
        <v>497</v>
      </c>
      <c r="O363" s="241" t="s">
        <v>486</v>
      </c>
      <c r="P363" s="241" t="s">
        <v>487</v>
      </c>
      <c r="Q363" s="248" t="s">
        <v>488</v>
      </c>
    </row>
    <row r="364" spans="1:17" x14ac:dyDescent="0.25">
      <c r="A364" s="238" t="s">
        <v>493</v>
      </c>
      <c r="B364" s="239" t="s">
        <v>498</v>
      </c>
      <c r="C364" s="239">
        <v>2</v>
      </c>
      <c r="D364" s="239">
        <v>3</v>
      </c>
      <c r="E364" s="239">
        <v>7</v>
      </c>
      <c r="F364" s="239">
        <v>1</v>
      </c>
      <c r="G364" s="239" t="s">
        <v>18</v>
      </c>
      <c r="H364" s="239">
        <v>1</v>
      </c>
      <c r="I364" s="240">
        <v>20000000</v>
      </c>
      <c r="J364" s="240">
        <v>20000000</v>
      </c>
      <c r="K364" s="239">
        <v>0</v>
      </c>
      <c r="L364" s="239">
        <v>0</v>
      </c>
      <c r="M364" s="241" t="s">
        <v>485</v>
      </c>
      <c r="N364" s="239" t="s">
        <v>499</v>
      </c>
      <c r="O364" s="241" t="s">
        <v>486</v>
      </c>
      <c r="P364" s="241" t="s">
        <v>487</v>
      </c>
      <c r="Q364" s="248" t="s">
        <v>488</v>
      </c>
    </row>
    <row r="365" spans="1:17" x14ac:dyDescent="0.25">
      <c r="A365" s="238" t="s">
        <v>500</v>
      </c>
      <c r="B365" s="239" t="s">
        <v>501</v>
      </c>
      <c r="C365" s="239">
        <v>2</v>
      </c>
      <c r="D365" s="239">
        <v>3</v>
      </c>
      <c r="E365" s="239">
        <v>5</v>
      </c>
      <c r="F365" s="239">
        <v>1</v>
      </c>
      <c r="G365" s="239" t="s">
        <v>51</v>
      </c>
      <c r="H365" s="239">
        <v>1</v>
      </c>
      <c r="I365" s="240">
        <v>250000000</v>
      </c>
      <c r="J365" s="240">
        <v>250000000</v>
      </c>
      <c r="K365" s="239">
        <v>0</v>
      </c>
      <c r="L365" s="239">
        <v>0</v>
      </c>
      <c r="M365" s="241" t="s">
        <v>485</v>
      </c>
      <c r="N365" s="239" t="s">
        <v>502</v>
      </c>
      <c r="O365" s="241" t="s">
        <v>486</v>
      </c>
      <c r="P365" s="241" t="s">
        <v>487</v>
      </c>
      <c r="Q365" s="248" t="s">
        <v>488</v>
      </c>
    </row>
    <row r="366" spans="1:17" x14ac:dyDescent="0.25">
      <c r="A366" s="238" t="s">
        <v>503</v>
      </c>
      <c r="B366" s="239" t="s">
        <v>504</v>
      </c>
      <c r="C366" s="239">
        <v>2</v>
      </c>
      <c r="D366" s="239">
        <v>3</v>
      </c>
      <c r="E366" s="239">
        <v>5</v>
      </c>
      <c r="F366" s="239">
        <v>1</v>
      </c>
      <c r="G366" s="239" t="s">
        <v>18</v>
      </c>
      <c r="H366" s="239">
        <v>1</v>
      </c>
      <c r="I366" s="240">
        <v>50000000</v>
      </c>
      <c r="J366" s="240">
        <v>50000000</v>
      </c>
      <c r="K366" s="239">
        <v>0</v>
      </c>
      <c r="L366" s="239">
        <v>0</v>
      </c>
      <c r="M366" s="241" t="s">
        <v>485</v>
      </c>
      <c r="N366" s="239" t="s">
        <v>502</v>
      </c>
      <c r="O366" s="241" t="s">
        <v>486</v>
      </c>
      <c r="P366" s="241" t="s">
        <v>487</v>
      </c>
      <c r="Q366" s="248" t="s">
        <v>488</v>
      </c>
    </row>
    <row r="367" spans="1:17" x14ac:dyDescent="0.25">
      <c r="A367" s="238" t="s">
        <v>505</v>
      </c>
      <c r="B367" s="239" t="s">
        <v>506</v>
      </c>
      <c r="C367" s="239">
        <v>2</v>
      </c>
      <c r="D367" s="239">
        <v>3</v>
      </c>
      <c r="E367" s="239">
        <v>4</v>
      </c>
      <c r="F367" s="239">
        <v>1</v>
      </c>
      <c r="G367" s="239" t="s">
        <v>51</v>
      </c>
      <c r="H367" s="239">
        <v>1</v>
      </c>
      <c r="I367" s="240">
        <v>200000000</v>
      </c>
      <c r="J367" s="240">
        <v>200000000</v>
      </c>
      <c r="K367" s="239">
        <v>0</v>
      </c>
      <c r="L367" s="239">
        <v>0</v>
      </c>
      <c r="M367" s="241" t="s">
        <v>485</v>
      </c>
      <c r="N367" s="239" t="s">
        <v>492</v>
      </c>
      <c r="O367" s="241" t="s">
        <v>486</v>
      </c>
      <c r="P367" s="241" t="s">
        <v>487</v>
      </c>
      <c r="Q367" s="248" t="s">
        <v>488</v>
      </c>
    </row>
    <row r="368" spans="1:17" x14ac:dyDescent="0.25">
      <c r="A368" s="238" t="s">
        <v>503</v>
      </c>
      <c r="B368" s="239" t="s">
        <v>507</v>
      </c>
      <c r="C368" s="239">
        <v>2</v>
      </c>
      <c r="D368" s="239">
        <v>3</v>
      </c>
      <c r="E368" s="239">
        <v>4</v>
      </c>
      <c r="F368" s="239">
        <v>1</v>
      </c>
      <c r="G368" s="239" t="s">
        <v>18</v>
      </c>
      <c r="H368" s="239">
        <v>1</v>
      </c>
      <c r="I368" s="240">
        <v>45000000</v>
      </c>
      <c r="J368" s="240">
        <v>45000000</v>
      </c>
      <c r="K368" s="239">
        <v>0</v>
      </c>
      <c r="L368" s="239">
        <v>0</v>
      </c>
      <c r="M368" s="241" t="s">
        <v>485</v>
      </c>
      <c r="N368" s="239" t="s">
        <v>492</v>
      </c>
      <c r="O368" s="241" t="s">
        <v>486</v>
      </c>
      <c r="P368" s="241" t="s">
        <v>487</v>
      </c>
      <c r="Q368" s="248" t="s">
        <v>488</v>
      </c>
    </row>
    <row r="369" spans="1:17" x14ac:dyDescent="0.25">
      <c r="A369" s="238" t="s">
        <v>505</v>
      </c>
      <c r="B369" s="239" t="s">
        <v>508</v>
      </c>
      <c r="C369" s="239">
        <v>3</v>
      </c>
      <c r="D369" s="239">
        <v>4</v>
      </c>
      <c r="E369" s="239">
        <v>3</v>
      </c>
      <c r="F369" s="239">
        <v>1</v>
      </c>
      <c r="G369" s="239" t="s">
        <v>51</v>
      </c>
      <c r="H369" s="239">
        <v>1</v>
      </c>
      <c r="I369" s="240">
        <v>150000000</v>
      </c>
      <c r="J369" s="240">
        <v>150000000</v>
      </c>
      <c r="K369" s="239">
        <v>0</v>
      </c>
      <c r="L369" s="239">
        <v>0</v>
      </c>
      <c r="M369" s="241" t="s">
        <v>485</v>
      </c>
      <c r="N369" s="239" t="s">
        <v>509</v>
      </c>
      <c r="O369" s="241" t="s">
        <v>486</v>
      </c>
      <c r="P369" s="241" t="s">
        <v>487</v>
      </c>
      <c r="Q369" s="248" t="s">
        <v>488</v>
      </c>
    </row>
    <row r="370" spans="1:17" x14ac:dyDescent="0.25">
      <c r="A370" s="238" t="s">
        <v>500</v>
      </c>
      <c r="B370" s="239" t="s">
        <v>510</v>
      </c>
      <c r="C370" s="239">
        <v>3</v>
      </c>
      <c r="D370" s="239">
        <v>4</v>
      </c>
      <c r="E370" s="239">
        <v>3</v>
      </c>
      <c r="F370" s="239">
        <v>1</v>
      </c>
      <c r="G370" s="239" t="s">
        <v>18</v>
      </c>
      <c r="H370" s="239">
        <v>1</v>
      </c>
      <c r="I370" s="240">
        <v>22000000</v>
      </c>
      <c r="J370" s="240">
        <v>22000000</v>
      </c>
      <c r="K370" s="239">
        <v>0</v>
      </c>
      <c r="L370" s="239">
        <v>0</v>
      </c>
      <c r="M370" s="241" t="s">
        <v>485</v>
      </c>
      <c r="N370" s="239" t="s">
        <v>509</v>
      </c>
      <c r="O370" s="241" t="s">
        <v>486</v>
      </c>
      <c r="P370" s="241" t="s">
        <v>487</v>
      </c>
      <c r="Q370" s="248" t="s">
        <v>488</v>
      </c>
    </row>
    <row r="371" spans="1:17" x14ac:dyDescent="0.25">
      <c r="A371" s="238" t="s">
        <v>500</v>
      </c>
      <c r="B371" s="239" t="s">
        <v>511</v>
      </c>
      <c r="C371" s="239">
        <v>3</v>
      </c>
      <c r="D371" s="239">
        <v>4</v>
      </c>
      <c r="E371" s="239">
        <v>3</v>
      </c>
      <c r="F371" s="239">
        <v>1</v>
      </c>
      <c r="G371" s="239" t="s">
        <v>51</v>
      </c>
      <c r="H371" s="239">
        <v>1</v>
      </c>
      <c r="I371" s="240">
        <v>80000000</v>
      </c>
      <c r="J371" s="240">
        <v>80000000</v>
      </c>
      <c r="K371" s="239">
        <v>0</v>
      </c>
      <c r="L371" s="239">
        <v>0</v>
      </c>
      <c r="M371" s="241" t="s">
        <v>485</v>
      </c>
      <c r="N371" s="239" t="s">
        <v>495</v>
      </c>
      <c r="O371" s="241" t="s">
        <v>486</v>
      </c>
      <c r="P371" s="241" t="s">
        <v>487</v>
      </c>
      <c r="Q371" s="248" t="s">
        <v>488</v>
      </c>
    </row>
    <row r="372" spans="1:17" x14ac:dyDescent="0.25">
      <c r="A372" s="238" t="s">
        <v>512</v>
      </c>
      <c r="B372" s="239" t="s">
        <v>513</v>
      </c>
      <c r="C372" s="239">
        <v>3</v>
      </c>
      <c r="D372" s="239">
        <v>4</v>
      </c>
      <c r="E372" s="239">
        <v>7</v>
      </c>
      <c r="F372" s="239">
        <v>1</v>
      </c>
      <c r="G372" s="239" t="s">
        <v>18</v>
      </c>
      <c r="H372" s="239">
        <v>1</v>
      </c>
      <c r="I372" s="240">
        <v>10000000</v>
      </c>
      <c r="J372" s="240">
        <v>10000000</v>
      </c>
      <c r="K372" s="239">
        <v>0</v>
      </c>
      <c r="L372" s="239">
        <v>0</v>
      </c>
      <c r="M372" s="241" t="s">
        <v>485</v>
      </c>
      <c r="N372" s="239" t="s">
        <v>509</v>
      </c>
      <c r="O372" s="241" t="s">
        <v>486</v>
      </c>
      <c r="P372" s="241" t="s">
        <v>487</v>
      </c>
      <c r="Q372" s="248" t="s">
        <v>488</v>
      </c>
    </row>
    <row r="373" spans="1:17" x14ac:dyDescent="0.25">
      <c r="A373" s="238" t="s">
        <v>514</v>
      </c>
      <c r="B373" s="239" t="s">
        <v>515</v>
      </c>
      <c r="C373" s="239">
        <v>1</v>
      </c>
      <c r="D373" s="239">
        <v>2</v>
      </c>
      <c r="E373" s="239">
        <v>10</v>
      </c>
      <c r="F373" s="239">
        <v>1</v>
      </c>
      <c r="G373" s="239" t="s">
        <v>79</v>
      </c>
      <c r="H373" s="239">
        <v>1</v>
      </c>
      <c r="I373" s="240">
        <v>973243718</v>
      </c>
      <c r="J373" s="240">
        <v>973243718</v>
      </c>
      <c r="K373" s="239">
        <v>0</v>
      </c>
      <c r="L373" s="239">
        <v>0</v>
      </c>
      <c r="M373" s="241" t="s">
        <v>485</v>
      </c>
      <c r="N373" s="239" t="s">
        <v>270</v>
      </c>
      <c r="O373" s="241" t="s">
        <v>486</v>
      </c>
      <c r="P373" s="241" t="s">
        <v>487</v>
      </c>
      <c r="Q373" s="248" t="s">
        <v>488</v>
      </c>
    </row>
    <row r="374" spans="1:17" x14ac:dyDescent="0.25">
      <c r="A374" s="238" t="s">
        <v>514</v>
      </c>
      <c r="B374" s="239" t="s">
        <v>515</v>
      </c>
      <c r="C374" s="239">
        <v>1</v>
      </c>
      <c r="D374" s="239">
        <v>1</v>
      </c>
      <c r="E374" s="239">
        <v>1</v>
      </c>
      <c r="F374" s="239">
        <v>1</v>
      </c>
      <c r="G374" s="239" t="s">
        <v>18</v>
      </c>
      <c r="H374" s="239">
        <v>1</v>
      </c>
      <c r="I374" s="240">
        <v>82000000</v>
      </c>
      <c r="J374" s="240">
        <v>82000000</v>
      </c>
      <c r="K374" s="239">
        <v>0</v>
      </c>
      <c r="L374" s="239">
        <v>0</v>
      </c>
      <c r="M374" s="241" t="s">
        <v>485</v>
      </c>
      <c r="N374" s="239" t="s">
        <v>270</v>
      </c>
      <c r="O374" s="241" t="s">
        <v>486</v>
      </c>
      <c r="P374" s="241" t="s">
        <v>487</v>
      </c>
      <c r="Q374" s="248" t="s">
        <v>488</v>
      </c>
    </row>
    <row r="375" spans="1:17" x14ac:dyDescent="0.25">
      <c r="A375" s="238" t="s">
        <v>516</v>
      </c>
      <c r="B375" s="239" t="s">
        <v>517</v>
      </c>
      <c r="C375" s="239">
        <v>1</v>
      </c>
      <c r="D375" s="239">
        <v>2</v>
      </c>
      <c r="E375" s="239">
        <v>7</v>
      </c>
      <c r="F375" s="239">
        <v>1</v>
      </c>
      <c r="G375" s="239" t="s">
        <v>18</v>
      </c>
      <c r="H375" s="239">
        <v>1</v>
      </c>
      <c r="I375" s="240">
        <v>76256282</v>
      </c>
      <c r="J375" s="240">
        <v>76256282</v>
      </c>
      <c r="K375" s="239">
        <v>0</v>
      </c>
      <c r="L375" s="239">
        <v>0</v>
      </c>
      <c r="M375" s="241" t="s">
        <v>485</v>
      </c>
      <c r="N375" s="239" t="s">
        <v>270</v>
      </c>
      <c r="O375" s="241" t="s">
        <v>486</v>
      </c>
      <c r="P375" s="241" t="s">
        <v>487</v>
      </c>
      <c r="Q375" s="248" t="s">
        <v>488</v>
      </c>
    </row>
    <row r="376" spans="1:17" x14ac:dyDescent="0.25">
      <c r="A376" s="238" t="s">
        <v>518</v>
      </c>
      <c r="B376" s="239" t="s">
        <v>519</v>
      </c>
      <c r="C376" s="239">
        <v>3</v>
      </c>
      <c r="D376" s="239">
        <v>4</v>
      </c>
      <c r="E376" s="239">
        <v>8</v>
      </c>
      <c r="F376" s="239">
        <v>1</v>
      </c>
      <c r="G376" s="239" t="s">
        <v>51</v>
      </c>
      <c r="H376" s="239">
        <v>1</v>
      </c>
      <c r="I376" s="240">
        <v>240000000</v>
      </c>
      <c r="J376" s="240">
        <v>240000000</v>
      </c>
      <c r="K376" s="239">
        <v>0</v>
      </c>
      <c r="L376" s="239">
        <v>0</v>
      </c>
      <c r="M376" s="241" t="s">
        <v>485</v>
      </c>
      <c r="N376" s="239" t="s">
        <v>520</v>
      </c>
      <c r="O376" s="241" t="s">
        <v>486</v>
      </c>
      <c r="P376" s="241" t="s">
        <v>487</v>
      </c>
      <c r="Q376" s="248" t="s">
        <v>488</v>
      </c>
    </row>
    <row r="377" spans="1:17" x14ac:dyDescent="0.25">
      <c r="A377" s="238" t="s">
        <v>518</v>
      </c>
      <c r="B377" s="239" t="s">
        <v>521</v>
      </c>
      <c r="C377" s="239">
        <v>3</v>
      </c>
      <c r="D377" s="239">
        <v>4</v>
      </c>
      <c r="E377" s="239">
        <v>6</v>
      </c>
      <c r="F377" s="239">
        <v>1</v>
      </c>
      <c r="G377" s="239" t="s">
        <v>51</v>
      </c>
      <c r="H377" s="239">
        <v>1</v>
      </c>
      <c r="I377" s="240">
        <v>86500000</v>
      </c>
      <c r="J377" s="240">
        <v>86500000</v>
      </c>
      <c r="K377" s="239">
        <v>0</v>
      </c>
      <c r="L377" s="239">
        <v>0</v>
      </c>
      <c r="M377" s="241" t="s">
        <v>485</v>
      </c>
      <c r="N377" s="239" t="s">
        <v>522</v>
      </c>
      <c r="O377" s="241" t="s">
        <v>486</v>
      </c>
      <c r="P377" s="241" t="s">
        <v>487</v>
      </c>
      <c r="Q377" s="248" t="s">
        <v>488</v>
      </c>
    </row>
    <row r="378" spans="1:17" x14ac:dyDescent="0.25">
      <c r="A378" s="238" t="s">
        <v>518</v>
      </c>
      <c r="B378" s="239" t="s">
        <v>523</v>
      </c>
      <c r="C378" s="239">
        <v>3</v>
      </c>
      <c r="D378" s="239">
        <v>4</v>
      </c>
      <c r="E378" s="239">
        <v>7</v>
      </c>
      <c r="F378" s="239">
        <v>1</v>
      </c>
      <c r="G378" s="239" t="s">
        <v>51</v>
      </c>
      <c r="H378" s="239">
        <v>1</v>
      </c>
      <c r="I378" s="240">
        <v>100000000</v>
      </c>
      <c r="J378" s="240">
        <v>100000000</v>
      </c>
      <c r="K378" s="239">
        <v>0</v>
      </c>
      <c r="L378" s="239">
        <v>0</v>
      </c>
      <c r="M378" s="241" t="s">
        <v>485</v>
      </c>
      <c r="N378" s="239" t="s">
        <v>524</v>
      </c>
      <c r="O378" s="241" t="s">
        <v>486</v>
      </c>
      <c r="P378" s="241" t="s">
        <v>487</v>
      </c>
      <c r="Q378" s="248" t="s">
        <v>488</v>
      </c>
    </row>
    <row r="379" spans="1:17" x14ac:dyDescent="0.25">
      <c r="A379" s="238" t="s">
        <v>525</v>
      </c>
      <c r="B379" s="239" t="s">
        <v>526</v>
      </c>
      <c r="C379" s="239">
        <v>1</v>
      </c>
      <c r="D379" s="239">
        <v>1</v>
      </c>
      <c r="E379" s="239">
        <v>12</v>
      </c>
      <c r="F379" s="239">
        <v>1</v>
      </c>
      <c r="G379" s="239" t="s">
        <v>105</v>
      </c>
      <c r="H379" s="239">
        <v>1</v>
      </c>
      <c r="I379" s="240">
        <v>10000000</v>
      </c>
      <c r="J379" s="240">
        <v>10000000</v>
      </c>
      <c r="K379" s="239">
        <v>0</v>
      </c>
      <c r="L379" s="239">
        <v>0</v>
      </c>
      <c r="M379" s="241" t="s">
        <v>485</v>
      </c>
      <c r="N379" s="239" t="s">
        <v>527</v>
      </c>
      <c r="O379" s="241" t="s">
        <v>486</v>
      </c>
      <c r="P379" s="241" t="s">
        <v>487</v>
      </c>
      <c r="Q379" s="248" t="s">
        <v>488</v>
      </c>
    </row>
    <row r="380" spans="1:17" ht="51.75" x14ac:dyDescent="0.25">
      <c r="A380" s="238">
        <v>72141000</v>
      </c>
      <c r="B380" s="249" t="s">
        <v>528</v>
      </c>
      <c r="C380" s="239">
        <v>2</v>
      </c>
      <c r="D380" s="239">
        <v>3</v>
      </c>
      <c r="E380" s="239">
        <v>9</v>
      </c>
      <c r="F380" s="239">
        <v>1</v>
      </c>
      <c r="G380" s="239" t="s">
        <v>374</v>
      </c>
      <c r="H380" s="239">
        <v>1</v>
      </c>
      <c r="I380" s="240">
        <v>111647387767</v>
      </c>
      <c r="J380" s="240">
        <v>111647388767</v>
      </c>
      <c r="K380" s="239">
        <v>0</v>
      </c>
      <c r="L380" s="239">
        <v>0</v>
      </c>
      <c r="M380" s="241" t="s">
        <v>485</v>
      </c>
      <c r="N380" s="239" t="s">
        <v>527</v>
      </c>
      <c r="O380" s="241" t="s">
        <v>486</v>
      </c>
      <c r="P380" s="241" t="s">
        <v>487</v>
      </c>
      <c r="Q380" s="248" t="s">
        <v>488</v>
      </c>
    </row>
    <row r="381" spans="1:17" ht="26.25" x14ac:dyDescent="0.25">
      <c r="A381" s="238">
        <v>72141000</v>
      </c>
      <c r="B381" s="249" t="s">
        <v>529</v>
      </c>
      <c r="C381" s="239">
        <v>2</v>
      </c>
      <c r="D381" s="239">
        <v>3</v>
      </c>
      <c r="E381" s="239">
        <v>9</v>
      </c>
      <c r="F381" s="239">
        <v>1</v>
      </c>
      <c r="G381" s="239" t="s">
        <v>79</v>
      </c>
      <c r="H381" s="239">
        <v>1</v>
      </c>
      <c r="I381" s="240">
        <v>10000000000</v>
      </c>
      <c r="J381" s="240">
        <v>10000000000</v>
      </c>
      <c r="K381" s="239">
        <v>0</v>
      </c>
      <c r="L381" s="239">
        <v>0</v>
      </c>
      <c r="M381" s="241" t="s">
        <v>485</v>
      </c>
      <c r="N381" s="239" t="s">
        <v>527</v>
      </c>
      <c r="O381" s="241" t="s">
        <v>486</v>
      </c>
      <c r="P381" s="241" t="s">
        <v>487</v>
      </c>
      <c r="Q381" s="248" t="s">
        <v>488</v>
      </c>
    </row>
    <row r="382" spans="1:17" ht="77.25" x14ac:dyDescent="0.25">
      <c r="A382" s="238">
        <v>72141000</v>
      </c>
      <c r="B382" s="249" t="s">
        <v>530</v>
      </c>
      <c r="C382" s="239">
        <v>2</v>
      </c>
      <c r="D382" s="239">
        <v>3</v>
      </c>
      <c r="E382" s="239">
        <v>9</v>
      </c>
      <c r="F382" s="239">
        <v>1</v>
      </c>
      <c r="G382" s="239" t="s">
        <v>374</v>
      </c>
      <c r="H382" s="239">
        <v>1</v>
      </c>
      <c r="I382" s="240">
        <v>70000000000</v>
      </c>
      <c r="J382" s="240">
        <v>70000000000</v>
      </c>
      <c r="K382" s="239">
        <v>0</v>
      </c>
      <c r="L382" s="239">
        <v>0</v>
      </c>
      <c r="M382" s="241" t="s">
        <v>485</v>
      </c>
      <c r="N382" s="239" t="s">
        <v>527</v>
      </c>
      <c r="O382" s="241" t="s">
        <v>486</v>
      </c>
      <c r="P382" s="241" t="s">
        <v>487</v>
      </c>
      <c r="Q382" s="248" t="s">
        <v>488</v>
      </c>
    </row>
    <row r="383" spans="1:17" x14ac:dyDescent="0.25">
      <c r="A383" s="238">
        <v>81101500</v>
      </c>
      <c r="B383" s="239" t="s">
        <v>531</v>
      </c>
      <c r="C383" s="239">
        <v>2</v>
      </c>
      <c r="D383" s="239">
        <v>3</v>
      </c>
      <c r="E383" s="239">
        <v>9</v>
      </c>
      <c r="F383" s="239">
        <v>1</v>
      </c>
      <c r="G383" s="239" t="s">
        <v>76</v>
      </c>
      <c r="H383" s="239">
        <v>1</v>
      </c>
      <c r="I383" s="240">
        <v>19702480370</v>
      </c>
      <c r="J383" s="240">
        <v>19702480370</v>
      </c>
      <c r="K383" s="239">
        <v>0</v>
      </c>
      <c r="L383" s="239">
        <v>0</v>
      </c>
      <c r="M383" s="241" t="s">
        <v>485</v>
      </c>
      <c r="N383" s="239" t="s">
        <v>527</v>
      </c>
      <c r="O383" s="241" t="s">
        <v>486</v>
      </c>
      <c r="P383" s="241" t="s">
        <v>487</v>
      </c>
      <c r="Q383" s="248" t="s">
        <v>488</v>
      </c>
    </row>
    <row r="384" spans="1:17" x14ac:dyDescent="0.25">
      <c r="A384" s="238">
        <v>81101500</v>
      </c>
      <c r="B384" s="239" t="s">
        <v>532</v>
      </c>
      <c r="C384" s="239">
        <v>2</v>
      </c>
      <c r="D384" s="239">
        <v>3</v>
      </c>
      <c r="E384" s="239">
        <v>9</v>
      </c>
      <c r="F384" s="239">
        <v>1</v>
      </c>
      <c r="G384" s="239" t="s">
        <v>76</v>
      </c>
      <c r="H384" s="239">
        <v>1</v>
      </c>
      <c r="I384" s="240">
        <v>10000000000</v>
      </c>
      <c r="J384" s="240">
        <v>10000000000</v>
      </c>
      <c r="K384" s="239">
        <v>0</v>
      </c>
      <c r="L384" s="239">
        <v>0</v>
      </c>
      <c r="M384" s="241" t="s">
        <v>485</v>
      </c>
      <c r="N384" s="239" t="s">
        <v>527</v>
      </c>
      <c r="O384" s="241" t="s">
        <v>486</v>
      </c>
      <c r="P384" s="241" t="s">
        <v>487</v>
      </c>
      <c r="Q384" s="248" t="s">
        <v>488</v>
      </c>
    </row>
    <row r="385" spans="1:17" x14ac:dyDescent="0.25">
      <c r="A385" s="250" t="s">
        <v>533</v>
      </c>
      <c r="B385" s="222" t="s">
        <v>534</v>
      </c>
      <c r="C385" s="250">
        <v>1</v>
      </c>
      <c r="D385" s="250">
        <v>1</v>
      </c>
      <c r="E385" s="250">
        <v>12</v>
      </c>
      <c r="F385" s="250">
        <v>1</v>
      </c>
      <c r="G385" s="251" t="s">
        <v>374</v>
      </c>
      <c r="H385" s="250">
        <v>1</v>
      </c>
      <c r="I385" s="252">
        <v>758826000</v>
      </c>
      <c r="J385" s="252">
        <v>447600000</v>
      </c>
      <c r="K385" s="250">
        <v>0</v>
      </c>
      <c r="L385" s="250">
        <v>0</v>
      </c>
      <c r="M385" s="222" t="s">
        <v>535</v>
      </c>
      <c r="N385" s="251" t="s">
        <v>270</v>
      </c>
      <c r="O385" s="222" t="s">
        <v>536</v>
      </c>
      <c r="P385" s="250">
        <v>3770600</v>
      </c>
      <c r="Q385" s="247" t="s">
        <v>537</v>
      </c>
    </row>
    <row r="386" spans="1:17" x14ac:dyDescent="0.25">
      <c r="A386" s="250" t="s">
        <v>533</v>
      </c>
      <c r="B386" s="222" t="s">
        <v>538</v>
      </c>
      <c r="C386" s="250">
        <v>1</v>
      </c>
      <c r="D386" s="250">
        <v>1</v>
      </c>
      <c r="E386" s="250">
        <v>12</v>
      </c>
      <c r="F386" s="250">
        <v>1</v>
      </c>
      <c r="G386" s="251" t="s">
        <v>374</v>
      </c>
      <c r="H386" s="250">
        <v>1</v>
      </c>
      <c r="I386" s="252">
        <v>74520000</v>
      </c>
      <c r="J386" s="252">
        <v>72000000</v>
      </c>
      <c r="K386" s="250">
        <v>0</v>
      </c>
      <c r="L386" s="250">
        <v>0</v>
      </c>
      <c r="M386" s="222" t="s">
        <v>535</v>
      </c>
      <c r="N386" s="251" t="s">
        <v>270</v>
      </c>
      <c r="O386" s="222" t="s">
        <v>536</v>
      </c>
      <c r="P386" s="250">
        <v>3770600</v>
      </c>
      <c r="Q386" s="247" t="s">
        <v>537</v>
      </c>
    </row>
    <row r="387" spans="1:17" x14ac:dyDescent="0.25">
      <c r="A387" s="250" t="s">
        <v>533</v>
      </c>
      <c r="B387" s="222" t="s">
        <v>539</v>
      </c>
      <c r="C387" s="250">
        <v>1</v>
      </c>
      <c r="D387" s="250">
        <v>1</v>
      </c>
      <c r="E387" s="250">
        <v>12</v>
      </c>
      <c r="F387" s="250">
        <v>1</v>
      </c>
      <c r="G387" s="251" t="s">
        <v>374</v>
      </c>
      <c r="H387" s="250">
        <v>1</v>
      </c>
      <c r="I387" s="252">
        <v>136620000</v>
      </c>
      <c r="J387" s="252">
        <v>132000000</v>
      </c>
      <c r="K387" s="250">
        <v>0</v>
      </c>
      <c r="L387" s="250">
        <v>0</v>
      </c>
      <c r="M387" s="222" t="s">
        <v>535</v>
      </c>
      <c r="N387" s="251" t="s">
        <v>270</v>
      </c>
      <c r="O387" s="222" t="s">
        <v>536</v>
      </c>
      <c r="P387" s="250">
        <v>3770600</v>
      </c>
      <c r="Q387" s="247" t="s">
        <v>537</v>
      </c>
    </row>
    <row r="388" spans="1:17" x14ac:dyDescent="0.25">
      <c r="A388" s="250" t="s">
        <v>533</v>
      </c>
      <c r="B388" s="222" t="s">
        <v>540</v>
      </c>
      <c r="C388" s="250">
        <v>1</v>
      </c>
      <c r="D388" s="250">
        <v>1</v>
      </c>
      <c r="E388" s="250">
        <v>12</v>
      </c>
      <c r="F388" s="250">
        <v>1</v>
      </c>
      <c r="G388" s="251" t="s">
        <v>374</v>
      </c>
      <c r="H388" s="250">
        <v>1</v>
      </c>
      <c r="I388" s="252">
        <v>257100000</v>
      </c>
      <c r="J388" s="252">
        <v>248400000</v>
      </c>
      <c r="K388" s="250">
        <v>0</v>
      </c>
      <c r="L388" s="250">
        <v>0</v>
      </c>
      <c r="M388" s="222" t="s">
        <v>535</v>
      </c>
      <c r="N388" s="251" t="s">
        <v>270</v>
      </c>
      <c r="O388" s="222" t="s">
        <v>536</v>
      </c>
      <c r="P388" s="250">
        <v>3770600</v>
      </c>
      <c r="Q388" s="247" t="s">
        <v>537</v>
      </c>
    </row>
    <row r="389" spans="1:17" x14ac:dyDescent="0.25">
      <c r="A389" s="250" t="s">
        <v>533</v>
      </c>
      <c r="B389" s="222" t="s">
        <v>541</v>
      </c>
      <c r="C389" s="250">
        <v>1</v>
      </c>
      <c r="D389" s="250">
        <v>1</v>
      </c>
      <c r="E389" s="250">
        <v>12</v>
      </c>
      <c r="F389" s="250">
        <v>1</v>
      </c>
      <c r="G389" s="251" t="s">
        <v>374</v>
      </c>
      <c r="H389" s="250">
        <v>1</v>
      </c>
      <c r="I389" s="252">
        <v>49680000</v>
      </c>
      <c r="J389" s="252">
        <v>48000000</v>
      </c>
      <c r="K389" s="250">
        <v>0</v>
      </c>
      <c r="L389" s="250">
        <v>0</v>
      </c>
      <c r="M389" s="222" t="s">
        <v>535</v>
      </c>
      <c r="N389" s="251" t="s">
        <v>270</v>
      </c>
      <c r="O389" s="222" t="s">
        <v>536</v>
      </c>
      <c r="P389" s="250">
        <v>3770600</v>
      </c>
      <c r="Q389" s="247" t="s">
        <v>537</v>
      </c>
    </row>
    <row r="390" spans="1:17" x14ac:dyDescent="0.25">
      <c r="A390" s="250" t="s">
        <v>533</v>
      </c>
      <c r="B390" s="222" t="s">
        <v>542</v>
      </c>
      <c r="C390" s="250">
        <v>1</v>
      </c>
      <c r="D390" s="250">
        <v>1</v>
      </c>
      <c r="E390" s="250">
        <v>12</v>
      </c>
      <c r="F390" s="250">
        <v>1</v>
      </c>
      <c r="G390" s="251" t="s">
        <v>374</v>
      </c>
      <c r="H390" s="250">
        <v>1</v>
      </c>
      <c r="I390" s="252">
        <v>70558765</v>
      </c>
      <c r="J390" s="252">
        <v>68172720</v>
      </c>
      <c r="K390" s="250">
        <v>0</v>
      </c>
      <c r="L390" s="250">
        <v>0</v>
      </c>
      <c r="M390" s="222" t="s">
        <v>535</v>
      </c>
      <c r="N390" s="251" t="s">
        <v>270</v>
      </c>
      <c r="O390" s="222" t="s">
        <v>536</v>
      </c>
      <c r="P390" s="250">
        <v>3770600</v>
      </c>
      <c r="Q390" s="247" t="s">
        <v>537</v>
      </c>
    </row>
    <row r="391" spans="1:17" x14ac:dyDescent="0.25">
      <c r="A391" s="250" t="s">
        <v>533</v>
      </c>
      <c r="B391" s="222" t="s">
        <v>543</v>
      </c>
      <c r="C391" s="250">
        <v>1</v>
      </c>
      <c r="D391" s="250">
        <v>1</v>
      </c>
      <c r="E391" s="250">
        <v>12</v>
      </c>
      <c r="F391" s="250">
        <v>1</v>
      </c>
      <c r="G391" s="251" t="s">
        <v>374</v>
      </c>
      <c r="H391" s="250">
        <v>1</v>
      </c>
      <c r="I391" s="252">
        <v>74520000</v>
      </c>
      <c r="J391" s="252">
        <v>72000000</v>
      </c>
      <c r="K391" s="250">
        <v>0</v>
      </c>
      <c r="L391" s="250">
        <v>0</v>
      </c>
      <c r="M391" s="222" t="s">
        <v>535</v>
      </c>
      <c r="N391" s="251" t="s">
        <v>270</v>
      </c>
      <c r="O391" s="222" t="s">
        <v>536</v>
      </c>
      <c r="P391" s="250">
        <v>3770600</v>
      </c>
      <c r="Q391" s="247" t="s">
        <v>537</v>
      </c>
    </row>
    <row r="392" spans="1:17" x14ac:dyDescent="0.25">
      <c r="A392" s="250" t="s">
        <v>533</v>
      </c>
      <c r="B392" s="222" t="s">
        <v>544</v>
      </c>
      <c r="C392" s="250">
        <v>1</v>
      </c>
      <c r="D392" s="250">
        <v>1</v>
      </c>
      <c r="E392" s="250">
        <v>12</v>
      </c>
      <c r="F392" s="250">
        <v>1</v>
      </c>
      <c r="G392" s="251" t="s">
        <v>374</v>
      </c>
      <c r="H392" s="250">
        <v>1</v>
      </c>
      <c r="I392" s="252">
        <f>3622500*12</f>
        <v>43470000</v>
      </c>
      <c r="J392" s="252">
        <f>3500000*12</f>
        <v>42000000</v>
      </c>
      <c r="K392" s="250">
        <v>0</v>
      </c>
      <c r="L392" s="250">
        <v>0</v>
      </c>
      <c r="M392" s="222" t="s">
        <v>535</v>
      </c>
      <c r="N392" s="251" t="s">
        <v>270</v>
      </c>
      <c r="O392" s="222" t="s">
        <v>536</v>
      </c>
      <c r="P392" s="250">
        <v>3770600</v>
      </c>
      <c r="Q392" s="247" t="s">
        <v>537</v>
      </c>
    </row>
    <row r="393" spans="1:17" x14ac:dyDescent="0.25">
      <c r="A393" s="250">
        <v>43233201</v>
      </c>
      <c r="B393" s="222" t="s">
        <v>545</v>
      </c>
      <c r="C393" s="250">
        <v>1</v>
      </c>
      <c r="D393" s="250">
        <v>1</v>
      </c>
      <c r="E393" s="250">
        <v>12</v>
      </c>
      <c r="F393" s="250">
        <v>1</v>
      </c>
      <c r="G393" s="251" t="s">
        <v>374</v>
      </c>
      <c r="H393" s="250">
        <v>1</v>
      </c>
      <c r="I393" s="252">
        <v>30000000</v>
      </c>
      <c r="J393" s="252">
        <v>25000000</v>
      </c>
      <c r="K393" s="250">
        <v>0</v>
      </c>
      <c r="L393" s="250">
        <v>0</v>
      </c>
      <c r="M393" s="222" t="s">
        <v>535</v>
      </c>
      <c r="N393" s="251" t="s">
        <v>270</v>
      </c>
      <c r="O393" s="222" t="s">
        <v>536</v>
      </c>
      <c r="P393" s="250">
        <v>3770600</v>
      </c>
      <c r="Q393" s="247" t="s">
        <v>537</v>
      </c>
    </row>
    <row r="394" spans="1:17" x14ac:dyDescent="0.25">
      <c r="A394" s="147" t="s">
        <v>546</v>
      </c>
      <c r="B394" s="148" t="s">
        <v>547</v>
      </c>
      <c r="C394" s="149">
        <v>1</v>
      </c>
      <c r="D394" s="149">
        <v>1</v>
      </c>
      <c r="E394" s="150">
        <v>11</v>
      </c>
      <c r="F394" s="151">
        <v>1</v>
      </c>
      <c r="G394" s="151" t="s">
        <v>548</v>
      </c>
      <c r="H394" s="152">
        <v>1</v>
      </c>
      <c r="I394" s="153">
        <v>1558896005</v>
      </c>
      <c r="J394" s="153">
        <f>I394</f>
        <v>1558896005</v>
      </c>
      <c r="K394" s="151">
        <v>1</v>
      </c>
      <c r="L394" s="152">
        <v>3</v>
      </c>
      <c r="M394" s="152" t="s">
        <v>549</v>
      </c>
      <c r="N394" s="152" t="s">
        <v>376</v>
      </c>
      <c r="O394" s="154" t="s">
        <v>550</v>
      </c>
      <c r="P394" s="155">
        <v>3770600</v>
      </c>
      <c r="Q394" s="156" t="s">
        <v>551</v>
      </c>
    </row>
    <row r="395" spans="1:17" ht="38.25" x14ac:dyDescent="0.25">
      <c r="A395" s="157" t="s">
        <v>552</v>
      </c>
      <c r="B395" s="253" t="s">
        <v>553</v>
      </c>
      <c r="C395" s="155">
        <v>1</v>
      </c>
      <c r="D395" s="155">
        <v>1</v>
      </c>
      <c r="E395" s="155">
        <v>11</v>
      </c>
      <c r="F395" s="155">
        <v>1</v>
      </c>
      <c r="G395" s="155" t="s">
        <v>164</v>
      </c>
      <c r="H395" s="155">
        <v>1</v>
      </c>
      <c r="I395" s="153">
        <v>440000000</v>
      </c>
      <c r="J395" s="153">
        <f t="shared" ref="J395:J416" si="14">I395</f>
        <v>440000000</v>
      </c>
      <c r="K395" s="158" t="s">
        <v>407</v>
      </c>
      <c r="L395" s="158" t="s">
        <v>204</v>
      </c>
      <c r="M395" s="158" t="s">
        <v>549</v>
      </c>
      <c r="N395" s="158" t="s">
        <v>376</v>
      </c>
      <c r="O395" s="159" t="s">
        <v>554</v>
      </c>
      <c r="P395" s="155">
        <v>3770600</v>
      </c>
      <c r="Q395" s="160" t="s">
        <v>555</v>
      </c>
    </row>
    <row r="396" spans="1:17" ht="63.75" x14ac:dyDescent="0.25">
      <c r="A396" s="161" t="s">
        <v>556</v>
      </c>
      <c r="B396" s="162" t="s">
        <v>557</v>
      </c>
      <c r="C396" s="159">
        <v>1</v>
      </c>
      <c r="D396" s="163">
        <v>1</v>
      </c>
      <c r="E396" s="159">
        <v>11</v>
      </c>
      <c r="F396" s="163" t="s">
        <v>407</v>
      </c>
      <c r="G396" s="159" t="s">
        <v>164</v>
      </c>
      <c r="H396" s="159">
        <v>0</v>
      </c>
      <c r="I396" s="153">
        <v>110000000</v>
      </c>
      <c r="J396" s="153">
        <f t="shared" si="14"/>
        <v>110000000</v>
      </c>
      <c r="K396" s="159">
        <v>0</v>
      </c>
      <c r="L396" s="159">
        <v>0</v>
      </c>
      <c r="M396" s="158" t="s">
        <v>549</v>
      </c>
      <c r="N396" s="158" t="s">
        <v>376</v>
      </c>
      <c r="O396" s="159" t="s">
        <v>554</v>
      </c>
      <c r="P396" s="155">
        <v>3770600</v>
      </c>
      <c r="Q396" s="164" t="s">
        <v>555</v>
      </c>
    </row>
    <row r="397" spans="1:17" ht="140.25" x14ac:dyDescent="0.25">
      <c r="A397" s="161" t="s">
        <v>558</v>
      </c>
      <c r="B397" s="162" t="s">
        <v>559</v>
      </c>
      <c r="C397" s="159" t="s">
        <v>407</v>
      </c>
      <c r="D397" s="165">
        <v>1</v>
      </c>
      <c r="E397" s="159">
        <v>12</v>
      </c>
      <c r="F397" s="163" t="s">
        <v>407</v>
      </c>
      <c r="G397" s="159" t="s">
        <v>18</v>
      </c>
      <c r="H397" s="163" t="s">
        <v>407</v>
      </c>
      <c r="I397" s="153">
        <v>1030243015</v>
      </c>
      <c r="J397" s="153">
        <f t="shared" si="14"/>
        <v>1030243015</v>
      </c>
      <c r="K397" s="159">
        <v>1</v>
      </c>
      <c r="L397" s="159">
        <v>3</v>
      </c>
      <c r="M397" s="158" t="s">
        <v>549</v>
      </c>
      <c r="N397" s="158" t="s">
        <v>376</v>
      </c>
      <c r="O397" s="159" t="s">
        <v>560</v>
      </c>
      <c r="P397" s="155">
        <v>3770600</v>
      </c>
      <c r="Q397" s="164" t="s">
        <v>561</v>
      </c>
    </row>
    <row r="398" spans="1:17" x14ac:dyDescent="0.25">
      <c r="A398" s="161" t="s">
        <v>562</v>
      </c>
      <c r="B398" s="162" t="s">
        <v>563</v>
      </c>
      <c r="C398" s="159">
        <v>1</v>
      </c>
      <c r="D398" s="165">
        <v>1</v>
      </c>
      <c r="E398" s="159">
        <v>11</v>
      </c>
      <c r="F398" s="158" t="s">
        <v>407</v>
      </c>
      <c r="G398" s="159" t="s">
        <v>564</v>
      </c>
      <c r="H398" s="158" t="s">
        <v>139</v>
      </c>
      <c r="I398" s="153">
        <v>505768156</v>
      </c>
      <c r="J398" s="153">
        <f t="shared" si="14"/>
        <v>505768156</v>
      </c>
      <c r="K398" s="158" t="s">
        <v>407</v>
      </c>
      <c r="L398" s="158" t="s">
        <v>204</v>
      </c>
      <c r="M398" s="158" t="s">
        <v>549</v>
      </c>
      <c r="N398" s="158" t="s">
        <v>376</v>
      </c>
      <c r="O398" s="159" t="s">
        <v>560</v>
      </c>
      <c r="P398" s="155">
        <v>3770600</v>
      </c>
      <c r="Q398" s="166" t="s">
        <v>561</v>
      </c>
    </row>
    <row r="399" spans="1:17" ht="51" x14ac:dyDescent="0.25">
      <c r="A399" s="161" t="s">
        <v>565</v>
      </c>
      <c r="B399" s="162" t="s">
        <v>566</v>
      </c>
      <c r="C399" s="159">
        <v>1</v>
      </c>
      <c r="D399" s="165">
        <v>1</v>
      </c>
      <c r="E399" s="159">
        <v>11</v>
      </c>
      <c r="F399" s="167">
        <v>1</v>
      </c>
      <c r="G399" s="159" t="s">
        <v>564</v>
      </c>
      <c r="H399" s="167">
        <v>0</v>
      </c>
      <c r="I399" s="153">
        <v>1224480627</v>
      </c>
      <c r="J399" s="153">
        <f t="shared" si="14"/>
        <v>1224480627</v>
      </c>
      <c r="K399" s="168" t="s">
        <v>407</v>
      </c>
      <c r="L399" s="167">
        <v>3</v>
      </c>
      <c r="M399" s="158" t="s">
        <v>549</v>
      </c>
      <c r="N399" s="158" t="s">
        <v>376</v>
      </c>
      <c r="O399" s="159" t="s">
        <v>560</v>
      </c>
      <c r="P399" s="155">
        <v>3770600</v>
      </c>
      <c r="Q399" s="166" t="s">
        <v>561</v>
      </c>
    </row>
    <row r="400" spans="1:17" x14ac:dyDescent="0.25">
      <c r="A400" s="161" t="s">
        <v>567</v>
      </c>
      <c r="B400" s="162" t="s">
        <v>568</v>
      </c>
      <c r="C400" s="159">
        <v>1</v>
      </c>
      <c r="D400" s="165">
        <v>1</v>
      </c>
      <c r="E400" s="159">
        <v>11</v>
      </c>
      <c r="F400" s="155">
        <v>1</v>
      </c>
      <c r="G400" s="169" t="s">
        <v>79</v>
      </c>
      <c r="H400" s="170">
        <v>0</v>
      </c>
      <c r="I400" s="153">
        <v>11209737354</v>
      </c>
      <c r="J400" s="153">
        <f t="shared" si="14"/>
        <v>11209737354</v>
      </c>
      <c r="K400" s="155">
        <v>1</v>
      </c>
      <c r="L400" s="155">
        <v>3</v>
      </c>
      <c r="M400" s="158" t="s">
        <v>549</v>
      </c>
      <c r="N400" s="158" t="s">
        <v>376</v>
      </c>
      <c r="O400" s="159" t="s">
        <v>560</v>
      </c>
      <c r="P400" s="155">
        <v>3770600</v>
      </c>
      <c r="Q400" s="166" t="s">
        <v>561</v>
      </c>
    </row>
    <row r="401" spans="1:17" ht="51" x14ac:dyDescent="0.25">
      <c r="A401" s="161">
        <v>25131601</v>
      </c>
      <c r="B401" s="162" t="s">
        <v>569</v>
      </c>
      <c r="C401" s="159">
        <v>1</v>
      </c>
      <c r="D401" s="165">
        <v>1</v>
      </c>
      <c r="E401" s="159">
        <v>11</v>
      </c>
      <c r="F401" s="155">
        <v>1</v>
      </c>
      <c r="G401" s="169" t="s">
        <v>374</v>
      </c>
      <c r="H401" s="155">
        <v>0</v>
      </c>
      <c r="I401" s="153">
        <v>348274348</v>
      </c>
      <c r="J401" s="153">
        <f t="shared" si="14"/>
        <v>348274348</v>
      </c>
      <c r="K401" s="155">
        <v>1</v>
      </c>
      <c r="L401" s="155">
        <v>3</v>
      </c>
      <c r="M401" s="158" t="s">
        <v>549</v>
      </c>
      <c r="N401" s="158" t="s">
        <v>376</v>
      </c>
      <c r="O401" s="159" t="s">
        <v>560</v>
      </c>
      <c r="P401" s="155">
        <v>3770600</v>
      </c>
      <c r="Q401" s="160" t="s">
        <v>561</v>
      </c>
    </row>
    <row r="402" spans="1:17" ht="51" x14ac:dyDescent="0.25">
      <c r="A402" s="161">
        <v>78111501</v>
      </c>
      <c r="B402" s="162" t="s">
        <v>570</v>
      </c>
      <c r="C402" s="159">
        <v>1</v>
      </c>
      <c r="D402" s="165">
        <v>1</v>
      </c>
      <c r="E402" s="159">
        <v>11</v>
      </c>
      <c r="F402" s="155">
        <v>1</v>
      </c>
      <c r="G402" s="169" t="s">
        <v>374</v>
      </c>
      <c r="H402" s="155">
        <v>1</v>
      </c>
      <c r="I402" s="153">
        <v>217536000</v>
      </c>
      <c r="J402" s="153">
        <f t="shared" si="14"/>
        <v>217536000</v>
      </c>
      <c r="K402" s="155">
        <v>1</v>
      </c>
      <c r="L402" s="155">
        <v>3</v>
      </c>
      <c r="M402" s="158" t="s">
        <v>549</v>
      </c>
      <c r="N402" s="158" t="s">
        <v>376</v>
      </c>
      <c r="O402" s="159" t="s">
        <v>560</v>
      </c>
      <c r="P402" s="155">
        <v>3770600</v>
      </c>
      <c r="Q402" s="160" t="s">
        <v>561</v>
      </c>
    </row>
    <row r="403" spans="1:17" ht="51.75" x14ac:dyDescent="0.25">
      <c r="A403" s="171" t="s">
        <v>571</v>
      </c>
      <c r="B403" s="172" t="s">
        <v>572</v>
      </c>
      <c r="C403" s="152">
        <v>1</v>
      </c>
      <c r="D403" s="152">
        <v>1</v>
      </c>
      <c r="E403" s="152">
        <v>11</v>
      </c>
      <c r="F403" s="152">
        <v>1</v>
      </c>
      <c r="G403" s="173" t="s">
        <v>374</v>
      </c>
      <c r="H403" s="152">
        <v>1</v>
      </c>
      <c r="I403" s="153">
        <v>858837943</v>
      </c>
      <c r="J403" s="153">
        <f t="shared" si="14"/>
        <v>858837943</v>
      </c>
      <c r="K403" s="152">
        <v>1</v>
      </c>
      <c r="L403" s="152">
        <v>2</v>
      </c>
      <c r="M403" s="152" t="s">
        <v>573</v>
      </c>
      <c r="N403" s="152" t="s">
        <v>376</v>
      </c>
      <c r="O403" s="152" t="s">
        <v>574</v>
      </c>
      <c r="P403" s="155">
        <v>3770600</v>
      </c>
      <c r="Q403" s="156" t="s">
        <v>575</v>
      </c>
    </row>
    <row r="404" spans="1:17" ht="25.5" x14ac:dyDescent="0.25">
      <c r="A404" s="157" t="s">
        <v>576</v>
      </c>
      <c r="B404" s="174" t="s">
        <v>577</v>
      </c>
      <c r="C404" s="152">
        <v>1</v>
      </c>
      <c r="D404" s="152">
        <v>1</v>
      </c>
      <c r="E404" s="154">
        <v>12</v>
      </c>
      <c r="F404" s="154">
        <v>1</v>
      </c>
      <c r="G404" s="154" t="s">
        <v>374</v>
      </c>
      <c r="H404" s="174">
        <v>0</v>
      </c>
      <c r="I404" s="153">
        <v>14834386000</v>
      </c>
      <c r="J404" s="153">
        <f t="shared" si="14"/>
        <v>14834386000</v>
      </c>
      <c r="K404" s="174">
        <v>1</v>
      </c>
      <c r="L404" s="154">
        <v>3</v>
      </c>
      <c r="M404" s="154" t="s">
        <v>549</v>
      </c>
      <c r="N404" s="174" t="s">
        <v>376</v>
      </c>
      <c r="O404" s="174" t="s">
        <v>554</v>
      </c>
      <c r="P404" s="155">
        <v>3770600</v>
      </c>
      <c r="Q404" s="160" t="s">
        <v>555</v>
      </c>
    </row>
    <row r="405" spans="1:17" ht="102" x14ac:dyDescent="0.25">
      <c r="A405" s="254">
        <v>93151501</v>
      </c>
      <c r="B405" s="174" t="s">
        <v>578</v>
      </c>
      <c r="C405" s="152">
        <v>1</v>
      </c>
      <c r="D405" s="152">
        <v>1</v>
      </c>
      <c r="E405" s="154">
        <v>11</v>
      </c>
      <c r="F405" s="154">
        <v>1</v>
      </c>
      <c r="G405" s="154" t="s">
        <v>374</v>
      </c>
      <c r="H405" s="174">
        <v>1</v>
      </c>
      <c r="I405" s="153">
        <f>(71526000*1.03)*1.03</f>
        <v>75881933.400000006</v>
      </c>
      <c r="J405" s="153">
        <f t="shared" si="14"/>
        <v>75881933.400000006</v>
      </c>
      <c r="K405" s="174">
        <v>0</v>
      </c>
      <c r="L405" s="154">
        <v>0</v>
      </c>
      <c r="M405" s="154" t="s">
        <v>549</v>
      </c>
      <c r="N405" s="174" t="s">
        <v>376</v>
      </c>
      <c r="O405" s="174" t="s">
        <v>554</v>
      </c>
      <c r="P405" s="155">
        <v>3770600</v>
      </c>
      <c r="Q405" s="175" t="s">
        <v>555</v>
      </c>
    </row>
    <row r="406" spans="1:17" ht="102" x14ac:dyDescent="0.25">
      <c r="A406" s="254">
        <v>93151501</v>
      </c>
      <c r="B406" s="174" t="s">
        <v>579</v>
      </c>
      <c r="C406" s="152">
        <v>1</v>
      </c>
      <c r="D406" s="152">
        <v>1</v>
      </c>
      <c r="E406" s="154">
        <v>11</v>
      </c>
      <c r="F406" s="154">
        <v>1</v>
      </c>
      <c r="G406" s="154" t="s">
        <v>374</v>
      </c>
      <c r="H406" s="174">
        <v>1</v>
      </c>
      <c r="I406" s="153">
        <f>(73360000*1.03)*1.03</f>
        <v>77827624</v>
      </c>
      <c r="J406" s="153">
        <f t="shared" si="14"/>
        <v>77827624</v>
      </c>
      <c r="K406" s="174">
        <v>0</v>
      </c>
      <c r="L406" s="154">
        <v>0</v>
      </c>
      <c r="M406" s="154" t="s">
        <v>549</v>
      </c>
      <c r="N406" s="174" t="s">
        <v>376</v>
      </c>
      <c r="O406" s="174" t="s">
        <v>554</v>
      </c>
      <c r="P406" s="155">
        <v>3770600</v>
      </c>
      <c r="Q406" s="175" t="s">
        <v>555</v>
      </c>
    </row>
    <row r="407" spans="1:17" ht="89.25" x14ac:dyDescent="0.25">
      <c r="A407" s="254">
        <v>80121601</v>
      </c>
      <c r="B407" s="174" t="s">
        <v>580</v>
      </c>
      <c r="C407" s="152">
        <v>1</v>
      </c>
      <c r="D407" s="152">
        <v>1</v>
      </c>
      <c r="E407" s="154">
        <v>11</v>
      </c>
      <c r="F407" s="154">
        <v>1</v>
      </c>
      <c r="G407" s="154" t="s">
        <v>374</v>
      </c>
      <c r="H407" s="174">
        <v>1</v>
      </c>
      <c r="I407" s="153">
        <f>(73396680*1.03)*1.03</f>
        <v>77866537.812000006</v>
      </c>
      <c r="J407" s="153">
        <f t="shared" si="14"/>
        <v>77866537.812000006</v>
      </c>
      <c r="K407" s="174">
        <v>0</v>
      </c>
      <c r="L407" s="154">
        <v>0</v>
      </c>
      <c r="M407" s="154" t="s">
        <v>549</v>
      </c>
      <c r="N407" s="174" t="s">
        <v>376</v>
      </c>
      <c r="O407" s="174" t="s">
        <v>554</v>
      </c>
      <c r="P407" s="155">
        <v>3770600</v>
      </c>
      <c r="Q407" s="175" t="s">
        <v>555</v>
      </c>
    </row>
    <row r="408" spans="1:17" ht="76.5" x14ac:dyDescent="0.25">
      <c r="A408" s="254">
        <v>80121601</v>
      </c>
      <c r="B408" s="174" t="s">
        <v>581</v>
      </c>
      <c r="C408" s="152">
        <v>1</v>
      </c>
      <c r="D408" s="152">
        <v>1</v>
      </c>
      <c r="E408" s="154">
        <v>11</v>
      </c>
      <c r="F408" s="154">
        <v>1</v>
      </c>
      <c r="G408" s="154" t="s">
        <v>374</v>
      </c>
      <c r="H408" s="174">
        <v>1</v>
      </c>
      <c r="I408" s="153">
        <f>(103070800*1.03)*1.03</f>
        <v>109347811.72</v>
      </c>
      <c r="J408" s="153">
        <f t="shared" si="14"/>
        <v>109347811.72</v>
      </c>
      <c r="K408" s="174">
        <v>0</v>
      </c>
      <c r="L408" s="154">
        <v>0</v>
      </c>
      <c r="M408" s="154" t="s">
        <v>549</v>
      </c>
      <c r="N408" s="174" t="s">
        <v>376</v>
      </c>
      <c r="O408" s="174" t="s">
        <v>554</v>
      </c>
      <c r="P408" s="155">
        <v>3770600</v>
      </c>
      <c r="Q408" s="175" t="s">
        <v>555</v>
      </c>
    </row>
    <row r="409" spans="1:17" ht="102" x14ac:dyDescent="0.25">
      <c r="A409" s="254">
        <v>80121601</v>
      </c>
      <c r="B409" s="174" t="s">
        <v>582</v>
      </c>
      <c r="C409" s="152">
        <v>1</v>
      </c>
      <c r="D409" s="152">
        <v>1</v>
      </c>
      <c r="E409" s="154">
        <v>11</v>
      </c>
      <c r="F409" s="154">
        <v>1</v>
      </c>
      <c r="G409" s="154" t="s">
        <v>374</v>
      </c>
      <c r="H409" s="174">
        <v>1</v>
      </c>
      <c r="I409" s="153">
        <f>(50435000*1.03)*1.03</f>
        <v>53506491.5</v>
      </c>
      <c r="J409" s="153">
        <f t="shared" si="14"/>
        <v>53506491.5</v>
      </c>
      <c r="K409" s="174">
        <v>0</v>
      </c>
      <c r="L409" s="154">
        <v>0</v>
      </c>
      <c r="M409" s="154" t="s">
        <v>549</v>
      </c>
      <c r="N409" s="174" t="s">
        <v>376</v>
      </c>
      <c r="O409" s="174" t="s">
        <v>554</v>
      </c>
      <c r="P409" s="155">
        <v>3770600</v>
      </c>
      <c r="Q409" s="175" t="s">
        <v>555</v>
      </c>
    </row>
    <row r="410" spans="1:17" ht="114.75" x14ac:dyDescent="0.25">
      <c r="A410" s="254">
        <v>80121601</v>
      </c>
      <c r="B410" s="174" t="s">
        <v>583</v>
      </c>
      <c r="C410" s="152">
        <v>1</v>
      </c>
      <c r="D410" s="152">
        <v>1</v>
      </c>
      <c r="E410" s="154">
        <v>11</v>
      </c>
      <c r="F410" s="154">
        <v>1</v>
      </c>
      <c r="G410" s="154" t="s">
        <v>374</v>
      </c>
      <c r="H410" s="174">
        <v>1</v>
      </c>
      <c r="I410" s="153">
        <f>(73360000*1.03)*1.03</f>
        <v>77827624</v>
      </c>
      <c r="J410" s="153">
        <f t="shared" si="14"/>
        <v>77827624</v>
      </c>
      <c r="K410" s="174">
        <v>0</v>
      </c>
      <c r="L410" s="154">
        <v>0</v>
      </c>
      <c r="M410" s="154" t="s">
        <v>549</v>
      </c>
      <c r="N410" s="174" t="s">
        <v>376</v>
      </c>
      <c r="O410" s="174" t="s">
        <v>554</v>
      </c>
      <c r="P410" s="155">
        <v>3770600</v>
      </c>
      <c r="Q410" s="175" t="s">
        <v>555</v>
      </c>
    </row>
    <row r="411" spans="1:17" ht="114.75" x14ac:dyDescent="0.25">
      <c r="A411" s="254">
        <v>93151606</v>
      </c>
      <c r="B411" s="174" t="s">
        <v>584</v>
      </c>
      <c r="C411" s="152">
        <v>1</v>
      </c>
      <c r="D411" s="152">
        <v>1</v>
      </c>
      <c r="E411" s="154">
        <v>11</v>
      </c>
      <c r="F411" s="154">
        <v>1</v>
      </c>
      <c r="G411" s="154" t="s">
        <v>374</v>
      </c>
      <c r="H411" s="174">
        <v>1</v>
      </c>
      <c r="I411" s="153">
        <f>(50435000*1.03)*1.03</f>
        <v>53506491.5</v>
      </c>
      <c r="J411" s="153">
        <f t="shared" si="14"/>
        <v>53506491.5</v>
      </c>
      <c r="K411" s="174">
        <v>0</v>
      </c>
      <c r="L411" s="154">
        <v>0</v>
      </c>
      <c r="M411" s="154" t="s">
        <v>549</v>
      </c>
      <c r="N411" s="174" t="s">
        <v>376</v>
      </c>
      <c r="O411" s="174" t="s">
        <v>554</v>
      </c>
      <c r="P411" s="155">
        <v>3770600</v>
      </c>
      <c r="Q411" s="175" t="s">
        <v>555</v>
      </c>
    </row>
    <row r="412" spans="1:17" ht="102" x14ac:dyDescent="0.25">
      <c r="A412" s="254">
        <v>80121601</v>
      </c>
      <c r="B412" s="174" t="s">
        <v>585</v>
      </c>
      <c r="C412" s="152">
        <v>1</v>
      </c>
      <c r="D412" s="152">
        <v>1</v>
      </c>
      <c r="E412" s="154">
        <v>11</v>
      </c>
      <c r="F412" s="154">
        <v>1</v>
      </c>
      <c r="G412" s="154" t="s">
        <v>374</v>
      </c>
      <c r="H412" s="174">
        <v>1</v>
      </c>
      <c r="I412" s="153">
        <f>(77761600*1.03)*1.03</f>
        <v>82497281.439999998</v>
      </c>
      <c r="J412" s="153">
        <f t="shared" si="14"/>
        <v>82497281.439999998</v>
      </c>
      <c r="K412" s="174">
        <v>0</v>
      </c>
      <c r="L412" s="154">
        <v>0</v>
      </c>
      <c r="M412" s="154" t="s">
        <v>549</v>
      </c>
      <c r="N412" s="174" t="s">
        <v>376</v>
      </c>
      <c r="O412" s="174" t="s">
        <v>554</v>
      </c>
      <c r="P412" s="155">
        <v>3770600</v>
      </c>
      <c r="Q412" s="175" t="s">
        <v>555</v>
      </c>
    </row>
    <row r="413" spans="1:17" ht="63.75" x14ac:dyDescent="0.25">
      <c r="A413" s="254">
        <v>80131702</v>
      </c>
      <c r="B413" s="174" t="s">
        <v>586</v>
      </c>
      <c r="C413" s="152">
        <v>1</v>
      </c>
      <c r="D413" s="152">
        <v>1</v>
      </c>
      <c r="E413" s="154">
        <v>11</v>
      </c>
      <c r="F413" s="154">
        <v>1</v>
      </c>
      <c r="G413" s="154" t="s">
        <v>374</v>
      </c>
      <c r="H413" s="174">
        <v>1</v>
      </c>
      <c r="I413" s="153">
        <f>(64190000*1.03)*1.03</f>
        <v>68099171</v>
      </c>
      <c r="J413" s="153">
        <f t="shared" si="14"/>
        <v>68099171</v>
      </c>
      <c r="K413" s="174">
        <v>0</v>
      </c>
      <c r="L413" s="154">
        <v>0</v>
      </c>
      <c r="M413" s="154" t="s">
        <v>549</v>
      </c>
      <c r="N413" s="174" t="s">
        <v>376</v>
      </c>
      <c r="O413" s="174" t="s">
        <v>554</v>
      </c>
      <c r="P413" s="155">
        <v>3770600</v>
      </c>
      <c r="Q413" s="175" t="s">
        <v>555</v>
      </c>
    </row>
    <row r="414" spans="1:17" ht="89.25" x14ac:dyDescent="0.25">
      <c r="A414" s="254">
        <v>80121601</v>
      </c>
      <c r="B414" s="174" t="s">
        <v>587</v>
      </c>
      <c r="C414" s="152">
        <v>1</v>
      </c>
      <c r="D414" s="152">
        <v>1</v>
      </c>
      <c r="E414" s="154">
        <v>11</v>
      </c>
      <c r="F414" s="154">
        <v>1</v>
      </c>
      <c r="G414" s="154" t="s">
        <v>374</v>
      </c>
      <c r="H414" s="174">
        <v>1</v>
      </c>
      <c r="I414" s="153">
        <f>(73360000*1.03)*1.03</f>
        <v>77827624</v>
      </c>
      <c r="J414" s="153">
        <f t="shared" si="14"/>
        <v>77827624</v>
      </c>
      <c r="K414" s="174">
        <v>0</v>
      </c>
      <c r="L414" s="154">
        <v>0</v>
      </c>
      <c r="M414" s="154" t="s">
        <v>549</v>
      </c>
      <c r="N414" s="174" t="s">
        <v>376</v>
      </c>
      <c r="O414" s="174" t="s">
        <v>554</v>
      </c>
      <c r="P414" s="155">
        <v>3770600</v>
      </c>
      <c r="Q414" s="175" t="s">
        <v>555</v>
      </c>
    </row>
    <row r="415" spans="1:17" ht="89.25" x14ac:dyDescent="0.25">
      <c r="A415" s="254">
        <v>93151603</v>
      </c>
      <c r="B415" s="174" t="s">
        <v>588</v>
      </c>
      <c r="C415" s="152">
        <v>1</v>
      </c>
      <c r="D415" s="152">
        <v>1</v>
      </c>
      <c r="E415" s="154">
        <v>11</v>
      </c>
      <c r="F415" s="154">
        <v>1</v>
      </c>
      <c r="G415" s="154" t="s">
        <v>374</v>
      </c>
      <c r="H415" s="174">
        <v>1</v>
      </c>
      <c r="I415" s="153">
        <f>(24300500*1.03)*1.03</f>
        <v>25780400.449999999</v>
      </c>
      <c r="J415" s="153">
        <f t="shared" si="14"/>
        <v>25780400.449999999</v>
      </c>
      <c r="K415" s="174">
        <v>0</v>
      </c>
      <c r="L415" s="154">
        <v>0</v>
      </c>
      <c r="M415" s="154" t="s">
        <v>549</v>
      </c>
      <c r="N415" s="174" t="s">
        <v>376</v>
      </c>
      <c r="O415" s="174" t="s">
        <v>554</v>
      </c>
      <c r="P415" s="155">
        <v>3770600</v>
      </c>
      <c r="Q415" s="175" t="s">
        <v>555</v>
      </c>
    </row>
    <row r="416" spans="1:17" ht="51" x14ac:dyDescent="0.25">
      <c r="A416" s="254">
        <v>93151501</v>
      </c>
      <c r="B416" s="174" t="s">
        <v>589</v>
      </c>
      <c r="C416" s="152">
        <v>1</v>
      </c>
      <c r="D416" s="152">
        <v>1</v>
      </c>
      <c r="E416" s="154">
        <v>11</v>
      </c>
      <c r="F416" s="154">
        <v>1</v>
      </c>
      <c r="G416" s="154" t="s">
        <v>374</v>
      </c>
      <c r="H416" s="174">
        <v>1</v>
      </c>
      <c r="I416" s="153">
        <f>(67102500*1.03)*1.03</f>
        <v>71189042.25</v>
      </c>
      <c r="J416" s="153">
        <f t="shared" si="14"/>
        <v>71189042.25</v>
      </c>
      <c r="K416" s="174">
        <v>0</v>
      </c>
      <c r="L416" s="154">
        <v>0</v>
      </c>
      <c r="M416" s="154" t="s">
        <v>549</v>
      </c>
      <c r="N416" s="174" t="s">
        <v>376</v>
      </c>
      <c r="O416" s="174" t="s">
        <v>554</v>
      </c>
      <c r="P416" s="155">
        <v>3770600</v>
      </c>
      <c r="Q416" s="175" t="s">
        <v>555</v>
      </c>
    </row>
    <row r="417" spans="1:17" ht="89.25" x14ac:dyDescent="0.25">
      <c r="A417" s="254">
        <v>93151501</v>
      </c>
      <c r="B417" s="174" t="s">
        <v>590</v>
      </c>
      <c r="C417" s="152">
        <v>1</v>
      </c>
      <c r="D417" s="152">
        <v>1</v>
      </c>
      <c r="E417" s="154">
        <v>11</v>
      </c>
      <c r="F417" s="154">
        <v>1</v>
      </c>
      <c r="G417" s="154" t="s">
        <v>374</v>
      </c>
      <c r="H417" s="174">
        <v>1</v>
      </c>
      <c r="I417" s="153">
        <f>(43466667*1.03)*1.03</f>
        <v>46113787.020300001</v>
      </c>
      <c r="J417" s="153">
        <f>I417</f>
        <v>46113787.020300001</v>
      </c>
      <c r="K417" s="174">
        <v>0</v>
      </c>
      <c r="L417" s="154">
        <v>0</v>
      </c>
      <c r="M417" s="154" t="s">
        <v>549</v>
      </c>
      <c r="N417" s="174" t="s">
        <v>376</v>
      </c>
      <c r="O417" s="174" t="s">
        <v>554</v>
      </c>
      <c r="P417" s="155">
        <v>3770600</v>
      </c>
      <c r="Q417" s="175" t="s">
        <v>555</v>
      </c>
    </row>
    <row r="418" spans="1:17" ht="114.75" x14ac:dyDescent="0.25">
      <c r="A418" s="254">
        <v>93151606</v>
      </c>
      <c r="B418" s="174" t="s">
        <v>584</v>
      </c>
      <c r="C418" s="152">
        <v>1</v>
      </c>
      <c r="D418" s="152">
        <v>1</v>
      </c>
      <c r="E418" s="154">
        <v>11</v>
      </c>
      <c r="F418" s="154">
        <v>1</v>
      </c>
      <c r="G418" s="154" t="s">
        <v>374</v>
      </c>
      <c r="H418" s="174">
        <v>1</v>
      </c>
      <c r="I418" s="153">
        <f>(50435000*1.03)*1.03</f>
        <v>53506491.5</v>
      </c>
      <c r="J418" s="153">
        <f t="shared" ref="J418" si="15">I418</f>
        <v>53506491.5</v>
      </c>
      <c r="K418" s="174">
        <v>0</v>
      </c>
      <c r="L418" s="154">
        <v>0</v>
      </c>
      <c r="M418" s="154" t="s">
        <v>549</v>
      </c>
      <c r="N418" s="174" t="s">
        <v>376</v>
      </c>
      <c r="O418" s="174" t="s">
        <v>554</v>
      </c>
      <c r="P418" s="155">
        <v>3770600</v>
      </c>
      <c r="Q418" s="175" t="s">
        <v>555</v>
      </c>
    </row>
    <row r="419" spans="1:17" ht="89.25" x14ac:dyDescent="0.25">
      <c r="A419" s="254">
        <v>93151501</v>
      </c>
      <c r="B419" s="174" t="s">
        <v>590</v>
      </c>
      <c r="C419" s="152">
        <v>1</v>
      </c>
      <c r="D419" s="152">
        <v>1</v>
      </c>
      <c r="E419" s="154">
        <v>11</v>
      </c>
      <c r="F419" s="154">
        <v>1</v>
      </c>
      <c r="G419" s="154" t="s">
        <v>374</v>
      </c>
      <c r="H419" s="174">
        <v>1</v>
      </c>
      <c r="I419" s="153">
        <f>(43466667*1.03)*1.03</f>
        <v>46113787.020300001</v>
      </c>
      <c r="J419" s="153">
        <f>I419</f>
        <v>46113787.020300001</v>
      </c>
      <c r="K419" s="174">
        <v>0</v>
      </c>
      <c r="L419" s="154">
        <v>0</v>
      </c>
      <c r="M419" s="154" t="s">
        <v>549</v>
      </c>
      <c r="N419" s="174" t="s">
        <v>376</v>
      </c>
      <c r="O419" s="174" t="s">
        <v>554</v>
      </c>
      <c r="P419" s="155">
        <v>3770600</v>
      </c>
      <c r="Q419" s="175" t="s">
        <v>555</v>
      </c>
    </row>
    <row r="420" spans="1:17" ht="89.25" x14ac:dyDescent="0.25">
      <c r="A420" s="254">
        <v>80121601</v>
      </c>
      <c r="B420" s="174" t="s">
        <v>587</v>
      </c>
      <c r="C420" s="152">
        <v>1</v>
      </c>
      <c r="D420" s="152">
        <v>1</v>
      </c>
      <c r="E420" s="154">
        <v>11</v>
      </c>
      <c r="F420" s="154">
        <v>1</v>
      </c>
      <c r="G420" s="154" t="s">
        <v>374</v>
      </c>
      <c r="H420" s="174">
        <v>1</v>
      </c>
      <c r="I420" s="153">
        <f>(73360000*1.03)*1.03</f>
        <v>77827624</v>
      </c>
      <c r="J420" s="153">
        <f t="shared" ref="J420:J422" si="16">I420</f>
        <v>77827624</v>
      </c>
      <c r="K420" s="174">
        <v>0</v>
      </c>
      <c r="L420" s="154">
        <v>0</v>
      </c>
      <c r="M420" s="154" t="s">
        <v>549</v>
      </c>
      <c r="N420" s="174" t="s">
        <v>376</v>
      </c>
      <c r="O420" s="174" t="s">
        <v>554</v>
      </c>
      <c r="P420" s="155">
        <v>3770600</v>
      </c>
      <c r="Q420" s="175" t="s">
        <v>555</v>
      </c>
    </row>
    <row r="421" spans="1:17" ht="89.25" x14ac:dyDescent="0.25">
      <c r="A421" s="254">
        <v>93151603</v>
      </c>
      <c r="B421" s="174" t="s">
        <v>588</v>
      </c>
      <c r="C421" s="152">
        <v>1</v>
      </c>
      <c r="D421" s="152">
        <v>1</v>
      </c>
      <c r="E421" s="154">
        <v>11</v>
      </c>
      <c r="F421" s="154">
        <v>1</v>
      </c>
      <c r="G421" s="154" t="s">
        <v>374</v>
      </c>
      <c r="H421" s="174">
        <v>1</v>
      </c>
      <c r="I421" s="153">
        <f>(24300500*1.03)*1.03</f>
        <v>25780400.449999999</v>
      </c>
      <c r="J421" s="153">
        <f t="shared" si="16"/>
        <v>25780400.449999999</v>
      </c>
      <c r="K421" s="174">
        <v>0</v>
      </c>
      <c r="L421" s="154">
        <v>0</v>
      </c>
      <c r="M421" s="154" t="s">
        <v>549</v>
      </c>
      <c r="N421" s="174" t="s">
        <v>376</v>
      </c>
      <c r="O421" s="174" t="s">
        <v>554</v>
      </c>
      <c r="P421" s="155">
        <v>3770600</v>
      </c>
      <c r="Q421" s="175" t="s">
        <v>555</v>
      </c>
    </row>
    <row r="422" spans="1:17" ht="102" x14ac:dyDescent="0.25">
      <c r="A422" s="254">
        <v>80121601</v>
      </c>
      <c r="B422" s="174" t="s">
        <v>582</v>
      </c>
      <c r="C422" s="152">
        <v>1</v>
      </c>
      <c r="D422" s="152">
        <v>1</v>
      </c>
      <c r="E422" s="154">
        <v>11</v>
      </c>
      <c r="F422" s="154">
        <v>1</v>
      </c>
      <c r="G422" s="154" t="s">
        <v>374</v>
      </c>
      <c r="H422" s="174">
        <v>1</v>
      </c>
      <c r="I422" s="153">
        <f>(50435000*1.03)*1.03</f>
        <v>53506491.5</v>
      </c>
      <c r="J422" s="153">
        <f t="shared" si="16"/>
        <v>53506491.5</v>
      </c>
      <c r="K422" s="174">
        <v>0</v>
      </c>
      <c r="L422" s="154">
        <v>0</v>
      </c>
      <c r="M422" s="154" t="s">
        <v>549</v>
      </c>
      <c r="N422" s="174" t="s">
        <v>376</v>
      </c>
      <c r="O422" s="174" t="s">
        <v>554</v>
      </c>
      <c r="P422" s="155">
        <v>3770600</v>
      </c>
      <c r="Q422" s="175" t="s">
        <v>555</v>
      </c>
    </row>
    <row r="423" spans="1:17" ht="76.5" x14ac:dyDescent="0.25">
      <c r="A423" s="176" t="s">
        <v>591</v>
      </c>
      <c r="B423" s="177" t="s">
        <v>592</v>
      </c>
      <c r="C423" s="178">
        <v>3</v>
      </c>
      <c r="D423" s="178">
        <v>3</v>
      </c>
      <c r="E423" s="178">
        <v>0</v>
      </c>
      <c r="F423" s="178">
        <v>15</v>
      </c>
      <c r="G423" s="178" t="s">
        <v>18</v>
      </c>
      <c r="H423" s="178">
        <v>1</v>
      </c>
      <c r="I423" s="32">
        <v>2000000</v>
      </c>
      <c r="J423" s="179">
        <f>+I423</f>
        <v>2000000</v>
      </c>
      <c r="K423" s="178">
        <v>0</v>
      </c>
      <c r="L423" s="178">
        <v>0</v>
      </c>
      <c r="M423" s="180" t="s">
        <v>593</v>
      </c>
      <c r="N423" s="180" t="s">
        <v>594</v>
      </c>
      <c r="O423" s="180" t="s">
        <v>595</v>
      </c>
      <c r="P423" s="180" t="s">
        <v>596</v>
      </c>
      <c r="Q423" s="255" t="s">
        <v>597</v>
      </c>
    </row>
    <row r="424" spans="1:17" ht="63.75" x14ac:dyDescent="0.25">
      <c r="A424" s="176" t="s">
        <v>598</v>
      </c>
      <c r="B424" s="177" t="s">
        <v>599</v>
      </c>
      <c r="C424" s="178">
        <v>3</v>
      </c>
      <c r="D424" s="178">
        <v>3</v>
      </c>
      <c r="E424" s="178">
        <v>0</v>
      </c>
      <c r="F424" s="178">
        <v>15</v>
      </c>
      <c r="G424" s="178" t="s">
        <v>18</v>
      </c>
      <c r="H424" s="178">
        <v>1</v>
      </c>
      <c r="I424" s="32">
        <v>60000000</v>
      </c>
      <c r="J424" s="179">
        <v>60000000</v>
      </c>
      <c r="K424" s="178">
        <v>0</v>
      </c>
      <c r="L424" s="178">
        <v>0</v>
      </c>
      <c r="M424" s="180" t="s">
        <v>593</v>
      </c>
      <c r="N424" s="180" t="s">
        <v>594</v>
      </c>
      <c r="O424" s="180" t="s">
        <v>595</v>
      </c>
      <c r="P424" s="180" t="s">
        <v>596</v>
      </c>
      <c r="Q424" s="255" t="s">
        <v>597</v>
      </c>
    </row>
    <row r="425" spans="1:17" ht="51" x14ac:dyDescent="0.25">
      <c r="A425" s="115">
        <v>72121103</v>
      </c>
      <c r="B425" s="181" t="s">
        <v>600</v>
      </c>
      <c r="C425" s="21">
        <v>6</v>
      </c>
      <c r="D425" s="21">
        <v>6</v>
      </c>
      <c r="E425" s="21">
        <v>1</v>
      </c>
      <c r="F425" s="21">
        <v>3</v>
      </c>
      <c r="G425" s="21" t="s">
        <v>51</v>
      </c>
      <c r="H425" s="21">
        <v>1</v>
      </c>
      <c r="I425" s="7">
        <v>200000000</v>
      </c>
      <c r="J425" s="51">
        <f t="shared" ref="J425:J431" si="17">+I425</f>
        <v>200000000</v>
      </c>
      <c r="K425" s="21">
        <v>0</v>
      </c>
      <c r="L425" s="21">
        <v>0</v>
      </c>
      <c r="M425" s="9" t="str">
        <f>+M423</f>
        <v>DIRECCIÓN TERRITORIAL SANTANDER</v>
      </c>
      <c r="N425" s="9" t="s">
        <v>594</v>
      </c>
      <c r="O425" s="9" t="str">
        <f>+O423</f>
        <v>EDGAR JESUS ROJAS RAMÍREZ</v>
      </c>
      <c r="P425" s="9" t="s">
        <v>596</v>
      </c>
      <c r="Q425" s="40" t="s">
        <v>597</v>
      </c>
    </row>
    <row r="426" spans="1:17" ht="51" x14ac:dyDescent="0.25">
      <c r="A426" s="115" t="s">
        <v>601</v>
      </c>
      <c r="B426" s="181" t="s">
        <v>602</v>
      </c>
      <c r="C426" s="21">
        <v>6</v>
      </c>
      <c r="D426" s="21">
        <v>7</v>
      </c>
      <c r="E426" s="21">
        <v>1</v>
      </c>
      <c r="F426" s="21">
        <v>2</v>
      </c>
      <c r="G426" s="21" t="str">
        <f>+G423</f>
        <v>CCE-10</v>
      </c>
      <c r="H426" s="21">
        <v>1</v>
      </c>
      <c r="I426" s="7">
        <v>20000000</v>
      </c>
      <c r="J426" s="51">
        <f>+I426</f>
        <v>20000000</v>
      </c>
      <c r="K426" s="21">
        <v>0</v>
      </c>
      <c r="L426" s="21">
        <v>0</v>
      </c>
      <c r="M426" s="9" t="str">
        <f>+M423</f>
        <v>DIRECCIÓN TERRITORIAL SANTANDER</v>
      </c>
      <c r="N426" s="9" t="s">
        <v>594</v>
      </c>
      <c r="O426" s="9" t="str">
        <f>+O423</f>
        <v>EDGAR JESUS ROJAS RAMÍREZ</v>
      </c>
      <c r="P426" s="9" t="s">
        <v>596</v>
      </c>
      <c r="Q426" s="40" t="s">
        <v>597</v>
      </c>
    </row>
    <row r="427" spans="1:17" ht="63.75" x14ac:dyDescent="0.25">
      <c r="A427" s="49">
        <v>72141002</v>
      </c>
      <c r="B427" s="182" t="s">
        <v>603</v>
      </c>
      <c r="C427" s="21">
        <v>4</v>
      </c>
      <c r="D427" s="21">
        <v>5</v>
      </c>
      <c r="E427" s="21">
        <v>1</v>
      </c>
      <c r="F427" s="21">
        <v>3</v>
      </c>
      <c r="G427" s="21" t="s">
        <v>51</v>
      </c>
      <c r="H427" s="21">
        <v>1</v>
      </c>
      <c r="I427" s="7">
        <v>877000000</v>
      </c>
      <c r="J427" s="51">
        <f t="shared" si="17"/>
        <v>877000000</v>
      </c>
      <c r="K427" s="21">
        <v>0</v>
      </c>
      <c r="L427" s="21">
        <v>0</v>
      </c>
      <c r="M427" s="9" t="str">
        <f>+M423</f>
        <v>DIRECCIÓN TERRITORIAL SANTANDER</v>
      </c>
      <c r="N427" s="9" t="s">
        <v>594</v>
      </c>
      <c r="O427" s="9" t="str">
        <f>+O423</f>
        <v>EDGAR JESUS ROJAS RAMÍREZ</v>
      </c>
      <c r="P427" s="9" t="s">
        <v>596</v>
      </c>
      <c r="Q427" s="40" t="s">
        <v>597</v>
      </c>
    </row>
    <row r="428" spans="1:17" ht="63.75" x14ac:dyDescent="0.25">
      <c r="A428" s="49">
        <v>72141002</v>
      </c>
      <c r="B428" s="182" t="s">
        <v>604</v>
      </c>
      <c r="C428" s="21">
        <v>4</v>
      </c>
      <c r="D428" s="21">
        <v>5</v>
      </c>
      <c r="E428" s="21">
        <v>1</v>
      </c>
      <c r="F428" s="21">
        <v>3</v>
      </c>
      <c r="G428" s="21" t="s">
        <v>51</v>
      </c>
      <c r="H428" s="21">
        <v>1</v>
      </c>
      <c r="I428" s="7">
        <v>877000000</v>
      </c>
      <c r="J428" s="51">
        <f t="shared" si="17"/>
        <v>877000000</v>
      </c>
      <c r="K428" s="21">
        <v>0</v>
      </c>
      <c r="L428" s="21">
        <v>0</v>
      </c>
      <c r="M428" s="9" t="str">
        <f>+M423</f>
        <v>DIRECCIÓN TERRITORIAL SANTANDER</v>
      </c>
      <c r="N428" s="9" t="s">
        <v>594</v>
      </c>
      <c r="O428" s="9" t="str">
        <f>+O423</f>
        <v>EDGAR JESUS ROJAS RAMÍREZ</v>
      </c>
      <c r="P428" s="9" t="s">
        <v>596</v>
      </c>
      <c r="Q428" s="40" t="s">
        <v>597</v>
      </c>
    </row>
    <row r="429" spans="1:17" ht="63.75" x14ac:dyDescent="0.25">
      <c r="A429" s="49">
        <v>72141000</v>
      </c>
      <c r="B429" s="182" t="s">
        <v>605</v>
      </c>
      <c r="C429" s="21">
        <v>2</v>
      </c>
      <c r="D429" s="21">
        <v>2</v>
      </c>
      <c r="E429" s="21">
        <v>1</v>
      </c>
      <c r="F429" s="21">
        <v>9</v>
      </c>
      <c r="G429" s="21" t="s">
        <v>51</v>
      </c>
      <c r="H429" s="21">
        <v>1</v>
      </c>
      <c r="I429" s="7">
        <v>877000000</v>
      </c>
      <c r="J429" s="51">
        <f t="shared" si="17"/>
        <v>877000000</v>
      </c>
      <c r="K429" s="21">
        <v>0</v>
      </c>
      <c r="L429" s="21">
        <v>0</v>
      </c>
      <c r="M429" s="9" t="str">
        <f>+M423</f>
        <v>DIRECCIÓN TERRITORIAL SANTANDER</v>
      </c>
      <c r="N429" s="9" t="s">
        <v>594</v>
      </c>
      <c r="O429" s="9" t="str">
        <f>+O423</f>
        <v>EDGAR JESUS ROJAS RAMÍREZ</v>
      </c>
      <c r="P429" s="9" t="s">
        <v>596</v>
      </c>
      <c r="Q429" s="40" t="s">
        <v>597</v>
      </c>
    </row>
    <row r="430" spans="1:17" ht="60" x14ac:dyDescent="0.25">
      <c r="A430" s="49">
        <v>72141000</v>
      </c>
      <c r="B430" s="183" t="s">
        <v>606</v>
      </c>
      <c r="C430" s="21">
        <v>3</v>
      </c>
      <c r="D430" s="21">
        <v>4</v>
      </c>
      <c r="E430" s="21">
        <v>1</v>
      </c>
      <c r="F430" s="21">
        <v>3</v>
      </c>
      <c r="G430" s="21" t="s">
        <v>51</v>
      </c>
      <c r="H430" s="21">
        <v>1</v>
      </c>
      <c r="I430" s="7">
        <v>877000000</v>
      </c>
      <c r="J430" s="51">
        <f t="shared" si="17"/>
        <v>877000000</v>
      </c>
      <c r="K430" s="21">
        <v>0</v>
      </c>
      <c r="L430" s="21">
        <v>0</v>
      </c>
      <c r="M430" s="9" t="str">
        <f>+M423</f>
        <v>DIRECCIÓN TERRITORIAL SANTANDER</v>
      </c>
      <c r="N430" s="9" t="s">
        <v>594</v>
      </c>
      <c r="O430" s="9" t="str">
        <f>+O423</f>
        <v>EDGAR JESUS ROJAS RAMÍREZ</v>
      </c>
      <c r="P430" s="9" t="s">
        <v>596</v>
      </c>
      <c r="Q430" s="40" t="s">
        <v>597</v>
      </c>
    </row>
    <row r="431" spans="1:17" ht="75" x14ac:dyDescent="0.25">
      <c r="A431" s="49">
        <v>72141000</v>
      </c>
      <c r="B431" s="183" t="s">
        <v>607</v>
      </c>
      <c r="C431" s="21">
        <v>3</v>
      </c>
      <c r="D431" s="21">
        <v>4</v>
      </c>
      <c r="E431" s="21">
        <v>1</v>
      </c>
      <c r="F431" s="21">
        <v>3</v>
      </c>
      <c r="G431" s="21" t="s">
        <v>51</v>
      </c>
      <c r="H431" s="21">
        <v>1</v>
      </c>
      <c r="I431" s="7">
        <v>877000000</v>
      </c>
      <c r="J431" s="51">
        <f t="shared" si="17"/>
        <v>877000000</v>
      </c>
      <c r="K431" s="21">
        <v>0</v>
      </c>
      <c r="L431" s="21">
        <v>0</v>
      </c>
      <c r="M431" s="9" t="str">
        <f>+M423</f>
        <v>DIRECCIÓN TERRITORIAL SANTANDER</v>
      </c>
      <c r="N431" s="9" t="s">
        <v>594</v>
      </c>
      <c r="O431" s="9" t="str">
        <f>+O423</f>
        <v>EDGAR JESUS ROJAS RAMÍREZ</v>
      </c>
      <c r="P431" s="9" t="s">
        <v>596</v>
      </c>
      <c r="Q431" s="40" t="s">
        <v>597</v>
      </c>
    </row>
    <row r="432" spans="1:17" ht="82.5" x14ac:dyDescent="0.25">
      <c r="A432" s="184" t="s">
        <v>608</v>
      </c>
      <c r="B432" s="26" t="s">
        <v>609</v>
      </c>
      <c r="C432" s="3">
        <v>1</v>
      </c>
      <c r="D432" s="3">
        <v>1</v>
      </c>
      <c r="E432" s="21">
        <v>11</v>
      </c>
      <c r="F432" s="21">
        <v>1</v>
      </c>
      <c r="G432" s="22" t="s">
        <v>105</v>
      </c>
      <c r="H432" s="21">
        <v>0</v>
      </c>
      <c r="I432" s="51">
        <v>82915000</v>
      </c>
      <c r="J432" s="51">
        <v>82915000</v>
      </c>
      <c r="K432" s="21">
        <v>0</v>
      </c>
      <c r="L432" s="21">
        <v>0</v>
      </c>
      <c r="M432" s="109" t="s">
        <v>610</v>
      </c>
      <c r="N432" s="185" t="s">
        <v>270</v>
      </c>
      <c r="O432" s="186" t="s">
        <v>611</v>
      </c>
      <c r="P432" s="186" t="s">
        <v>612</v>
      </c>
      <c r="Q432" s="187" t="s">
        <v>613</v>
      </c>
    </row>
    <row r="433" spans="1:17" ht="82.5" x14ac:dyDescent="0.25">
      <c r="A433" s="184" t="s">
        <v>608</v>
      </c>
      <c r="B433" s="26" t="s">
        <v>614</v>
      </c>
      <c r="C433" s="3">
        <v>1</v>
      </c>
      <c r="D433" s="3">
        <v>1</v>
      </c>
      <c r="E433" s="21">
        <v>11</v>
      </c>
      <c r="F433" s="21">
        <v>1</v>
      </c>
      <c r="G433" s="22" t="s">
        <v>105</v>
      </c>
      <c r="H433" s="21">
        <v>0</v>
      </c>
      <c r="I433" s="51">
        <v>71070000</v>
      </c>
      <c r="J433" s="51">
        <v>71070000</v>
      </c>
      <c r="K433" s="21">
        <v>0</v>
      </c>
      <c r="L433" s="21">
        <v>0</v>
      </c>
      <c r="M433" s="109" t="s">
        <v>610</v>
      </c>
      <c r="N433" s="188" t="s">
        <v>270</v>
      </c>
      <c r="O433" s="186" t="s">
        <v>611</v>
      </c>
      <c r="P433" s="186" t="s">
        <v>612</v>
      </c>
      <c r="Q433" s="187" t="s">
        <v>613</v>
      </c>
    </row>
    <row r="434" spans="1:17" ht="82.5" x14ac:dyDescent="0.25">
      <c r="A434" s="184" t="s">
        <v>615</v>
      </c>
      <c r="B434" s="26" t="s">
        <v>616</v>
      </c>
      <c r="C434" s="3">
        <v>1</v>
      </c>
      <c r="D434" s="3">
        <v>1</v>
      </c>
      <c r="E434" s="21">
        <v>11</v>
      </c>
      <c r="F434" s="21">
        <v>1</v>
      </c>
      <c r="G434" s="22" t="s">
        <v>105</v>
      </c>
      <c r="H434" s="21">
        <v>0</v>
      </c>
      <c r="I434" s="51">
        <v>77110950</v>
      </c>
      <c r="J434" s="51">
        <v>77110950</v>
      </c>
      <c r="K434" s="21">
        <v>0</v>
      </c>
      <c r="L434" s="21">
        <v>0</v>
      </c>
      <c r="M434" s="109" t="s">
        <v>610</v>
      </c>
      <c r="N434" s="188" t="s">
        <v>270</v>
      </c>
      <c r="O434" s="186" t="s">
        <v>611</v>
      </c>
      <c r="P434" s="186" t="s">
        <v>612</v>
      </c>
      <c r="Q434" s="187" t="s">
        <v>613</v>
      </c>
    </row>
    <row r="435" spans="1:17" ht="132" x14ac:dyDescent="0.25">
      <c r="A435" s="184" t="s">
        <v>617</v>
      </c>
      <c r="B435" s="26" t="s">
        <v>618</v>
      </c>
      <c r="C435" s="3">
        <v>1</v>
      </c>
      <c r="D435" s="3">
        <v>1</v>
      </c>
      <c r="E435" s="21">
        <v>11</v>
      </c>
      <c r="F435" s="21">
        <v>1</v>
      </c>
      <c r="G435" s="22" t="s">
        <v>105</v>
      </c>
      <c r="H435" s="21">
        <v>0</v>
      </c>
      <c r="I435" s="51">
        <v>59225000</v>
      </c>
      <c r="J435" s="51">
        <v>59225000</v>
      </c>
      <c r="K435" s="21">
        <v>0</v>
      </c>
      <c r="L435" s="21">
        <v>0</v>
      </c>
      <c r="M435" s="109" t="s">
        <v>610</v>
      </c>
      <c r="N435" s="188" t="s">
        <v>270</v>
      </c>
      <c r="O435" s="186" t="s">
        <v>611</v>
      </c>
      <c r="P435" s="186" t="s">
        <v>612</v>
      </c>
      <c r="Q435" s="187" t="s">
        <v>613</v>
      </c>
    </row>
    <row r="436" spans="1:17" ht="99" x14ac:dyDescent="0.25">
      <c r="A436" s="184" t="s">
        <v>619</v>
      </c>
      <c r="B436" s="26" t="s">
        <v>620</v>
      </c>
      <c r="C436" s="3">
        <v>1</v>
      </c>
      <c r="D436" s="3">
        <v>1</v>
      </c>
      <c r="E436" s="21">
        <v>11</v>
      </c>
      <c r="F436" s="21">
        <v>1</v>
      </c>
      <c r="G436" s="22" t="s">
        <v>105</v>
      </c>
      <c r="H436" s="21">
        <v>0</v>
      </c>
      <c r="I436" s="51">
        <v>23690000</v>
      </c>
      <c r="J436" s="51">
        <v>23690000</v>
      </c>
      <c r="K436" s="21">
        <v>0</v>
      </c>
      <c r="L436" s="21">
        <v>0</v>
      </c>
      <c r="M436" s="109" t="s">
        <v>610</v>
      </c>
      <c r="N436" s="188" t="s">
        <v>270</v>
      </c>
      <c r="O436" s="186" t="s">
        <v>611</v>
      </c>
      <c r="P436" s="186" t="s">
        <v>612</v>
      </c>
      <c r="Q436" s="187" t="s">
        <v>613</v>
      </c>
    </row>
    <row r="437" spans="1:17" ht="99" x14ac:dyDescent="0.25">
      <c r="A437" s="184" t="s">
        <v>619</v>
      </c>
      <c r="B437" s="26" t="s">
        <v>620</v>
      </c>
      <c r="C437" s="3">
        <v>1</v>
      </c>
      <c r="D437" s="3">
        <v>1</v>
      </c>
      <c r="E437" s="21">
        <v>11</v>
      </c>
      <c r="F437" s="21">
        <v>1</v>
      </c>
      <c r="G437" s="22" t="s">
        <v>105</v>
      </c>
      <c r="H437" s="21">
        <v>0</v>
      </c>
      <c r="I437" s="51">
        <v>31981500</v>
      </c>
      <c r="J437" s="51">
        <v>31981500</v>
      </c>
      <c r="K437" s="21">
        <v>0</v>
      </c>
      <c r="L437" s="21">
        <v>0</v>
      </c>
      <c r="M437" s="109" t="s">
        <v>610</v>
      </c>
      <c r="N437" s="188" t="s">
        <v>270</v>
      </c>
      <c r="O437" s="186" t="s">
        <v>611</v>
      </c>
      <c r="P437" s="186" t="s">
        <v>612</v>
      </c>
      <c r="Q437" s="187" t="s">
        <v>613</v>
      </c>
    </row>
    <row r="438" spans="1:17" ht="99" x14ac:dyDescent="0.25">
      <c r="A438" s="184" t="s">
        <v>615</v>
      </c>
      <c r="B438" s="26" t="s">
        <v>621</v>
      </c>
      <c r="C438" s="3">
        <v>1</v>
      </c>
      <c r="D438" s="3">
        <v>1</v>
      </c>
      <c r="E438" s="21">
        <v>11</v>
      </c>
      <c r="F438" s="21">
        <v>1</v>
      </c>
      <c r="G438" s="22" t="s">
        <v>105</v>
      </c>
      <c r="H438" s="21">
        <v>0</v>
      </c>
      <c r="I438" s="51">
        <v>76992500</v>
      </c>
      <c r="J438" s="51">
        <v>76992500</v>
      </c>
      <c r="K438" s="21">
        <v>0</v>
      </c>
      <c r="L438" s="21">
        <v>0</v>
      </c>
      <c r="M438" s="109" t="s">
        <v>610</v>
      </c>
      <c r="N438" s="188" t="s">
        <v>270</v>
      </c>
      <c r="O438" s="186" t="s">
        <v>611</v>
      </c>
      <c r="P438" s="186" t="s">
        <v>612</v>
      </c>
      <c r="Q438" s="187" t="s">
        <v>613</v>
      </c>
    </row>
    <row r="439" spans="1:17" ht="99" x14ac:dyDescent="0.25">
      <c r="A439" s="184" t="s">
        <v>615</v>
      </c>
      <c r="B439" s="26" t="s">
        <v>621</v>
      </c>
      <c r="C439" s="3">
        <v>1</v>
      </c>
      <c r="D439" s="3">
        <v>1</v>
      </c>
      <c r="E439" s="21">
        <v>11</v>
      </c>
      <c r="F439" s="21">
        <v>1</v>
      </c>
      <c r="G439" s="22" t="s">
        <v>105</v>
      </c>
      <c r="H439" s="21">
        <v>0</v>
      </c>
      <c r="I439" s="51">
        <v>71070000</v>
      </c>
      <c r="J439" s="51">
        <v>71070000</v>
      </c>
      <c r="K439" s="21">
        <v>0</v>
      </c>
      <c r="L439" s="21">
        <v>0</v>
      </c>
      <c r="M439" s="109" t="s">
        <v>610</v>
      </c>
      <c r="N439" s="188" t="s">
        <v>270</v>
      </c>
      <c r="O439" s="186" t="s">
        <v>611</v>
      </c>
      <c r="P439" s="186" t="s">
        <v>612</v>
      </c>
      <c r="Q439" s="187" t="s">
        <v>613</v>
      </c>
    </row>
    <row r="440" spans="1:17" ht="99" x14ac:dyDescent="0.25">
      <c r="A440" s="184" t="s">
        <v>615</v>
      </c>
      <c r="B440" s="26" t="s">
        <v>621</v>
      </c>
      <c r="C440" s="3">
        <v>1</v>
      </c>
      <c r="D440" s="3">
        <v>1</v>
      </c>
      <c r="E440" s="21">
        <v>11</v>
      </c>
      <c r="F440" s="21">
        <v>1</v>
      </c>
      <c r="G440" s="22" t="s">
        <v>105</v>
      </c>
      <c r="H440" s="21">
        <v>0</v>
      </c>
      <c r="I440" s="51">
        <v>35535000</v>
      </c>
      <c r="J440" s="51">
        <v>35535000</v>
      </c>
      <c r="K440" s="21">
        <v>0</v>
      </c>
      <c r="L440" s="21">
        <v>0</v>
      </c>
      <c r="M440" s="109" t="s">
        <v>610</v>
      </c>
      <c r="N440" s="188" t="s">
        <v>270</v>
      </c>
      <c r="O440" s="186" t="s">
        <v>611</v>
      </c>
      <c r="P440" s="186" t="s">
        <v>612</v>
      </c>
      <c r="Q440" s="187" t="s">
        <v>613</v>
      </c>
    </row>
    <row r="441" spans="1:17" ht="115.5" x14ac:dyDescent="0.25">
      <c r="A441" s="184" t="s">
        <v>615</v>
      </c>
      <c r="B441" s="26" t="s">
        <v>622</v>
      </c>
      <c r="C441" s="3">
        <v>1</v>
      </c>
      <c r="D441" s="3">
        <v>1</v>
      </c>
      <c r="E441" s="21">
        <v>11</v>
      </c>
      <c r="F441" s="21">
        <v>1</v>
      </c>
      <c r="G441" s="22" t="s">
        <v>105</v>
      </c>
      <c r="H441" s="21">
        <v>0</v>
      </c>
      <c r="I441" s="51">
        <v>59225000</v>
      </c>
      <c r="J441" s="51">
        <v>59225000</v>
      </c>
      <c r="K441" s="21">
        <v>0</v>
      </c>
      <c r="L441" s="21">
        <v>0</v>
      </c>
      <c r="M441" s="109" t="s">
        <v>610</v>
      </c>
      <c r="N441" s="188" t="s">
        <v>270</v>
      </c>
      <c r="O441" s="186" t="s">
        <v>611</v>
      </c>
      <c r="P441" s="186" t="s">
        <v>612</v>
      </c>
      <c r="Q441" s="187" t="s">
        <v>613</v>
      </c>
    </row>
    <row r="442" spans="1:17" ht="99" x14ac:dyDescent="0.25">
      <c r="A442" s="184" t="s">
        <v>615</v>
      </c>
      <c r="B442" s="26" t="s">
        <v>621</v>
      </c>
      <c r="C442" s="3">
        <v>1</v>
      </c>
      <c r="D442" s="3">
        <v>1</v>
      </c>
      <c r="E442" s="21">
        <v>11</v>
      </c>
      <c r="F442" s="21">
        <v>1</v>
      </c>
      <c r="G442" s="22" t="s">
        <v>105</v>
      </c>
      <c r="H442" s="21">
        <v>0</v>
      </c>
      <c r="I442" s="51">
        <v>82915000</v>
      </c>
      <c r="J442" s="51">
        <v>82915000</v>
      </c>
      <c r="K442" s="21">
        <v>0</v>
      </c>
      <c r="L442" s="21">
        <v>0</v>
      </c>
      <c r="M442" s="109" t="s">
        <v>610</v>
      </c>
      <c r="N442" s="188" t="s">
        <v>270</v>
      </c>
      <c r="O442" s="186" t="s">
        <v>611</v>
      </c>
      <c r="P442" s="186" t="s">
        <v>612</v>
      </c>
      <c r="Q442" s="187" t="s">
        <v>613</v>
      </c>
    </row>
    <row r="443" spans="1:17" ht="99" x14ac:dyDescent="0.25">
      <c r="A443" s="184" t="s">
        <v>615</v>
      </c>
      <c r="B443" s="26" t="s">
        <v>621</v>
      </c>
      <c r="C443" s="3">
        <v>1</v>
      </c>
      <c r="D443" s="3">
        <v>1</v>
      </c>
      <c r="E443" s="21">
        <v>11</v>
      </c>
      <c r="F443" s="21">
        <v>1</v>
      </c>
      <c r="G443" s="22" t="s">
        <v>105</v>
      </c>
      <c r="H443" s="21">
        <v>0</v>
      </c>
      <c r="I443" s="51">
        <v>106605000</v>
      </c>
      <c r="J443" s="51">
        <v>106605000</v>
      </c>
      <c r="K443" s="21">
        <v>0</v>
      </c>
      <c r="L443" s="21">
        <v>0</v>
      </c>
      <c r="M443" s="109" t="s">
        <v>610</v>
      </c>
      <c r="N443" s="188" t="s">
        <v>270</v>
      </c>
      <c r="O443" s="186" t="s">
        <v>611</v>
      </c>
      <c r="P443" s="186" t="s">
        <v>612</v>
      </c>
      <c r="Q443" s="187" t="s">
        <v>613</v>
      </c>
    </row>
    <row r="444" spans="1:17" ht="99" x14ac:dyDescent="0.25">
      <c r="A444" s="184" t="s">
        <v>615</v>
      </c>
      <c r="B444" s="26" t="s">
        <v>621</v>
      </c>
      <c r="C444" s="3">
        <v>1</v>
      </c>
      <c r="D444" s="3">
        <v>1</v>
      </c>
      <c r="E444" s="21">
        <v>11</v>
      </c>
      <c r="F444" s="21">
        <v>1</v>
      </c>
      <c r="G444" s="22" t="s">
        <v>105</v>
      </c>
      <c r="H444" s="21">
        <v>0</v>
      </c>
      <c r="I444" s="51">
        <v>71070000</v>
      </c>
      <c r="J444" s="51">
        <v>71070000</v>
      </c>
      <c r="K444" s="21">
        <v>0</v>
      </c>
      <c r="L444" s="21">
        <v>0</v>
      </c>
      <c r="M444" s="109" t="s">
        <v>610</v>
      </c>
      <c r="N444" s="188" t="s">
        <v>270</v>
      </c>
      <c r="O444" s="186" t="s">
        <v>611</v>
      </c>
      <c r="P444" s="186" t="s">
        <v>612</v>
      </c>
      <c r="Q444" s="187" t="s">
        <v>613</v>
      </c>
    </row>
    <row r="445" spans="1:17" ht="66" x14ac:dyDescent="0.25">
      <c r="A445" s="184" t="s">
        <v>623</v>
      </c>
      <c r="B445" s="26" t="s">
        <v>624</v>
      </c>
      <c r="C445" s="15">
        <v>4</v>
      </c>
      <c r="D445" s="15">
        <v>6</v>
      </c>
      <c r="E445" s="79">
        <v>6</v>
      </c>
      <c r="F445" s="21">
        <v>1</v>
      </c>
      <c r="G445" s="21" t="s">
        <v>18</v>
      </c>
      <c r="H445" s="79">
        <v>1</v>
      </c>
      <c r="I445" s="80">
        <v>60000000</v>
      </c>
      <c r="J445" s="80">
        <v>60000000</v>
      </c>
      <c r="K445" s="21">
        <v>0</v>
      </c>
      <c r="L445" s="21">
        <v>0</v>
      </c>
      <c r="M445" s="109" t="s">
        <v>610</v>
      </c>
      <c r="N445" s="188" t="s">
        <v>270</v>
      </c>
      <c r="O445" s="186" t="s">
        <v>611</v>
      </c>
      <c r="P445" s="186" t="s">
        <v>612</v>
      </c>
      <c r="Q445" s="187" t="s">
        <v>613</v>
      </c>
    </row>
    <row r="446" spans="1:17" ht="99" x14ac:dyDescent="0.25">
      <c r="A446" s="184" t="s">
        <v>623</v>
      </c>
      <c r="B446" s="26" t="s">
        <v>625</v>
      </c>
      <c r="C446" s="15">
        <v>4</v>
      </c>
      <c r="D446" s="15">
        <v>6</v>
      </c>
      <c r="E446" s="79">
        <v>6</v>
      </c>
      <c r="F446" s="21">
        <v>1</v>
      </c>
      <c r="G446" s="21" t="s">
        <v>18</v>
      </c>
      <c r="H446" s="79">
        <v>1</v>
      </c>
      <c r="I446" s="80">
        <v>60000000</v>
      </c>
      <c r="J446" s="80">
        <v>60000000</v>
      </c>
      <c r="K446" s="21">
        <v>0</v>
      </c>
      <c r="L446" s="21">
        <v>0</v>
      </c>
      <c r="M446" s="109" t="s">
        <v>610</v>
      </c>
      <c r="N446" s="188" t="s">
        <v>270</v>
      </c>
      <c r="O446" s="186" t="s">
        <v>611</v>
      </c>
      <c r="P446" s="186" t="s">
        <v>612</v>
      </c>
      <c r="Q446" s="187" t="s">
        <v>613</v>
      </c>
    </row>
    <row r="447" spans="1:17" ht="132" x14ac:dyDescent="0.25">
      <c r="A447" s="184" t="s">
        <v>623</v>
      </c>
      <c r="B447" s="26" t="s">
        <v>626</v>
      </c>
      <c r="C447" s="15">
        <v>4</v>
      </c>
      <c r="D447" s="15">
        <v>6</v>
      </c>
      <c r="E447" s="79">
        <v>6</v>
      </c>
      <c r="F447" s="21">
        <v>1</v>
      </c>
      <c r="G447" s="21" t="s">
        <v>18</v>
      </c>
      <c r="H447" s="79">
        <v>1</v>
      </c>
      <c r="I447" s="80">
        <v>60000000</v>
      </c>
      <c r="J447" s="80">
        <v>60000000</v>
      </c>
      <c r="K447" s="21">
        <v>0</v>
      </c>
      <c r="L447" s="21">
        <v>0</v>
      </c>
      <c r="M447" s="109" t="s">
        <v>610</v>
      </c>
      <c r="N447" s="188" t="s">
        <v>627</v>
      </c>
      <c r="O447" s="186" t="s">
        <v>611</v>
      </c>
      <c r="P447" s="186" t="s">
        <v>612</v>
      </c>
      <c r="Q447" s="187" t="s">
        <v>613</v>
      </c>
    </row>
    <row r="448" spans="1:17" ht="49.5" x14ac:dyDescent="0.25">
      <c r="A448" s="184" t="s">
        <v>623</v>
      </c>
      <c r="B448" s="26" t="s">
        <v>628</v>
      </c>
      <c r="C448" s="15">
        <v>4</v>
      </c>
      <c r="D448" s="15">
        <v>6</v>
      </c>
      <c r="E448" s="79">
        <v>6</v>
      </c>
      <c r="F448" s="21">
        <v>1</v>
      </c>
      <c r="G448" s="21" t="s">
        <v>18</v>
      </c>
      <c r="H448" s="79">
        <v>1</v>
      </c>
      <c r="I448" s="80">
        <v>50000000</v>
      </c>
      <c r="J448" s="80">
        <v>50000000</v>
      </c>
      <c r="K448" s="21">
        <v>0</v>
      </c>
      <c r="L448" s="21">
        <v>0</v>
      </c>
      <c r="M448" s="109" t="s">
        <v>610</v>
      </c>
      <c r="N448" s="188" t="s">
        <v>270</v>
      </c>
      <c r="O448" s="186" t="s">
        <v>611</v>
      </c>
      <c r="P448" s="186" t="s">
        <v>612</v>
      </c>
      <c r="Q448" s="187" t="s">
        <v>613</v>
      </c>
    </row>
    <row r="449" spans="1:17" ht="198" x14ac:dyDescent="0.25">
      <c r="A449" s="184" t="s">
        <v>623</v>
      </c>
      <c r="B449" s="26" t="s">
        <v>629</v>
      </c>
      <c r="C449" s="15">
        <v>4</v>
      </c>
      <c r="D449" s="15">
        <v>6</v>
      </c>
      <c r="E449" s="79">
        <v>6</v>
      </c>
      <c r="F449" s="21">
        <v>1</v>
      </c>
      <c r="G449" s="21" t="s">
        <v>18</v>
      </c>
      <c r="H449" s="79">
        <v>1</v>
      </c>
      <c r="I449" s="80">
        <v>70000000</v>
      </c>
      <c r="J449" s="80">
        <v>70000000</v>
      </c>
      <c r="K449" s="21">
        <v>0</v>
      </c>
      <c r="L449" s="21">
        <v>0</v>
      </c>
      <c r="M449" s="109" t="s">
        <v>610</v>
      </c>
      <c r="N449" s="188" t="s">
        <v>270</v>
      </c>
      <c r="O449" s="186" t="s">
        <v>611</v>
      </c>
      <c r="P449" s="186" t="s">
        <v>612</v>
      </c>
      <c r="Q449" s="187" t="s">
        <v>613</v>
      </c>
    </row>
    <row r="450" spans="1:17" ht="82.5" x14ac:dyDescent="0.25">
      <c r="A450" s="25">
        <v>72141001</v>
      </c>
      <c r="B450" s="26" t="s">
        <v>630</v>
      </c>
      <c r="C450" s="15">
        <v>5</v>
      </c>
      <c r="D450" s="15">
        <v>6</v>
      </c>
      <c r="E450" s="79">
        <v>3</v>
      </c>
      <c r="F450" s="79">
        <v>2</v>
      </c>
      <c r="G450" s="21" t="s">
        <v>79</v>
      </c>
      <c r="H450" s="79">
        <v>1</v>
      </c>
      <c r="I450" s="80">
        <v>11000000000</v>
      </c>
      <c r="J450" s="80">
        <v>3400000000</v>
      </c>
      <c r="K450" s="79">
        <v>1</v>
      </c>
      <c r="L450" s="79">
        <v>1</v>
      </c>
      <c r="M450" s="109" t="s">
        <v>610</v>
      </c>
      <c r="N450" s="188" t="s">
        <v>631</v>
      </c>
      <c r="O450" s="186" t="s">
        <v>611</v>
      </c>
      <c r="P450" s="186" t="s">
        <v>612</v>
      </c>
      <c r="Q450" s="187" t="s">
        <v>613</v>
      </c>
    </row>
    <row r="451" spans="1:17" ht="99" x14ac:dyDescent="0.25">
      <c r="A451" s="25">
        <v>81101510</v>
      </c>
      <c r="B451" s="26" t="s">
        <v>632</v>
      </c>
      <c r="C451" s="15">
        <v>5</v>
      </c>
      <c r="D451" s="15">
        <v>6</v>
      </c>
      <c r="E451" s="79">
        <v>3</v>
      </c>
      <c r="F451" s="79">
        <v>2</v>
      </c>
      <c r="G451" s="21" t="s">
        <v>79</v>
      </c>
      <c r="H451" s="79">
        <v>1</v>
      </c>
      <c r="I451" s="80">
        <v>1000000000</v>
      </c>
      <c r="J451" s="80">
        <v>400000000</v>
      </c>
      <c r="K451" s="79">
        <v>1</v>
      </c>
      <c r="L451" s="79">
        <v>1</v>
      </c>
      <c r="M451" s="109" t="s">
        <v>610</v>
      </c>
      <c r="N451" s="188" t="s">
        <v>631</v>
      </c>
      <c r="O451" s="186" t="s">
        <v>611</v>
      </c>
      <c r="P451" s="186" t="s">
        <v>612</v>
      </c>
      <c r="Q451" s="187" t="s">
        <v>613</v>
      </c>
    </row>
    <row r="452" spans="1:17" ht="33" x14ac:dyDescent="0.25">
      <c r="A452" s="25">
        <v>72141000</v>
      </c>
      <c r="B452" s="26" t="s">
        <v>633</v>
      </c>
      <c r="C452" s="15">
        <v>3</v>
      </c>
      <c r="D452" s="15">
        <v>5</v>
      </c>
      <c r="E452" s="79">
        <v>2</v>
      </c>
      <c r="F452" s="79">
        <v>1</v>
      </c>
      <c r="G452" s="21" t="s">
        <v>79</v>
      </c>
      <c r="H452" s="79">
        <v>1</v>
      </c>
      <c r="I452" s="80">
        <v>160000000</v>
      </c>
      <c r="J452" s="80">
        <v>160000000</v>
      </c>
      <c r="K452" s="21">
        <v>0</v>
      </c>
      <c r="L452" s="21">
        <v>0</v>
      </c>
      <c r="M452" s="109" t="s">
        <v>610</v>
      </c>
      <c r="N452" s="188" t="s">
        <v>634</v>
      </c>
      <c r="O452" s="186" t="s">
        <v>611</v>
      </c>
      <c r="P452" s="186" t="s">
        <v>612</v>
      </c>
      <c r="Q452" s="187" t="s">
        <v>613</v>
      </c>
    </row>
    <row r="453" spans="1:17" ht="49.5" x14ac:dyDescent="0.25">
      <c r="A453" s="184">
        <v>81101510</v>
      </c>
      <c r="B453" s="26" t="s">
        <v>635</v>
      </c>
      <c r="C453" s="15">
        <v>3</v>
      </c>
      <c r="D453" s="15">
        <v>5</v>
      </c>
      <c r="E453" s="79">
        <v>2</v>
      </c>
      <c r="F453" s="79">
        <v>1</v>
      </c>
      <c r="G453" s="21" t="s">
        <v>18</v>
      </c>
      <c r="H453" s="79">
        <v>1</v>
      </c>
      <c r="I453" s="80">
        <v>40000000</v>
      </c>
      <c r="J453" s="80">
        <v>40000000</v>
      </c>
      <c r="K453" s="21">
        <v>0</v>
      </c>
      <c r="L453" s="21">
        <v>0</v>
      </c>
      <c r="M453" s="109" t="s">
        <v>610</v>
      </c>
      <c r="N453" s="188" t="s">
        <v>634</v>
      </c>
      <c r="O453" s="186" t="s">
        <v>611</v>
      </c>
      <c r="P453" s="186" t="s">
        <v>612</v>
      </c>
      <c r="Q453" s="187" t="s">
        <v>613</v>
      </c>
    </row>
    <row r="454" spans="1:17" ht="33" x14ac:dyDescent="0.25">
      <c r="A454" s="126">
        <v>72101509</v>
      </c>
      <c r="B454" s="127" t="s">
        <v>636</v>
      </c>
      <c r="C454" s="113">
        <v>1</v>
      </c>
      <c r="D454" s="113">
        <v>2</v>
      </c>
      <c r="E454" s="113">
        <v>0.5</v>
      </c>
      <c r="F454" s="79">
        <v>1</v>
      </c>
      <c r="G454" s="113" t="s">
        <v>105</v>
      </c>
      <c r="H454" s="113">
        <v>0</v>
      </c>
      <c r="I454" s="189">
        <v>1000000</v>
      </c>
      <c r="J454" s="189">
        <v>1000000</v>
      </c>
      <c r="K454" s="113">
        <v>0</v>
      </c>
      <c r="L454" s="113">
        <v>0</v>
      </c>
      <c r="M454" s="113" t="s">
        <v>637</v>
      </c>
      <c r="N454" s="58" t="s">
        <v>638</v>
      </c>
      <c r="O454" s="113" t="s">
        <v>639</v>
      </c>
      <c r="P454" s="113" t="s">
        <v>640</v>
      </c>
      <c r="Q454" s="40" t="s">
        <v>641</v>
      </c>
    </row>
    <row r="455" spans="1:17" ht="99" x14ac:dyDescent="0.25">
      <c r="A455" s="126">
        <v>83120000</v>
      </c>
      <c r="B455" s="127" t="s">
        <v>642</v>
      </c>
      <c r="C455" s="113">
        <v>1</v>
      </c>
      <c r="D455" s="113">
        <v>1</v>
      </c>
      <c r="E455" s="113">
        <v>12</v>
      </c>
      <c r="F455" s="79">
        <v>1</v>
      </c>
      <c r="G455" s="113" t="s">
        <v>105</v>
      </c>
      <c r="H455" s="113">
        <v>0</v>
      </c>
      <c r="I455" s="189">
        <v>3000000</v>
      </c>
      <c r="J455" s="189">
        <v>3000000</v>
      </c>
      <c r="K455" s="113">
        <v>0</v>
      </c>
      <c r="L455" s="113">
        <v>0</v>
      </c>
      <c r="M455" s="113" t="s">
        <v>637</v>
      </c>
      <c r="N455" s="58" t="s">
        <v>638</v>
      </c>
      <c r="O455" s="113" t="s">
        <v>639</v>
      </c>
      <c r="P455" s="113" t="s">
        <v>640</v>
      </c>
      <c r="Q455" s="40" t="s">
        <v>641</v>
      </c>
    </row>
    <row r="456" spans="1:17" ht="49.5" x14ac:dyDescent="0.25">
      <c r="A456" s="126">
        <v>72141000</v>
      </c>
      <c r="B456" s="127" t="s">
        <v>643</v>
      </c>
      <c r="C456" s="113">
        <v>2</v>
      </c>
      <c r="D456" s="113">
        <v>3</v>
      </c>
      <c r="E456" s="113">
        <v>3</v>
      </c>
      <c r="F456" s="79">
        <v>1</v>
      </c>
      <c r="G456" s="113" t="s">
        <v>51</v>
      </c>
      <c r="H456" s="113">
        <v>0</v>
      </c>
      <c r="I456" s="189">
        <v>360000000</v>
      </c>
      <c r="J456" s="189">
        <v>360000000</v>
      </c>
      <c r="K456" s="113">
        <v>0</v>
      </c>
      <c r="L456" s="113">
        <v>0</v>
      </c>
      <c r="M456" s="113" t="s">
        <v>637</v>
      </c>
      <c r="N456" s="58" t="s">
        <v>644</v>
      </c>
      <c r="O456" s="113" t="s">
        <v>639</v>
      </c>
      <c r="P456" s="113" t="s">
        <v>640</v>
      </c>
      <c r="Q456" s="40" t="s">
        <v>641</v>
      </c>
    </row>
    <row r="457" spans="1:17" ht="82.5" x14ac:dyDescent="0.25">
      <c r="A457" s="190" t="s">
        <v>645</v>
      </c>
      <c r="B457" s="127" t="s">
        <v>646</v>
      </c>
      <c r="C457" s="113">
        <v>1</v>
      </c>
      <c r="D457" s="113">
        <v>1</v>
      </c>
      <c r="E457" s="113">
        <v>12</v>
      </c>
      <c r="F457" s="79">
        <v>1</v>
      </c>
      <c r="G457" s="113" t="s">
        <v>105</v>
      </c>
      <c r="H457" s="113">
        <v>0</v>
      </c>
      <c r="I457" s="189">
        <v>72000000</v>
      </c>
      <c r="J457" s="189">
        <v>72000000</v>
      </c>
      <c r="K457" s="113">
        <v>0</v>
      </c>
      <c r="L457" s="113">
        <v>0</v>
      </c>
      <c r="M457" s="113" t="s">
        <v>637</v>
      </c>
      <c r="N457" s="58" t="s">
        <v>638</v>
      </c>
      <c r="O457" s="113" t="s">
        <v>639</v>
      </c>
      <c r="P457" s="113" t="s">
        <v>640</v>
      </c>
      <c r="Q457" s="40" t="s">
        <v>641</v>
      </c>
    </row>
    <row r="458" spans="1:17" ht="66" x14ac:dyDescent="0.25">
      <c r="A458" s="190" t="s">
        <v>647</v>
      </c>
      <c r="B458" s="127" t="s">
        <v>648</v>
      </c>
      <c r="C458" s="113">
        <v>1</v>
      </c>
      <c r="D458" s="113">
        <v>1</v>
      </c>
      <c r="E458" s="113">
        <v>12</v>
      </c>
      <c r="F458" s="79">
        <v>1</v>
      </c>
      <c r="G458" s="113" t="s">
        <v>105</v>
      </c>
      <c r="H458" s="113">
        <v>0</v>
      </c>
      <c r="I458" s="189">
        <v>60000000</v>
      </c>
      <c r="J458" s="189">
        <v>60000000</v>
      </c>
      <c r="K458" s="113">
        <v>0</v>
      </c>
      <c r="L458" s="113">
        <v>0</v>
      </c>
      <c r="M458" s="113" t="s">
        <v>637</v>
      </c>
      <c r="N458" s="58" t="s">
        <v>638</v>
      </c>
      <c r="O458" s="113" t="s">
        <v>639</v>
      </c>
      <c r="P458" s="113" t="s">
        <v>640</v>
      </c>
      <c r="Q458" s="40" t="s">
        <v>641</v>
      </c>
    </row>
    <row r="459" spans="1:17" ht="49.5" x14ac:dyDescent="0.25">
      <c r="A459" s="190">
        <v>72141000</v>
      </c>
      <c r="B459" s="191" t="s">
        <v>649</v>
      </c>
      <c r="C459" s="192">
        <v>6</v>
      </c>
      <c r="D459" s="192">
        <v>7</v>
      </c>
      <c r="E459" s="113">
        <v>24</v>
      </c>
      <c r="F459" s="79">
        <v>1</v>
      </c>
      <c r="G459" s="113" t="s">
        <v>76</v>
      </c>
      <c r="H459" s="113">
        <v>0</v>
      </c>
      <c r="I459" s="189">
        <v>18647652469</v>
      </c>
      <c r="J459" s="193">
        <f>+I459/2</f>
        <v>9323826234.5</v>
      </c>
      <c r="K459" s="113">
        <v>1</v>
      </c>
      <c r="L459" s="113">
        <v>0</v>
      </c>
      <c r="M459" s="192" t="s">
        <v>637</v>
      </c>
      <c r="N459" s="194" t="s">
        <v>650</v>
      </c>
      <c r="O459" s="192" t="s">
        <v>639</v>
      </c>
      <c r="P459" s="192" t="s">
        <v>640</v>
      </c>
      <c r="Q459" s="48" t="s">
        <v>641</v>
      </c>
    </row>
    <row r="460" spans="1:17" ht="49.5" x14ac:dyDescent="0.25">
      <c r="A460" s="190">
        <v>72141000</v>
      </c>
      <c r="B460" s="191" t="s">
        <v>651</v>
      </c>
      <c r="C460" s="192">
        <v>6</v>
      </c>
      <c r="D460" s="192">
        <v>7</v>
      </c>
      <c r="E460" s="113">
        <v>24</v>
      </c>
      <c r="F460" s="79">
        <v>1</v>
      </c>
      <c r="G460" s="113" t="s">
        <v>76</v>
      </c>
      <c r="H460" s="113">
        <v>0</v>
      </c>
      <c r="I460" s="189">
        <v>6210830293</v>
      </c>
      <c r="J460" s="193">
        <f>+I460/2</f>
        <v>3105415146.5</v>
      </c>
      <c r="K460" s="113">
        <v>1</v>
      </c>
      <c r="L460" s="113">
        <v>0</v>
      </c>
      <c r="M460" s="192" t="s">
        <v>637</v>
      </c>
      <c r="N460" s="194" t="s">
        <v>652</v>
      </c>
      <c r="O460" s="192" t="s">
        <v>639</v>
      </c>
      <c r="P460" s="192" t="s">
        <v>640</v>
      </c>
      <c r="Q460" s="48" t="s">
        <v>641</v>
      </c>
    </row>
    <row r="461" spans="1:17" ht="132" x14ac:dyDescent="0.25">
      <c r="A461" s="113" t="s">
        <v>653</v>
      </c>
      <c r="B461" s="191" t="s">
        <v>654</v>
      </c>
      <c r="C461" s="113">
        <v>2</v>
      </c>
      <c r="D461" s="113">
        <v>3</v>
      </c>
      <c r="E461" s="113">
        <v>3</v>
      </c>
      <c r="F461" s="79">
        <v>1</v>
      </c>
      <c r="G461" s="113" t="s">
        <v>51</v>
      </c>
      <c r="H461" s="113">
        <v>0</v>
      </c>
      <c r="I461" s="189">
        <v>100000000</v>
      </c>
      <c r="J461" s="189">
        <v>100000000</v>
      </c>
      <c r="K461" s="113">
        <v>0</v>
      </c>
      <c r="L461" s="113">
        <v>0</v>
      </c>
      <c r="M461" s="113" t="s">
        <v>637</v>
      </c>
      <c r="N461" s="195" t="s">
        <v>650</v>
      </c>
      <c r="O461" s="113" t="s">
        <v>639</v>
      </c>
      <c r="P461" s="113" t="s">
        <v>640</v>
      </c>
      <c r="Q461" s="40" t="s">
        <v>641</v>
      </c>
    </row>
    <row r="462" spans="1:17" ht="132" x14ac:dyDescent="0.25">
      <c r="A462" s="113" t="s">
        <v>653</v>
      </c>
      <c r="B462" s="191" t="s">
        <v>655</v>
      </c>
      <c r="C462" s="113">
        <v>2</v>
      </c>
      <c r="D462" s="113">
        <v>3</v>
      </c>
      <c r="E462" s="113">
        <v>3</v>
      </c>
      <c r="F462" s="79">
        <v>1</v>
      </c>
      <c r="G462" s="113" t="s">
        <v>51</v>
      </c>
      <c r="H462" s="113">
        <v>0</v>
      </c>
      <c r="I462" s="189">
        <v>100000000</v>
      </c>
      <c r="J462" s="189">
        <v>100000000</v>
      </c>
      <c r="K462" s="113">
        <v>0</v>
      </c>
      <c r="L462" s="113">
        <v>0</v>
      </c>
      <c r="M462" s="113" t="s">
        <v>637</v>
      </c>
      <c r="N462" s="58" t="s">
        <v>656</v>
      </c>
      <c r="O462" s="113" t="s">
        <v>639</v>
      </c>
      <c r="P462" s="113" t="s">
        <v>640</v>
      </c>
      <c r="Q462" s="40" t="s">
        <v>641</v>
      </c>
    </row>
    <row r="463" spans="1:17" ht="181.5" x14ac:dyDescent="0.25">
      <c r="A463" s="113" t="s">
        <v>653</v>
      </c>
      <c r="B463" s="191" t="s">
        <v>657</v>
      </c>
      <c r="C463" s="113">
        <v>2</v>
      </c>
      <c r="D463" s="113">
        <v>3</v>
      </c>
      <c r="E463" s="113">
        <v>3</v>
      </c>
      <c r="F463" s="79">
        <v>1</v>
      </c>
      <c r="G463" s="113" t="s">
        <v>51</v>
      </c>
      <c r="H463" s="113">
        <v>0</v>
      </c>
      <c r="I463" s="189">
        <v>100000000</v>
      </c>
      <c r="J463" s="189">
        <v>100000000</v>
      </c>
      <c r="K463" s="113">
        <v>0</v>
      </c>
      <c r="L463" s="113">
        <v>0</v>
      </c>
      <c r="M463" s="113" t="s">
        <v>637</v>
      </c>
      <c r="N463" s="58" t="s">
        <v>658</v>
      </c>
      <c r="O463" s="113" t="s">
        <v>639</v>
      </c>
      <c r="P463" s="113" t="s">
        <v>640</v>
      </c>
      <c r="Q463" s="40" t="s">
        <v>641</v>
      </c>
    </row>
    <row r="464" spans="1:17" ht="99" x14ac:dyDescent="0.25">
      <c r="A464" s="113">
        <v>72102900</v>
      </c>
      <c r="B464" s="191" t="s">
        <v>659</v>
      </c>
      <c r="C464" s="113">
        <v>2</v>
      </c>
      <c r="D464" s="113">
        <v>2</v>
      </c>
      <c r="E464" s="113">
        <v>3</v>
      </c>
      <c r="F464" s="79">
        <v>1</v>
      </c>
      <c r="G464" s="113" t="s">
        <v>51</v>
      </c>
      <c r="H464" s="113">
        <v>0</v>
      </c>
      <c r="I464" s="193">
        <v>210000000</v>
      </c>
      <c r="J464" s="189">
        <v>210000000</v>
      </c>
      <c r="K464" s="113">
        <v>0</v>
      </c>
      <c r="L464" s="113">
        <v>0</v>
      </c>
      <c r="M464" s="113" t="s">
        <v>637</v>
      </c>
      <c r="N464" s="58" t="s">
        <v>638</v>
      </c>
      <c r="O464" s="113" t="s">
        <v>639</v>
      </c>
      <c r="P464" s="113" t="s">
        <v>640</v>
      </c>
      <c r="Q464" s="40" t="s">
        <v>641</v>
      </c>
    </row>
    <row r="465" spans="1:17" ht="33" x14ac:dyDescent="0.25">
      <c r="A465" s="113">
        <v>78181500</v>
      </c>
      <c r="B465" s="191" t="s">
        <v>660</v>
      </c>
      <c r="C465" s="113">
        <v>2</v>
      </c>
      <c r="D465" s="113">
        <v>2</v>
      </c>
      <c r="E465" s="113">
        <v>9</v>
      </c>
      <c r="F465" s="79">
        <v>1</v>
      </c>
      <c r="G465" s="113" t="s">
        <v>18</v>
      </c>
      <c r="H465" s="113">
        <v>0</v>
      </c>
      <c r="I465" s="189">
        <v>7000000</v>
      </c>
      <c r="J465" s="189">
        <v>7000000</v>
      </c>
      <c r="K465" s="113">
        <v>0</v>
      </c>
      <c r="L465" s="113">
        <v>0</v>
      </c>
      <c r="M465" s="113" t="s">
        <v>637</v>
      </c>
      <c r="N465" s="58" t="s">
        <v>638</v>
      </c>
      <c r="O465" s="113" t="s">
        <v>639</v>
      </c>
      <c r="P465" s="113" t="s">
        <v>640</v>
      </c>
      <c r="Q465" s="40" t="s">
        <v>641</v>
      </c>
    </row>
    <row r="466" spans="1:17" ht="90" x14ac:dyDescent="0.25">
      <c r="A466" s="110" t="s">
        <v>661</v>
      </c>
      <c r="B466" s="113" t="s">
        <v>662</v>
      </c>
      <c r="C466" s="110">
        <v>3</v>
      </c>
      <c r="D466" s="110">
        <v>3</v>
      </c>
      <c r="E466" s="110">
        <v>3</v>
      </c>
      <c r="F466" s="79">
        <v>1</v>
      </c>
      <c r="G466" s="113" t="s">
        <v>51</v>
      </c>
      <c r="H466" s="113">
        <v>0</v>
      </c>
      <c r="I466" s="196">
        <v>500000000</v>
      </c>
      <c r="J466" s="196">
        <v>500000000</v>
      </c>
      <c r="K466" s="110">
        <v>0</v>
      </c>
      <c r="L466" s="110">
        <v>0</v>
      </c>
      <c r="M466" s="192" t="s">
        <v>637</v>
      </c>
      <c r="N466" s="197" t="s">
        <v>495</v>
      </c>
      <c r="O466" s="192" t="s">
        <v>639</v>
      </c>
      <c r="P466" s="192" t="s">
        <v>640</v>
      </c>
      <c r="Q466" s="48" t="s">
        <v>641</v>
      </c>
    </row>
    <row r="467" spans="1:17" ht="90" x14ac:dyDescent="0.25">
      <c r="A467" s="110" t="s">
        <v>661</v>
      </c>
      <c r="B467" s="113" t="s">
        <v>663</v>
      </c>
      <c r="C467" s="110">
        <v>3</v>
      </c>
      <c r="D467" s="110">
        <v>3</v>
      </c>
      <c r="E467" s="110">
        <v>3</v>
      </c>
      <c r="F467" s="79">
        <v>1</v>
      </c>
      <c r="G467" s="113" t="s">
        <v>51</v>
      </c>
      <c r="H467" s="113">
        <v>0</v>
      </c>
      <c r="I467" s="196">
        <v>700000000</v>
      </c>
      <c r="J467" s="196">
        <v>700000000</v>
      </c>
      <c r="K467" s="110">
        <v>0</v>
      </c>
      <c r="L467" s="110">
        <v>0</v>
      </c>
      <c r="M467" s="192" t="s">
        <v>637</v>
      </c>
      <c r="N467" s="197" t="s">
        <v>497</v>
      </c>
      <c r="O467" s="192" t="s">
        <v>639</v>
      </c>
      <c r="P467" s="192" t="s">
        <v>640</v>
      </c>
      <c r="Q467" s="48" t="s">
        <v>641</v>
      </c>
    </row>
    <row r="468" spans="1:17" ht="90" x14ac:dyDescent="0.25">
      <c r="A468" s="110">
        <v>72141000</v>
      </c>
      <c r="B468" s="113" t="s">
        <v>664</v>
      </c>
      <c r="C468" s="110">
        <v>6</v>
      </c>
      <c r="D468" s="198">
        <v>7</v>
      </c>
      <c r="E468" s="110">
        <v>4</v>
      </c>
      <c r="F468" s="79">
        <v>1</v>
      </c>
      <c r="G468" s="113" t="s">
        <v>665</v>
      </c>
      <c r="H468" s="110">
        <v>0</v>
      </c>
      <c r="I468" s="196">
        <v>5000000000</v>
      </c>
      <c r="J468" s="196">
        <v>5000000000</v>
      </c>
      <c r="K468" s="110">
        <v>0</v>
      </c>
      <c r="L468" s="110">
        <v>0</v>
      </c>
      <c r="M468" s="192" t="s">
        <v>637</v>
      </c>
      <c r="N468" s="197" t="s">
        <v>497</v>
      </c>
      <c r="O468" s="192" t="s">
        <v>639</v>
      </c>
      <c r="P468" s="192" t="s">
        <v>640</v>
      </c>
      <c r="Q468" s="48" t="s">
        <v>641</v>
      </c>
    </row>
    <row r="469" spans="1:17" ht="16.5" x14ac:dyDescent="0.25">
      <c r="A469" s="222">
        <v>72102900</v>
      </c>
      <c r="B469" s="222" t="s">
        <v>666</v>
      </c>
      <c r="C469" s="222">
        <v>5</v>
      </c>
      <c r="D469" s="222">
        <v>5</v>
      </c>
      <c r="E469" s="222">
        <v>2</v>
      </c>
      <c r="F469" s="79">
        <v>1</v>
      </c>
      <c r="G469" s="222" t="s">
        <v>18</v>
      </c>
      <c r="H469" s="222">
        <v>0</v>
      </c>
      <c r="I469" s="246">
        <v>70000000</v>
      </c>
      <c r="J469" s="246">
        <v>70000000</v>
      </c>
      <c r="K469" s="222">
        <v>0</v>
      </c>
      <c r="L469" s="256" t="s">
        <v>294</v>
      </c>
      <c r="M469" s="222" t="s">
        <v>667</v>
      </c>
      <c r="N469" s="222" t="s">
        <v>668</v>
      </c>
      <c r="O469" s="222" t="s">
        <v>669</v>
      </c>
      <c r="P469" s="222" t="s">
        <v>670</v>
      </c>
      <c r="Q469" s="247" t="s">
        <v>671</v>
      </c>
    </row>
    <row r="470" spans="1:17" ht="16.5" x14ac:dyDescent="0.25">
      <c r="A470" s="222">
        <v>72101511</v>
      </c>
      <c r="B470" s="222" t="s">
        <v>672</v>
      </c>
      <c r="C470" s="222">
        <v>3</v>
      </c>
      <c r="D470" s="222">
        <v>4</v>
      </c>
      <c r="E470" s="222">
        <v>1</v>
      </c>
      <c r="F470" s="79">
        <v>1</v>
      </c>
      <c r="G470" s="222" t="s">
        <v>18</v>
      </c>
      <c r="H470" s="222">
        <v>0</v>
      </c>
      <c r="I470" s="246">
        <v>2000000</v>
      </c>
      <c r="J470" s="246">
        <v>2000000</v>
      </c>
      <c r="K470" s="222">
        <v>0</v>
      </c>
      <c r="L470" s="256" t="s">
        <v>294</v>
      </c>
      <c r="M470" s="222" t="s">
        <v>667</v>
      </c>
      <c r="N470" s="222" t="s">
        <v>668</v>
      </c>
      <c r="O470" s="222" t="s">
        <v>669</v>
      </c>
      <c r="P470" s="222" t="s">
        <v>670</v>
      </c>
      <c r="Q470" s="247" t="s">
        <v>671</v>
      </c>
    </row>
    <row r="471" spans="1:17" ht="16.5" x14ac:dyDescent="0.25">
      <c r="A471" s="222">
        <v>78181500</v>
      </c>
      <c r="B471" s="222" t="s">
        <v>673</v>
      </c>
      <c r="C471" s="222">
        <v>3</v>
      </c>
      <c r="D471" s="222">
        <v>4</v>
      </c>
      <c r="E471" s="222">
        <v>8</v>
      </c>
      <c r="F471" s="79">
        <v>1</v>
      </c>
      <c r="G471" s="222" t="s">
        <v>18</v>
      </c>
      <c r="H471" s="222">
        <v>0</v>
      </c>
      <c r="I471" s="246">
        <v>10000000</v>
      </c>
      <c r="J471" s="246">
        <v>10000000</v>
      </c>
      <c r="K471" s="222">
        <v>0</v>
      </c>
      <c r="L471" s="256" t="s">
        <v>294</v>
      </c>
      <c r="M471" s="222" t="s">
        <v>667</v>
      </c>
      <c r="N471" s="222" t="s">
        <v>668</v>
      </c>
      <c r="O471" s="222" t="s">
        <v>669</v>
      </c>
      <c r="P471" s="222" t="s">
        <v>670</v>
      </c>
      <c r="Q471" s="247" t="s">
        <v>671</v>
      </c>
    </row>
    <row r="472" spans="1:17" ht="16.5" x14ac:dyDescent="0.25">
      <c r="A472" s="222">
        <v>56101522</v>
      </c>
      <c r="B472" s="222" t="s">
        <v>26</v>
      </c>
      <c r="C472" s="222">
        <v>3</v>
      </c>
      <c r="D472" s="222">
        <v>4</v>
      </c>
      <c r="E472" s="222">
        <v>1</v>
      </c>
      <c r="F472" s="79">
        <v>1</v>
      </c>
      <c r="G472" s="222" t="s">
        <v>18</v>
      </c>
      <c r="H472" s="222">
        <v>0</v>
      </c>
      <c r="I472" s="246">
        <v>12000000</v>
      </c>
      <c r="J472" s="246">
        <v>12000000</v>
      </c>
      <c r="K472" s="222">
        <v>0</v>
      </c>
      <c r="L472" s="256" t="s">
        <v>294</v>
      </c>
      <c r="M472" s="222" t="s">
        <v>667</v>
      </c>
      <c r="N472" s="222" t="s">
        <v>668</v>
      </c>
      <c r="O472" s="222" t="s">
        <v>669</v>
      </c>
      <c r="P472" s="222" t="s">
        <v>670</v>
      </c>
      <c r="Q472" s="247" t="s">
        <v>671</v>
      </c>
    </row>
    <row r="473" spans="1:17" ht="16.5" x14ac:dyDescent="0.25">
      <c r="A473" s="222">
        <v>72141003</v>
      </c>
      <c r="B473" s="222" t="s">
        <v>674</v>
      </c>
      <c r="C473" s="222">
        <v>1</v>
      </c>
      <c r="D473" s="256">
        <v>1</v>
      </c>
      <c r="E473" s="222">
        <v>6</v>
      </c>
      <c r="F473" s="79">
        <v>1</v>
      </c>
      <c r="G473" s="222" t="s">
        <v>294</v>
      </c>
      <c r="H473" s="222">
        <v>5</v>
      </c>
      <c r="I473" s="246">
        <v>815000000</v>
      </c>
      <c r="J473" s="246">
        <v>815000000</v>
      </c>
      <c r="K473" s="222">
        <v>0</v>
      </c>
      <c r="L473" s="222">
        <v>3</v>
      </c>
      <c r="M473" s="222" t="s">
        <v>667</v>
      </c>
      <c r="N473" s="222" t="s">
        <v>675</v>
      </c>
      <c r="O473" s="222" t="s">
        <v>669</v>
      </c>
      <c r="P473" s="222" t="s">
        <v>670</v>
      </c>
      <c r="Q473" s="247" t="s">
        <v>671</v>
      </c>
    </row>
    <row r="474" spans="1:17" ht="16.5" x14ac:dyDescent="0.25">
      <c r="A474" s="222">
        <v>72141003</v>
      </c>
      <c r="B474" s="222" t="s">
        <v>674</v>
      </c>
      <c r="C474" s="222">
        <v>1</v>
      </c>
      <c r="D474" s="256">
        <v>1</v>
      </c>
      <c r="E474" s="222">
        <v>6</v>
      </c>
      <c r="F474" s="79">
        <v>1</v>
      </c>
      <c r="G474" s="222" t="s">
        <v>294</v>
      </c>
      <c r="H474" s="222">
        <v>5</v>
      </c>
      <c r="I474" s="246">
        <v>815000000</v>
      </c>
      <c r="J474" s="246">
        <v>815000000</v>
      </c>
      <c r="K474" s="222">
        <v>0</v>
      </c>
      <c r="L474" s="222">
        <v>3</v>
      </c>
      <c r="M474" s="222" t="s">
        <v>667</v>
      </c>
      <c r="N474" s="222" t="s">
        <v>676</v>
      </c>
      <c r="O474" s="222" t="s">
        <v>669</v>
      </c>
      <c r="P474" s="222" t="s">
        <v>670</v>
      </c>
      <c r="Q474" s="247" t="s">
        <v>671</v>
      </c>
    </row>
    <row r="475" spans="1:17" ht="16.5" x14ac:dyDescent="0.25">
      <c r="A475" s="222">
        <v>72141003</v>
      </c>
      <c r="B475" s="222" t="s">
        <v>674</v>
      </c>
      <c r="C475" s="222">
        <v>1</v>
      </c>
      <c r="D475" s="256">
        <v>1</v>
      </c>
      <c r="E475" s="222">
        <v>6</v>
      </c>
      <c r="F475" s="79">
        <v>1</v>
      </c>
      <c r="G475" s="222" t="s">
        <v>294</v>
      </c>
      <c r="H475" s="222">
        <v>5</v>
      </c>
      <c r="I475" s="246">
        <v>815000000</v>
      </c>
      <c r="J475" s="246">
        <v>815000000</v>
      </c>
      <c r="K475" s="222">
        <v>0</v>
      </c>
      <c r="L475" s="222">
        <v>3</v>
      </c>
      <c r="M475" s="222" t="s">
        <v>667</v>
      </c>
      <c r="N475" s="222" t="s">
        <v>677</v>
      </c>
      <c r="O475" s="222" t="s">
        <v>669</v>
      </c>
      <c r="P475" s="222" t="s">
        <v>670</v>
      </c>
      <c r="Q475" s="247" t="s">
        <v>671</v>
      </c>
    </row>
    <row r="476" spans="1:17" ht="16.5" x14ac:dyDescent="0.25">
      <c r="A476" s="222">
        <v>72141003</v>
      </c>
      <c r="B476" s="222" t="s">
        <v>674</v>
      </c>
      <c r="C476" s="222">
        <v>1</v>
      </c>
      <c r="D476" s="256">
        <v>1</v>
      </c>
      <c r="E476" s="222">
        <v>6</v>
      </c>
      <c r="F476" s="79">
        <v>1</v>
      </c>
      <c r="G476" s="222" t="s">
        <v>294</v>
      </c>
      <c r="H476" s="222">
        <v>5</v>
      </c>
      <c r="I476" s="246">
        <v>85000000</v>
      </c>
      <c r="J476" s="246">
        <v>85000000</v>
      </c>
      <c r="K476" s="222">
        <v>0</v>
      </c>
      <c r="L476" s="222">
        <v>3</v>
      </c>
      <c r="M476" s="222" t="s">
        <v>667</v>
      </c>
      <c r="N476" s="222" t="s">
        <v>678</v>
      </c>
      <c r="O476" s="222" t="s">
        <v>669</v>
      </c>
      <c r="P476" s="222" t="s">
        <v>670</v>
      </c>
      <c r="Q476" s="247" t="s">
        <v>671</v>
      </c>
    </row>
    <row r="477" spans="1:17" ht="16.5" x14ac:dyDescent="0.25">
      <c r="A477" s="222">
        <v>72141003</v>
      </c>
      <c r="B477" s="222" t="s">
        <v>674</v>
      </c>
      <c r="C477" s="222">
        <v>1</v>
      </c>
      <c r="D477" s="256">
        <v>1</v>
      </c>
      <c r="E477" s="222">
        <v>6</v>
      </c>
      <c r="F477" s="79">
        <v>1</v>
      </c>
      <c r="G477" s="222" t="s">
        <v>294</v>
      </c>
      <c r="H477" s="222">
        <v>5</v>
      </c>
      <c r="I477" s="246">
        <v>85000000</v>
      </c>
      <c r="J477" s="246">
        <v>85000000</v>
      </c>
      <c r="K477" s="222">
        <v>0</v>
      </c>
      <c r="L477" s="222">
        <v>3</v>
      </c>
      <c r="M477" s="222" t="s">
        <v>667</v>
      </c>
      <c r="N477" s="222" t="s">
        <v>679</v>
      </c>
      <c r="O477" s="222" t="s">
        <v>669</v>
      </c>
      <c r="P477" s="222" t="s">
        <v>670</v>
      </c>
      <c r="Q477" s="247" t="s">
        <v>671</v>
      </c>
    </row>
    <row r="478" spans="1:17" ht="16.5" x14ac:dyDescent="0.25">
      <c r="A478" s="222">
        <v>72141003</v>
      </c>
      <c r="B478" s="222" t="s">
        <v>674</v>
      </c>
      <c r="C478" s="222">
        <v>1</v>
      </c>
      <c r="D478" s="256">
        <v>1</v>
      </c>
      <c r="E478" s="222">
        <v>6</v>
      </c>
      <c r="F478" s="79">
        <v>1</v>
      </c>
      <c r="G478" s="222" t="s">
        <v>294</v>
      </c>
      <c r="H478" s="222">
        <v>5</v>
      </c>
      <c r="I478" s="246">
        <v>85000000</v>
      </c>
      <c r="J478" s="246">
        <v>85000000</v>
      </c>
      <c r="K478" s="222">
        <v>0</v>
      </c>
      <c r="L478" s="222">
        <v>3</v>
      </c>
      <c r="M478" s="222" t="s">
        <v>667</v>
      </c>
      <c r="N478" s="222" t="s">
        <v>680</v>
      </c>
      <c r="O478" s="222" t="s">
        <v>669</v>
      </c>
      <c r="P478" s="222" t="s">
        <v>670</v>
      </c>
      <c r="Q478" s="247" t="s">
        <v>671</v>
      </c>
    </row>
    <row r="479" spans="1:17" ht="16.5" x14ac:dyDescent="0.25">
      <c r="A479" s="222">
        <v>72141003</v>
      </c>
      <c r="B479" s="222" t="s">
        <v>674</v>
      </c>
      <c r="C479" s="222">
        <v>1</v>
      </c>
      <c r="D479" s="256">
        <v>1</v>
      </c>
      <c r="E479" s="222">
        <v>6</v>
      </c>
      <c r="F479" s="79">
        <v>1</v>
      </c>
      <c r="G479" s="222" t="s">
        <v>294</v>
      </c>
      <c r="H479" s="222">
        <v>5</v>
      </c>
      <c r="I479" s="246">
        <v>85000000</v>
      </c>
      <c r="J479" s="246">
        <v>85000000</v>
      </c>
      <c r="K479" s="222">
        <v>0</v>
      </c>
      <c r="L479" s="222">
        <v>3</v>
      </c>
      <c r="M479" s="222" t="s">
        <v>667</v>
      </c>
      <c r="N479" s="222" t="s">
        <v>681</v>
      </c>
      <c r="O479" s="222" t="s">
        <v>669</v>
      </c>
      <c r="P479" s="222" t="s">
        <v>670</v>
      </c>
      <c r="Q479" s="247" t="s">
        <v>671</v>
      </c>
    </row>
    <row r="480" spans="1:17" ht="16.5" x14ac:dyDescent="0.25">
      <c r="A480" s="222">
        <v>72141003</v>
      </c>
      <c r="B480" s="222" t="s">
        <v>674</v>
      </c>
      <c r="C480" s="222">
        <v>1</v>
      </c>
      <c r="D480" s="256">
        <v>1</v>
      </c>
      <c r="E480" s="222">
        <v>6</v>
      </c>
      <c r="F480" s="79">
        <v>1</v>
      </c>
      <c r="G480" s="222" t="s">
        <v>294</v>
      </c>
      <c r="H480" s="222">
        <v>5</v>
      </c>
      <c r="I480" s="246">
        <v>648000000</v>
      </c>
      <c r="J480" s="246">
        <v>648000000</v>
      </c>
      <c r="K480" s="222">
        <v>0</v>
      </c>
      <c r="L480" s="222">
        <v>3</v>
      </c>
      <c r="M480" s="222" t="s">
        <v>667</v>
      </c>
      <c r="N480" s="222" t="s">
        <v>682</v>
      </c>
      <c r="O480" s="222" t="s">
        <v>669</v>
      </c>
      <c r="P480" s="222" t="s">
        <v>670</v>
      </c>
      <c r="Q480" s="247" t="s">
        <v>671</v>
      </c>
    </row>
    <row r="481" spans="1:17" ht="16.5" x14ac:dyDescent="0.25">
      <c r="A481" s="222">
        <v>72141003</v>
      </c>
      <c r="B481" s="222" t="s">
        <v>674</v>
      </c>
      <c r="C481" s="222">
        <v>1</v>
      </c>
      <c r="D481" s="256">
        <v>1</v>
      </c>
      <c r="E481" s="222">
        <v>6</v>
      </c>
      <c r="F481" s="79">
        <v>1</v>
      </c>
      <c r="G481" s="222" t="s">
        <v>294</v>
      </c>
      <c r="H481" s="222">
        <v>5</v>
      </c>
      <c r="I481" s="246">
        <v>247000000</v>
      </c>
      <c r="J481" s="246">
        <v>247000000</v>
      </c>
      <c r="K481" s="222">
        <v>0</v>
      </c>
      <c r="L481" s="222">
        <v>3</v>
      </c>
      <c r="M481" s="222" t="s">
        <v>667</v>
      </c>
      <c r="N481" s="222" t="s">
        <v>683</v>
      </c>
      <c r="O481" s="222" t="s">
        <v>669</v>
      </c>
      <c r="P481" s="222" t="s">
        <v>670</v>
      </c>
      <c r="Q481" s="247" t="s">
        <v>671</v>
      </c>
    </row>
    <row r="482" spans="1:17" ht="16.5" x14ac:dyDescent="0.25">
      <c r="A482" s="222">
        <v>72141003</v>
      </c>
      <c r="B482" s="222" t="s">
        <v>674</v>
      </c>
      <c r="C482" s="222">
        <v>1</v>
      </c>
      <c r="D482" s="256">
        <v>1</v>
      </c>
      <c r="E482" s="222">
        <v>6</v>
      </c>
      <c r="F482" s="79">
        <v>1</v>
      </c>
      <c r="G482" s="222" t="s">
        <v>294</v>
      </c>
      <c r="H482" s="222">
        <v>5</v>
      </c>
      <c r="I482" s="246">
        <v>85000000</v>
      </c>
      <c r="J482" s="246">
        <v>85000000</v>
      </c>
      <c r="K482" s="222">
        <v>0</v>
      </c>
      <c r="L482" s="222">
        <v>3</v>
      </c>
      <c r="M482" s="222" t="s">
        <v>667</v>
      </c>
      <c r="N482" s="222" t="s">
        <v>684</v>
      </c>
      <c r="O482" s="222" t="s">
        <v>669</v>
      </c>
      <c r="P482" s="222" t="s">
        <v>670</v>
      </c>
      <c r="Q482" s="247" t="s">
        <v>671</v>
      </c>
    </row>
    <row r="483" spans="1:17" ht="16.5" x14ac:dyDescent="0.25">
      <c r="A483" s="222">
        <v>72141003</v>
      </c>
      <c r="B483" s="222" t="s">
        <v>674</v>
      </c>
      <c r="C483" s="222">
        <v>1</v>
      </c>
      <c r="D483" s="256">
        <v>1</v>
      </c>
      <c r="E483" s="222">
        <v>6</v>
      </c>
      <c r="F483" s="79">
        <v>1</v>
      </c>
      <c r="G483" s="222" t="s">
        <v>294</v>
      </c>
      <c r="H483" s="222">
        <v>5</v>
      </c>
      <c r="I483" s="246">
        <v>85000000</v>
      </c>
      <c r="J483" s="246">
        <v>85000000</v>
      </c>
      <c r="K483" s="222">
        <v>0</v>
      </c>
      <c r="L483" s="222">
        <v>3</v>
      </c>
      <c r="M483" s="222" t="s">
        <v>667</v>
      </c>
      <c r="N483" s="222" t="s">
        <v>685</v>
      </c>
      <c r="O483" s="222" t="s">
        <v>669</v>
      </c>
      <c r="P483" s="222" t="s">
        <v>670</v>
      </c>
      <c r="Q483" s="247" t="s">
        <v>671</v>
      </c>
    </row>
    <row r="484" spans="1:17" ht="16.5" x14ac:dyDescent="0.25">
      <c r="A484" s="222">
        <v>72141003</v>
      </c>
      <c r="B484" s="222" t="s">
        <v>674</v>
      </c>
      <c r="C484" s="222">
        <v>1</v>
      </c>
      <c r="D484" s="256">
        <v>1</v>
      </c>
      <c r="E484" s="222">
        <v>6</v>
      </c>
      <c r="F484" s="79">
        <v>1</v>
      </c>
      <c r="G484" s="222" t="s">
        <v>294</v>
      </c>
      <c r="H484" s="222">
        <v>5</v>
      </c>
      <c r="I484" s="246">
        <v>85000000</v>
      </c>
      <c r="J484" s="246">
        <v>85000000</v>
      </c>
      <c r="K484" s="222">
        <v>0</v>
      </c>
      <c r="L484" s="222">
        <v>3</v>
      </c>
      <c r="M484" s="222" t="s">
        <v>667</v>
      </c>
      <c r="N484" s="222" t="s">
        <v>686</v>
      </c>
      <c r="O484" s="222" t="s">
        <v>669</v>
      </c>
      <c r="P484" s="222" t="s">
        <v>670</v>
      </c>
      <c r="Q484" s="247" t="s">
        <v>671</v>
      </c>
    </row>
    <row r="485" spans="1:17" ht="16.5" x14ac:dyDescent="0.25">
      <c r="A485" s="222">
        <v>72141003</v>
      </c>
      <c r="B485" s="222" t="s">
        <v>674</v>
      </c>
      <c r="C485" s="222">
        <v>1</v>
      </c>
      <c r="D485" s="256">
        <v>1</v>
      </c>
      <c r="E485" s="222">
        <v>6</v>
      </c>
      <c r="F485" s="79">
        <v>1</v>
      </c>
      <c r="G485" s="222" t="s">
        <v>294</v>
      </c>
      <c r="H485" s="222">
        <v>5</v>
      </c>
      <c r="I485" s="246">
        <v>85000000</v>
      </c>
      <c r="J485" s="246">
        <v>85000000</v>
      </c>
      <c r="K485" s="222">
        <v>0</v>
      </c>
      <c r="L485" s="222">
        <v>3</v>
      </c>
      <c r="M485" s="222" t="s">
        <v>667</v>
      </c>
      <c r="N485" s="222" t="s">
        <v>687</v>
      </c>
      <c r="O485" s="222" t="s">
        <v>669</v>
      </c>
      <c r="P485" s="222" t="s">
        <v>670</v>
      </c>
      <c r="Q485" s="247" t="s">
        <v>671</v>
      </c>
    </row>
    <row r="486" spans="1:17" ht="16.5" x14ac:dyDescent="0.25">
      <c r="A486" s="222">
        <v>72141003</v>
      </c>
      <c r="B486" s="222" t="s">
        <v>674</v>
      </c>
      <c r="C486" s="222">
        <v>1</v>
      </c>
      <c r="D486" s="256">
        <v>1</v>
      </c>
      <c r="E486" s="222">
        <v>6</v>
      </c>
      <c r="F486" s="79">
        <v>1</v>
      </c>
      <c r="G486" s="222" t="s">
        <v>294</v>
      </c>
      <c r="H486" s="222">
        <v>5</v>
      </c>
      <c r="I486" s="246">
        <v>85000000</v>
      </c>
      <c r="J486" s="246">
        <v>85000000</v>
      </c>
      <c r="K486" s="222">
        <v>0</v>
      </c>
      <c r="L486" s="222">
        <v>3</v>
      </c>
      <c r="M486" s="222" t="s">
        <v>667</v>
      </c>
      <c r="N486" s="222" t="s">
        <v>688</v>
      </c>
      <c r="O486" s="222" t="s">
        <v>669</v>
      </c>
      <c r="P486" s="222" t="s">
        <v>670</v>
      </c>
      <c r="Q486" s="247" t="s">
        <v>671</v>
      </c>
    </row>
    <row r="487" spans="1:17" ht="16.5" x14ac:dyDescent="0.25">
      <c r="A487" s="222">
        <v>72141003</v>
      </c>
      <c r="B487" s="222" t="s">
        <v>674</v>
      </c>
      <c r="C487" s="222">
        <v>1</v>
      </c>
      <c r="D487" s="256">
        <v>1</v>
      </c>
      <c r="E487" s="222">
        <v>6</v>
      </c>
      <c r="F487" s="79">
        <v>1</v>
      </c>
      <c r="G487" s="222" t="s">
        <v>294</v>
      </c>
      <c r="H487" s="222">
        <v>5</v>
      </c>
      <c r="I487" s="246">
        <v>85000000</v>
      </c>
      <c r="J487" s="246">
        <v>85000000</v>
      </c>
      <c r="K487" s="222">
        <v>0</v>
      </c>
      <c r="L487" s="222">
        <v>3</v>
      </c>
      <c r="M487" s="222" t="s">
        <v>667</v>
      </c>
      <c r="N487" s="222" t="s">
        <v>689</v>
      </c>
      <c r="O487" s="222" t="s">
        <v>669</v>
      </c>
      <c r="P487" s="222" t="s">
        <v>670</v>
      </c>
      <c r="Q487" s="247" t="s">
        <v>671</v>
      </c>
    </row>
    <row r="488" spans="1:17" ht="16.5" x14ac:dyDescent="0.25">
      <c r="A488" s="222">
        <v>72141003</v>
      </c>
      <c r="B488" s="222" t="s">
        <v>674</v>
      </c>
      <c r="C488" s="222">
        <v>1</v>
      </c>
      <c r="D488" s="256">
        <v>1</v>
      </c>
      <c r="E488" s="222">
        <v>6</v>
      </c>
      <c r="F488" s="79">
        <v>1</v>
      </c>
      <c r="G488" s="222" t="s">
        <v>294</v>
      </c>
      <c r="H488" s="222">
        <v>5</v>
      </c>
      <c r="I488" s="246">
        <v>647000000</v>
      </c>
      <c r="J488" s="246">
        <v>647000000</v>
      </c>
      <c r="K488" s="222">
        <v>0</v>
      </c>
      <c r="L488" s="222">
        <v>3</v>
      </c>
      <c r="M488" s="222" t="s">
        <v>667</v>
      </c>
      <c r="N488" s="222" t="s">
        <v>690</v>
      </c>
      <c r="O488" s="222" t="s">
        <v>669</v>
      </c>
      <c r="P488" s="222" t="s">
        <v>670</v>
      </c>
      <c r="Q488" s="247" t="s">
        <v>671</v>
      </c>
    </row>
    <row r="489" spans="1:17" ht="16.5" x14ac:dyDescent="0.25">
      <c r="A489" s="222">
        <v>72141003</v>
      </c>
      <c r="B489" s="222" t="s">
        <v>674</v>
      </c>
      <c r="C489" s="222">
        <v>1</v>
      </c>
      <c r="D489" s="256">
        <v>1</v>
      </c>
      <c r="E489" s="222">
        <v>6</v>
      </c>
      <c r="F489" s="79">
        <v>1</v>
      </c>
      <c r="G489" s="222" t="s">
        <v>294</v>
      </c>
      <c r="H489" s="222">
        <v>5</v>
      </c>
      <c r="I489" s="246">
        <v>85000000</v>
      </c>
      <c r="J489" s="246">
        <v>85000000</v>
      </c>
      <c r="K489" s="222">
        <v>0</v>
      </c>
      <c r="L489" s="222">
        <v>3</v>
      </c>
      <c r="M489" s="222" t="s">
        <v>667</v>
      </c>
      <c r="N489" s="222" t="s">
        <v>691</v>
      </c>
      <c r="O489" s="222" t="s">
        <v>669</v>
      </c>
      <c r="P489" s="222" t="s">
        <v>670</v>
      </c>
      <c r="Q489" s="247" t="s">
        <v>671</v>
      </c>
    </row>
    <row r="490" spans="1:17" ht="16.5" x14ac:dyDescent="0.25">
      <c r="A490" s="222">
        <v>72141003</v>
      </c>
      <c r="B490" s="222" t="s">
        <v>674</v>
      </c>
      <c r="C490" s="222">
        <v>1</v>
      </c>
      <c r="D490" s="256">
        <v>1</v>
      </c>
      <c r="E490" s="222">
        <v>6</v>
      </c>
      <c r="F490" s="79">
        <v>1</v>
      </c>
      <c r="G490" s="222" t="s">
        <v>294</v>
      </c>
      <c r="H490" s="222">
        <v>5</v>
      </c>
      <c r="I490" s="246">
        <v>85000000</v>
      </c>
      <c r="J490" s="246">
        <v>85000000</v>
      </c>
      <c r="K490" s="222">
        <v>0</v>
      </c>
      <c r="L490" s="222">
        <v>3</v>
      </c>
      <c r="M490" s="222" t="s">
        <v>667</v>
      </c>
      <c r="N490" s="222" t="s">
        <v>692</v>
      </c>
      <c r="O490" s="222" t="s">
        <v>669</v>
      </c>
      <c r="P490" s="222" t="s">
        <v>670</v>
      </c>
      <c r="Q490" s="247" t="s">
        <v>671</v>
      </c>
    </row>
    <row r="491" spans="1:17" ht="16.5" x14ac:dyDescent="0.25">
      <c r="A491" s="222">
        <v>72141003</v>
      </c>
      <c r="B491" s="222" t="s">
        <v>674</v>
      </c>
      <c r="C491" s="222">
        <v>1</v>
      </c>
      <c r="D491" s="256">
        <v>1</v>
      </c>
      <c r="E491" s="222">
        <v>6</v>
      </c>
      <c r="F491" s="79">
        <v>1</v>
      </c>
      <c r="G491" s="222" t="s">
        <v>294</v>
      </c>
      <c r="H491" s="222">
        <v>5</v>
      </c>
      <c r="I491" s="246">
        <v>85000000</v>
      </c>
      <c r="J491" s="246">
        <v>85000000</v>
      </c>
      <c r="K491" s="222">
        <v>0</v>
      </c>
      <c r="L491" s="222">
        <v>3</v>
      </c>
      <c r="M491" s="222" t="s">
        <v>667</v>
      </c>
      <c r="N491" s="222" t="s">
        <v>693</v>
      </c>
      <c r="O491" s="222" t="s">
        <v>669</v>
      </c>
      <c r="P491" s="222" t="s">
        <v>670</v>
      </c>
      <c r="Q491" s="247" t="s">
        <v>671</v>
      </c>
    </row>
    <row r="492" spans="1:17" ht="16.5" x14ac:dyDescent="0.25">
      <c r="A492" s="222">
        <v>72141003</v>
      </c>
      <c r="B492" s="222" t="s">
        <v>674</v>
      </c>
      <c r="C492" s="222">
        <v>1</v>
      </c>
      <c r="D492" s="256">
        <v>1</v>
      </c>
      <c r="E492" s="222">
        <v>6</v>
      </c>
      <c r="F492" s="79">
        <v>1</v>
      </c>
      <c r="G492" s="222" t="s">
        <v>294</v>
      </c>
      <c r="H492" s="222">
        <v>5</v>
      </c>
      <c r="I492" s="246">
        <v>815000000</v>
      </c>
      <c r="J492" s="246">
        <v>815000000</v>
      </c>
      <c r="K492" s="222">
        <v>0</v>
      </c>
      <c r="L492" s="222">
        <v>3</v>
      </c>
      <c r="M492" s="222" t="s">
        <v>667</v>
      </c>
      <c r="N492" s="222" t="s">
        <v>694</v>
      </c>
      <c r="O492" s="222" t="s">
        <v>669</v>
      </c>
      <c r="P492" s="222" t="s">
        <v>670</v>
      </c>
      <c r="Q492" s="247" t="s">
        <v>671</v>
      </c>
    </row>
    <row r="493" spans="1:17" ht="16.5" x14ac:dyDescent="0.25">
      <c r="A493" s="222">
        <v>72141003</v>
      </c>
      <c r="B493" s="222" t="s">
        <v>674</v>
      </c>
      <c r="C493" s="222">
        <v>1</v>
      </c>
      <c r="D493" s="256">
        <v>1</v>
      </c>
      <c r="E493" s="222">
        <v>6</v>
      </c>
      <c r="F493" s="79">
        <v>1</v>
      </c>
      <c r="G493" s="222" t="s">
        <v>294</v>
      </c>
      <c r="H493" s="222">
        <v>5</v>
      </c>
      <c r="I493" s="246">
        <v>85000000</v>
      </c>
      <c r="J493" s="246">
        <v>85000000</v>
      </c>
      <c r="K493" s="222">
        <v>0</v>
      </c>
      <c r="L493" s="222">
        <v>3</v>
      </c>
      <c r="M493" s="222" t="s">
        <v>667</v>
      </c>
      <c r="N493" s="222" t="s">
        <v>695</v>
      </c>
      <c r="O493" s="222" t="s">
        <v>669</v>
      </c>
      <c r="P493" s="222" t="s">
        <v>670</v>
      </c>
      <c r="Q493" s="247" t="s">
        <v>671</v>
      </c>
    </row>
    <row r="494" spans="1:17" ht="16.5" x14ac:dyDescent="0.25">
      <c r="A494" s="222">
        <v>72141003</v>
      </c>
      <c r="B494" s="222" t="s">
        <v>674</v>
      </c>
      <c r="C494" s="222">
        <v>1</v>
      </c>
      <c r="D494" s="256">
        <v>1</v>
      </c>
      <c r="E494" s="222">
        <v>6</v>
      </c>
      <c r="F494" s="79">
        <v>1</v>
      </c>
      <c r="G494" s="222" t="s">
        <v>294</v>
      </c>
      <c r="H494" s="222">
        <v>5</v>
      </c>
      <c r="I494" s="246">
        <v>815000000</v>
      </c>
      <c r="J494" s="246">
        <v>815000000</v>
      </c>
      <c r="K494" s="222">
        <v>0</v>
      </c>
      <c r="L494" s="222">
        <v>3</v>
      </c>
      <c r="M494" s="222" t="s">
        <v>667</v>
      </c>
      <c r="N494" s="222" t="s">
        <v>696</v>
      </c>
      <c r="O494" s="222" t="s">
        <v>669</v>
      </c>
      <c r="P494" s="222" t="s">
        <v>670</v>
      </c>
      <c r="Q494" s="247" t="s">
        <v>671</v>
      </c>
    </row>
    <row r="495" spans="1:17" ht="16.5" x14ac:dyDescent="0.25">
      <c r="A495" s="222">
        <v>72141003</v>
      </c>
      <c r="B495" s="222" t="s">
        <v>674</v>
      </c>
      <c r="C495" s="222">
        <v>1</v>
      </c>
      <c r="D495" s="256">
        <v>1</v>
      </c>
      <c r="E495" s="222">
        <v>6</v>
      </c>
      <c r="F495" s="79">
        <v>1</v>
      </c>
      <c r="G495" s="222" t="s">
        <v>294</v>
      </c>
      <c r="H495" s="222">
        <v>5</v>
      </c>
      <c r="I495" s="246">
        <v>85000000</v>
      </c>
      <c r="J495" s="246">
        <v>85000000</v>
      </c>
      <c r="K495" s="222">
        <v>0</v>
      </c>
      <c r="L495" s="222">
        <v>3</v>
      </c>
      <c r="M495" s="222" t="s">
        <v>667</v>
      </c>
      <c r="N495" s="222" t="s">
        <v>697</v>
      </c>
      <c r="O495" s="222" t="s">
        <v>669</v>
      </c>
      <c r="P495" s="222" t="s">
        <v>670</v>
      </c>
      <c r="Q495" s="247" t="s">
        <v>671</v>
      </c>
    </row>
    <row r="496" spans="1:17" ht="16.5" x14ac:dyDescent="0.25">
      <c r="A496" s="222">
        <v>72141003</v>
      </c>
      <c r="B496" s="222" t="s">
        <v>674</v>
      </c>
      <c r="C496" s="222">
        <v>1</v>
      </c>
      <c r="D496" s="256">
        <v>1</v>
      </c>
      <c r="E496" s="222">
        <v>6</v>
      </c>
      <c r="F496" s="79">
        <v>1</v>
      </c>
      <c r="G496" s="222" t="s">
        <v>294</v>
      </c>
      <c r="H496" s="222">
        <v>5</v>
      </c>
      <c r="I496" s="246">
        <v>85000000</v>
      </c>
      <c r="J496" s="246">
        <v>85000000</v>
      </c>
      <c r="K496" s="222">
        <v>0</v>
      </c>
      <c r="L496" s="222">
        <v>3</v>
      </c>
      <c r="M496" s="222" t="s">
        <v>667</v>
      </c>
      <c r="N496" s="222" t="s">
        <v>698</v>
      </c>
      <c r="O496" s="222" t="s">
        <v>669</v>
      </c>
      <c r="P496" s="222" t="s">
        <v>670</v>
      </c>
      <c r="Q496" s="247" t="s">
        <v>671</v>
      </c>
    </row>
    <row r="497" spans="1:17" ht="16.5" x14ac:dyDescent="0.25">
      <c r="A497" s="222">
        <v>72141003</v>
      </c>
      <c r="B497" s="222" t="s">
        <v>674</v>
      </c>
      <c r="C497" s="222">
        <v>1</v>
      </c>
      <c r="D497" s="256">
        <v>1</v>
      </c>
      <c r="E497" s="222">
        <v>6</v>
      </c>
      <c r="F497" s="79">
        <v>1</v>
      </c>
      <c r="G497" s="222" t="s">
        <v>294</v>
      </c>
      <c r="H497" s="222">
        <v>5</v>
      </c>
      <c r="I497" s="246">
        <v>1378000000</v>
      </c>
      <c r="J497" s="246">
        <v>1378000000</v>
      </c>
      <c r="K497" s="222">
        <v>0</v>
      </c>
      <c r="L497" s="222">
        <v>3</v>
      </c>
      <c r="M497" s="222" t="s">
        <v>667</v>
      </c>
      <c r="N497" s="222" t="s">
        <v>699</v>
      </c>
      <c r="O497" s="222" t="s">
        <v>669</v>
      </c>
      <c r="P497" s="222" t="s">
        <v>670</v>
      </c>
      <c r="Q497" s="247" t="s">
        <v>671</v>
      </c>
    </row>
    <row r="498" spans="1:17" ht="16.5" x14ac:dyDescent="0.25">
      <c r="A498" s="222">
        <v>72141003</v>
      </c>
      <c r="B498" s="222" t="s">
        <v>674</v>
      </c>
      <c r="C498" s="222">
        <v>1</v>
      </c>
      <c r="D498" s="256">
        <v>1</v>
      </c>
      <c r="E498" s="222">
        <v>6</v>
      </c>
      <c r="F498" s="79">
        <v>1</v>
      </c>
      <c r="G498" s="222" t="s">
        <v>294</v>
      </c>
      <c r="H498" s="222">
        <v>5</v>
      </c>
      <c r="I498" s="246">
        <v>85000000</v>
      </c>
      <c r="J498" s="246">
        <v>85000000</v>
      </c>
      <c r="K498" s="222">
        <v>0</v>
      </c>
      <c r="L498" s="222">
        <v>3</v>
      </c>
      <c r="M498" s="222" t="s">
        <v>667</v>
      </c>
      <c r="N498" s="222" t="s">
        <v>700</v>
      </c>
      <c r="O498" s="222" t="s">
        <v>669</v>
      </c>
      <c r="P498" s="222" t="s">
        <v>670</v>
      </c>
      <c r="Q498" s="247" t="s">
        <v>671</v>
      </c>
    </row>
    <row r="499" spans="1:17" ht="45" x14ac:dyDescent="0.25">
      <c r="A499" s="1">
        <v>72154066</v>
      </c>
      <c r="B499" s="2" t="s">
        <v>24</v>
      </c>
      <c r="C499" s="3">
        <v>4</v>
      </c>
      <c r="D499" s="3">
        <v>4</v>
      </c>
      <c r="E499" s="3">
        <v>1</v>
      </c>
      <c r="F499" s="4">
        <v>1</v>
      </c>
      <c r="G499" s="5" t="s">
        <v>18</v>
      </c>
      <c r="H499" s="222">
        <v>1</v>
      </c>
      <c r="I499" s="7">
        <v>5000000</v>
      </c>
      <c r="J499" s="7">
        <f>I499</f>
        <v>5000000</v>
      </c>
      <c r="K499" s="8">
        <v>0</v>
      </c>
      <c r="L499" s="8">
        <v>0</v>
      </c>
      <c r="M499" s="9" t="s">
        <v>701</v>
      </c>
      <c r="N499" s="10" t="s">
        <v>702</v>
      </c>
      <c r="O499" s="11" t="s">
        <v>703</v>
      </c>
      <c r="P499" s="11">
        <v>3205364</v>
      </c>
      <c r="Q499" s="12" t="s">
        <v>704</v>
      </c>
    </row>
    <row r="500" spans="1:17" ht="30" x14ac:dyDescent="0.25">
      <c r="A500" s="1">
        <v>72101509</v>
      </c>
      <c r="B500" s="2" t="s">
        <v>36</v>
      </c>
      <c r="C500" s="3">
        <v>2</v>
      </c>
      <c r="D500" s="3">
        <v>2</v>
      </c>
      <c r="E500" s="3">
        <v>1</v>
      </c>
      <c r="F500" s="4">
        <v>1</v>
      </c>
      <c r="G500" s="5" t="s">
        <v>18</v>
      </c>
      <c r="H500" s="222">
        <v>1</v>
      </c>
      <c r="I500" s="7">
        <v>200000</v>
      </c>
      <c r="J500" s="7">
        <f>I500</f>
        <v>200000</v>
      </c>
      <c r="K500" s="8">
        <v>0</v>
      </c>
      <c r="L500" s="8">
        <v>0</v>
      </c>
      <c r="M500" s="9" t="s">
        <v>701</v>
      </c>
      <c r="N500" s="10" t="s">
        <v>702</v>
      </c>
      <c r="O500" s="11" t="s">
        <v>703</v>
      </c>
      <c r="P500" s="11">
        <v>3205364</v>
      </c>
      <c r="Q500" s="12" t="s">
        <v>704</v>
      </c>
    </row>
    <row r="501" spans="1:17" ht="120" x14ac:dyDescent="0.25">
      <c r="A501" s="200">
        <v>95111600</v>
      </c>
      <c r="B501" s="257" t="s">
        <v>705</v>
      </c>
      <c r="C501" s="236">
        <v>3</v>
      </c>
      <c r="D501" s="236">
        <v>3</v>
      </c>
      <c r="E501" s="110">
        <v>9</v>
      </c>
      <c r="F501" s="110">
        <v>1</v>
      </c>
      <c r="G501" s="203" t="s">
        <v>51</v>
      </c>
      <c r="H501" s="258">
        <v>0</v>
      </c>
      <c r="I501" s="7">
        <v>400000000</v>
      </c>
      <c r="J501" s="7">
        <v>400000000</v>
      </c>
      <c r="K501" s="8">
        <v>0</v>
      </c>
      <c r="L501" s="8">
        <v>0</v>
      </c>
      <c r="M501" s="9" t="s">
        <v>701</v>
      </c>
      <c r="N501" s="205" t="s">
        <v>702</v>
      </c>
      <c r="O501" s="11" t="s">
        <v>703</v>
      </c>
      <c r="P501" s="11">
        <v>3205364</v>
      </c>
      <c r="Q501" s="12" t="s">
        <v>704</v>
      </c>
    </row>
    <row r="502" spans="1:17" ht="45" x14ac:dyDescent="0.25">
      <c r="A502" s="113">
        <v>80101706</v>
      </c>
      <c r="B502" s="113" t="s">
        <v>706</v>
      </c>
      <c r="C502" s="113">
        <v>1</v>
      </c>
      <c r="D502" s="113">
        <v>1</v>
      </c>
      <c r="E502" s="113">
        <v>12</v>
      </c>
      <c r="F502" s="113">
        <v>1</v>
      </c>
      <c r="G502" s="113" t="s">
        <v>374</v>
      </c>
      <c r="H502" s="113">
        <v>0</v>
      </c>
      <c r="I502" s="206">
        <v>9714600000</v>
      </c>
      <c r="J502" s="206">
        <f t="shared" ref="J502:J565" si="18">+I502</f>
        <v>9714600000</v>
      </c>
      <c r="K502" s="113">
        <v>0</v>
      </c>
      <c r="L502" s="113">
        <v>0</v>
      </c>
      <c r="M502" s="113" t="s">
        <v>707</v>
      </c>
      <c r="N502" s="113" t="s">
        <v>708</v>
      </c>
      <c r="O502" s="113" t="s">
        <v>709</v>
      </c>
      <c r="P502" s="113" t="s">
        <v>710</v>
      </c>
      <c r="Q502" s="40" t="s">
        <v>711</v>
      </c>
    </row>
    <row r="503" spans="1:17" ht="45" x14ac:dyDescent="0.25">
      <c r="A503" s="113">
        <v>80101706</v>
      </c>
      <c r="B503" s="113" t="s">
        <v>706</v>
      </c>
      <c r="C503" s="113">
        <v>1</v>
      </c>
      <c r="D503" s="113">
        <v>1</v>
      </c>
      <c r="E503" s="113">
        <v>12</v>
      </c>
      <c r="F503" s="113">
        <v>1</v>
      </c>
      <c r="G503" s="113" t="s">
        <v>374</v>
      </c>
      <c r="H503" s="113">
        <v>1</v>
      </c>
      <c r="I503" s="206">
        <v>9640000000</v>
      </c>
      <c r="J503" s="206">
        <f t="shared" si="18"/>
        <v>9640000000</v>
      </c>
      <c r="K503" s="113">
        <v>0</v>
      </c>
      <c r="L503" s="113">
        <v>0</v>
      </c>
      <c r="M503" s="113" t="s">
        <v>707</v>
      </c>
      <c r="N503" s="113" t="s">
        <v>708</v>
      </c>
      <c r="O503" s="113" t="s">
        <v>709</v>
      </c>
      <c r="P503" s="113" t="s">
        <v>710</v>
      </c>
      <c r="Q503" s="40" t="s">
        <v>711</v>
      </c>
    </row>
    <row r="504" spans="1:17" ht="45" x14ac:dyDescent="0.25">
      <c r="A504" s="113">
        <v>72141103</v>
      </c>
      <c r="B504" s="113" t="s">
        <v>712</v>
      </c>
      <c r="C504" s="113">
        <v>3</v>
      </c>
      <c r="D504" s="113">
        <v>4</v>
      </c>
      <c r="E504" s="113">
        <v>7</v>
      </c>
      <c r="F504" s="113">
        <v>1</v>
      </c>
      <c r="G504" s="113" t="s">
        <v>665</v>
      </c>
      <c r="H504" s="113">
        <v>1</v>
      </c>
      <c r="I504" s="206">
        <v>17415600000</v>
      </c>
      <c r="J504" s="206">
        <f t="shared" si="18"/>
        <v>17415600000</v>
      </c>
      <c r="K504" s="113">
        <v>0</v>
      </c>
      <c r="L504" s="113">
        <v>0</v>
      </c>
      <c r="M504" s="113" t="s">
        <v>707</v>
      </c>
      <c r="N504" s="113" t="s">
        <v>708</v>
      </c>
      <c r="O504" s="113" t="s">
        <v>709</v>
      </c>
      <c r="P504" s="113" t="s">
        <v>710</v>
      </c>
      <c r="Q504" s="40" t="s">
        <v>711</v>
      </c>
    </row>
    <row r="505" spans="1:17" ht="45" x14ac:dyDescent="0.25">
      <c r="A505" s="113">
        <v>81101500</v>
      </c>
      <c r="B505" s="113" t="s">
        <v>713</v>
      </c>
      <c r="C505" s="113">
        <v>3</v>
      </c>
      <c r="D505" s="113">
        <v>4</v>
      </c>
      <c r="E505" s="113">
        <v>7</v>
      </c>
      <c r="F505" s="113">
        <v>1</v>
      </c>
      <c r="G505" s="113" t="s">
        <v>76</v>
      </c>
      <c r="H505" s="113">
        <v>1</v>
      </c>
      <c r="I505" s="206">
        <v>1514400000</v>
      </c>
      <c r="J505" s="206">
        <f t="shared" si="18"/>
        <v>1514400000</v>
      </c>
      <c r="K505" s="113">
        <v>0</v>
      </c>
      <c r="L505" s="113">
        <v>0</v>
      </c>
      <c r="M505" s="113" t="s">
        <v>707</v>
      </c>
      <c r="N505" s="113" t="s">
        <v>708</v>
      </c>
      <c r="O505" s="113" t="s">
        <v>709</v>
      </c>
      <c r="P505" s="113" t="s">
        <v>710</v>
      </c>
      <c r="Q505" s="40" t="s">
        <v>711</v>
      </c>
    </row>
    <row r="506" spans="1:17" ht="45" x14ac:dyDescent="0.25">
      <c r="A506" s="113">
        <v>72141103</v>
      </c>
      <c r="B506" s="113" t="s">
        <v>714</v>
      </c>
      <c r="C506" s="113">
        <v>3</v>
      </c>
      <c r="D506" s="113">
        <v>4</v>
      </c>
      <c r="E506" s="113">
        <v>7</v>
      </c>
      <c r="F506" s="113">
        <v>1</v>
      </c>
      <c r="G506" s="113" t="s">
        <v>665</v>
      </c>
      <c r="H506" s="113">
        <v>1</v>
      </c>
      <c r="I506" s="206">
        <v>13248000000</v>
      </c>
      <c r="J506" s="206">
        <f t="shared" si="18"/>
        <v>13248000000</v>
      </c>
      <c r="K506" s="113">
        <v>0</v>
      </c>
      <c r="L506" s="113">
        <v>0</v>
      </c>
      <c r="M506" s="113" t="s">
        <v>707</v>
      </c>
      <c r="N506" s="113" t="s">
        <v>708</v>
      </c>
      <c r="O506" s="113" t="s">
        <v>709</v>
      </c>
      <c r="P506" s="113" t="s">
        <v>710</v>
      </c>
      <c r="Q506" s="40" t="s">
        <v>711</v>
      </c>
    </row>
    <row r="507" spans="1:17" ht="45" x14ac:dyDescent="0.25">
      <c r="A507" s="113">
        <v>81101500</v>
      </c>
      <c r="B507" s="113" t="s">
        <v>715</v>
      </c>
      <c r="C507" s="113">
        <v>3</v>
      </c>
      <c r="D507" s="113">
        <v>4</v>
      </c>
      <c r="E507" s="113">
        <v>7</v>
      </c>
      <c r="F507" s="113">
        <v>1</v>
      </c>
      <c r="G507" s="113" t="s">
        <v>76</v>
      </c>
      <c r="H507" s="113">
        <v>1</v>
      </c>
      <c r="I507" s="206">
        <v>1152000000</v>
      </c>
      <c r="J507" s="206">
        <f t="shared" si="18"/>
        <v>1152000000</v>
      </c>
      <c r="K507" s="113">
        <v>0</v>
      </c>
      <c r="L507" s="113">
        <v>0</v>
      </c>
      <c r="M507" s="113" t="s">
        <v>707</v>
      </c>
      <c r="N507" s="113" t="s">
        <v>708</v>
      </c>
      <c r="O507" s="113" t="s">
        <v>709</v>
      </c>
      <c r="P507" s="113" t="s">
        <v>710</v>
      </c>
      <c r="Q507" s="40" t="s">
        <v>711</v>
      </c>
    </row>
    <row r="508" spans="1:17" ht="45" x14ac:dyDescent="0.25">
      <c r="A508" s="113">
        <v>72141003</v>
      </c>
      <c r="B508" s="113" t="s">
        <v>716</v>
      </c>
      <c r="C508" s="113">
        <v>3</v>
      </c>
      <c r="D508" s="113">
        <v>4</v>
      </c>
      <c r="E508" s="113">
        <v>7</v>
      </c>
      <c r="F508" s="113">
        <v>1</v>
      </c>
      <c r="G508" s="113" t="s">
        <v>665</v>
      </c>
      <c r="H508" s="113">
        <v>0</v>
      </c>
      <c r="I508" s="206">
        <v>1104000000</v>
      </c>
      <c r="J508" s="206">
        <f t="shared" si="18"/>
        <v>1104000000</v>
      </c>
      <c r="K508" s="113">
        <v>0</v>
      </c>
      <c r="L508" s="113">
        <v>0</v>
      </c>
      <c r="M508" s="113" t="s">
        <v>707</v>
      </c>
      <c r="N508" s="113" t="s">
        <v>708</v>
      </c>
      <c r="O508" s="113" t="s">
        <v>709</v>
      </c>
      <c r="P508" s="113" t="s">
        <v>710</v>
      </c>
      <c r="Q508" s="40" t="s">
        <v>711</v>
      </c>
    </row>
    <row r="509" spans="1:17" ht="45" x14ac:dyDescent="0.25">
      <c r="A509" s="113">
        <v>81101500</v>
      </c>
      <c r="B509" s="113" t="s">
        <v>717</v>
      </c>
      <c r="C509" s="113">
        <v>3</v>
      </c>
      <c r="D509" s="113">
        <v>4</v>
      </c>
      <c r="E509" s="113">
        <v>7</v>
      </c>
      <c r="F509" s="113">
        <v>1</v>
      </c>
      <c r="G509" s="113" t="s">
        <v>76</v>
      </c>
      <c r="H509" s="113">
        <v>0</v>
      </c>
      <c r="I509" s="206">
        <v>96000000</v>
      </c>
      <c r="J509" s="206">
        <f t="shared" si="18"/>
        <v>96000000</v>
      </c>
      <c r="K509" s="113">
        <v>0</v>
      </c>
      <c r="L509" s="113">
        <v>0</v>
      </c>
      <c r="M509" s="113" t="s">
        <v>707</v>
      </c>
      <c r="N509" s="113" t="s">
        <v>708</v>
      </c>
      <c r="O509" s="113" t="s">
        <v>709</v>
      </c>
      <c r="P509" s="113" t="s">
        <v>710</v>
      </c>
      <c r="Q509" s="40" t="s">
        <v>711</v>
      </c>
    </row>
    <row r="510" spans="1:17" ht="45" x14ac:dyDescent="0.25">
      <c r="A510" s="113">
        <v>72141003</v>
      </c>
      <c r="B510" s="113" t="s">
        <v>718</v>
      </c>
      <c r="C510" s="113">
        <v>3</v>
      </c>
      <c r="D510" s="113">
        <v>4</v>
      </c>
      <c r="E510" s="113">
        <v>7</v>
      </c>
      <c r="F510" s="113">
        <v>1</v>
      </c>
      <c r="G510" s="113" t="s">
        <v>665</v>
      </c>
      <c r="H510" s="113">
        <v>0</v>
      </c>
      <c r="I510" s="206">
        <v>1104000000</v>
      </c>
      <c r="J510" s="206">
        <f t="shared" si="18"/>
        <v>1104000000</v>
      </c>
      <c r="K510" s="113">
        <v>0</v>
      </c>
      <c r="L510" s="113">
        <v>0</v>
      </c>
      <c r="M510" s="113" t="s">
        <v>707</v>
      </c>
      <c r="N510" s="113" t="s">
        <v>708</v>
      </c>
      <c r="O510" s="113" t="s">
        <v>709</v>
      </c>
      <c r="P510" s="113" t="s">
        <v>710</v>
      </c>
      <c r="Q510" s="40" t="s">
        <v>711</v>
      </c>
    </row>
    <row r="511" spans="1:17" ht="45" x14ac:dyDescent="0.25">
      <c r="A511" s="113">
        <v>81101500</v>
      </c>
      <c r="B511" s="113" t="s">
        <v>719</v>
      </c>
      <c r="C511" s="113">
        <v>3</v>
      </c>
      <c r="D511" s="113">
        <v>4</v>
      </c>
      <c r="E511" s="113">
        <v>7</v>
      </c>
      <c r="F511" s="113">
        <v>1</v>
      </c>
      <c r="G511" s="113" t="s">
        <v>76</v>
      </c>
      <c r="H511" s="113">
        <v>0</v>
      </c>
      <c r="I511" s="206">
        <v>96000000</v>
      </c>
      <c r="J511" s="206">
        <f t="shared" si="18"/>
        <v>96000000</v>
      </c>
      <c r="K511" s="113">
        <v>0</v>
      </c>
      <c r="L511" s="113">
        <v>0</v>
      </c>
      <c r="M511" s="113" t="s">
        <v>707</v>
      </c>
      <c r="N511" s="113" t="s">
        <v>708</v>
      </c>
      <c r="O511" s="113" t="s">
        <v>709</v>
      </c>
      <c r="P511" s="113" t="s">
        <v>710</v>
      </c>
      <c r="Q511" s="40" t="s">
        <v>711</v>
      </c>
    </row>
    <row r="512" spans="1:17" ht="45" x14ac:dyDescent="0.25">
      <c r="A512" s="113">
        <v>72141003</v>
      </c>
      <c r="B512" s="113" t="s">
        <v>720</v>
      </c>
      <c r="C512" s="113">
        <v>0</v>
      </c>
      <c r="D512" s="113">
        <v>4</v>
      </c>
      <c r="E512" s="113">
        <v>3</v>
      </c>
      <c r="F512" s="113">
        <v>1</v>
      </c>
      <c r="G512" s="113" t="s">
        <v>51</v>
      </c>
      <c r="H512" s="113">
        <v>0</v>
      </c>
      <c r="I512" s="206">
        <v>874000000</v>
      </c>
      <c r="J512" s="206">
        <f t="shared" si="18"/>
        <v>874000000</v>
      </c>
      <c r="K512" s="113">
        <v>0</v>
      </c>
      <c r="L512" s="113">
        <v>0</v>
      </c>
      <c r="M512" s="113" t="s">
        <v>707</v>
      </c>
      <c r="N512" s="113" t="s">
        <v>708</v>
      </c>
      <c r="O512" s="113" t="s">
        <v>709</v>
      </c>
      <c r="P512" s="113" t="s">
        <v>710</v>
      </c>
      <c r="Q512" s="40" t="s">
        <v>711</v>
      </c>
    </row>
    <row r="513" spans="1:17" ht="45" x14ac:dyDescent="0.25">
      <c r="A513" s="113">
        <v>81101500</v>
      </c>
      <c r="B513" s="113" t="s">
        <v>721</v>
      </c>
      <c r="C513" s="113">
        <v>0</v>
      </c>
      <c r="D513" s="113">
        <v>4</v>
      </c>
      <c r="E513" s="113">
        <v>3</v>
      </c>
      <c r="F513" s="113">
        <v>1</v>
      </c>
      <c r="G513" s="113" t="s">
        <v>76</v>
      </c>
      <c r="H513" s="113">
        <v>0</v>
      </c>
      <c r="I513" s="206">
        <v>76000000</v>
      </c>
      <c r="J513" s="206">
        <f t="shared" si="18"/>
        <v>76000000</v>
      </c>
      <c r="K513" s="113">
        <v>0</v>
      </c>
      <c r="L513" s="113">
        <v>0</v>
      </c>
      <c r="M513" s="113" t="s">
        <v>707</v>
      </c>
      <c r="N513" s="113" t="s">
        <v>708</v>
      </c>
      <c r="O513" s="113" t="s">
        <v>709</v>
      </c>
      <c r="P513" s="113" t="s">
        <v>710</v>
      </c>
      <c r="Q513" s="40" t="s">
        <v>711</v>
      </c>
    </row>
    <row r="514" spans="1:17" ht="45" x14ac:dyDescent="0.25">
      <c r="A514" s="113">
        <v>72141103</v>
      </c>
      <c r="B514" s="113" t="s">
        <v>722</v>
      </c>
      <c r="C514" s="113">
        <v>3</v>
      </c>
      <c r="D514" s="113">
        <v>4</v>
      </c>
      <c r="E514" s="113">
        <v>7</v>
      </c>
      <c r="F514" s="113">
        <v>1</v>
      </c>
      <c r="G514" s="113" t="s">
        <v>665</v>
      </c>
      <c r="H514" s="113">
        <v>1</v>
      </c>
      <c r="I514" s="206">
        <v>12796200000</v>
      </c>
      <c r="J514" s="206">
        <f t="shared" si="18"/>
        <v>12796200000</v>
      </c>
      <c r="K514" s="113">
        <v>0</v>
      </c>
      <c r="L514" s="113">
        <v>0</v>
      </c>
      <c r="M514" s="113" t="s">
        <v>707</v>
      </c>
      <c r="N514" s="113" t="s">
        <v>708</v>
      </c>
      <c r="O514" s="113" t="s">
        <v>709</v>
      </c>
      <c r="P514" s="113" t="s">
        <v>710</v>
      </c>
      <c r="Q514" s="40" t="s">
        <v>711</v>
      </c>
    </row>
    <row r="515" spans="1:17" ht="45" x14ac:dyDescent="0.25">
      <c r="A515" s="113">
        <v>72141103</v>
      </c>
      <c r="B515" s="113" t="s">
        <v>722</v>
      </c>
      <c r="C515" s="113">
        <v>3</v>
      </c>
      <c r="D515" s="113">
        <v>4</v>
      </c>
      <c r="E515" s="113">
        <v>7</v>
      </c>
      <c r="F515" s="113">
        <v>1</v>
      </c>
      <c r="G515" s="113" t="s">
        <v>665</v>
      </c>
      <c r="H515" s="113">
        <v>0</v>
      </c>
      <c r="I515" s="206">
        <v>266800000</v>
      </c>
      <c r="J515" s="206">
        <f t="shared" si="18"/>
        <v>266800000</v>
      </c>
      <c r="K515" s="113">
        <v>0</v>
      </c>
      <c r="L515" s="113">
        <v>0</v>
      </c>
      <c r="M515" s="113" t="s">
        <v>707</v>
      </c>
      <c r="N515" s="113" t="s">
        <v>708</v>
      </c>
      <c r="O515" s="113" t="s">
        <v>709</v>
      </c>
      <c r="P515" s="113" t="s">
        <v>710</v>
      </c>
      <c r="Q515" s="40" t="s">
        <v>711</v>
      </c>
    </row>
    <row r="516" spans="1:17" ht="45" x14ac:dyDescent="0.25">
      <c r="A516" s="113">
        <v>81101500</v>
      </c>
      <c r="B516" s="113" t="s">
        <v>723</v>
      </c>
      <c r="C516" s="113">
        <v>3</v>
      </c>
      <c r="D516" s="113">
        <v>4</v>
      </c>
      <c r="E516" s="113">
        <v>7</v>
      </c>
      <c r="F516" s="113">
        <v>1</v>
      </c>
      <c r="G516" s="113" t="s">
        <v>76</v>
      </c>
      <c r="H516" s="113">
        <v>1</v>
      </c>
      <c r="I516" s="206">
        <v>1112800000</v>
      </c>
      <c r="J516" s="206">
        <f t="shared" si="18"/>
        <v>1112800000</v>
      </c>
      <c r="K516" s="113">
        <v>0</v>
      </c>
      <c r="L516" s="113">
        <v>0</v>
      </c>
      <c r="M516" s="113" t="s">
        <v>707</v>
      </c>
      <c r="N516" s="113" t="s">
        <v>708</v>
      </c>
      <c r="O516" s="113" t="s">
        <v>709</v>
      </c>
      <c r="P516" s="113" t="s">
        <v>710</v>
      </c>
      <c r="Q516" s="40" t="s">
        <v>711</v>
      </c>
    </row>
    <row r="517" spans="1:17" ht="45" x14ac:dyDescent="0.25">
      <c r="A517" s="113">
        <v>81101500</v>
      </c>
      <c r="B517" s="113" t="s">
        <v>723</v>
      </c>
      <c r="C517" s="113">
        <v>3</v>
      </c>
      <c r="D517" s="113">
        <v>4</v>
      </c>
      <c r="E517" s="113">
        <v>7</v>
      </c>
      <c r="F517" s="113">
        <v>1</v>
      </c>
      <c r="G517" s="113" t="s">
        <v>76</v>
      </c>
      <c r="H517" s="113">
        <v>0</v>
      </c>
      <c r="I517" s="206">
        <v>23200000</v>
      </c>
      <c r="J517" s="206">
        <f t="shared" si="18"/>
        <v>23200000</v>
      </c>
      <c r="K517" s="113">
        <v>0</v>
      </c>
      <c r="L517" s="113">
        <v>0</v>
      </c>
      <c r="M517" s="113" t="s">
        <v>707</v>
      </c>
      <c r="N517" s="113" t="s">
        <v>708</v>
      </c>
      <c r="O517" s="113" t="s">
        <v>709</v>
      </c>
      <c r="P517" s="113" t="s">
        <v>710</v>
      </c>
      <c r="Q517" s="40" t="s">
        <v>711</v>
      </c>
    </row>
    <row r="518" spans="1:17" ht="45" x14ac:dyDescent="0.25">
      <c r="A518" s="113">
        <v>72141003</v>
      </c>
      <c r="B518" s="113" t="s">
        <v>724</v>
      </c>
      <c r="C518" s="113">
        <v>3</v>
      </c>
      <c r="D518" s="113">
        <v>4</v>
      </c>
      <c r="E518" s="113">
        <v>7</v>
      </c>
      <c r="F518" s="113">
        <v>1</v>
      </c>
      <c r="G518" s="113" t="s">
        <v>665</v>
      </c>
      <c r="H518" s="113">
        <v>1</v>
      </c>
      <c r="I518" s="206">
        <v>92000000</v>
      </c>
      <c r="J518" s="206">
        <f t="shared" si="18"/>
        <v>92000000</v>
      </c>
      <c r="K518" s="113">
        <v>0</v>
      </c>
      <c r="L518" s="113">
        <v>0</v>
      </c>
      <c r="M518" s="113" t="s">
        <v>707</v>
      </c>
      <c r="N518" s="113" t="s">
        <v>708</v>
      </c>
      <c r="O518" s="113" t="s">
        <v>709</v>
      </c>
      <c r="P518" s="113" t="s">
        <v>710</v>
      </c>
      <c r="Q518" s="40" t="s">
        <v>711</v>
      </c>
    </row>
    <row r="519" spans="1:17" ht="45" x14ac:dyDescent="0.25">
      <c r="A519" s="113">
        <v>72141003</v>
      </c>
      <c r="B519" s="113" t="s">
        <v>724</v>
      </c>
      <c r="C519" s="113">
        <v>3</v>
      </c>
      <c r="D519" s="113">
        <v>4</v>
      </c>
      <c r="E519" s="113">
        <v>7</v>
      </c>
      <c r="F519" s="113">
        <v>1</v>
      </c>
      <c r="G519" s="113" t="s">
        <v>665</v>
      </c>
      <c r="H519" s="113">
        <v>0</v>
      </c>
      <c r="I519" s="206">
        <v>2576000000</v>
      </c>
      <c r="J519" s="206">
        <f t="shared" si="18"/>
        <v>2576000000</v>
      </c>
      <c r="K519" s="113">
        <v>0</v>
      </c>
      <c r="L519" s="113">
        <v>0</v>
      </c>
      <c r="M519" s="113" t="s">
        <v>707</v>
      </c>
      <c r="N519" s="113" t="s">
        <v>708</v>
      </c>
      <c r="O519" s="113" t="s">
        <v>709</v>
      </c>
      <c r="P519" s="113" t="s">
        <v>710</v>
      </c>
      <c r="Q519" s="40" t="s">
        <v>711</v>
      </c>
    </row>
    <row r="520" spans="1:17" ht="45" x14ac:dyDescent="0.25">
      <c r="A520" s="113">
        <v>81101500</v>
      </c>
      <c r="B520" s="113" t="s">
        <v>725</v>
      </c>
      <c r="C520" s="113">
        <v>3</v>
      </c>
      <c r="D520" s="113">
        <v>4</v>
      </c>
      <c r="E520" s="113">
        <v>7</v>
      </c>
      <c r="F520" s="113">
        <v>1</v>
      </c>
      <c r="G520" s="113" t="s">
        <v>76</v>
      </c>
      <c r="H520" s="113">
        <v>1</v>
      </c>
      <c r="I520" s="206">
        <v>8000000</v>
      </c>
      <c r="J520" s="206">
        <f t="shared" si="18"/>
        <v>8000000</v>
      </c>
      <c r="K520" s="113">
        <v>0</v>
      </c>
      <c r="L520" s="113">
        <v>0</v>
      </c>
      <c r="M520" s="113" t="s">
        <v>707</v>
      </c>
      <c r="N520" s="113" t="s">
        <v>708</v>
      </c>
      <c r="O520" s="113" t="s">
        <v>709</v>
      </c>
      <c r="P520" s="113" t="s">
        <v>710</v>
      </c>
      <c r="Q520" s="40" t="s">
        <v>711</v>
      </c>
    </row>
    <row r="521" spans="1:17" ht="45" x14ac:dyDescent="0.25">
      <c r="A521" s="113">
        <v>81101500</v>
      </c>
      <c r="B521" s="113" t="s">
        <v>725</v>
      </c>
      <c r="C521" s="113">
        <v>3</v>
      </c>
      <c r="D521" s="113">
        <v>4</v>
      </c>
      <c r="E521" s="113">
        <v>7</v>
      </c>
      <c r="F521" s="113">
        <v>1</v>
      </c>
      <c r="G521" s="113" t="s">
        <v>76</v>
      </c>
      <c r="H521" s="113">
        <v>0</v>
      </c>
      <c r="I521" s="206">
        <v>224000000</v>
      </c>
      <c r="J521" s="206">
        <f t="shared" si="18"/>
        <v>224000000</v>
      </c>
      <c r="K521" s="113">
        <v>0</v>
      </c>
      <c r="L521" s="113">
        <v>0</v>
      </c>
      <c r="M521" s="113" t="s">
        <v>707</v>
      </c>
      <c r="N521" s="113" t="s">
        <v>708</v>
      </c>
      <c r="O521" s="113" t="s">
        <v>709</v>
      </c>
      <c r="P521" s="113" t="s">
        <v>710</v>
      </c>
      <c r="Q521" s="40" t="s">
        <v>711</v>
      </c>
    </row>
    <row r="522" spans="1:17" ht="45" x14ac:dyDescent="0.25">
      <c r="A522" s="113">
        <v>72141003</v>
      </c>
      <c r="B522" s="113" t="s">
        <v>726</v>
      </c>
      <c r="C522" s="113">
        <v>3</v>
      </c>
      <c r="D522" s="113">
        <v>4</v>
      </c>
      <c r="E522" s="113">
        <v>7</v>
      </c>
      <c r="F522" s="113">
        <v>1</v>
      </c>
      <c r="G522" s="113" t="s">
        <v>665</v>
      </c>
      <c r="H522" s="113">
        <v>0</v>
      </c>
      <c r="I522" s="206">
        <v>1748000000</v>
      </c>
      <c r="J522" s="206">
        <f t="shared" si="18"/>
        <v>1748000000</v>
      </c>
      <c r="K522" s="113">
        <v>0</v>
      </c>
      <c r="L522" s="113">
        <v>0</v>
      </c>
      <c r="M522" s="113" t="s">
        <v>707</v>
      </c>
      <c r="N522" s="113" t="s">
        <v>708</v>
      </c>
      <c r="O522" s="113" t="s">
        <v>709</v>
      </c>
      <c r="P522" s="113" t="s">
        <v>710</v>
      </c>
      <c r="Q522" s="40" t="s">
        <v>711</v>
      </c>
    </row>
    <row r="523" spans="1:17" ht="45" x14ac:dyDescent="0.25">
      <c r="A523" s="113">
        <v>81101500</v>
      </c>
      <c r="B523" s="113" t="s">
        <v>727</v>
      </c>
      <c r="C523" s="113">
        <v>3</v>
      </c>
      <c r="D523" s="113">
        <v>4</v>
      </c>
      <c r="E523" s="113">
        <v>7</v>
      </c>
      <c r="F523" s="113">
        <v>1</v>
      </c>
      <c r="G523" s="113" t="s">
        <v>76</v>
      </c>
      <c r="H523" s="113">
        <v>0</v>
      </c>
      <c r="I523" s="206">
        <v>152000000</v>
      </c>
      <c r="J523" s="206">
        <f t="shared" si="18"/>
        <v>152000000</v>
      </c>
      <c r="K523" s="113">
        <v>0</v>
      </c>
      <c r="L523" s="113">
        <v>0</v>
      </c>
      <c r="M523" s="113" t="s">
        <v>707</v>
      </c>
      <c r="N523" s="113" t="s">
        <v>708</v>
      </c>
      <c r="O523" s="113" t="s">
        <v>709</v>
      </c>
      <c r="P523" s="113" t="s">
        <v>710</v>
      </c>
      <c r="Q523" s="40" t="s">
        <v>711</v>
      </c>
    </row>
    <row r="524" spans="1:17" ht="45" x14ac:dyDescent="0.25">
      <c r="A524" s="113">
        <v>72141003</v>
      </c>
      <c r="B524" s="113" t="s">
        <v>728</v>
      </c>
      <c r="C524" s="113">
        <v>3</v>
      </c>
      <c r="D524" s="113">
        <v>4</v>
      </c>
      <c r="E524" s="113">
        <v>7</v>
      </c>
      <c r="F524" s="113">
        <v>1</v>
      </c>
      <c r="G524" s="113" t="s">
        <v>665</v>
      </c>
      <c r="H524" s="113">
        <v>0</v>
      </c>
      <c r="I524" s="206">
        <v>12880000000</v>
      </c>
      <c r="J524" s="206">
        <f t="shared" si="18"/>
        <v>12880000000</v>
      </c>
      <c r="K524" s="113">
        <v>0</v>
      </c>
      <c r="L524" s="113">
        <v>0</v>
      </c>
      <c r="M524" s="113" t="s">
        <v>707</v>
      </c>
      <c r="N524" s="113" t="s">
        <v>708</v>
      </c>
      <c r="O524" s="113" t="s">
        <v>709</v>
      </c>
      <c r="P524" s="113" t="s">
        <v>710</v>
      </c>
      <c r="Q524" s="40" t="s">
        <v>711</v>
      </c>
    </row>
    <row r="525" spans="1:17" ht="45" x14ac:dyDescent="0.25">
      <c r="A525" s="113">
        <v>81101500</v>
      </c>
      <c r="B525" s="113" t="s">
        <v>729</v>
      </c>
      <c r="C525" s="113">
        <v>3</v>
      </c>
      <c r="D525" s="113">
        <v>4</v>
      </c>
      <c r="E525" s="113">
        <v>7</v>
      </c>
      <c r="F525" s="113">
        <v>1</v>
      </c>
      <c r="G525" s="113" t="s">
        <v>76</v>
      </c>
      <c r="H525" s="113">
        <v>0</v>
      </c>
      <c r="I525" s="206">
        <v>1120000000</v>
      </c>
      <c r="J525" s="206">
        <f t="shared" si="18"/>
        <v>1120000000</v>
      </c>
      <c r="K525" s="113">
        <v>0</v>
      </c>
      <c r="L525" s="113">
        <v>0</v>
      </c>
      <c r="M525" s="113" t="s">
        <v>707</v>
      </c>
      <c r="N525" s="113" t="s">
        <v>708</v>
      </c>
      <c r="O525" s="113" t="s">
        <v>709</v>
      </c>
      <c r="P525" s="113" t="s">
        <v>710</v>
      </c>
      <c r="Q525" s="40" t="s">
        <v>711</v>
      </c>
    </row>
    <row r="526" spans="1:17" ht="45" x14ac:dyDescent="0.25">
      <c r="A526" s="113">
        <v>72141103</v>
      </c>
      <c r="B526" s="113" t="s">
        <v>730</v>
      </c>
      <c r="C526" s="113">
        <v>3</v>
      </c>
      <c r="D526" s="113">
        <v>4</v>
      </c>
      <c r="E526" s="113">
        <v>7</v>
      </c>
      <c r="F526" s="113">
        <v>1</v>
      </c>
      <c r="G526" s="113" t="s">
        <v>665</v>
      </c>
      <c r="H526" s="113">
        <v>0</v>
      </c>
      <c r="I526" s="206">
        <v>17940000000</v>
      </c>
      <c r="J526" s="206">
        <f t="shared" si="18"/>
        <v>17940000000</v>
      </c>
      <c r="K526" s="113">
        <v>0</v>
      </c>
      <c r="L526" s="113">
        <v>0</v>
      </c>
      <c r="M526" s="113" t="s">
        <v>707</v>
      </c>
      <c r="N526" s="113" t="s">
        <v>708</v>
      </c>
      <c r="O526" s="113" t="s">
        <v>709</v>
      </c>
      <c r="P526" s="113" t="s">
        <v>710</v>
      </c>
      <c r="Q526" s="40" t="s">
        <v>711</v>
      </c>
    </row>
    <row r="527" spans="1:17" ht="45" x14ac:dyDescent="0.25">
      <c r="A527" s="113">
        <v>81101500</v>
      </c>
      <c r="B527" s="113" t="s">
        <v>731</v>
      </c>
      <c r="C527" s="113">
        <v>3</v>
      </c>
      <c r="D527" s="113">
        <v>4</v>
      </c>
      <c r="E527" s="113">
        <v>7</v>
      </c>
      <c r="F527" s="113">
        <v>1</v>
      </c>
      <c r="G527" s="113" t="s">
        <v>76</v>
      </c>
      <c r="H527" s="113">
        <v>0</v>
      </c>
      <c r="I527" s="206">
        <v>1560000000</v>
      </c>
      <c r="J527" s="206">
        <f t="shared" si="18"/>
        <v>1560000000</v>
      </c>
      <c r="K527" s="113">
        <v>0</v>
      </c>
      <c r="L527" s="113">
        <v>0</v>
      </c>
      <c r="M527" s="113" t="s">
        <v>707</v>
      </c>
      <c r="N527" s="113" t="s">
        <v>708</v>
      </c>
      <c r="O527" s="113" t="s">
        <v>709</v>
      </c>
      <c r="P527" s="113" t="s">
        <v>710</v>
      </c>
      <c r="Q527" s="40" t="s">
        <v>711</v>
      </c>
    </row>
    <row r="528" spans="1:17" ht="45" x14ac:dyDescent="0.25">
      <c r="A528" s="113">
        <v>72141003</v>
      </c>
      <c r="B528" s="113" t="s">
        <v>732</v>
      </c>
      <c r="C528" s="113">
        <v>3</v>
      </c>
      <c r="D528" s="113">
        <v>4</v>
      </c>
      <c r="E528" s="113">
        <v>7</v>
      </c>
      <c r="F528" s="113">
        <v>1</v>
      </c>
      <c r="G528" s="113" t="s">
        <v>665</v>
      </c>
      <c r="H528" s="113">
        <v>0</v>
      </c>
      <c r="I528" s="206">
        <v>1380000000</v>
      </c>
      <c r="J528" s="206">
        <f t="shared" si="18"/>
        <v>1380000000</v>
      </c>
      <c r="K528" s="113">
        <v>0</v>
      </c>
      <c r="L528" s="113">
        <v>0</v>
      </c>
      <c r="M528" s="113" t="s">
        <v>707</v>
      </c>
      <c r="N528" s="113" t="s">
        <v>708</v>
      </c>
      <c r="O528" s="113" t="s">
        <v>709</v>
      </c>
      <c r="P528" s="113" t="s">
        <v>710</v>
      </c>
      <c r="Q528" s="40" t="s">
        <v>711</v>
      </c>
    </row>
    <row r="529" spans="1:17" ht="45" x14ac:dyDescent="0.25">
      <c r="A529" s="113">
        <v>81101500</v>
      </c>
      <c r="B529" s="113" t="s">
        <v>733</v>
      </c>
      <c r="C529" s="113">
        <v>3</v>
      </c>
      <c r="D529" s="113">
        <v>4</v>
      </c>
      <c r="E529" s="113">
        <v>7</v>
      </c>
      <c r="F529" s="113">
        <v>1</v>
      </c>
      <c r="G529" s="113" t="s">
        <v>76</v>
      </c>
      <c r="H529" s="113">
        <v>0</v>
      </c>
      <c r="I529" s="206">
        <v>120000000</v>
      </c>
      <c r="J529" s="206">
        <f t="shared" si="18"/>
        <v>120000000</v>
      </c>
      <c r="K529" s="113">
        <v>0</v>
      </c>
      <c r="L529" s="113">
        <v>0</v>
      </c>
      <c r="M529" s="113" t="s">
        <v>707</v>
      </c>
      <c r="N529" s="113" t="s">
        <v>708</v>
      </c>
      <c r="O529" s="113" t="s">
        <v>709</v>
      </c>
      <c r="P529" s="113" t="s">
        <v>710</v>
      </c>
      <c r="Q529" s="40" t="s">
        <v>711</v>
      </c>
    </row>
    <row r="530" spans="1:17" ht="45" x14ac:dyDescent="0.25">
      <c r="A530" s="113">
        <v>72141103</v>
      </c>
      <c r="B530" s="113" t="s">
        <v>734</v>
      </c>
      <c r="C530" s="113">
        <v>3</v>
      </c>
      <c r="D530" s="113">
        <v>4</v>
      </c>
      <c r="E530" s="113">
        <v>7</v>
      </c>
      <c r="F530" s="113">
        <v>1</v>
      </c>
      <c r="G530" s="113" t="s">
        <v>665</v>
      </c>
      <c r="H530" s="113">
        <v>0</v>
      </c>
      <c r="I530" s="206">
        <v>1380000000</v>
      </c>
      <c r="J530" s="206">
        <f t="shared" si="18"/>
        <v>1380000000</v>
      </c>
      <c r="K530" s="113">
        <v>0</v>
      </c>
      <c r="L530" s="113">
        <v>0</v>
      </c>
      <c r="M530" s="113" t="s">
        <v>707</v>
      </c>
      <c r="N530" s="113" t="s">
        <v>708</v>
      </c>
      <c r="O530" s="113" t="s">
        <v>709</v>
      </c>
      <c r="P530" s="113" t="s">
        <v>710</v>
      </c>
      <c r="Q530" s="40" t="s">
        <v>711</v>
      </c>
    </row>
    <row r="531" spans="1:17" ht="45" x14ac:dyDescent="0.25">
      <c r="A531" s="113">
        <v>81101500</v>
      </c>
      <c r="B531" s="113" t="s">
        <v>735</v>
      </c>
      <c r="C531" s="113">
        <v>3</v>
      </c>
      <c r="D531" s="113">
        <v>4</v>
      </c>
      <c r="E531" s="113">
        <v>7</v>
      </c>
      <c r="F531" s="113">
        <v>1</v>
      </c>
      <c r="G531" s="113" t="s">
        <v>76</v>
      </c>
      <c r="H531" s="113">
        <v>0</v>
      </c>
      <c r="I531" s="206">
        <v>120000000</v>
      </c>
      <c r="J531" s="206">
        <f t="shared" si="18"/>
        <v>120000000</v>
      </c>
      <c r="K531" s="113">
        <v>0</v>
      </c>
      <c r="L531" s="113">
        <v>0</v>
      </c>
      <c r="M531" s="113" t="s">
        <v>707</v>
      </c>
      <c r="N531" s="113" t="s">
        <v>708</v>
      </c>
      <c r="O531" s="113" t="s">
        <v>709</v>
      </c>
      <c r="P531" s="113" t="s">
        <v>710</v>
      </c>
      <c r="Q531" s="40" t="s">
        <v>711</v>
      </c>
    </row>
    <row r="532" spans="1:17" ht="45" x14ac:dyDescent="0.25">
      <c r="A532" s="113">
        <v>72141003</v>
      </c>
      <c r="B532" s="113" t="s">
        <v>736</v>
      </c>
      <c r="C532" s="113">
        <v>3</v>
      </c>
      <c r="D532" s="113">
        <v>4</v>
      </c>
      <c r="E532" s="113">
        <v>7</v>
      </c>
      <c r="F532" s="113">
        <v>1</v>
      </c>
      <c r="G532" s="113" t="s">
        <v>665</v>
      </c>
      <c r="H532" s="113">
        <v>0</v>
      </c>
      <c r="I532" s="206">
        <v>1288000000</v>
      </c>
      <c r="J532" s="206">
        <f t="shared" si="18"/>
        <v>1288000000</v>
      </c>
      <c r="K532" s="113">
        <v>0</v>
      </c>
      <c r="L532" s="113">
        <v>0</v>
      </c>
      <c r="M532" s="113" t="s">
        <v>707</v>
      </c>
      <c r="N532" s="113" t="s">
        <v>708</v>
      </c>
      <c r="O532" s="113" t="s">
        <v>709</v>
      </c>
      <c r="P532" s="113" t="s">
        <v>710</v>
      </c>
      <c r="Q532" s="40" t="s">
        <v>711</v>
      </c>
    </row>
    <row r="533" spans="1:17" ht="45" x14ac:dyDescent="0.25">
      <c r="A533" s="113">
        <v>81101500</v>
      </c>
      <c r="B533" s="113" t="s">
        <v>737</v>
      </c>
      <c r="C533" s="113">
        <v>3</v>
      </c>
      <c r="D533" s="113">
        <v>4</v>
      </c>
      <c r="E533" s="113">
        <v>7</v>
      </c>
      <c r="F533" s="113">
        <v>1</v>
      </c>
      <c r="G533" s="113" t="s">
        <v>76</v>
      </c>
      <c r="H533" s="113">
        <v>0</v>
      </c>
      <c r="I533" s="206">
        <v>112000000</v>
      </c>
      <c r="J533" s="206">
        <f t="shared" si="18"/>
        <v>112000000</v>
      </c>
      <c r="K533" s="113">
        <v>0</v>
      </c>
      <c r="L533" s="113">
        <v>0</v>
      </c>
      <c r="M533" s="113" t="s">
        <v>707</v>
      </c>
      <c r="N533" s="113" t="s">
        <v>708</v>
      </c>
      <c r="O533" s="113" t="s">
        <v>709</v>
      </c>
      <c r="P533" s="113" t="s">
        <v>710</v>
      </c>
      <c r="Q533" s="40" t="s">
        <v>711</v>
      </c>
    </row>
    <row r="534" spans="1:17" ht="45" x14ac:dyDescent="0.25">
      <c r="A534" s="113">
        <v>72141107</v>
      </c>
      <c r="B534" s="113" t="s">
        <v>738</v>
      </c>
      <c r="C534" s="113">
        <v>3</v>
      </c>
      <c r="D534" s="113">
        <v>4</v>
      </c>
      <c r="E534" s="113">
        <v>7</v>
      </c>
      <c r="F534" s="113">
        <v>1</v>
      </c>
      <c r="G534" s="113" t="s">
        <v>665</v>
      </c>
      <c r="H534" s="113">
        <v>1</v>
      </c>
      <c r="I534" s="206">
        <v>828000000</v>
      </c>
      <c r="J534" s="206">
        <f t="shared" si="18"/>
        <v>828000000</v>
      </c>
      <c r="K534" s="113">
        <v>0</v>
      </c>
      <c r="L534" s="113">
        <v>0</v>
      </c>
      <c r="M534" s="113" t="s">
        <v>707</v>
      </c>
      <c r="N534" s="113" t="s">
        <v>708</v>
      </c>
      <c r="O534" s="113" t="s">
        <v>709</v>
      </c>
      <c r="P534" s="113" t="s">
        <v>710</v>
      </c>
      <c r="Q534" s="40" t="s">
        <v>711</v>
      </c>
    </row>
    <row r="535" spans="1:17" ht="45" x14ac:dyDescent="0.25">
      <c r="A535" s="113">
        <v>72141107</v>
      </c>
      <c r="B535" s="113" t="s">
        <v>738</v>
      </c>
      <c r="C535" s="113">
        <v>3</v>
      </c>
      <c r="D535" s="113">
        <v>4</v>
      </c>
      <c r="E535" s="113">
        <v>7</v>
      </c>
      <c r="F535" s="113">
        <v>1</v>
      </c>
      <c r="G535" s="113" t="s">
        <v>665</v>
      </c>
      <c r="H535" s="113">
        <v>0</v>
      </c>
      <c r="I535" s="206">
        <v>920000000</v>
      </c>
      <c r="J535" s="206">
        <f t="shared" si="18"/>
        <v>920000000</v>
      </c>
      <c r="K535" s="113">
        <v>0</v>
      </c>
      <c r="L535" s="113">
        <v>0</v>
      </c>
      <c r="M535" s="113" t="s">
        <v>707</v>
      </c>
      <c r="N535" s="113" t="s">
        <v>708</v>
      </c>
      <c r="O535" s="113" t="s">
        <v>709</v>
      </c>
      <c r="P535" s="113" t="s">
        <v>710</v>
      </c>
      <c r="Q535" s="40" t="s">
        <v>711</v>
      </c>
    </row>
    <row r="536" spans="1:17" ht="45" x14ac:dyDescent="0.25">
      <c r="A536" s="113">
        <v>81101500</v>
      </c>
      <c r="B536" s="113" t="s">
        <v>739</v>
      </c>
      <c r="C536" s="113">
        <v>3</v>
      </c>
      <c r="D536" s="113">
        <v>4</v>
      </c>
      <c r="E536" s="113">
        <v>7</v>
      </c>
      <c r="F536" s="113">
        <v>1</v>
      </c>
      <c r="G536" s="113" t="s">
        <v>76</v>
      </c>
      <c r="H536" s="113">
        <v>1</v>
      </c>
      <c r="I536" s="206">
        <v>72000000</v>
      </c>
      <c r="J536" s="206">
        <f t="shared" si="18"/>
        <v>72000000</v>
      </c>
      <c r="K536" s="113">
        <v>0</v>
      </c>
      <c r="L536" s="113">
        <v>0</v>
      </c>
      <c r="M536" s="113" t="s">
        <v>707</v>
      </c>
      <c r="N536" s="113" t="s">
        <v>708</v>
      </c>
      <c r="O536" s="113" t="s">
        <v>709</v>
      </c>
      <c r="P536" s="113" t="s">
        <v>710</v>
      </c>
      <c r="Q536" s="40" t="s">
        <v>711</v>
      </c>
    </row>
    <row r="537" spans="1:17" ht="45" x14ac:dyDescent="0.25">
      <c r="A537" s="113">
        <v>81101500</v>
      </c>
      <c r="B537" s="113" t="s">
        <v>739</v>
      </c>
      <c r="C537" s="113">
        <v>3</v>
      </c>
      <c r="D537" s="113">
        <v>4</v>
      </c>
      <c r="E537" s="113">
        <v>7</v>
      </c>
      <c r="F537" s="113">
        <v>1</v>
      </c>
      <c r="G537" s="113" t="s">
        <v>76</v>
      </c>
      <c r="H537" s="113">
        <v>0</v>
      </c>
      <c r="I537" s="206">
        <v>80000000</v>
      </c>
      <c r="J537" s="206">
        <f t="shared" si="18"/>
        <v>80000000</v>
      </c>
      <c r="K537" s="113">
        <v>0</v>
      </c>
      <c r="L537" s="113">
        <v>0</v>
      </c>
      <c r="M537" s="113" t="s">
        <v>707</v>
      </c>
      <c r="N537" s="113" t="s">
        <v>708</v>
      </c>
      <c r="O537" s="113" t="s">
        <v>709</v>
      </c>
      <c r="P537" s="113" t="s">
        <v>710</v>
      </c>
      <c r="Q537" s="40" t="s">
        <v>711</v>
      </c>
    </row>
    <row r="538" spans="1:17" ht="45" x14ac:dyDescent="0.25">
      <c r="A538" s="113">
        <v>72141003</v>
      </c>
      <c r="B538" s="113" t="s">
        <v>740</v>
      </c>
      <c r="C538" s="113">
        <v>0</v>
      </c>
      <c r="D538" s="113">
        <v>4</v>
      </c>
      <c r="E538" s="113">
        <v>3</v>
      </c>
      <c r="F538" s="113">
        <v>1</v>
      </c>
      <c r="G538" s="113" t="s">
        <v>51</v>
      </c>
      <c r="H538" s="113">
        <v>0</v>
      </c>
      <c r="I538" s="206">
        <v>460000000</v>
      </c>
      <c r="J538" s="206">
        <f t="shared" si="18"/>
        <v>460000000</v>
      </c>
      <c r="K538" s="113">
        <v>0</v>
      </c>
      <c r="L538" s="113">
        <v>0</v>
      </c>
      <c r="M538" s="113" t="s">
        <v>707</v>
      </c>
      <c r="N538" s="113" t="s">
        <v>708</v>
      </c>
      <c r="O538" s="113" t="s">
        <v>709</v>
      </c>
      <c r="P538" s="113" t="s">
        <v>710</v>
      </c>
      <c r="Q538" s="40" t="s">
        <v>711</v>
      </c>
    </row>
    <row r="539" spans="1:17" ht="45" x14ac:dyDescent="0.25">
      <c r="A539" s="113">
        <v>81101500</v>
      </c>
      <c r="B539" s="113" t="s">
        <v>741</v>
      </c>
      <c r="C539" s="113">
        <v>0</v>
      </c>
      <c r="D539" s="113">
        <v>4</v>
      </c>
      <c r="E539" s="113">
        <v>3</v>
      </c>
      <c r="F539" s="113">
        <v>1</v>
      </c>
      <c r="G539" s="113" t="s">
        <v>76</v>
      </c>
      <c r="H539" s="113">
        <v>0</v>
      </c>
      <c r="I539" s="206">
        <v>40000000</v>
      </c>
      <c r="J539" s="206">
        <f t="shared" si="18"/>
        <v>40000000</v>
      </c>
      <c r="K539" s="113">
        <v>0</v>
      </c>
      <c r="L539" s="113">
        <v>0</v>
      </c>
      <c r="M539" s="113" t="s">
        <v>707</v>
      </c>
      <c r="N539" s="113" t="s">
        <v>708</v>
      </c>
      <c r="O539" s="113" t="s">
        <v>709</v>
      </c>
      <c r="P539" s="113" t="s">
        <v>710</v>
      </c>
      <c r="Q539" s="40" t="s">
        <v>711</v>
      </c>
    </row>
    <row r="540" spans="1:17" ht="45" x14ac:dyDescent="0.25">
      <c r="A540" s="113">
        <v>72141003</v>
      </c>
      <c r="B540" s="113" t="s">
        <v>742</v>
      </c>
      <c r="C540" s="113">
        <v>0</v>
      </c>
      <c r="D540" s="113">
        <v>4</v>
      </c>
      <c r="E540" s="113">
        <v>3</v>
      </c>
      <c r="F540" s="113">
        <v>1</v>
      </c>
      <c r="G540" s="113" t="s">
        <v>51</v>
      </c>
      <c r="H540" s="113">
        <v>0</v>
      </c>
      <c r="I540" s="206">
        <v>322000000</v>
      </c>
      <c r="J540" s="206">
        <f t="shared" si="18"/>
        <v>322000000</v>
      </c>
      <c r="K540" s="113">
        <v>0</v>
      </c>
      <c r="L540" s="113">
        <v>0</v>
      </c>
      <c r="M540" s="113" t="s">
        <v>707</v>
      </c>
      <c r="N540" s="113" t="s">
        <v>708</v>
      </c>
      <c r="O540" s="113" t="s">
        <v>709</v>
      </c>
      <c r="P540" s="113" t="s">
        <v>710</v>
      </c>
      <c r="Q540" s="40" t="s">
        <v>711</v>
      </c>
    </row>
    <row r="541" spans="1:17" ht="45" x14ac:dyDescent="0.25">
      <c r="A541" s="113">
        <v>81101500</v>
      </c>
      <c r="B541" s="113" t="s">
        <v>743</v>
      </c>
      <c r="C541" s="113">
        <v>0</v>
      </c>
      <c r="D541" s="113">
        <v>4</v>
      </c>
      <c r="E541" s="113">
        <v>3</v>
      </c>
      <c r="F541" s="113">
        <v>1</v>
      </c>
      <c r="G541" s="113" t="s">
        <v>76</v>
      </c>
      <c r="H541" s="113">
        <v>0</v>
      </c>
      <c r="I541" s="206">
        <v>28000000</v>
      </c>
      <c r="J541" s="206">
        <f t="shared" si="18"/>
        <v>28000000</v>
      </c>
      <c r="K541" s="113">
        <v>0</v>
      </c>
      <c r="L541" s="113">
        <v>0</v>
      </c>
      <c r="M541" s="113" t="s">
        <v>707</v>
      </c>
      <c r="N541" s="113" t="s">
        <v>708</v>
      </c>
      <c r="O541" s="113" t="s">
        <v>709</v>
      </c>
      <c r="P541" s="113" t="s">
        <v>710</v>
      </c>
      <c r="Q541" s="40" t="s">
        <v>711</v>
      </c>
    </row>
    <row r="542" spans="1:17" ht="45" x14ac:dyDescent="0.25">
      <c r="A542" s="113">
        <v>72141003</v>
      </c>
      <c r="B542" s="113" t="s">
        <v>744</v>
      </c>
      <c r="C542" s="113">
        <v>0</v>
      </c>
      <c r="D542" s="113">
        <v>4</v>
      </c>
      <c r="E542" s="113">
        <v>3</v>
      </c>
      <c r="F542" s="113">
        <v>1</v>
      </c>
      <c r="G542" s="113" t="s">
        <v>51</v>
      </c>
      <c r="H542" s="113">
        <v>0</v>
      </c>
      <c r="I542" s="206">
        <v>414000000</v>
      </c>
      <c r="J542" s="206">
        <f t="shared" si="18"/>
        <v>414000000</v>
      </c>
      <c r="K542" s="113">
        <v>0</v>
      </c>
      <c r="L542" s="113">
        <v>0</v>
      </c>
      <c r="M542" s="113" t="s">
        <v>707</v>
      </c>
      <c r="N542" s="113" t="s">
        <v>708</v>
      </c>
      <c r="O542" s="113" t="s">
        <v>709</v>
      </c>
      <c r="P542" s="113" t="s">
        <v>710</v>
      </c>
      <c r="Q542" s="40" t="s">
        <v>711</v>
      </c>
    </row>
    <row r="543" spans="1:17" ht="45" x14ac:dyDescent="0.25">
      <c r="A543" s="113">
        <v>81101500</v>
      </c>
      <c r="B543" s="113" t="s">
        <v>745</v>
      </c>
      <c r="C543" s="113">
        <v>0</v>
      </c>
      <c r="D543" s="113">
        <v>4</v>
      </c>
      <c r="E543" s="113">
        <v>3</v>
      </c>
      <c r="F543" s="113">
        <v>1</v>
      </c>
      <c r="G543" s="113" t="s">
        <v>76</v>
      </c>
      <c r="H543" s="113">
        <v>0</v>
      </c>
      <c r="I543" s="206">
        <v>36000000</v>
      </c>
      <c r="J543" s="206">
        <f t="shared" si="18"/>
        <v>36000000</v>
      </c>
      <c r="K543" s="113">
        <v>0</v>
      </c>
      <c r="L543" s="113">
        <v>0</v>
      </c>
      <c r="M543" s="113" t="s">
        <v>707</v>
      </c>
      <c r="N543" s="113" t="s">
        <v>708</v>
      </c>
      <c r="O543" s="113" t="s">
        <v>709</v>
      </c>
      <c r="P543" s="113" t="s">
        <v>710</v>
      </c>
      <c r="Q543" s="40" t="s">
        <v>711</v>
      </c>
    </row>
    <row r="544" spans="1:17" ht="45" x14ac:dyDescent="0.25">
      <c r="A544" s="113">
        <v>72141003</v>
      </c>
      <c r="B544" s="113" t="s">
        <v>746</v>
      </c>
      <c r="C544" s="113">
        <v>0</v>
      </c>
      <c r="D544" s="113">
        <v>4</v>
      </c>
      <c r="E544" s="113">
        <v>3</v>
      </c>
      <c r="F544" s="113">
        <v>1</v>
      </c>
      <c r="G544" s="113" t="s">
        <v>51</v>
      </c>
      <c r="H544" s="113">
        <v>0</v>
      </c>
      <c r="I544" s="206">
        <v>230000000</v>
      </c>
      <c r="J544" s="206">
        <f t="shared" si="18"/>
        <v>230000000</v>
      </c>
      <c r="K544" s="113">
        <v>0</v>
      </c>
      <c r="L544" s="113">
        <v>0</v>
      </c>
      <c r="M544" s="113" t="s">
        <v>707</v>
      </c>
      <c r="N544" s="113" t="s">
        <v>708</v>
      </c>
      <c r="O544" s="113" t="s">
        <v>709</v>
      </c>
      <c r="P544" s="113" t="s">
        <v>710</v>
      </c>
      <c r="Q544" s="40" t="s">
        <v>711</v>
      </c>
    </row>
    <row r="545" spans="1:17" ht="60" x14ac:dyDescent="0.25">
      <c r="A545" s="113">
        <v>81101500</v>
      </c>
      <c r="B545" s="113" t="s">
        <v>747</v>
      </c>
      <c r="C545" s="113">
        <v>0</v>
      </c>
      <c r="D545" s="113">
        <v>4</v>
      </c>
      <c r="E545" s="113">
        <v>3</v>
      </c>
      <c r="F545" s="113">
        <v>1</v>
      </c>
      <c r="G545" s="113" t="s">
        <v>76</v>
      </c>
      <c r="H545" s="113">
        <v>0</v>
      </c>
      <c r="I545" s="206">
        <v>20000000</v>
      </c>
      <c r="J545" s="206">
        <f t="shared" si="18"/>
        <v>20000000</v>
      </c>
      <c r="K545" s="113">
        <v>0</v>
      </c>
      <c r="L545" s="113">
        <v>0</v>
      </c>
      <c r="M545" s="113" t="s">
        <v>707</v>
      </c>
      <c r="N545" s="113" t="s">
        <v>708</v>
      </c>
      <c r="O545" s="113" t="s">
        <v>709</v>
      </c>
      <c r="P545" s="113" t="s">
        <v>710</v>
      </c>
      <c r="Q545" s="40" t="s">
        <v>711</v>
      </c>
    </row>
    <row r="546" spans="1:17" ht="45" x14ac:dyDescent="0.25">
      <c r="A546" s="113">
        <v>72141003</v>
      </c>
      <c r="B546" s="113" t="s">
        <v>748</v>
      </c>
      <c r="C546" s="113">
        <v>3</v>
      </c>
      <c r="D546" s="113">
        <v>4</v>
      </c>
      <c r="E546" s="113">
        <v>7</v>
      </c>
      <c r="F546" s="113">
        <v>1</v>
      </c>
      <c r="G546" s="113" t="s">
        <v>665</v>
      </c>
      <c r="H546" s="113">
        <v>0</v>
      </c>
      <c r="I546" s="206">
        <v>2760000000</v>
      </c>
      <c r="J546" s="206">
        <f t="shared" si="18"/>
        <v>2760000000</v>
      </c>
      <c r="K546" s="113">
        <v>0</v>
      </c>
      <c r="L546" s="113">
        <v>0</v>
      </c>
      <c r="M546" s="113" t="s">
        <v>707</v>
      </c>
      <c r="N546" s="113" t="s">
        <v>708</v>
      </c>
      <c r="O546" s="113" t="s">
        <v>709</v>
      </c>
      <c r="P546" s="113" t="s">
        <v>710</v>
      </c>
      <c r="Q546" s="40" t="s">
        <v>711</v>
      </c>
    </row>
    <row r="547" spans="1:17" ht="45" x14ac:dyDescent="0.25">
      <c r="A547" s="113">
        <v>81101500</v>
      </c>
      <c r="B547" s="113" t="s">
        <v>749</v>
      </c>
      <c r="C547" s="113">
        <v>3</v>
      </c>
      <c r="D547" s="113">
        <v>4</v>
      </c>
      <c r="E547" s="113">
        <v>7</v>
      </c>
      <c r="F547" s="113">
        <v>1</v>
      </c>
      <c r="G547" s="113" t="s">
        <v>76</v>
      </c>
      <c r="H547" s="113">
        <v>0</v>
      </c>
      <c r="I547" s="206">
        <v>240000000</v>
      </c>
      <c r="J547" s="206">
        <f t="shared" si="18"/>
        <v>240000000</v>
      </c>
      <c r="K547" s="113">
        <v>0</v>
      </c>
      <c r="L547" s="113">
        <v>0</v>
      </c>
      <c r="M547" s="113" t="s">
        <v>707</v>
      </c>
      <c r="N547" s="113" t="s">
        <v>708</v>
      </c>
      <c r="O547" s="113" t="s">
        <v>709</v>
      </c>
      <c r="P547" s="113" t="s">
        <v>710</v>
      </c>
      <c r="Q547" s="40" t="s">
        <v>711</v>
      </c>
    </row>
    <row r="548" spans="1:17" ht="45" x14ac:dyDescent="0.25">
      <c r="A548" s="113">
        <v>72141003</v>
      </c>
      <c r="B548" s="113" t="s">
        <v>750</v>
      </c>
      <c r="C548" s="113">
        <v>3</v>
      </c>
      <c r="D548" s="113">
        <v>4</v>
      </c>
      <c r="E548" s="113">
        <v>7</v>
      </c>
      <c r="F548" s="113">
        <v>1</v>
      </c>
      <c r="G548" s="113" t="s">
        <v>665</v>
      </c>
      <c r="H548" s="113">
        <v>0</v>
      </c>
      <c r="I548" s="206">
        <v>1472000000</v>
      </c>
      <c r="J548" s="206">
        <f t="shared" si="18"/>
        <v>1472000000</v>
      </c>
      <c r="K548" s="113">
        <v>0</v>
      </c>
      <c r="L548" s="113">
        <v>0</v>
      </c>
      <c r="M548" s="113" t="s">
        <v>707</v>
      </c>
      <c r="N548" s="113" t="s">
        <v>708</v>
      </c>
      <c r="O548" s="113" t="s">
        <v>709</v>
      </c>
      <c r="P548" s="113" t="s">
        <v>710</v>
      </c>
      <c r="Q548" s="40" t="s">
        <v>711</v>
      </c>
    </row>
    <row r="549" spans="1:17" ht="45" x14ac:dyDescent="0.25">
      <c r="A549" s="113">
        <v>81101500</v>
      </c>
      <c r="B549" s="113" t="s">
        <v>751</v>
      </c>
      <c r="C549" s="113">
        <v>3</v>
      </c>
      <c r="D549" s="113">
        <v>4</v>
      </c>
      <c r="E549" s="113">
        <v>7</v>
      </c>
      <c r="F549" s="113">
        <v>1</v>
      </c>
      <c r="G549" s="113" t="s">
        <v>76</v>
      </c>
      <c r="H549" s="113">
        <v>0</v>
      </c>
      <c r="I549" s="206">
        <v>128000000</v>
      </c>
      <c r="J549" s="206">
        <f t="shared" si="18"/>
        <v>128000000</v>
      </c>
      <c r="K549" s="113">
        <v>0</v>
      </c>
      <c r="L549" s="113">
        <v>0</v>
      </c>
      <c r="M549" s="113" t="s">
        <v>707</v>
      </c>
      <c r="N549" s="113" t="s">
        <v>708</v>
      </c>
      <c r="O549" s="113" t="s">
        <v>709</v>
      </c>
      <c r="P549" s="113" t="s">
        <v>710</v>
      </c>
      <c r="Q549" s="40" t="s">
        <v>711</v>
      </c>
    </row>
    <row r="550" spans="1:17" ht="45" x14ac:dyDescent="0.25">
      <c r="A550" s="113">
        <v>72141003</v>
      </c>
      <c r="B550" s="113" t="s">
        <v>752</v>
      </c>
      <c r="C550" s="113">
        <v>3</v>
      </c>
      <c r="D550" s="113">
        <v>4</v>
      </c>
      <c r="E550" s="113">
        <v>7</v>
      </c>
      <c r="F550" s="113">
        <v>1</v>
      </c>
      <c r="G550" s="113" t="s">
        <v>665</v>
      </c>
      <c r="H550" s="113">
        <v>1</v>
      </c>
      <c r="I550" s="206">
        <v>828000000</v>
      </c>
      <c r="J550" s="206">
        <f t="shared" si="18"/>
        <v>828000000</v>
      </c>
      <c r="K550" s="113">
        <v>0</v>
      </c>
      <c r="L550" s="113">
        <v>0</v>
      </c>
      <c r="M550" s="113" t="s">
        <v>707</v>
      </c>
      <c r="N550" s="113" t="s">
        <v>708</v>
      </c>
      <c r="O550" s="113" t="s">
        <v>709</v>
      </c>
      <c r="P550" s="113" t="s">
        <v>710</v>
      </c>
      <c r="Q550" s="40" t="s">
        <v>711</v>
      </c>
    </row>
    <row r="551" spans="1:17" ht="45" x14ac:dyDescent="0.25">
      <c r="A551" s="113">
        <v>72141003</v>
      </c>
      <c r="B551" s="113" t="s">
        <v>752</v>
      </c>
      <c r="C551" s="113">
        <v>3</v>
      </c>
      <c r="D551" s="113">
        <v>4</v>
      </c>
      <c r="E551" s="113">
        <v>7</v>
      </c>
      <c r="F551" s="113">
        <v>1</v>
      </c>
      <c r="G551" s="113" t="s">
        <v>665</v>
      </c>
      <c r="H551" s="113">
        <v>0</v>
      </c>
      <c r="I551" s="206">
        <v>3680000000</v>
      </c>
      <c r="J551" s="206">
        <f t="shared" si="18"/>
        <v>3680000000</v>
      </c>
      <c r="K551" s="113">
        <v>0</v>
      </c>
      <c r="L551" s="113">
        <v>0</v>
      </c>
      <c r="M551" s="113" t="s">
        <v>707</v>
      </c>
      <c r="N551" s="113" t="s">
        <v>708</v>
      </c>
      <c r="O551" s="113" t="s">
        <v>709</v>
      </c>
      <c r="P551" s="113" t="s">
        <v>710</v>
      </c>
      <c r="Q551" s="40" t="s">
        <v>711</v>
      </c>
    </row>
    <row r="552" spans="1:17" ht="45" x14ac:dyDescent="0.25">
      <c r="A552" s="113">
        <v>81101500</v>
      </c>
      <c r="B552" s="113" t="s">
        <v>753</v>
      </c>
      <c r="C552" s="113">
        <v>3</v>
      </c>
      <c r="D552" s="113">
        <v>4</v>
      </c>
      <c r="E552" s="113">
        <v>7</v>
      </c>
      <c r="F552" s="113">
        <v>1</v>
      </c>
      <c r="G552" s="113" t="s">
        <v>76</v>
      </c>
      <c r="H552" s="113">
        <v>1</v>
      </c>
      <c r="I552" s="206">
        <v>72000000</v>
      </c>
      <c r="J552" s="206">
        <f t="shared" si="18"/>
        <v>72000000</v>
      </c>
      <c r="K552" s="113">
        <v>0</v>
      </c>
      <c r="L552" s="113">
        <v>0</v>
      </c>
      <c r="M552" s="113" t="s">
        <v>707</v>
      </c>
      <c r="N552" s="113" t="s">
        <v>708</v>
      </c>
      <c r="O552" s="113" t="s">
        <v>709</v>
      </c>
      <c r="P552" s="113" t="s">
        <v>710</v>
      </c>
      <c r="Q552" s="40" t="s">
        <v>711</v>
      </c>
    </row>
    <row r="553" spans="1:17" ht="45" x14ac:dyDescent="0.25">
      <c r="A553" s="113">
        <v>81101500</v>
      </c>
      <c r="B553" s="113" t="s">
        <v>753</v>
      </c>
      <c r="C553" s="113">
        <v>3</v>
      </c>
      <c r="D553" s="113">
        <v>4</v>
      </c>
      <c r="E553" s="113">
        <v>7</v>
      </c>
      <c r="F553" s="113">
        <v>1</v>
      </c>
      <c r="G553" s="113" t="s">
        <v>76</v>
      </c>
      <c r="H553" s="113">
        <v>0</v>
      </c>
      <c r="I553" s="206">
        <v>320000000</v>
      </c>
      <c r="J553" s="206">
        <f t="shared" si="18"/>
        <v>320000000</v>
      </c>
      <c r="K553" s="113">
        <v>0</v>
      </c>
      <c r="L553" s="113">
        <v>0</v>
      </c>
      <c r="M553" s="113" t="s">
        <v>707</v>
      </c>
      <c r="N553" s="113" t="s">
        <v>708</v>
      </c>
      <c r="O553" s="113" t="s">
        <v>709</v>
      </c>
      <c r="P553" s="113" t="s">
        <v>710</v>
      </c>
      <c r="Q553" s="40" t="s">
        <v>711</v>
      </c>
    </row>
    <row r="554" spans="1:17" ht="45" x14ac:dyDescent="0.25">
      <c r="A554" s="113">
        <v>72141103</v>
      </c>
      <c r="B554" s="113" t="s">
        <v>754</v>
      </c>
      <c r="C554" s="113">
        <v>3</v>
      </c>
      <c r="D554" s="113">
        <v>4</v>
      </c>
      <c r="E554" s="113">
        <v>7</v>
      </c>
      <c r="F554" s="113">
        <v>1</v>
      </c>
      <c r="G554" s="113" t="s">
        <v>665</v>
      </c>
      <c r="H554" s="113">
        <v>1</v>
      </c>
      <c r="I554" s="206">
        <v>7636000000</v>
      </c>
      <c r="J554" s="206">
        <f t="shared" si="18"/>
        <v>7636000000</v>
      </c>
      <c r="K554" s="113">
        <v>0</v>
      </c>
      <c r="L554" s="113">
        <v>0</v>
      </c>
      <c r="M554" s="113" t="s">
        <v>707</v>
      </c>
      <c r="N554" s="113" t="s">
        <v>708</v>
      </c>
      <c r="O554" s="113" t="s">
        <v>709</v>
      </c>
      <c r="P554" s="113" t="s">
        <v>710</v>
      </c>
      <c r="Q554" s="40" t="s">
        <v>711</v>
      </c>
    </row>
    <row r="555" spans="1:17" ht="45" x14ac:dyDescent="0.25">
      <c r="A555" s="113">
        <v>81101500</v>
      </c>
      <c r="B555" s="113" t="s">
        <v>755</v>
      </c>
      <c r="C555" s="113">
        <v>3</v>
      </c>
      <c r="D555" s="113">
        <v>4</v>
      </c>
      <c r="E555" s="113">
        <v>7</v>
      </c>
      <c r="F555" s="113">
        <v>1</v>
      </c>
      <c r="G555" s="113" t="s">
        <v>76</v>
      </c>
      <c r="H555" s="113">
        <v>1</v>
      </c>
      <c r="I555" s="206">
        <v>664000000</v>
      </c>
      <c r="J555" s="206">
        <f t="shared" si="18"/>
        <v>664000000</v>
      </c>
      <c r="K555" s="113">
        <v>0</v>
      </c>
      <c r="L555" s="113">
        <v>0</v>
      </c>
      <c r="M555" s="113" t="s">
        <v>707</v>
      </c>
      <c r="N555" s="113" t="s">
        <v>708</v>
      </c>
      <c r="O555" s="113" t="s">
        <v>709</v>
      </c>
      <c r="P555" s="113" t="s">
        <v>710</v>
      </c>
      <c r="Q555" s="40" t="s">
        <v>711</v>
      </c>
    </row>
    <row r="556" spans="1:17" ht="45" x14ac:dyDescent="0.25">
      <c r="A556" s="113">
        <v>72141003</v>
      </c>
      <c r="B556" s="113" t="s">
        <v>756</v>
      </c>
      <c r="C556" s="113">
        <v>0</v>
      </c>
      <c r="D556" s="113">
        <v>4</v>
      </c>
      <c r="E556" s="113">
        <v>3</v>
      </c>
      <c r="F556" s="113">
        <v>1</v>
      </c>
      <c r="G556" s="113" t="s">
        <v>51</v>
      </c>
      <c r="H556" s="113">
        <v>0</v>
      </c>
      <c r="I556" s="206">
        <v>414000000</v>
      </c>
      <c r="J556" s="206">
        <f t="shared" si="18"/>
        <v>414000000</v>
      </c>
      <c r="K556" s="113">
        <v>0</v>
      </c>
      <c r="L556" s="113">
        <v>0</v>
      </c>
      <c r="M556" s="113" t="s">
        <v>707</v>
      </c>
      <c r="N556" s="113" t="s">
        <v>708</v>
      </c>
      <c r="O556" s="113" t="s">
        <v>709</v>
      </c>
      <c r="P556" s="113" t="s">
        <v>710</v>
      </c>
      <c r="Q556" s="40" t="s">
        <v>711</v>
      </c>
    </row>
    <row r="557" spans="1:17" ht="45" x14ac:dyDescent="0.25">
      <c r="A557" s="113">
        <v>81101500</v>
      </c>
      <c r="B557" s="113" t="s">
        <v>757</v>
      </c>
      <c r="C557" s="113">
        <v>0</v>
      </c>
      <c r="D557" s="113">
        <v>4</v>
      </c>
      <c r="E557" s="113">
        <v>3</v>
      </c>
      <c r="F557" s="113">
        <v>1</v>
      </c>
      <c r="G557" s="113" t="s">
        <v>76</v>
      </c>
      <c r="H557" s="113">
        <v>0</v>
      </c>
      <c r="I557" s="206">
        <v>36000000</v>
      </c>
      <c r="J557" s="206">
        <f t="shared" si="18"/>
        <v>36000000</v>
      </c>
      <c r="K557" s="113">
        <v>0</v>
      </c>
      <c r="L557" s="113">
        <v>0</v>
      </c>
      <c r="M557" s="113" t="s">
        <v>707</v>
      </c>
      <c r="N557" s="113" t="s">
        <v>708</v>
      </c>
      <c r="O557" s="113" t="s">
        <v>709</v>
      </c>
      <c r="P557" s="113" t="s">
        <v>710</v>
      </c>
      <c r="Q557" s="40" t="s">
        <v>711</v>
      </c>
    </row>
    <row r="558" spans="1:17" ht="45" x14ac:dyDescent="0.25">
      <c r="A558" s="113">
        <v>72141003</v>
      </c>
      <c r="B558" s="113" t="s">
        <v>758</v>
      </c>
      <c r="C558" s="113">
        <v>0</v>
      </c>
      <c r="D558" s="113">
        <v>4</v>
      </c>
      <c r="E558" s="113">
        <v>3</v>
      </c>
      <c r="F558" s="113">
        <v>1</v>
      </c>
      <c r="G558" s="113" t="s">
        <v>51</v>
      </c>
      <c r="H558" s="113">
        <v>0</v>
      </c>
      <c r="I558" s="206">
        <v>414000000</v>
      </c>
      <c r="J558" s="206">
        <f t="shared" si="18"/>
        <v>414000000</v>
      </c>
      <c r="K558" s="113">
        <v>0</v>
      </c>
      <c r="L558" s="113">
        <v>0</v>
      </c>
      <c r="M558" s="113" t="s">
        <v>707</v>
      </c>
      <c r="N558" s="113" t="s">
        <v>708</v>
      </c>
      <c r="O558" s="113" t="s">
        <v>709</v>
      </c>
      <c r="P558" s="113" t="s">
        <v>710</v>
      </c>
      <c r="Q558" s="40" t="s">
        <v>711</v>
      </c>
    </row>
    <row r="559" spans="1:17" ht="45" x14ac:dyDescent="0.25">
      <c r="A559" s="113">
        <v>81101500</v>
      </c>
      <c r="B559" s="113" t="s">
        <v>759</v>
      </c>
      <c r="C559" s="113">
        <v>0</v>
      </c>
      <c r="D559" s="113">
        <v>4</v>
      </c>
      <c r="E559" s="113">
        <v>3</v>
      </c>
      <c r="F559" s="113">
        <v>1</v>
      </c>
      <c r="G559" s="113" t="s">
        <v>76</v>
      </c>
      <c r="H559" s="113">
        <v>0</v>
      </c>
      <c r="I559" s="206">
        <v>36000000</v>
      </c>
      <c r="J559" s="206">
        <f t="shared" si="18"/>
        <v>36000000</v>
      </c>
      <c r="K559" s="113">
        <v>0</v>
      </c>
      <c r="L559" s="113">
        <v>0</v>
      </c>
      <c r="M559" s="113" t="s">
        <v>707</v>
      </c>
      <c r="N559" s="113" t="s">
        <v>708</v>
      </c>
      <c r="O559" s="113" t="s">
        <v>709</v>
      </c>
      <c r="P559" s="113" t="s">
        <v>710</v>
      </c>
      <c r="Q559" s="40" t="s">
        <v>711</v>
      </c>
    </row>
    <row r="560" spans="1:17" ht="45" x14ac:dyDescent="0.25">
      <c r="A560" s="113">
        <v>72141003</v>
      </c>
      <c r="B560" s="113" t="s">
        <v>760</v>
      </c>
      <c r="C560" s="113">
        <v>0</v>
      </c>
      <c r="D560" s="113">
        <v>4</v>
      </c>
      <c r="E560" s="113">
        <v>3</v>
      </c>
      <c r="F560" s="113">
        <v>1</v>
      </c>
      <c r="G560" s="113" t="s">
        <v>51</v>
      </c>
      <c r="H560" s="113">
        <v>0</v>
      </c>
      <c r="I560" s="206">
        <v>322000000</v>
      </c>
      <c r="J560" s="206">
        <f t="shared" si="18"/>
        <v>322000000</v>
      </c>
      <c r="K560" s="113">
        <v>0</v>
      </c>
      <c r="L560" s="113">
        <v>0</v>
      </c>
      <c r="M560" s="113" t="s">
        <v>707</v>
      </c>
      <c r="N560" s="113" t="s">
        <v>708</v>
      </c>
      <c r="O560" s="113" t="s">
        <v>709</v>
      </c>
      <c r="P560" s="113" t="s">
        <v>710</v>
      </c>
      <c r="Q560" s="40" t="s">
        <v>711</v>
      </c>
    </row>
    <row r="561" spans="1:17" ht="45" x14ac:dyDescent="0.25">
      <c r="A561" s="113">
        <v>81101500</v>
      </c>
      <c r="B561" s="113" t="s">
        <v>761</v>
      </c>
      <c r="C561" s="113">
        <v>0</v>
      </c>
      <c r="D561" s="113">
        <v>4</v>
      </c>
      <c r="E561" s="113">
        <v>3</v>
      </c>
      <c r="F561" s="113">
        <v>1</v>
      </c>
      <c r="G561" s="113" t="s">
        <v>76</v>
      </c>
      <c r="H561" s="113">
        <v>0</v>
      </c>
      <c r="I561" s="206">
        <v>28000000</v>
      </c>
      <c r="J561" s="206">
        <f t="shared" si="18"/>
        <v>28000000</v>
      </c>
      <c r="K561" s="113">
        <v>0</v>
      </c>
      <c r="L561" s="113">
        <v>0</v>
      </c>
      <c r="M561" s="113" t="s">
        <v>707</v>
      </c>
      <c r="N561" s="113" t="s">
        <v>708</v>
      </c>
      <c r="O561" s="113" t="s">
        <v>709</v>
      </c>
      <c r="P561" s="113" t="s">
        <v>710</v>
      </c>
      <c r="Q561" s="40" t="s">
        <v>711</v>
      </c>
    </row>
    <row r="562" spans="1:17" ht="60" x14ac:dyDescent="0.25">
      <c r="A562" s="113">
        <v>72141003</v>
      </c>
      <c r="B562" s="113" t="s">
        <v>762</v>
      </c>
      <c r="C562" s="113">
        <v>0</v>
      </c>
      <c r="D562" s="113">
        <v>4</v>
      </c>
      <c r="E562" s="113">
        <v>3</v>
      </c>
      <c r="F562" s="113">
        <v>1</v>
      </c>
      <c r="G562" s="113" t="s">
        <v>51</v>
      </c>
      <c r="H562" s="113">
        <v>0</v>
      </c>
      <c r="I562" s="206">
        <v>874000000</v>
      </c>
      <c r="J562" s="206">
        <f t="shared" si="18"/>
        <v>874000000</v>
      </c>
      <c r="K562" s="113">
        <v>0</v>
      </c>
      <c r="L562" s="113">
        <v>0</v>
      </c>
      <c r="M562" s="113" t="s">
        <v>707</v>
      </c>
      <c r="N562" s="113" t="s">
        <v>708</v>
      </c>
      <c r="O562" s="113" t="s">
        <v>709</v>
      </c>
      <c r="P562" s="113" t="s">
        <v>710</v>
      </c>
      <c r="Q562" s="40" t="s">
        <v>711</v>
      </c>
    </row>
    <row r="563" spans="1:17" ht="45" x14ac:dyDescent="0.25">
      <c r="A563" s="113">
        <v>72141003</v>
      </c>
      <c r="B563" s="113" t="s">
        <v>763</v>
      </c>
      <c r="C563" s="113">
        <v>0</v>
      </c>
      <c r="D563" s="113">
        <v>4</v>
      </c>
      <c r="E563" s="113">
        <v>3</v>
      </c>
      <c r="F563" s="113">
        <v>1</v>
      </c>
      <c r="G563" s="113" t="s">
        <v>51</v>
      </c>
      <c r="H563" s="113">
        <v>0</v>
      </c>
      <c r="I563" s="206">
        <v>874000000</v>
      </c>
      <c r="J563" s="206">
        <f t="shared" si="18"/>
        <v>874000000</v>
      </c>
      <c r="K563" s="113">
        <v>0</v>
      </c>
      <c r="L563" s="113">
        <v>0</v>
      </c>
      <c r="M563" s="113" t="s">
        <v>707</v>
      </c>
      <c r="N563" s="113" t="s">
        <v>708</v>
      </c>
      <c r="O563" s="113" t="s">
        <v>709</v>
      </c>
      <c r="P563" s="113" t="s">
        <v>710</v>
      </c>
      <c r="Q563" s="40" t="s">
        <v>711</v>
      </c>
    </row>
    <row r="564" spans="1:17" ht="45" x14ac:dyDescent="0.25">
      <c r="A564" s="113">
        <v>81101500</v>
      </c>
      <c r="B564" s="113" t="s">
        <v>764</v>
      </c>
      <c r="C564" s="113">
        <v>0</v>
      </c>
      <c r="D564" s="113">
        <v>4</v>
      </c>
      <c r="E564" s="113">
        <v>3</v>
      </c>
      <c r="F564" s="113">
        <v>1</v>
      </c>
      <c r="G564" s="113" t="s">
        <v>76</v>
      </c>
      <c r="H564" s="113">
        <v>0</v>
      </c>
      <c r="I564" s="206">
        <v>76000000</v>
      </c>
      <c r="J564" s="206">
        <f t="shared" si="18"/>
        <v>76000000</v>
      </c>
      <c r="K564" s="113">
        <v>0</v>
      </c>
      <c r="L564" s="113">
        <v>0</v>
      </c>
      <c r="M564" s="113" t="s">
        <v>707</v>
      </c>
      <c r="N564" s="113" t="s">
        <v>708</v>
      </c>
      <c r="O564" s="113" t="s">
        <v>709</v>
      </c>
      <c r="P564" s="113" t="s">
        <v>710</v>
      </c>
      <c r="Q564" s="40" t="s">
        <v>711</v>
      </c>
    </row>
    <row r="565" spans="1:17" ht="45" x14ac:dyDescent="0.25">
      <c r="A565" s="113">
        <v>72141003</v>
      </c>
      <c r="B565" s="113" t="s">
        <v>765</v>
      </c>
      <c r="C565" s="113">
        <v>3</v>
      </c>
      <c r="D565" s="113">
        <v>4</v>
      </c>
      <c r="E565" s="113">
        <v>7</v>
      </c>
      <c r="F565" s="113">
        <v>1</v>
      </c>
      <c r="G565" s="113" t="s">
        <v>665</v>
      </c>
      <c r="H565" s="113">
        <v>0</v>
      </c>
      <c r="I565" s="206">
        <v>1748000000</v>
      </c>
      <c r="J565" s="206">
        <f t="shared" si="18"/>
        <v>1748000000</v>
      </c>
      <c r="K565" s="113">
        <v>0</v>
      </c>
      <c r="L565" s="113">
        <v>0</v>
      </c>
      <c r="M565" s="113" t="s">
        <v>707</v>
      </c>
      <c r="N565" s="113" t="s">
        <v>708</v>
      </c>
      <c r="O565" s="113" t="s">
        <v>709</v>
      </c>
      <c r="P565" s="113" t="s">
        <v>710</v>
      </c>
      <c r="Q565" s="40" t="s">
        <v>711</v>
      </c>
    </row>
    <row r="566" spans="1:17" ht="45" x14ac:dyDescent="0.25">
      <c r="A566" s="113">
        <v>81101500</v>
      </c>
      <c r="B566" s="113" t="s">
        <v>766</v>
      </c>
      <c r="C566" s="113">
        <v>3</v>
      </c>
      <c r="D566" s="113">
        <v>4</v>
      </c>
      <c r="E566" s="113">
        <v>7</v>
      </c>
      <c r="F566" s="113">
        <v>1</v>
      </c>
      <c r="G566" s="113" t="s">
        <v>76</v>
      </c>
      <c r="H566" s="113">
        <v>0</v>
      </c>
      <c r="I566" s="206">
        <v>152000000</v>
      </c>
      <c r="J566" s="206">
        <f t="shared" ref="J566:J629" si="19">+I566</f>
        <v>152000000</v>
      </c>
      <c r="K566" s="113">
        <v>0</v>
      </c>
      <c r="L566" s="113">
        <v>0</v>
      </c>
      <c r="M566" s="113" t="s">
        <v>707</v>
      </c>
      <c r="N566" s="113" t="s">
        <v>708</v>
      </c>
      <c r="O566" s="113" t="s">
        <v>709</v>
      </c>
      <c r="P566" s="113" t="s">
        <v>710</v>
      </c>
      <c r="Q566" s="40" t="s">
        <v>711</v>
      </c>
    </row>
    <row r="567" spans="1:17" ht="45" x14ac:dyDescent="0.25">
      <c r="A567" s="113">
        <v>72141003</v>
      </c>
      <c r="B567" s="113" t="s">
        <v>767</v>
      </c>
      <c r="C567" s="113">
        <v>0</v>
      </c>
      <c r="D567" s="113">
        <v>4</v>
      </c>
      <c r="E567" s="113">
        <v>3</v>
      </c>
      <c r="F567" s="113">
        <v>1</v>
      </c>
      <c r="G567" s="113" t="s">
        <v>51</v>
      </c>
      <c r="H567" s="113">
        <v>0</v>
      </c>
      <c r="I567" s="206">
        <v>437000000</v>
      </c>
      <c r="J567" s="206">
        <f t="shared" si="19"/>
        <v>437000000</v>
      </c>
      <c r="K567" s="113">
        <v>0</v>
      </c>
      <c r="L567" s="113">
        <v>0</v>
      </c>
      <c r="M567" s="113" t="s">
        <v>707</v>
      </c>
      <c r="N567" s="113" t="s">
        <v>708</v>
      </c>
      <c r="O567" s="113" t="s">
        <v>709</v>
      </c>
      <c r="P567" s="113" t="s">
        <v>710</v>
      </c>
      <c r="Q567" s="40" t="s">
        <v>711</v>
      </c>
    </row>
    <row r="568" spans="1:17" ht="45" x14ac:dyDescent="0.25">
      <c r="A568" s="113">
        <v>81101500</v>
      </c>
      <c r="B568" s="113" t="s">
        <v>768</v>
      </c>
      <c r="C568" s="113">
        <v>0</v>
      </c>
      <c r="D568" s="113">
        <v>4</v>
      </c>
      <c r="E568" s="113">
        <v>3</v>
      </c>
      <c r="F568" s="113">
        <v>1</v>
      </c>
      <c r="G568" s="113" t="s">
        <v>76</v>
      </c>
      <c r="H568" s="113">
        <v>0</v>
      </c>
      <c r="I568" s="206">
        <v>38000000</v>
      </c>
      <c r="J568" s="206">
        <f t="shared" si="19"/>
        <v>38000000</v>
      </c>
      <c r="K568" s="113">
        <v>0</v>
      </c>
      <c r="L568" s="113">
        <v>0</v>
      </c>
      <c r="M568" s="113" t="s">
        <v>707</v>
      </c>
      <c r="N568" s="113" t="s">
        <v>708</v>
      </c>
      <c r="O568" s="113" t="s">
        <v>709</v>
      </c>
      <c r="P568" s="113" t="s">
        <v>710</v>
      </c>
      <c r="Q568" s="40" t="s">
        <v>711</v>
      </c>
    </row>
    <row r="569" spans="1:17" ht="45" x14ac:dyDescent="0.25">
      <c r="A569" s="113">
        <v>72141003</v>
      </c>
      <c r="B569" s="113" t="s">
        <v>769</v>
      </c>
      <c r="C569" s="113">
        <v>0</v>
      </c>
      <c r="D569" s="113">
        <v>4</v>
      </c>
      <c r="E569" s="113">
        <v>3</v>
      </c>
      <c r="F569" s="113">
        <v>1</v>
      </c>
      <c r="G569" s="113" t="s">
        <v>51</v>
      </c>
      <c r="H569" s="113">
        <v>0</v>
      </c>
      <c r="I569" s="206">
        <v>874000000</v>
      </c>
      <c r="J569" s="206">
        <f t="shared" si="19"/>
        <v>874000000</v>
      </c>
      <c r="K569" s="113">
        <v>0</v>
      </c>
      <c r="L569" s="113">
        <v>0</v>
      </c>
      <c r="M569" s="113" t="s">
        <v>707</v>
      </c>
      <c r="N569" s="113" t="s">
        <v>708</v>
      </c>
      <c r="O569" s="113" t="s">
        <v>709</v>
      </c>
      <c r="P569" s="113" t="s">
        <v>710</v>
      </c>
      <c r="Q569" s="40" t="s">
        <v>711</v>
      </c>
    </row>
    <row r="570" spans="1:17" ht="45" x14ac:dyDescent="0.25">
      <c r="A570" s="113">
        <v>81101500</v>
      </c>
      <c r="B570" s="113" t="s">
        <v>770</v>
      </c>
      <c r="C570" s="113">
        <v>0</v>
      </c>
      <c r="D570" s="113">
        <v>4</v>
      </c>
      <c r="E570" s="113">
        <v>3</v>
      </c>
      <c r="F570" s="113">
        <v>1</v>
      </c>
      <c r="G570" s="113" t="s">
        <v>76</v>
      </c>
      <c r="H570" s="113">
        <v>0</v>
      </c>
      <c r="I570" s="206">
        <v>76000000</v>
      </c>
      <c r="J570" s="206">
        <f t="shared" si="19"/>
        <v>76000000</v>
      </c>
      <c r="K570" s="113">
        <v>0</v>
      </c>
      <c r="L570" s="113">
        <v>0</v>
      </c>
      <c r="M570" s="113" t="s">
        <v>707</v>
      </c>
      <c r="N570" s="113" t="s">
        <v>708</v>
      </c>
      <c r="O570" s="113" t="s">
        <v>709</v>
      </c>
      <c r="P570" s="113" t="s">
        <v>710</v>
      </c>
      <c r="Q570" s="40" t="s">
        <v>711</v>
      </c>
    </row>
    <row r="571" spans="1:17" ht="45" x14ac:dyDescent="0.25">
      <c r="A571" s="113">
        <v>72141003</v>
      </c>
      <c r="B571" s="113" t="s">
        <v>771</v>
      </c>
      <c r="C571" s="113">
        <v>3</v>
      </c>
      <c r="D571" s="113">
        <v>4</v>
      </c>
      <c r="E571" s="113">
        <v>7</v>
      </c>
      <c r="F571" s="113">
        <v>1</v>
      </c>
      <c r="G571" s="113" t="s">
        <v>665</v>
      </c>
      <c r="H571" s="113">
        <v>0</v>
      </c>
      <c r="I571" s="206">
        <v>2533220000</v>
      </c>
      <c r="J571" s="206">
        <f t="shared" si="19"/>
        <v>2533220000</v>
      </c>
      <c r="K571" s="113">
        <v>0</v>
      </c>
      <c r="L571" s="113">
        <v>0</v>
      </c>
      <c r="M571" s="113" t="s">
        <v>707</v>
      </c>
      <c r="N571" s="113" t="s">
        <v>708</v>
      </c>
      <c r="O571" s="113" t="s">
        <v>709</v>
      </c>
      <c r="P571" s="113" t="s">
        <v>710</v>
      </c>
      <c r="Q571" s="40" t="s">
        <v>711</v>
      </c>
    </row>
    <row r="572" spans="1:17" ht="45" x14ac:dyDescent="0.25">
      <c r="A572" s="113">
        <v>81101500</v>
      </c>
      <c r="B572" s="113" t="s">
        <v>772</v>
      </c>
      <c r="C572" s="113">
        <v>3</v>
      </c>
      <c r="D572" s="113">
        <v>4</v>
      </c>
      <c r="E572" s="113">
        <v>7</v>
      </c>
      <c r="F572" s="113">
        <v>1</v>
      </c>
      <c r="G572" s="113" t="s">
        <v>76</v>
      </c>
      <c r="H572" s="113">
        <v>0</v>
      </c>
      <c r="I572" s="206">
        <v>220280000</v>
      </c>
      <c r="J572" s="206">
        <f t="shared" si="19"/>
        <v>220280000</v>
      </c>
      <c r="K572" s="113">
        <v>0</v>
      </c>
      <c r="L572" s="113">
        <v>0</v>
      </c>
      <c r="M572" s="113" t="s">
        <v>707</v>
      </c>
      <c r="N572" s="113" t="s">
        <v>708</v>
      </c>
      <c r="O572" s="113" t="s">
        <v>709</v>
      </c>
      <c r="P572" s="113" t="s">
        <v>710</v>
      </c>
      <c r="Q572" s="40" t="s">
        <v>711</v>
      </c>
    </row>
    <row r="573" spans="1:17" ht="45" x14ac:dyDescent="0.25">
      <c r="A573" s="113">
        <v>72141103</v>
      </c>
      <c r="B573" s="113" t="s">
        <v>773</v>
      </c>
      <c r="C573" s="113">
        <v>3</v>
      </c>
      <c r="D573" s="113">
        <v>4</v>
      </c>
      <c r="E573" s="113">
        <v>7</v>
      </c>
      <c r="F573" s="113">
        <v>1</v>
      </c>
      <c r="G573" s="113" t="s">
        <v>665</v>
      </c>
      <c r="H573" s="113">
        <v>0</v>
      </c>
      <c r="I573" s="206">
        <v>2882294919</v>
      </c>
      <c r="J573" s="206">
        <f t="shared" si="19"/>
        <v>2882294919</v>
      </c>
      <c r="K573" s="113">
        <v>0</v>
      </c>
      <c r="L573" s="113">
        <v>0</v>
      </c>
      <c r="M573" s="113" t="s">
        <v>707</v>
      </c>
      <c r="N573" s="113" t="s">
        <v>708</v>
      </c>
      <c r="O573" s="113" t="s">
        <v>709</v>
      </c>
      <c r="P573" s="113" t="s">
        <v>710</v>
      </c>
      <c r="Q573" s="40" t="s">
        <v>711</v>
      </c>
    </row>
    <row r="574" spans="1:17" ht="45" x14ac:dyDescent="0.25">
      <c r="A574" s="113">
        <v>72141003</v>
      </c>
      <c r="B574" s="113" t="s">
        <v>773</v>
      </c>
      <c r="C574" s="113">
        <v>3</v>
      </c>
      <c r="D574" s="113">
        <v>4</v>
      </c>
      <c r="E574" s="113">
        <v>7</v>
      </c>
      <c r="F574" s="113">
        <v>1</v>
      </c>
      <c r="G574" s="113" t="s">
        <v>665</v>
      </c>
      <c r="H574" s="113">
        <v>0</v>
      </c>
      <c r="I574" s="206">
        <v>1579705081</v>
      </c>
      <c r="J574" s="206">
        <f t="shared" si="19"/>
        <v>1579705081</v>
      </c>
      <c r="K574" s="113">
        <v>0</v>
      </c>
      <c r="L574" s="113">
        <v>0</v>
      </c>
      <c r="M574" s="113" t="s">
        <v>707</v>
      </c>
      <c r="N574" s="113" t="s">
        <v>708</v>
      </c>
      <c r="O574" s="113" t="s">
        <v>709</v>
      </c>
      <c r="P574" s="113" t="s">
        <v>710</v>
      </c>
      <c r="Q574" s="40" t="s">
        <v>711</v>
      </c>
    </row>
    <row r="575" spans="1:17" ht="60" x14ac:dyDescent="0.25">
      <c r="A575" s="113">
        <v>81101500</v>
      </c>
      <c r="B575" s="113" t="s">
        <v>774</v>
      </c>
      <c r="C575" s="113">
        <v>3</v>
      </c>
      <c r="D575" s="113">
        <v>4</v>
      </c>
      <c r="E575" s="113">
        <v>7</v>
      </c>
      <c r="F575" s="113">
        <v>1</v>
      </c>
      <c r="G575" s="113" t="s">
        <v>76</v>
      </c>
      <c r="H575" s="113">
        <v>0</v>
      </c>
      <c r="I575" s="206">
        <v>388000000</v>
      </c>
      <c r="J575" s="206">
        <f t="shared" si="19"/>
        <v>388000000</v>
      </c>
      <c r="K575" s="113">
        <v>0</v>
      </c>
      <c r="L575" s="113">
        <v>0</v>
      </c>
      <c r="M575" s="113" t="s">
        <v>707</v>
      </c>
      <c r="N575" s="113" t="s">
        <v>708</v>
      </c>
      <c r="O575" s="113" t="s">
        <v>709</v>
      </c>
      <c r="P575" s="113" t="s">
        <v>710</v>
      </c>
      <c r="Q575" s="40" t="s">
        <v>711</v>
      </c>
    </row>
    <row r="576" spans="1:17" ht="45" x14ac:dyDescent="0.25">
      <c r="A576" s="113">
        <v>72141003</v>
      </c>
      <c r="B576" s="113" t="s">
        <v>775</v>
      </c>
      <c r="C576" s="113">
        <v>0</v>
      </c>
      <c r="D576" s="113">
        <v>4</v>
      </c>
      <c r="E576" s="113">
        <v>3</v>
      </c>
      <c r="F576" s="113">
        <v>1</v>
      </c>
      <c r="G576" s="113" t="s">
        <v>51</v>
      </c>
      <c r="H576" s="113">
        <v>0</v>
      </c>
      <c r="I576" s="206">
        <v>262200000</v>
      </c>
      <c r="J576" s="206">
        <f t="shared" si="19"/>
        <v>262200000</v>
      </c>
      <c r="K576" s="113">
        <v>0</v>
      </c>
      <c r="L576" s="113">
        <v>0</v>
      </c>
      <c r="M576" s="113" t="s">
        <v>707</v>
      </c>
      <c r="N576" s="113" t="s">
        <v>708</v>
      </c>
      <c r="O576" s="113" t="s">
        <v>709</v>
      </c>
      <c r="P576" s="113" t="s">
        <v>710</v>
      </c>
      <c r="Q576" s="40" t="s">
        <v>711</v>
      </c>
    </row>
    <row r="577" spans="1:17" ht="45" x14ac:dyDescent="0.25">
      <c r="A577" s="113">
        <v>81101500</v>
      </c>
      <c r="B577" s="113" t="s">
        <v>776</v>
      </c>
      <c r="C577" s="113">
        <v>0</v>
      </c>
      <c r="D577" s="113">
        <v>4</v>
      </c>
      <c r="E577" s="113">
        <v>3</v>
      </c>
      <c r="F577" s="113">
        <v>1</v>
      </c>
      <c r="G577" s="113" t="s">
        <v>76</v>
      </c>
      <c r="H577" s="113">
        <v>0</v>
      </c>
      <c r="I577" s="206">
        <v>22800000</v>
      </c>
      <c r="J577" s="206">
        <f t="shared" si="19"/>
        <v>22800000</v>
      </c>
      <c r="K577" s="113">
        <v>0</v>
      </c>
      <c r="L577" s="113">
        <v>0</v>
      </c>
      <c r="M577" s="113" t="s">
        <v>707</v>
      </c>
      <c r="N577" s="113" t="s">
        <v>708</v>
      </c>
      <c r="O577" s="113" t="s">
        <v>709</v>
      </c>
      <c r="P577" s="113" t="s">
        <v>710</v>
      </c>
      <c r="Q577" s="40" t="s">
        <v>711</v>
      </c>
    </row>
    <row r="578" spans="1:17" ht="45" x14ac:dyDescent="0.25">
      <c r="A578" s="113">
        <v>72141003</v>
      </c>
      <c r="B578" s="113" t="s">
        <v>777</v>
      </c>
      <c r="C578" s="113">
        <v>0</v>
      </c>
      <c r="D578" s="113">
        <v>4</v>
      </c>
      <c r="E578" s="113">
        <v>3</v>
      </c>
      <c r="F578" s="113">
        <v>1</v>
      </c>
      <c r="G578" s="113" t="s">
        <v>51</v>
      </c>
      <c r="H578" s="113">
        <v>0</v>
      </c>
      <c r="I578" s="206">
        <v>178480000</v>
      </c>
      <c r="J578" s="206">
        <f t="shared" si="19"/>
        <v>178480000</v>
      </c>
      <c r="K578" s="113">
        <v>0</v>
      </c>
      <c r="L578" s="113">
        <v>0</v>
      </c>
      <c r="M578" s="113" t="s">
        <v>707</v>
      </c>
      <c r="N578" s="113" t="s">
        <v>708</v>
      </c>
      <c r="O578" s="113" t="s">
        <v>709</v>
      </c>
      <c r="P578" s="113" t="s">
        <v>710</v>
      </c>
      <c r="Q578" s="40" t="s">
        <v>711</v>
      </c>
    </row>
    <row r="579" spans="1:17" ht="45" x14ac:dyDescent="0.25">
      <c r="A579" s="113">
        <v>81101500</v>
      </c>
      <c r="B579" s="113" t="s">
        <v>778</v>
      </c>
      <c r="C579" s="113">
        <v>0</v>
      </c>
      <c r="D579" s="113">
        <v>4</v>
      </c>
      <c r="E579" s="113">
        <v>3</v>
      </c>
      <c r="F579" s="113">
        <v>1</v>
      </c>
      <c r="G579" s="113" t="s">
        <v>76</v>
      </c>
      <c r="H579" s="113">
        <v>0</v>
      </c>
      <c r="I579" s="206">
        <v>15520000</v>
      </c>
      <c r="J579" s="206">
        <f t="shared" si="19"/>
        <v>15520000</v>
      </c>
      <c r="K579" s="113">
        <v>0</v>
      </c>
      <c r="L579" s="113">
        <v>0</v>
      </c>
      <c r="M579" s="113" t="s">
        <v>707</v>
      </c>
      <c r="N579" s="113" t="s">
        <v>708</v>
      </c>
      <c r="O579" s="113" t="s">
        <v>709</v>
      </c>
      <c r="P579" s="113" t="s">
        <v>710</v>
      </c>
      <c r="Q579" s="40" t="s">
        <v>711</v>
      </c>
    </row>
    <row r="580" spans="1:17" ht="45" x14ac:dyDescent="0.25">
      <c r="A580" s="113">
        <v>72141103</v>
      </c>
      <c r="B580" s="113" t="s">
        <v>779</v>
      </c>
      <c r="C580" s="113">
        <v>3</v>
      </c>
      <c r="D580" s="113">
        <v>4</v>
      </c>
      <c r="E580" s="113">
        <v>7</v>
      </c>
      <c r="F580" s="113">
        <v>1</v>
      </c>
      <c r="G580" s="113" t="s">
        <v>665</v>
      </c>
      <c r="H580" s="113">
        <v>0</v>
      </c>
      <c r="I580" s="206">
        <v>268891745</v>
      </c>
      <c r="J580" s="206">
        <f t="shared" si="19"/>
        <v>268891745</v>
      </c>
      <c r="K580" s="113">
        <v>0</v>
      </c>
      <c r="L580" s="113">
        <v>0</v>
      </c>
      <c r="M580" s="113" t="s">
        <v>707</v>
      </c>
      <c r="N580" s="113" t="s">
        <v>708</v>
      </c>
      <c r="O580" s="113" t="s">
        <v>709</v>
      </c>
      <c r="P580" s="113" t="s">
        <v>710</v>
      </c>
      <c r="Q580" s="40" t="s">
        <v>711</v>
      </c>
    </row>
    <row r="581" spans="1:17" ht="45" x14ac:dyDescent="0.25">
      <c r="A581" s="113">
        <v>72141003</v>
      </c>
      <c r="B581" s="113" t="s">
        <v>779</v>
      </c>
      <c r="C581" s="113">
        <v>3</v>
      </c>
      <c r="D581" s="113">
        <v>4</v>
      </c>
      <c r="E581" s="113">
        <v>7</v>
      </c>
      <c r="F581" s="113">
        <v>1</v>
      </c>
      <c r="G581" s="113" t="s">
        <v>665</v>
      </c>
      <c r="H581" s="113">
        <v>0</v>
      </c>
      <c r="I581" s="206">
        <v>920000000</v>
      </c>
      <c r="J581" s="206">
        <f t="shared" si="19"/>
        <v>920000000</v>
      </c>
      <c r="K581" s="113">
        <v>0</v>
      </c>
      <c r="L581" s="113">
        <v>0</v>
      </c>
      <c r="M581" s="113" t="s">
        <v>707</v>
      </c>
      <c r="N581" s="113" t="s">
        <v>708</v>
      </c>
      <c r="O581" s="113" t="s">
        <v>709</v>
      </c>
      <c r="P581" s="113" t="s">
        <v>710</v>
      </c>
      <c r="Q581" s="40" t="s">
        <v>711</v>
      </c>
    </row>
    <row r="582" spans="1:17" ht="45" x14ac:dyDescent="0.25">
      <c r="A582" s="113">
        <v>81101500</v>
      </c>
      <c r="B582" s="113" t="s">
        <v>780</v>
      </c>
      <c r="C582" s="113">
        <v>3</v>
      </c>
      <c r="D582" s="113">
        <v>4</v>
      </c>
      <c r="E582" s="113">
        <v>7</v>
      </c>
      <c r="F582" s="113">
        <v>1</v>
      </c>
      <c r="G582" s="113" t="s">
        <v>76</v>
      </c>
      <c r="H582" s="113">
        <v>0</v>
      </c>
      <c r="I582" s="206">
        <v>164251456</v>
      </c>
      <c r="J582" s="206">
        <f t="shared" si="19"/>
        <v>164251456</v>
      </c>
      <c r="K582" s="113">
        <v>0</v>
      </c>
      <c r="L582" s="113">
        <v>0</v>
      </c>
      <c r="M582" s="113" t="s">
        <v>707</v>
      </c>
      <c r="N582" s="113" t="s">
        <v>708</v>
      </c>
      <c r="O582" s="113" t="s">
        <v>709</v>
      </c>
      <c r="P582" s="113" t="s">
        <v>710</v>
      </c>
      <c r="Q582" s="40" t="s">
        <v>711</v>
      </c>
    </row>
    <row r="583" spans="1:17" ht="45" x14ac:dyDescent="0.25">
      <c r="A583" s="113">
        <v>72141103</v>
      </c>
      <c r="B583" s="113" t="s">
        <v>781</v>
      </c>
      <c r="C583" s="113">
        <v>3</v>
      </c>
      <c r="D583" s="113">
        <v>4</v>
      </c>
      <c r="E583" s="113">
        <v>7</v>
      </c>
      <c r="F583" s="113">
        <v>1</v>
      </c>
      <c r="G583" s="113" t="s">
        <v>665</v>
      </c>
      <c r="H583" s="113">
        <v>0</v>
      </c>
      <c r="I583" s="206">
        <v>1597908255</v>
      </c>
      <c r="J583" s="206">
        <f t="shared" si="19"/>
        <v>1597908255</v>
      </c>
      <c r="K583" s="113">
        <v>0</v>
      </c>
      <c r="L583" s="113">
        <v>0</v>
      </c>
      <c r="M583" s="113" t="s">
        <v>707</v>
      </c>
      <c r="N583" s="113" t="s">
        <v>708</v>
      </c>
      <c r="O583" s="113" t="s">
        <v>709</v>
      </c>
      <c r="P583" s="113" t="s">
        <v>710</v>
      </c>
      <c r="Q583" s="40" t="s">
        <v>711</v>
      </c>
    </row>
    <row r="584" spans="1:17" ht="45" x14ac:dyDescent="0.25">
      <c r="A584" s="113">
        <v>81101500</v>
      </c>
      <c r="B584" s="113" t="s">
        <v>782</v>
      </c>
      <c r="C584" s="113">
        <v>3</v>
      </c>
      <c r="D584" s="113">
        <v>4</v>
      </c>
      <c r="E584" s="113">
        <v>7</v>
      </c>
      <c r="F584" s="113">
        <v>1</v>
      </c>
      <c r="G584" s="113" t="s">
        <v>76</v>
      </c>
      <c r="H584" s="113">
        <v>0</v>
      </c>
      <c r="I584" s="206">
        <v>138948544</v>
      </c>
      <c r="J584" s="206">
        <f t="shared" si="19"/>
        <v>138948544</v>
      </c>
      <c r="K584" s="113">
        <v>0</v>
      </c>
      <c r="L584" s="113">
        <v>0</v>
      </c>
      <c r="M584" s="113" t="s">
        <v>707</v>
      </c>
      <c r="N584" s="113" t="s">
        <v>708</v>
      </c>
      <c r="O584" s="113" t="s">
        <v>709</v>
      </c>
      <c r="P584" s="113" t="s">
        <v>710</v>
      </c>
      <c r="Q584" s="40" t="s">
        <v>711</v>
      </c>
    </row>
    <row r="585" spans="1:17" ht="45" x14ac:dyDescent="0.25">
      <c r="A585" s="113">
        <v>72141003</v>
      </c>
      <c r="B585" s="113" t="s">
        <v>783</v>
      </c>
      <c r="C585" s="113">
        <v>0</v>
      </c>
      <c r="D585" s="113">
        <v>4</v>
      </c>
      <c r="E585" s="113">
        <v>3</v>
      </c>
      <c r="F585" s="113">
        <v>1</v>
      </c>
      <c r="G585" s="113" t="s">
        <v>51</v>
      </c>
      <c r="H585" s="113">
        <v>0</v>
      </c>
      <c r="I585" s="206">
        <v>874000000</v>
      </c>
      <c r="J585" s="206">
        <f t="shared" si="19"/>
        <v>874000000</v>
      </c>
      <c r="K585" s="113">
        <v>0</v>
      </c>
      <c r="L585" s="113">
        <v>0</v>
      </c>
      <c r="M585" s="113" t="s">
        <v>707</v>
      </c>
      <c r="N585" s="113" t="s">
        <v>708</v>
      </c>
      <c r="O585" s="113" t="s">
        <v>709</v>
      </c>
      <c r="P585" s="113" t="s">
        <v>710</v>
      </c>
      <c r="Q585" s="40" t="s">
        <v>711</v>
      </c>
    </row>
    <row r="586" spans="1:17" ht="45" x14ac:dyDescent="0.25">
      <c r="A586" s="113">
        <v>81101500</v>
      </c>
      <c r="B586" s="113" t="s">
        <v>784</v>
      </c>
      <c r="C586" s="113">
        <v>0</v>
      </c>
      <c r="D586" s="113">
        <v>4</v>
      </c>
      <c r="E586" s="113">
        <v>3</v>
      </c>
      <c r="F586" s="113">
        <v>1</v>
      </c>
      <c r="G586" s="113" t="s">
        <v>76</v>
      </c>
      <c r="H586" s="113">
        <v>0</v>
      </c>
      <c r="I586" s="206">
        <v>76000000</v>
      </c>
      <c r="J586" s="206">
        <f t="shared" si="19"/>
        <v>76000000</v>
      </c>
      <c r="K586" s="113">
        <v>0</v>
      </c>
      <c r="L586" s="113">
        <v>0</v>
      </c>
      <c r="M586" s="113" t="s">
        <v>707</v>
      </c>
      <c r="N586" s="113" t="s">
        <v>708</v>
      </c>
      <c r="O586" s="113" t="s">
        <v>709</v>
      </c>
      <c r="P586" s="113" t="s">
        <v>710</v>
      </c>
      <c r="Q586" s="40" t="s">
        <v>711</v>
      </c>
    </row>
    <row r="587" spans="1:17" ht="45" x14ac:dyDescent="0.25">
      <c r="A587" s="113">
        <v>72141003</v>
      </c>
      <c r="B587" s="113" t="s">
        <v>785</v>
      </c>
      <c r="C587" s="113">
        <v>3</v>
      </c>
      <c r="D587" s="113">
        <v>4</v>
      </c>
      <c r="E587" s="113">
        <v>7</v>
      </c>
      <c r="F587" s="113">
        <v>1</v>
      </c>
      <c r="G587" s="113" t="s">
        <v>665</v>
      </c>
      <c r="H587" s="113">
        <v>0</v>
      </c>
      <c r="I587" s="206">
        <v>20424000000</v>
      </c>
      <c r="J587" s="206">
        <f t="shared" si="19"/>
        <v>20424000000</v>
      </c>
      <c r="K587" s="113">
        <v>0</v>
      </c>
      <c r="L587" s="113">
        <v>0</v>
      </c>
      <c r="M587" s="113" t="s">
        <v>707</v>
      </c>
      <c r="N587" s="113" t="s">
        <v>708</v>
      </c>
      <c r="O587" s="113" t="s">
        <v>709</v>
      </c>
      <c r="P587" s="113" t="s">
        <v>710</v>
      </c>
      <c r="Q587" s="40" t="s">
        <v>711</v>
      </c>
    </row>
    <row r="588" spans="1:17" ht="45" x14ac:dyDescent="0.25">
      <c r="A588" s="113">
        <v>81101500</v>
      </c>
      <c r="B588" s="113" t="s">
        <v>786</v>
      </c>
      <c r="C588" s="113">
        <v>3</v>
      </c>
      <c r="D588" s="113">
        <v>4</v>
      </c>
      <c r="E588" s="113">
        <v>7</v>
      </c>
      <c r="F588" s="113">
        <v>1</v>
      </c>
      <c r="G588" s="113" t="s">
        <v>76</v>
      </c>
      <c r="H588" s="113">
        <v>0</v>
      </c>
      <c r="I588" s="206">
        <v>1776000000</v>
      </c>
      <c r="J588" s="206">
        <f t="shared" si="19"/>
        <v>1776000000</v>
      </c>
      <c r="K588" s="113">
        <v>0</v>
      </c>
      <c r="L588" s="113">
        <v>0</v>
      </c>
      <c r="M588" s="113" t="s">
        <v>707</v>
      </c>
      <c r="N588" s="113" t="s">
        <v>708</v>
      </c>
      <c r="O588" s="113" t="s">
        <v>709</v>
      </c>
      <c r="P588" s="113" t="s">
        <v>710</v>
      </c>
      <c r="Q588" s="40" t="s">
        <v>711</v>
      </c>
    </row>
    <row r="589" spans="1:17" ht="45" x14ac:dyDescent="0.25">
      <c r="A589" s="113">
        <v>72141003</v>
      </c>
      <c r="B589" s="113" t="s">
        <v>787</v>
      </c>
      <c r="C589" s="113">
        <v>3</v>
      </c>
      <c r="D589" s="113">
        <v>4</v>
      </c>
      <c r="E589" s="113">
        <v>7</v>
      </c>
      <c r="F589" s="113">
        <v>1</v>
      </c>
      <c r="G589" s="113" t="s">
        <v>665</v>
      </c>
      <c r="H589" s="113">
        <v>0</v>
      </c>
      <c r="I589" s="206">
        <v>10672000000</v>
      </c>
      <c r="J589" s="206">
        <f t="shared" si="19"/>
        <v>10672000000</v>
      </c>
      <c r="K589" s="113">
        <v>0</v>
      </c>
      <c r="L589" s="113">
        <v>0</v>
      </c>
      <c r="M589" s="113" t="s">
        <v>707</v>
      </c>
      <c r="N589" s="113" t="s">
        <v>708</v>
      </c>
      <c r="O589" s="113" t="s">
        <v>709</v>
      </c>
      <c r="P589" s="113" t="s">
        <v>710</v>
      </c>
      <c r="Q589" s="40" t="s">
        <v>711</v>
      </c>
    </row>
    <row r="590" spans="1:17" ht="45" x14ac:dyDescent="0.25">
      <c r="A590" s="113">
        <v>81101500</v>
      </c>
      <c r="B590" s="113" t="s">
        <v>788</v>
      </c>
      <c r="C590" s="113">
        <v>3</v>
      </c>
      <c r="D590" s="113">
        <v>4</v>
      </c>
      <c r="E590" s="113">
        <v>7</v>
      </c>
      <c r="F590" s="113">
        <v>1</v>
      </c>
      <c r="G590" s="113" t="s">
        <v>76</v>
      </c>
      <c r="H590" s="113">
        <v>0</v>
      </c>
      <c r="I590" s="206">
        <v>928000000</v>
      </c>
      <c r="J590" s="206">
        <f t="shared" si="19"/>
        <v>928000000</v>
      </c>
      <c r="K590" s="113">
        <v>0</v>
      </c>
      <c r="L590" s="113">
        <v>0</v>
      </c>
      <c r="M590" s="113" t="s">
        <v>707</v>
      </c>
      <c r="N590" s="113" t="s">
        <v>708</v>
      </c>
      <c r="O590" s="113" t="s">
        <v>709</v>
      </c>
      <c r="P590" s="113" t="s">
        <v>710</v>
      </c>
      <c r="Q590" s="40" t="s">
        <v>711</v>
      </c>
    </row>
    <row r="591" spans="1:17" ht="45" x14ac:dyDescent="0.25">
      <c r="A591" s="113">
        <v>72141003</v>
      </c>
      <c r="B591" s="113" t="s">
        <v>789</v>
      </c>
      <c r="C591" s="113">
        <v>0</v>
      </c>
      <c r="D591" s="113">
        <v>4</v>
      </c>
      <c r="E591" s="113">
        <v>3</v>
      </c>
      <c r="F591" s="113">
        <v>1</v>
      </c>
      <c r="G591" s="113" t="s">
        <v>51</v>
      </c>
      <c r="H591" s="113">
        <v>0</v>
      </c>
      <c r="I591" s="206">
        <v>223100000</v>
      </c>
      <c r="J591" s="206">
        <f t="shared" si="19"/>
        <v>223100000</v>
      </c>
      <c r="K591" s="113">
        <v>0</v>
      </c>
      <c r="L591" s="113">
        <v>0</v>
      </c>
      <c r="M591" s="113" t="s">
        <v>707</v>
      </c>
      <c r="N591" s="113" t="s">
        <v>708</v>
      </c>
      <c r="O591" s="113" t="s">
        <v>709</v>
      </c>
      <c r="P591" s="113" t="s">
        <v>710</v>
      </c>
      <c r="Q591" s="40" t="s">
        <v>711</v>
      </c>
    </row>
    <row r="592" spans="1:17" ht="45" x14ac:dyDescent="0.25">
      <c r="A592" s="113">
        <v>81101500</v>
      </c>
      <c r="B592" s="113" t="s">
        <v>790</v>
      </c>
      <c r="C592" s="113">
        <v>0</v>
      </c>
      <c r="D592" s="113">
        <v>4</v>
      </c>
      <c r="E592" s="113">
        <v>3</v>
      </c>
      <c r="F592" s="113">
        <v>1</v>
      </c>
      <c r="G592" s="113" t="s">
        <v>76</v>
      </c>
      <c r="H592" s="113">
        <v>0</v>
      </c>
      <c r="I592" s="206">
        <v>19400000</v>
      </c>
      <c r="J592" s="206">
        <f t="shared" si="19"/>
        <v>19400000</v>
      </c>
      <c r="K592" s="113">
        <v>0</v>
      </c>
      <c r="L592" s="113">
        <v>0</v>
      </c>
      <c r="M592" s="113" t="s">
        <v>707</v>
      </c>
      <c r="N592" s="113" t="s">
        <v>708</v>
      </c>
      <c r="O592" s="113" t="s">
        <v>709</v>
      </c>
      <c r="P592" s="113" t="s">
        <v>710</v>
      </c>
      <c r="Q592" s="40" t="s">
        <v>711</v>
      </c>
    </row>
    <row r="593" spans="1:17" ht="75" x14ac:dyDescent="0.25">
      <c r="A593" s="113">
        <v>72141003</v>
      </c>
      <c r="B593" s="113" t="s">
        <v>791</v>
      </c>
      <c r="C593" s="113">
        <v>0</v>
      </c>
      <c r="D593" s="113">
        <v>4</v>
      </c>
      <c r="E593" s="113">
        <v>3</v>
      </c>
      <c r="F593" s="113">
        <v>1</v>
      </c>
      <c r="G593" s="113" t="s">
        <v>51</v>
      </c>
      <c r="H593" s="113">
        <v>0</v>
      </c>
      <c r="I593" s="206">
        <v>223100000</v>
      </c>
      <c r="J593" s="206">
        <f t="shared" si="19"/>
        <v>223100000</v>
      </c>
      <c r="K593" s="113">
        <v>0</v>
      </c>
      <c r="L593" s="113">
        <v>0</v>
      </c>
      <c r="M593" s="113" t="s">
        <v>707</v>
      </c>
      <c r="N593" s="113" t="s">
        <v>708</v>
      </c>
      <c r="O593" s="113" t="s">
        <v>709</v>
      </c>
      <c r="P593" s="113" t="s">
        <v>710</v>
      </c>
      <c r="Q593" s="40" t="s">
        <v>711</v>
      </c>
    </row>
    <row r="594" spans="1:17" ht="90" x14ac:dyDescent="0.25">
      <c r="A594" s="113">
        <v>81101500</v>
      </c>
      <c r="B594" s="113" t="s">
        <v>792</v>
      </c>
      <c r="C594" s="113">
        <v>0</v>
      </c>
      <c r="D594" s="113">
        <v>4</v>
      </c>
      <c r="E594" s="113">
        <v>3</v>
      </c>
      <c r="F594" s="113">
        <v>1</v>
      </c>
      <c r="G594" s="113" t="s">
        <v>76</v>
      </c>
      <c r="H594" s="113">
        <v>0</v>
      </c>
      <c r="I594" s="206">
        <v>19400000</v>
      </c>
      <c r="J594" s="206">
        <f t="shared" si="19"/>
        <v>19400000</v>
      </c>
      <c r="K594" s="113">
        <v>0</v>
      </c>
      <c r="L594" s="113">
        <v>0</v>
      </c>
      <c r="M594" s="113" t="s">
        <v>707</v>
      </c>
      <c r="N594" s="113" t="s">
        <v>708</v>
      </c>
      <c r="O594" s="113" t="s">
        <v>709</v>
      </c>
      <c r="P594" s="113" t="s">
        <v>710</v>
      </c>
      <c r="Q594" s="40" t="s">
        <v>711</v>
      </c>
    </row>
    <row r="595" spans="1:17" ht="45" x14ac:dyDescent="0.25">
      <c r="A595" s="113">
        <v>72141103</v>
      </c>
      <c r="B595" s="113" t="s">
        <v>793</v>
      </c>
      <c r="C595" s="113">
        <v>3</v>
      </c>
      <c r="D595" s="113">
        <v>4</v>
      </c>
      <c r="E595" s="113">
        <v>7</v>
      </c>
      <c r="F595" s="113">
        <v>1</v>
      </c>
      <c r="G595" s="113" t="s">
        <v>665</v>
      </c>
      <c r="H595" s="113">
        <v>1</v>
      </c>
      <c r="I595" s="206">
        <v>8740000000</v>
      </c>
      <c r="J595" s="206">
        <f t="shared" si="19"/>
        <v>8740000000</v>
      </c>
      <c r="K595" s="113">
        <v>0</v>
      </c>
      <c r="L595" s="113">
        <v>0</v>
      </c>
      <c r="M595" s="113" t="s">
        <v>707</v>
      </c>
      <c r="N595" s="113" t="s">
        <v>708</v>
      </c>
      <c r="O595" s="113" t="s">
        <v>709</v>
      </c>
      <c r="P595" s="113" t="s">
        <v>710</v>
      </c>
      <c r="Q595" s="40" t="s">
        <v>711</v>
      </c>
    </row>
    <row r="596" spans="1:17" ht="45" x14ac:dyDescent="0.25">
      <c r="A596" s="113">
        <v>72141103</v>
      </c>
      <c r="B596" s="113" t="s">
        <v>793</v>
      </c>
      <c r="C596" s="113">
        <v>3</v>
      </c>
      <c r="D596" s="113">
        <v>4</v>
      </c>
      <c r="E596" s="113">
        <v>7</v>
      </c>
      <c r="F596" s="113">
        <v>1</v>
      </c>
      <c r="G596" s="113" t="s">
        <v>665</v>
      </c>
      <c r="H596" s="113">
        <v>0</v>
      </c>
      <c r="I596" s="206">
        <v>3680000000</v>
      </c>
      <c r="J596" s="206">
        <f t="shared" si="19"/>
        <v>3680000000</v>
      </c>
      <c r="K596" s="113">
        <v>0</v>
      </c>
      <c r="L596" s="113">
        <v>0</v>
      </c>
      <c r="M596" s="113" t="s">
        <v>707</v>
      </c>
      <c r="N596" s="113" t="s">
        <v>708</v>
      </c>
      <c r="O596" s="113" t="s">
        <v>709</v>
      </c>
      <c r="P596" s="113" t="s">
        <v>710</v>
      </c>
      <c r="Q596" s="40" t="s">
        <v>711</v>
      </c>
    </row>
    <row r="597" spans="1:17" ht="45" x14ac:dyDescent="0.25">
      <c r="A597" s="113">
        <v>81101500</v>
      </c>
      <c r="B597" s="113" t="s">
        <v>794</v>
      </c>
      <c r="C597" s="113">
        <v>3</v>
      </c>
      <c r="D597" s="113">
        <v>4</v>
      </c>
      <c r="E597" s="113">
        <v>7</v>
      </c>
      <c r="F597" s="113">
        <v>1</v>
      </c>
      <c r="G597" s="113" t="s">
        <v>76</v>
      </c>
      <c r="H597" s="113">
        <v>1</v>
      </c>
      <c r="I597" s="206">
        <v>760000000</v>
      </c>
      <c r="J597" s="206">
        <f t="shared" si="19"/>
        <v>760000000</v>
      </c>
      <c r="K597" s="113">
        <v>0</v>
      </c>
      <c r="L597" s="113">
        <v>0</v>
      </c>
      <c r="M597" s="113" t="s">
        <v>707</v>
      </c>
      <c r="N597" s="113" t="s">
        <v>708</v>
      </c>
      <c r="O597" s="113" t="s">
        <v>709</v>
      </c>
      <c r="P597" s="113" t="s">
        <v>710</v>
      </c>
      <c r="Q597" s="40" t="s">
        <v>711</v>
      </c>
    </row>
    <row r="598" spans="1:17" ht="45" x14ac:dyDescent="0.25">
      <c r="A598" s="113">
        <v>81101500</v>
      </c>
      <c r="B598" s="113" t="s">
        <v>794</v>
      </c>
      <c r="C598" s="113">
        <v>3</v>
      </c>
      <c r="D598" s="113">
        <v>4</v>
      </c>
      <c r="E598" s="113">
        <v>7</v>
      </c>
      <c r="F598" s="113">
        <v>1</v>
      </c>
      <c r="G598" s="113" t="s">
        <v>76</v>
      </c>
      <c r="H598" s="113">
        <v>0</v>
      </c>
      <c r="I598" s="206">
        <v>320000000</v>
      </c>
      <c r="J598" s="206">
        <f t="shared" si="19"/>
        <v>320000000</v>
      </c>
      <c r="K598" s="113">
        <v>0</v>
      </c>
      <c r="L598" s="113">
        <v>0</v>
      </c>
      <c r="M598" s="113" t="s">
        <v>707</v>
      </c>
      <c r="N598" s="113" t="s">
        <v>708</v>
      </c>
      <c r="O598" s="113" t="s">
        <v>709</v>
      </c>
      <c r="P598" s="113" t="s">
        <v>710</v>
      </c>
      <c r="Q598" s="40" t="s">
        <v>711</v>
      </c>
    </row>
    <row r="599" spans="1:17" ht="45" x14ac:dyDescent="0.25">
      <c r="A599" s="113">
        <v>72141103</v>
      </c>
      <c r="B599" s="113" t="s">
        <v>795</v>
      </c>
      <c r="C599" s="113">
        <v>3</v>
      </c>
      <c r="D599" s="113">
        <v>4</v>
      </c>
      <c r="E599" s="113">
        <v>7</v>
      </c>
      <c r="F599" s="113">
        <v>1</v>
      </c>
      <c r="G599" s="113" t="s">
        <v>665</v>
      </c>
      <c r="H599" s="113">
        <v>1</v>
      </c>
      <c r="I599" s="206">
        <v>40480000000</v>
      </c>
      <c r="J599" s="206">
        <f t="shared" si="19"/>
        <v>40480000000</v>
      </c>
      <c r="K599" s="113">
        <v>0</v>
      </c>
      <c r="L599" s="113">
        <v>0</v>
      </c>
      <c r="M599" s="113" t="s">
        <v>707</v>
      </c>
      <c r="N599" s="113" t="s">
        <v>708</v>
      </c>
      <c r="O599" s="113" t="s">
        <v>709</v>
      </c>
      <c r="P599" s="113" t="s">
        <v>710</v>
      </c>
      <c r="Q599" s="40" t="s">
        <v>711</v>
      </c>
    </row>
    <row r="600" spans="1:17" ht="45" x14ac:dyDescent="0.25">
      <c r="A600" s="113">
        <v>72141103</v>
      </c>
      <c r="B600" s="113" t="s">
        <v>795</v>
      </c>
      <c r="C600" s="113">
        <v>3</v>
      </c>
      <c r="D600" s="113">
        <v>4</v>
      </c>
      <c r="E600" s="113">
        <v>7</v>
      </c>
      <c r="F600" s="113">
        <v>1</v>
      </c>
      <c r="G600" s="113" t="s">
        <v>665</v>
      </c>
      <c r="H600" s="113">
        <v>0</v>
      </c>
      <c r="I600" s="206">
        <v>303736436</v>
      </c>
      <c r="J600" s="206">
        <f t="shared" si="19"/>
        <v>303736436</v>
      </c>
      <c r="K600" s="113">
        <v>0</v>
      </c>
      <c r="L600" s="113">
        <v>0</v>
      </c>
      <c r="M600" s="113" t="s">
        <v>707</v>
      </c>
      <c r="N600" s="113" t="s">
        <v>708</v>
      </c>
      <c r="O600" s="113" t="s">
        <v>709</v>
      </c>
      <c r="P600" s="113" t="s">
        <v>710</v>
      </c>
      <c r="Q600" s="40" t="s">
        <v>711</v>
      </c>
    </row>
    <row r="601" spans="1:17" ht="45" x14ac:dyDescent="0.25">
      <c r="A601" s="113">
        <v>81101500</v>
      </c>
      <c r="B601" s="113" t="s">
        <v>796</v>
      </c>
      <c r="C601" s="113">
        <v>3</v>
      </c>
      <c r="D601" s="113">
        <v>4</v>
      </c>
      <c r="E601" s="113">
        <v>7</v>
      </c>
      <c r="F601" s="113">
        <v>1</v>
      </c>
      <c r="G601" s="113" t="s">
        <v>76</v>
      </c>
      <c r="H601" s="113">
        <v>1</v>
      </c>
      <c r="I601" s="206">
        <v>3520000000</v>
      </c>
      <c r="J601" s="206">
        <f t="shared" si="19"/>
        <v>3520000000</v>
      </c>
      <c r="K601" s="113">
        <v>0</v>
      </c>
      <c r="L601" s="113">
        <v>0</v>
      </c>
      <c r="M601" s="113" t="s">
        <v>707</v>
      </c>
      <c r="N601" s="113" t="s">
        <v>708</v>
      </c>
      <c r="O601" s="113" t="s">
        <v>709</v>
      </c>
      <c r="P601" s="113" t="s">
        <v>710</v>
      </c>
      <c r="Q601" s="40" t="s">
        <v>711</v>
      </c>
    </row>
    <row r="602" spans="1:17" ht="45" x14ac:dyDescent="0.25">
      <c r="A602" s="113">
        <v>81101500</v>
      </c>
      <c r="B602" s="113" t="s">
        <v>796</v>
      </c>
      <c r="C602" s="113">
        <v>3</v>
      </c>
      <c r="D602" s="113">
        <v>4</v>
      </c>
      <c r="E602" s="113">
        <v>7</v>
      </c>
      <c r="F602" s="113">
        <v>1</v>
      </c>
      <c r="G602" s="113" t="s">
        <v>76</v>
      </c>
      <c r="H602" s="113">
        <v>0</v>
      </c>
      <c r="I602" s="206">
        <v>26411864</v>
      </c>
      <c r="J602" s="206">
        <f t="shared" si="19"/>
        <v>26411864</v>
      </c>
      <c r="K602" s="113">
        <v>0</v>
      </c>
      <c r="L602" s="113">
        <v>0</v>
      </c>
      <c r="M602" s="113" t="s">
        <v>707</v>
      </c>
      <c r="N602" s="113" t="s">
        <v>708</v>
      </c>
      <c r="O602" s="113" t="s">
        <v>709</v>
      </c>
      <c r="P602" s="113" t="s">
        <v>710</v>
      </c>
      <c r="Q602" s="40" t="s">
        <v>711</v>
      </c>
    </row>
    <row r="603" spans="1:17" ht="45" x14ac:dyDescent="0.25">
      <c r="A603" s="113">
        <v>72141104</v>
      </c>
      <c r="B603" s="113" t="s">
        <v>797</v>
      </c>
      <c r="C603" s="113">
        <v>3</v>
      </c>
      <c r="D603" s="113">
        <v>4</v>
      </c>
      <c r="E603" s="113">
        <v>7</v>
      </c>
      <c r="F603" s="113">
        <v>1</v>
      </c>
      <c r="G603" s="113" t="s">
        <v>665</v>
      </c>
      <c r="H603" s="113">
        <v>0</v>
      </c>
      <c r="I603" s="206">
        <v>6136263564</v>
      </c>
      <c r="J603" s="206">
        <f t="shared" si="19"/>
        <v>6136263564</v>
      </c>
      <c r="K603" s="113">
        <v>0</v>
      </c>
      <c r="L603" s="113">
        <v>0</v>
      </c>
      <c r="M603" s="113" t="s">
        <v>707</v>
      </c>
      <c r="N603" s="113" t="s">
        <v>708</v>
      </c>
      <c r="O603" s="113" t="s">
        <v>709</v>
      </c>
      <c r="P603" s="113" t="s">
        <v>710</v>
      </c>
      <c r="Q603" s="40" t="s">
        <v>711</v>
      </c>
    </row>
    <row r="604" spans="1:17" ht="60" x14ac:dyDescent="0.25">
      <c r="A604" s="113">
        <v>81101500</v>
      </c>
      <c r="B604" s="113" t="s">
        <v>798</v>
      </c>
      <c r="C604" s="113">
        <v>3</v>
      </c>
      <c r="D604" s="113">
        <v>4</v>
      </c>
      <c r="E604" s="113">
        <v>7</v>
      </c>
      <c r="F604" s="113">
        <v>1</v>
      </c>
      <c r="G604" s="113" t="s">
        <v>76</v>
      </c>
      <c r="H604" s="113">
        <v>0</v>
      </c>
      <c r="I604" s="206">
        <v>533588136</v>
      </c>
      <c r="J604" s="206">
        <f t="shared" si="19"/>
        <v>533588136</v>
      </c>
      <c r="K604" s="113">
        <v>0</v>
      </c>
      <c r="L604" s="113">
        <v>0</v>
      </c>
      <c r="M604" s="113" t="s">
        <v>707</v>
      </c>
      <c r="N604" s="113" t="s">
        <v>708</v>
      </c>
      <c r="O604" s="113" t="s">
        <v>709</v>
      </c>
      <c r="P604" s="113" t="s">
        <v>710</v>
      </c>
      <c r="Q604" s="40" t="s">
        <v>711</v>
      </c>
    </row>
    <row r="605" spans="1:17" ht="45" x14ac:dyDescent="0.25">
      <c r="A605" s="113">
        <v>72141003</v>
      </c>
      <c r="B605" s="113" t="s">
        <v>799</v>
      </c>
      <c r="C605" s="113">
        <v>0</v>
      </c>
      <c r="D605" s="113">
        <v>4</v>
      </c>
      <c r="E605" s="113">
        <v>3</v>
      </c>
      <c r="F605" s="113">
        <v>1</v>
      </c>
      <c r="G605" s="113" t="s">
        <v>51</v>
      </c>
      <c r="H605" s="113">
        <v>0</v>
      </c>
      <c r="I605" s="206">
        <v>874000000</v>
      </c>
      <c r="J605" s="206">
        <f t="shared" si="19"/>
        <v>874000000</v>
      </c>
      <c r="K605" s="113">
        <v>0</v>
      </c>
      <c r="L605" s="113">
        <v>0</v>
      </c>
      <c r="M605" s="113" t="s">
        <v>707</v>
      </c>
      <c r="N605" s="113" t="s">
        <v>708</v>
      </c>
      <c r="O605" s="113" t="s">
        <v>709</v>
      </c>
      <c r="P605" s="113" t="s">
        <v>710</v>
      </c>
      <c r="Q605" s="40" t="s">
        <v>711</v>
      </c>
    </row>
    <row r="606" spans="1:17" ht="45" x14ac:dyDescent="0.25">
      <c r="A606" s="113">
        <v>81101500</v>
      </c>
      <c r="B606" s="113" t="s">
        <v>800</v>
      </c>
      <c r="C606" s="113">
        <v>0</v>
      </c>
      <c r="D606" s="113">
        <v>4</v>
      </c>
      <c r="E606" s="113">
        <v>3</v>
      </c>
      <c r="F606" s="113">
        <v>1</v>
      </c>
      <c r="G606" s="113" t="s">
        <v>76</v>
      </c>
      <c r="H606" s="113">
        <v>0</v>
      </c>
      <c r="I606" s="206">
        <v>76000000</v>
      </c>
      <c r="J606" s="206">
        <f t="shared" si="19"/>
        <v>76000000</v>
      </c>
      <c r="K606" s="113">
        <v>0</v>
      </c>
      <c r="L606" s="113">
        <v>0</v>
      </c>
      <c r="M606" s="113" t="s">
        <v>707</v>
      </c>
      <c r="N606" s="113" t="s">
        <v>708</v>
      </c>
      <c r="O606" s="113" t="s">
        <v>709</v>
      </c>
      <c r="P606" s="113" t="s">
        <v>710</v>
      </c>
      <c r="Q606" s="40" t="s">
        <v>711</v>
      </c>
    </row>
    <row r="607" spans="1:17" ht="45" x14ac:dyDescent="0.25">
      <c r="A607" s="113">
        <v>72141003</v>
      </c>
      <c r="B607" s="113" t="s">
        <v>801</v>
      </c>
      <c r="C607" s="113">
        <v>0</v>
      </c>
      <c r="D607" s="113">
        <v>4</v>
      </c>
      <c r="E607" s="113">
        <v>3</v>
      </c>
      <c r="F607" s="113">
        <v>1</v>
      </c>
      <c r="G607" s="113" t="s">
        <v>51</v>
      </c>
      <c r="H607" s="113">
        <v>0</v>
      </c>
      <c r="I607" s="206">
        <v>446200000</v>
      </c>
      <c r="J607" s="206">
        <f t="shared" si="19"/>
        <v>446200000</v>
      </c>
      <c r="K607" s="113">
        <v>0</v>
      </c>
      <c r="L607" s="113">
        <v>0</v>
      </c>
      <c r="M607" s="113" t="s">
        <v>707</v>
      </c>
      <c r="N607" s="113" t="s">
        <v>708</v>
      </c>
      <c r="O607" s="113" t="s">
        <v>709</v>
      </c>
      <c r="P607" s="113" t="s">
        <v>710</v>
      </c>
      <c r="Q607" s="40" t="s">
        <v>711</v>
      </c>
    </row>
    <row r="608" spans="1:17" ht="45" x14ac:dyDescent="0.25">
      <c r="A608" s="113">
        <v>81101500</v>
      </c>
      <c r="B608" s="113" t="s">
        <v>802</v>
      </c>
      <c r="C608" s="113">
        <v>0</v>
      </c>
      <c r="D608" s="113">
        <v>4</v>
      </c>
      <c r="E608" s="113">
        <v>3</v>
      </c>
      <c r="F608" s="113">
        <v>1</v>
      </c>
      <c r="G608" s="113" t="s">
        <v>76</v>
      </c>
      <c r="H608" s="113">
        <v>0</v>
      </c>
      <c r="I608" s="206">
        <v>38800000</v>
      </c>
      <c r="J608" s="206">
        <f t="shared" si="19"/>
        <v>38800000</v>
      </c>
      <c r="K608" s="113">
        <v>0</v>
      </c>
      <c r="L608" s="113">
        <v>0</v>
      </c>
      <c r="M608" s="113" t="s">
        <v>707</v>
      </c>
      <c r="N608" s="113" t="s">
        <v>708</v>
      </c>
      <c r="O608" s="113" t="s">
        <v>709</v>
      </c>
      <c r="P608" s="113" t="s">
        <v>710</v>
      </c>
      <c r="Q608" s="40" t="s">
        <v>711</v>
      </c>
    </row>
    <row r="609" spans="1:17" ht="45" x14ac:dyDescent="0.25">
      <c r="A609" s="113">
        <v>72141103</v>
      </c>
      <c r="B609" s="113" t="s">
        <v>803</v>
      </c>
      <c r="C609" s="113">
        <v>3</v>
      </c>
      <c r="D609" s="113">
        <v>4</v>
      </c>
      <c r="E609" s="113">
        <v>7</v>
      </c>
      <c r="F609" s="113">
        <v>1</v>
      </c>
      <c r="G609" s="113" t="s">
        <v>665</v>
      </c>
      <c r="H609" s="113">
        <v>0</v>
      </c>
      <c r="I609" s="206">
        <v>30360000000</v>
      </c>
      <c r="J609" s="206">
        <f t="shared" si="19"/>
        <v>30360000000</v>
      </c>
      <c r="K609" s="113">
        <v>0</v>
      </c>
      <c r="L609" s="113">
        <v>0</v>
      </c>
      <c r="M609" s="113" t="s">
        <v>707</v>
      </c>
      <c r="N609" s="113" t="s">
        <v>708</v>
      </c>
      <c r="O609" s="113" t="s">
        <v>709</v>
      </c>
      <c r="P609" s="113" t="s">
        <v>710</v>
      </c>
      <c r="Q609" s="40" t="s">
        <v>711</v>
      </c>
    </row>
    <row r="610" spans="1:17" ht="45" x14ac:dyDescent="0.25">
      <c r="A610" s="113">
        <v>81101500</v>
      </c>
      <c r="B610" s="113" t="s">
        <v>804</v>
      </c>
      <c r="C610" s="113">
        <v>3</v>
      </c>
      <c r="D610" s="113">
        <v>4</v>
      </c>
      <c r="E610" s="113">
        <v>7</v>
      </c>
      <c r="F610" s="113">
        <v>1</v>
      </c>
      <c r="G610" s="113" t="s">
        <v>76</v>
      </c>
      <c r="H610" s="113">
        <v>0</v>
      </c>
      <c r="I610" s="206">
        <v>2640000000</v>
      </c>
      <c r="J610" s="206">
        <f t="shared" si="19"/>
        <v>2640000000</v>
      </c>
      <c r="K610" s="113">
        <v>0</v>
      </c>
      <c r="L610" s="113">
        <v>0</v>
      </c>
      <c r="M610" s="113" t="s">
        <v>707</v>
      </c>
      <c r="N610" s="113" t="s">
        <v>708</v>
      </c>
      <c r="O610" s="113" t="s">
        <v>709</v>
      </c>
      <c r="P610" s="113" t="s">
        <v>710</v>
      </c>
      <c r="Q610" s="40" t="s">
        <v>711</v>
      </c>
    </row>
    <row r="611" spans="1:17" ht="45" x14ac:dyDescent="0.25">
      <c r="A611" s="113">
        <v>72141103</v>
      </c>
      <c r="B611" s="113" t="s">
        <v>805</v>
      </c>
      <c r="C611" s="113">
        <v>3</v>
      </c>
      <c r="D611" s="113">
        <v>4</v>
      </c>
      <c r="E611" s="113">
        <v>7</v>
      </c>
      <c r="F611" s="113">
        <v>1</v>
      </c>
      <c r="G611" s="113" t="s">
        <v>665</v>
      </c>
      <c r="H611" s="113">
        <v>0</v>
      </c>
      <c r="I611" s="206">
        <v>11040000000</v>
      </c>
      <c r="J611" s="206">
        <f t="shared" si="19"/>
        <v>11040000000</v>
      </c>
      <c r="K611" s="113">
        <v>0</v>
      </c>
      <c r="L611" s="113">
        <v>0</v>
      </c>
      <c r="M611" s="113" t="s">
        <v>707</v>
      </c>
      <c r="N611" s="113" t="s">
        <v>708</v>
      </c>
      <c r="O611" s="113" t="s">
        <v>709</v>
      </c>
      <c r="P611" s="113" t="s">
        <v>710</v>
      </c>
      <c r="Q611" s="40" t="s">
        <v>711</v>
      </c>
    </row>
    <row r="612" spans="1:17" ht="45" x14ac:dyDescent="0.25">
      <c r="A612" s="113">
        <v>81101500</v>
      </c>
      <c r="B612" s="113" t="s">
        <v>806</v>
      </c>
      <c r="C612" s="113">
        <v>3</v>
      </c>
      <c r="D612" s="113">
        <v>4</v>
      </c>
      <c r="E612" s="113">
        <v>7</v>
      </c>
      <c r="F612" s="113">
        <v>1</v>
      </c>
      <c r="G612" s="113" t="s">
        <v>76</v>
      </c>
      <c r="H612" s="113">
        <v>0</v>
      </c>
      <c r="I612" s="206">
        <v>960000000</v>
      </c>
      <c r="J612" s="206">
        <f t="shared" si="19"/>
        <v>960000000</v>
      </c>
      <c r="K612" s="113">
        <v>0</v>
      </c>
      <c r="L612" s="113">
        <v>0</v>
      </c>
      <c r="M612" s="113" t="s">
        <v>707</v>
      </c>
      <c r="N612" s="113" t="s">
        <v>708</v>
      </c>
      <c r="O612" s="113" t="s">
        <v>709</v>
      </c>
      <c r="P612" s="113" t="s">
        <v>710</v>
      </c>
      <c r="Q612" s="40" t="s">
        <v>711</v>
      </c>
    </row>
    <row r="613" spans="1:17" ht="45" x14ac:dyDescent="0.25">
      <c r="A613" s="113">
        <v>72141003</v>
      </c>
      <c r="B613" s="113" t="s">
        <v>807</v>
      </c>
      <c r="C613" s="113">
        <v>3</v>
      </c>
      <c r="D613" s="113">
        <v>4</v>
      </c>
      <c r="E613" s="113">
        <v>7</v>
      </c>
      <c r="F613" s="113">
        <v>1</v>
      </c>
      <c r="G613" s="113" t="s">
        <v>665</v>
      </c>
      <c r="H613" s="113">
        <v>0</v>
      </c>
      <c r="I613" s="206">
        <v>5152000000</v>
      </c>
      <c r="J613" s="206">
        <f t="shared" si="19"/>
        <v>5152000000</v>
      </c>
      <c r="K613" s="113">
        <v>0</v>
      </c>
      <c r="L613" s="113">
        <v>0</v>
      </c>
      <c r="M613" s="113" t="s">
        <v>707</v>
      </c>
      <c r="N613" s="113" t="s">
        <v>708</v>
      </c>
      <c r="O613" s="113" t="s">
        <v>709</v>
      </c>
      <c r="P613" s="113" t="s">
        <v>710</v>
      </c>
      <c r="Q613" s="40" t="s">
        <v>711</v>
      </c>
    </row>
    <row r="614" spans="1:17" ht="45" x14ac:dyDescent="0.25">
      <c r="A614" s="113">
        <v>81101500</v>
      </c>
      <c r="B614" s="113" t="s">
        <v>808</v>
      </c>
      <c r="C614" s="113">
        <v>3</v>
      </c>
      <c r="D614" s="113">
        <v>4</v>
      </c>
      <c r="E614" s="113">
        <v>7</v>
      </c>
      <c r="F614" s="113">
        <v>1</v>
      </c>
      <c r="G614" s="113" t="s">
        <v>76</v>
      </c>
      <c r="H614" s="113">
        <v>0</v>
      </c>
      <c r="I614" s="206">
        <v>448000000</v>
      </c>
      <c r="J614" s="206">
        <f t="shared" si="19"/>
        <v>448000000</v>
      </c>
      <c r="K614" s="113">
        <v>0</v>
      </c>
      <c r="L614" s="113">
        <v>0</v>
      </c>
      <c r="M614" s="113" t="s">
        <v>707</v>
      </c>
      <c r="N614" s="113" t="s">
        <v>708</v>
      </c>
      <c r="O614" s="113" t="s">
        <v>709</v>
      </c>
      <c r="P614" s="113" t="s">
        <v>710</v>
      </c>
      <c r="Q614" s="40" t="s">
        <v>711</v>
      </c>
    </row>
    <row r="615" spans="1:17" ht="45" x14ac:dyDescent="0.25">
      <c r="A615" s="113">
        <v>72141003</v>
      </c>
      <c r="B615" s="113" t="s">
        <v>809</v>
      </c>
      <c r="C615" s="113">
        <v>3</v>
      </c>
      <c r="D615" s="113">
        <v>4</v>
      </c>
      <c r="E615" s="113">
        <v>7</v>
      </c>
      <c r="F615" s="113">
        <v>1</v>
      </c>
      <c r="G615" s="113" t="s">
        <v>665</v>
      </c>
      <c r="H615" s="113">
        <v>0</v>
      </c>
      <c r="I615" s="206">
        <v>5152000000</v>
      </c>
      <c r="J615" s="206">
        <f t="shared" si="19"/>
        <v>5152000000</v>
      </c>
      <c r="K615" s="113">
        <v>0</v>
      </c>
      <c r="L615" s="113">
        <v>0</v>
      </c>
      <c r="M615" s="113" t="s">
        <v>707</v>
      </c>
      <c r="N615" s="113" t="s">
        <v>708</v>
      </c>
      <c r="O615" s="113" t="s">
        <v>709</v>
      </c>
      <c r="P615" s="113" t="s">
        <v>710</v>
      </c>
      <c r="Q615" s="40" t="s">
        <v>711</v>
      </c>
    </row>
    <row r="616" spans="1:17" ht="45" x14ac:dyDescent="0.25">
      <c r="A616" s="113">
        <v>81101500</v>
      </c>
      <c r="B616" s="113" t="s">
        <v>810</v>
      </c>
      <c r="C616" s="113">
        <v>3</v>
      </c>
      <c r="D616" s="113">
        <v>4</v>
      </c>
      <c r="E616" s="113">
        <v>7</v>
      </c>
      <c r="F616" s="113">
        <v>1</v>
      </c>
      <c r="G616" s="113" t="s">
        <v>76</v>
      </c>
      <c r="H616" s="113">
        <v>0</v>
      </c>
      <c r="I616" s="206">
        <v>448000000</v>
      </c>
      <c r="J616" s="206">
        <f t="shared" si="19"/>
        <v>448000000</v>
      </c>
      <c r="K616" s="113">
        <v>0</v>
      </c>
      <c r="L616" s="113">
        <v>0</v>
      </c>
      <c r="M616" s="113" t="s">
        <v>707</v>
      </c>
      <c r="N616" s="113" t="s">
        <v>708</v>
      </c>
      <c r="O616" s="113" t="s">
        <v>709</v>
      </c>
      <c r="P616" s="113" t="s">
        <v>710</v>
      </c>
      <c r="Q616" s="40" t="s">
        <v>711</v>
      </c>
    </row>
    <row r="617" spans="1:17" ht="45" x14ac:dyDescent="0.25">
      <c r="A617" s="113">
        <v>72141103</v>
      </c>
      <c r="B617" s="113" t="s">
        <v>811</v>
      </c>
      <c r="C617" s="113">
        <v>3</v>
      </c>
      <c r="D617" s="113">
        <v>4</v>
      </c>
      <c r="E617" s="113">
        <v>7</v>
      </c>
      <c r="F617" s="113">
        <v>1</v>
      </c>
      <c r="G617" s="113" t="s">
        <v>665</v>
      </c>
      <c r="H617" s="113">
        <v>0</v>
      </c>
      <c r="I617" s="206">
        <v>21160000000</v>
      </c>
      <c r="J617" s="206">
        <f t="shared" si="19"/>
        <v>21160000000</v>
      </c>
      <c r="K617" s="113">
        <v>0</v>
      </c>
      <c r="L617" s="113">
        <v>0</v>
      </c>
      <c r="M617" s="113" t="s">
        <v>707</v>
      </c>
      <c r="N617" s="113" t="s">
        <v>708</v>
      </c>
      <c r="O617" s="113" t="s">
        <v>709</v>
      </c>
      <c r="P617" s="113" t="s">
        <v>710</v>
      </c>
      <c r="Q617" s="40" t="s">
        <v>711</v>
      </c>
    </row>
    <row r="618" spans="1:17" ht="45" x14ac:dyDescent="0.25">
      <c r="A618" s="113">
        <v>81101500</v>
      </c>
      <c r="B618" s="113" t="s">
        <v>812</v>
      </c>
      <c r="C618" s="113">
        <v>3</v>
      </c>
      <c r="D618" s="113">
        <v>4</v>
      </c>
      <c r="E618" s="113">
        <v>7</v>
      </c>
      <c r="F618" s="113">
        <v>1</v>
      </c>
      <c r="G618" s="113" t="s">
        <v>76</v>
      </c>
      <c r="H618" s="113">
        <v>0</v>
      </c>
      <c r="I618" s="206">
        <v>1840000000</v>
      </c>
      <c r="J618" s="206">
        <f t="shared" si="19"/>
        <v>1840000000</v>
      </c>
      <c r="K618" s="113">
        <v>0</v>
      </c>
      <c r="L618" s="113">
        <v>0</v>
      </c>
      <c r="M618" s="113" t="s">
        <v>707</v>
      </c>
      <c r="N618" s="113" t="s">
        <v>708</v>
      </c>
      <c r="O618" s="113" t="s">
        <v>709</v>
      </c>
      <c r="P618" s="113" t="s">
        <v>710</v>
      </c>
      <c r="Q618" s="40" t="s">
        <v>711</v>
      </c>
    </row>
    <row r="619" spans="1:17" ht="45" x14ac:dyDescent="0.25">
      <c r="A619" s="113">
        <v>72141108</v>
      </c>
      <c r="B619" s="113" t="s">
        <v>813</v>
      </c>
      <c r="C619" s="113">
        <v>3</v>
      </c>
      <c r="D619" s="113">
        <v>4</v>
      </c>
      <c r="E619" s="113">
        <v>7</v>
      </c>
      <c r="F619" s="113">
        <v>1</v>
      </c>
      <c r="G619" s="113" t="s">
        <v>665</v>
      </c>
      <c r="H619" s="113">
        <v>0</v>
      </c>
      <c r="I619" s="206">
        <v>1840000000</v>
      </c>
      <c r="J619" s="206">
        <f t="shared" si="19"/>
        <v>1840000000</v>
      </c>
      <c r="K619" s="113">
        <v>0</v>
      </c>
      <c r="L619" s="113">
        <v>0</v>
      </c>
      <c r="M619" s="113" t="s">
        <v>707</v>
      </c>
      <c r="N619" s="113" t="s">
        <v>708</v>
      </c>
      <c r="O619" s="113" t="s">
        <v>709</v>
      </c>
      <c r="P619" s="113" t="s">
        <v>710</v>
      </c>
      <c r="Q619" s="40" t="s">
        <v>711</v>
      </c>
    </row>
    <row r="620" spans="1:17" ht="45" x14ac:dyDescent="0.25">
      <c r="A620" s="113">
        <v>81101500</v>
      </c>
      <c r="B620" s="113" t="s">
        <v>814</v>
      </c>
      <c r="C620" s="113">
        <v>3</v>
      </c>
      <c r="D620" s="113">
        <v>4</v>
      </c>
      <c r="E620" s="113">
        <v>7</v>
      </c>
      <c r="F620" s="113">
        <v>1</v>
      </c>
      <c r="G620" s="113" t="s">
        <v>76</v>
      </c>
      <c r="H620" s="113">
        <v>0</v>
      </c>
      <c r="I620" s="206">
        <v>160000000</v>
      </c>
      <c r="J620" s="206">
        <f t="shared" si="19"/>
        <v>160000000</v>
      </c>
      <c r="K620" s="113">
        <v>0</v>
      </c>
      <c r="L620" s="113">
        <v>0</v>
      </c>
      <c r="M620" s="113" t="s">
        <v>707</v>
      </c>
      <c r="N620" s="113" t="s">
        <v>708</v>
      </c>
      <c r="O620" s="113" t="s">
        <v>709</v>
      </c>
      <c r="P620" s="113" t="s">
        <v>710</v>
      </c>
      <c r="Q620" s="40" t="s">
        <v>711</v>
      </c>
    </row>
    <row r="621" spans="1:17" ht="60" x14ac:dyDescent="0.25">
      <c r="A621" s="113">
        <v>72141003</v>
      </c>
      <c r="B621" s="113" t="s">
        <v>815</v>
      </c>
      <c r="C621" s="113">
        <v>3</v>
      </c>
      <c r="D621" s="113">
        <v>4</v>
      </c>
      <c r="E621" s="113">
        <v>3</v>
      </c>
      <c r="F621" s="113">
        <v>1</v>
      </c>
      <c r="G621" s="113" t="s">
        <v>51</v>
      </c>
      <c r="H621" s="113">
        <v>0</v>
      </c>
      <c r="I621" s="206">
        <v>874000000</v>
      </c>
      <c r="J621" s="206">
        <f t="shared" si="19"/>
        <v>874000000</v>
      </c>
      <c r="K621" s="113">
        <v>0</v>
      </c>
      <c r="L621" s="113">
        <v>0</v>
      </c>
      <c r="M621" s="113" t="s">
        <v>707</v>
      </c>
      <c r="N621" s="113" t="s">
        <v>708</v>
      </c>
      <c r="O621" s="113" t="s">
        <v>709</v>
      </c>
      <c r="P621" s="113" t="s">
        <v>710</v>
      </c>
      <c r="Q621" s="40" t="s">
        <v>711</v>
      </c>
    </row>
    <row r="622" spans="1:17" ht="60" x14ac:dyDescent="0.25">
      <c r="A622" s="113">
        <v>81101500</v>
      </c>
      <c r="B622" s="113" t="s">
        <v>816</v>
      </c>
      <c r="C622" s="113">
        <v>3</v>
      </c>
      <c r="D622" s="113">
        <v>4</v>
      </c>
      <c r="E622" s="113">
        <v>3</v>
      </c>
      <c r="F622" s="113">
        <v>1</v>
      </c>
      <c r="G622" s="113" t="s">
        <v>76</v>
      </c>
      <c r="H622" s="113">
        <v>0</v>
      </c>
      <c r="I622" s="206">
        <v>76000000</v>
      </c>
      <c r="J622" s="206">
        <f t="shared" si="19"/>
        <v>76000000</v>
      </c>
      <c r="K622" s="113">
        <v>0</v>
      </c>
      <c r="L622" s="113">
        <v>0</v>
      </c>
      <c r="M622" s="113" t="s">
        <v>707</v>
      </c>
      <c r="N622" s="113" t="s">
        <v>708</v>
      </c>
      <c r="O622" s="113" t="s">
        <v>709</v>
      </c>
      <c r="P622" s="113" t="s">
        <v>710</v>
      </c>
      <c r="Q622" s="40" t="s">
        <v>711</v>
      </c>
    </row>
    <row r="623" spans="1:17" ht="45" x14ac:dyDescent="0.25">
      <c r="A623" s="113">
        <v>72141003</v>
      </c>
      <c r="B623" s="113" t="s">
        <v>817</v>
      </c>
      <c r="C623" s="113">
        <v>3</v>
      </c>
      <c r="D623" s="113">
        <v>4</v>
      </c>
      <c r="E623" s="113">
        <v>3</v>
      </c>
      <c r="F623" s="113">
        <v>1</v>
      </c>
      <c r="G623" s="113" t="s">
        <v>51</v>
      </c>
      <c r="H623" s="113">
        <v>0</v>
      </c>
      <c r="I623" s="206">
        <v>262200000</v>
      </c>
      <c r="J623" s="206">
        <f t="shared" si="19"/>
        <v>262200000</v>
      </c>
      <c r="K623" s="113">
        <v>0</v>
      </c>
      <c r="L623" s="113">
        <v>0</v>
      </c>
      <c r="M623" s="113" t="s">
        <v>707</v>
      </c>
      <c r="N623" s="113" t="s">
        <v>708</v>
      </c>
      <c r="O623" s="113" t="s">
        <v>709</v>
      </c>
      <c r="P623" s="113" t="s">
        <v>710</v>
      </c>
      <c r="Q623" s="40" t="s">
        <v>711</v>
      </c>
    </row>
    <row r="624" spans="1:17" ht="45" x14ac:dyDescent="0.25">
      <c r="A624" s="113">
        <v>81101500</v>
      </c>
      <c r="B624" s="113" t="s">
        <v>818</v>
      </c>
      <c r="C624" s="113">
        <v>3</v>
      </c>
      <c r="D624" s="113">
        <v>4</v>
      </c>
      <c r="E624" s="113">
        <v>3</v>
      </c>
      <c r="F624" s="113">
        <v>1</v>
      </c>
      <c r="G624" s="113" t="s">
        <v>76</v>
      </c>
      <c r="H624" s="113">
        <v>0</v>
      </c>
      <c r="I624" s="206">
        <v>22800000</v>
      </c>
      <c r="J624" s="206">
        <f t="shared" si="19"/>
        <v>22800000</v>
      </c>
      <c r="K624" s="113">
        <v>0</v>
      </c>
      <c r="L624" s="113">
        <v>0</v>
      </c>
      <c r="M624" s="113" t="s">
        <v>707</v>
      </c>
      <c r="N624" s="113" t="s">
        <v>708</v>
      </c>
      <c r="O624" s="113" t="s">
        <v>709</v>
      </c>
      <c r="P624" s="113" t="s">
        <v>710</v>
      </c>
      <c r="Q624" s="40" t="s">
        <v>711</v>
      </c>
    </row>
    <row r="625" spans="1:17" ht="45" x14ac:dyDescent="0.25">
      <c r="A625" s="113">
        <v>72141003</v>
      </c>
      <c r="B625" s="113" t="s">
        <v>819</v>
      </c>
      <c r="C625" s="113">
        <v>3</v>
      </c>
      <c r="D625" s="113">
        <v>4</v>
      </c>
      <c r="E625" s="113">
        <v>3</v>
      </c>
      <c r="F625" s="113">
        <v>1</v>
      </c>
      <c r="G625" s="113" t="s">
        <v>51</v>
      </c>
      <c r="H625" s="113">
        <v>0</v>
      </c>
      <c r="I625" s="206">
        <v>441600000</v>
      </c>
      <c r="J625" s="206">
        <f t="shared" si="19"/>
        <v>441600000</v>
      </c>
      <c r="K625" s="113">
        <v>0</v>
      </c>
      <c r="L625" s="113">
        <v>0</v>
      </c>
      <c r="M625" s="113" t="s">
        <v>707</v>
      </c>
      <c r="N625" s="113" t="s">
        <v>708</v>
      </c>
      <c r="O625" s="113" t="s">
        <v>709</v>
      </c>
      <c r="P625" s="113" t="s">
        <v>710</v>
      </c>
      <c r="Q625" s="40" t="s">
        <v>711</v>
      </c>
    </row>
    <row r="626" spans="1:17" ht="45" x14ac:dyDescent="0.25">
      <c r="A626" s="113">
        <v>81101500</v>
      </c>
      <c r="B626" s="113" t="s">
        <v>820</v>
      </c>
      <c r="C626" s="113">
        <v>3</v>
      </c>
      <c r="D626" s="113">
        <v>4</v>
      </c>
      <c r="E626" s="113">
        <v>3</v>
      </c>
      <c r="F626" s="113">
        <v>1</v>
      </c>
      <c r="G626" s="113" t="s">
        <v>76</v>
      </c>
      <c r="H626" s="113">
        <v>0</v>
      </c>
      <c r="I626" s="206">
        <v>38400000</v>
      </c>
      <c r="J626" s="206">
        <f t="shared" si="19"/>
        <v>38400000</v>
      </c>
      <c r="K626" s="113">
        <v>0</v>
      </c>
      <c r="L626" s="113">
        <v>0</v>
      </c>
      <c r="M626" s="113" t="s">
        <v>707</v>
      </c>
      <c r="N626" s="113" t="s">
        <v>708</v>
      </c>
      <c r="O626" s="113" t="s">
        <v>709</v>
      </c>
      <c r="P626" s="113" t="s">
        <v>710</v>
      </c>
      <c r="Q626" s="40" t="s">
        <v>711</v>
      </c>
    </row>
    <row r="627" spans="1:17" ht="45" x14ac:dyDescent="0.25">
      <c r="A627" s="113">
        <v>72141003</v>
      </c>
      <c r="B627" s="113" t="s">
        <v>821</v>
      </c>
      <c r="C627" s="113">
        <v>3</v>
      </c>
      <c r="D627" s="113">
        <v>4</v>
      </c>
      <c r="E627" s="113">
        <v>3</v>
      </c>
      <c r="F627" s="113">
        <v>1</v>
      </c>
      <c r="G627" s="113" t="s">
        <v>51</v>
      </c>
      <c r="H627" s="113">
        <v>0</v>
      </c>
      <c r="I627" s="206">
        <v>174800000</v>
      </c>
      <c r="J627" s="206">
        <f t="shared" si="19"/>
        <v>174800000</v>
      </c>
      <c r="K627" s="113">
        <v>0</v>
      </c>
      <c r="L627" s="113">
        <v>0</v>
      </c>
      <c r="M627" s="113" t="s">
        <v>707</v>
      </c>
      <c r="N627" s="113" t="s">
        <v>708</v>
      </c>
      <c r="O627" s="113" t="s">
        <v>709</v>
      </c>
      <c r="P627" s="113" t="s">
        <v>710</v>
      </c>
      <c r="Q627" s="40" t="s">
        <v>711</v>
      </c>
    </row>
    <row r="628" spans="1:17" ht="45" x14ac:dyDescent="0.25">
      <c r="A628" s="113">
        <v>81101500</v>
      </c>
      <c r="B628" s="113" t="s">
        <v>822</v>
      </c>
      <c r="C628" s="113">
        <v>3</v>
      </c>
      <c r="D628" s="113">
        <v>4</v>
      </c>
      <c r="E628" s="113">
        <v>3</v>
      </c>
      <c r="F628" s="113">
        <v>1</v>
      </c>
      <c r="G628" s="113" t="s">
        <v>76</v>
      </c>
      <c r="H628" s="113">
        <v>0</v>
      </c>
      <c r="I628" s="206">
        <v>15200000</v>
      </c>
      <c r="J628" s="206">
        <f t="shared" si="19"/>
        <v>15200000</v>
      </c>
      <c r="K628" s="113">
        <v>0</v>
      </c>
      <c r="L628" s="113">
        <v>0</v>
      </c>
      <c r="M628" s="113" t="s">
        <v>707</v>
      </c>
      <c r="N628" s="113" t="s">
        <v>708</v>
      </c>
      <c r="O628" s="113" t="s">
        <v>709</v>
      </c>
      <c r="P628" s="113" t="s">
        <v>710</v>
      </c>
      <c r="Q628" s="40" t="s">
        <v>711</v>
      </c>
    </row>
    <row r="629" spans="1:17" ht="60" x14ac:dyDescent="0.25">
      <c r="A629" s="113">
        <v>72141103</v>
      </c>
      <c r="B629" s="113" t="s">
        <v>823</v>
      </c>
      <c r="C629" s="113">
        <v>3</v>
      </c>
      <c r="D629" s="113">
        <v>4</v>
      </c>
      <c r="E629" s="113">
        <v>7</v>
      </c>
      <c r="F629" s="113">
        <v>1</v>
      </c>
      <c r="G629" s="113" t="s">
        <v>665</v>
      </c>
      <c r="H629" s="113">
        <v>0</v>
      </c>
      <c r="I629" s="206">
        <v>11408000000</v>
      </c>
      <c r="J629" s="206">
        <f t="shared" si="19"/>
        <v>11408000000</v>
      </c>
      <c r="K629" s="113">
        <v>0</v>
      </c>
      <c r="L629" s="113">
        <v>0</v>
      </c>
      <c r="M629" s="113" t="s">
        <v>707</v>
      </c>
      <c r="N629" s="113" t="s">
        <v>708</v>
      </c>
      <c r="O629" s="113" t="s">
        <v>709</v>
      </c>
      <c r="P629" s="113" t="s">
        <v>710</v>
      </c>
      <c r="Q629" s="40" t="s">
        <v>711</v>
      </c>
    </row>
    <row r="630" spans="1:17" ht="60" x14ac:dyDescent="0.25">
      <c r="A630" s="113">
        <v>81101500</v>
      </c>
      <c r="B630" s="113" t="s">
        <v>824</v>
      </c>
      <c r="C630" s="113">
        <v>3</v>
      </c>
      <c r="D630" s="113">
        <v>4</v>
      </c>
      <c r="E630" s="113">
        <v>7</v>
      </c>
      <c r="F630" s="113">
        <v>1</v>
      </c>
      <c r="G630" s="113" t="s">
        <v>76</v>
      </c>
      <c r="H630" s="113">
        <v>0</v>
      </c>
      <c r="I630" s="206">
        <v>992000000</v>
      </c>
      <c r="J630" s="206">
        <f t="shared" ref="J630:J673" si="20">+I630</f>
        <v>992000000</v>
      </c>
      <c r="K630" s="113">
        <v>0</v>
      </c>
      <c r="L630" s="113">
        <v>0</v>
      </c>
      <c r="M630" s="113" t="s">
        <v>707</v>
      </c>
      <c r="N630" s="113" t="s">
        <v>708</v>
      </c>
      <c r="O630" s="113" t="s">
        <v>709</v>
      </c>
      <c r="P630" s="113" t="s">
        <v>710</v>
      </c>
      <c r="Q630" s="40" t="s">
        <v>711</v>
      </c>
    </row>
    <row r="631" spans="1:17" ht="45" x14ac:dyDescent="0.25">
      <c r="A631" s="113">
        <v>72141103</v>
      </c>
      <c r="B631" s="113" t="s">
        <v>825</v>
      </c>
      <c r="C631" s="113">
        <v>3</v>
      </c>
      <c r="D631" s="113">
        <v>4</v>
      </c>
      <c r="E631" s="113">
        <v>7</v>
      </c>
      <c r="F631" s="113">
        <v>1</v>
      </c>
      <c r="G631" s="113" t="s">
        <v>665</v>
      </c>
      <c r="H631" s="113">
        <v>0</v>
      </c>
      <c r="I631" s="206">
        <v>18400000000</v>
      </c>
      <c r="J631" s="206">
        <f t="shared" si="20"/>
        <v>18400000000</v>
      </c>
      <c r="K631" s="113">
        <v>0</v>
      </c>
      <c r="L631" s="113">
        <v>0</v>
      </c>
      <c r="M631" s="113" t="s">
        <v>707</v>
      </c>
      <c r="N631" s="113" t="s">
        <v>708</v>
      </c>
      <c r="O631" s="113" t="s">
        <v>709</v>
      </c>
      <c r="P631" s="113" t="s">
        <v>710</v>
      </c>
      <c r="Q631" s="40" t="s">
        <v>711</v>
      </c>
    </row>
    <row r="632" spans="1:17" ht="45" x14ac:dyDescent="0.25">
      <c r="A632" s="113">
        <v>81101500</v>
      </c>
      <c r="B632" s="113" t="s">
        <v>826</v>
      </c>
      <c r="C632" s="113">
        <v>3</v>
      </c>
      <c r="D632" s="113">
        <v>4</v>
      </c>
      <c r="E632" s="113">
        <v>7</v>
      </c>
      <c r="F632" s="113">
        <v>1</v>
      </c>
      <c r="G632" s="113" t="s">
        <v>76</v>
      </c>
      <c r="H632" s="113">
        <v>0</v>
      </c>
      <c r="I632" s="206">
        <v>1600000000</v>
      </c>
      <c r="J632" s="206">
        <f t="shared" si="20"/>
        <v>1600000000</v>
      </c>
      <c r="K632" s="113">
        <v>0</v>
      </c>
      <c r="L632" s="113">
        <v>0</v>
      </c>
      <c r="M632" s="113" t="s">
        <v>707</v>
      </c>
      <c r="N632" s="113" t="s">
        <v>708</v>
      </c>
      <c r="O632" s="113" t="s">
        <v>709</v>
      </c>
      <c r="P632" s="113" t="s">
        <v>710</v>
      </c>
      <c r="Q632" s="40" t="s">
        <v>711</v>
      </c>
    </row>
    <row r="633" spans="1:17" ht="45" x14ac:dyDescent="0.25">
      <c r="A633" s="113">
        <v>72141003</v>
      </c>
      <c r="B633" s="113" t="s">
        <v>827</v>
      </c>
      <c r="C633" s="113">
        <v>3</v>
      </c>
      <c r="D633" s="113">
        <v>4</v>
      </c>
      <c r="E633" s="113">
        <v>7</v>
      </c>
      <c r="F633" s="113">
        <v>1</v>
      </c>
      <c r="G633" s="113" t="s">
        <v>665</v>
      </c>
      <c r="H633" s="113">
        <v>0</v>
      </c>
      <c r="I633" s="206">
        <v>1840000000</v>
      </c>
      <c r="J633" s="206">
        <f t="shared" si="20"/>
        <v>1840000000</v>
      </c>
      <c r="K633" s="113">
        <v>0</v>
      </c>
      <c r="L633" s="113">
        <v>0</v>
      </c>
      <c r="M633" s="113" t="s">
        <v>707</v>
      </c>
      <c r="N633" s="113" t="s">
        <v>708</v>
      </c>
      <c r="O633" s="113" t="s">
        <v>709</v>
      </c>
      <c r="P633" s="113" t="s">
        <v>710</v>
      </c>
      <c r="Q633" s="40" t="s">
        <v>711</v>
      </c>
    </row>
    <row r="634" spans="1:17" ht="45" x14ac:dyDescent="0.25">
      <c r="A634" s="113">
        <v>81101500</v>
      </c>
      <c r="B634" s="113" t="s">
        <v>828</v>
      </c>
      <c r="C634" s="113">
        <v>3</v>
      </c>
      <c r="D634" s="113">
        <v>4</v>
      </c>
      <c r="E634" s="113">
        <v>7</v>
      </c>
      <c r="F634" s="113">
        <v>1</v>
      </c>
      <c r="G634" s="113" t="s">
        <v>76</v>
      </c>
      <c r="H634" s="113">
        <v>0</v>
      </c>
      <c r="I634" s="206">
        <v>160000000</v>
      </c>
      <c r="J634" s="206">
        <f t="shared" si="20"/>
        <v>160000000</v>
      </c>
      <c r="K634" s="113">
        <v>0</v>
      </c>
      <c r="L634" s="113">
        <v>0</v>
      </c>
      <c r="M634" s="113" t="s">
        <v>707</v>
      </c>
      <c r="N634" s="113" t="s">
        <v>708</v>
      </c>
      <c r="O634" s="113" t="s">
        <v>709</v>
      </c>
      <c r="P634" s="113" t="s">
        <v>710</v>
      </c>
      <c r="Q634" s="40" t="s">
        <v>711</v>
      </c>
    </row>
    <row r="635" spans="1:17" ht="45" x14ac:dyDescent="0.25">
      <c r="A635" s="113">
        <v>72141104</v>
      </c>
      <c r="B635" s="113" t="s">
        <v>829</v>
      </c>
      <c r="C635" s="113">
        <v>3</v>
      </c>
      <c r="D635" s="113">
        <v>4</v>
      </c>
      <c r="E635" s="113">
        <v>7</v>
      </c>
      <c r="F635" s="113">
        <v>1</v>
      </c>
      <c r="G635" s="113" t="s">
        <v>665</v>
      </c>
      <c r="H635" s="113">
        <v>0</v>
      </c>
      <c r="I635" s="206">
        <v>9752000000</v>
      </c>
      <c r="J635" s="206">
        <f t="shared" si="20"/>
        <v>9752000000</v>
      </c>
      <c r="K635" s="113">
        <v>0</v>
      </c>
      <c r="L635" s="113">
        <v>0</v>
      </c>
      <c r="M635" s="113" t="s">
        <v>707</v>
      </c>
      <c r="N635" s="113" t="s">
        <v>708</v>
      </c>
      <c r="O635" s="113" t="s">
        <v>709</v>
      </c>
      <c r="P635" s="113" t="s">
        <v>710</v>
      </c>
      <c r="Q635" s="40" t="s">
        <v>711</v>
      </c>
    </row>
    <row r="636" spans="1:17" ht="45" x14ac:dyDescent="0.25">
      <c r="A636" s="113">
        <v>72141003</v>
      </c>
      <c r="B636" s="113" t="s">
        <v>829</v>
      </c>
      <c r="C636" s="113">
        <v>3</v>
      </c>
      <c r="D636" s="113">
        <v>4</v>
      </c>
      <c r="E636" s="113">
        <v>7</v>
      </c>
      <c r="F636" s="113">
        <v>1</v>
      </c>
      <c r="G636" s="113" t="s">
        <v>665</v>
      </c>
      <c r="H636" s="113">
        <v>0</v>
      </c>
      <c r="I636" s="206">
        <v>7335068000</v>
      </c>
      <c r="J636" s="206">
        <f t="shared" si="20"/>
        <v>7335068000</v>
      </c>
      <c r="K636" s="113">
        <v>0</v>
      </c>
      <c r="L636" s="113">
        <v>0</v>
      </c>
      <c r="M636" s="113" t="s">
        <v>707</v>
      </c>
      <c r="N636" s="113" t="s">
        <v>708</v>
      </c>
      <c r="O636" s="113" t="s">
        <v>709</v>
      </c>
      <c r="P636" s="113" t="s">
        <v>710</v>
      </c>
      <c r="Q636" s="40" t="s">
        <v>711</v>
      </c>
    </row>
    <row r="637" spans="1:17" ht="45" x14ac:dyDescent="0.25">
      <c r="A637" s="113">
        <v>81101500</v>
      </c>
      <c r="B637" s="113" t="s">
        <v>830</v>
      </c>
      <c r="C637" s="113">
        <v>3</v>
      </c>
      <c r="D637" s="113">
        <v>4</v>
      </c>
      <c r="E637" s="113">
        <v>7</v>
      </c>
      <c r="F637" s="113">
        <v>1</v>
      </c>
      <c r="G637" s="113" t="s">
        <v>76</v>
      </c>
      <c r="H637" s="113">
        <v>0</v>
      </c>
      <c r="I637" s="206">
        <v>1485832000</v>
      </c>
      <c r="J637" s="206">
        <f t="shared" si="20"/>
        <v>1485832000</v>
      </c>
      <c r="K637" s="113">
        <v>0</v>
      </c>
      <c r="L637" s="113">
        <v>0</v>
      </c>
      <c r="M637" s="113" t="s">
        <v>707</v>
      </c>
      <c r="N637" s="113" t="s">
        <v>708</v>
      </c>
      <c r="O637" s="113" t="s">
        <v>709</v>
      </c>
      <c r="P637" s="113" t="s">
        <v>710</v>
      </c>
      <c r="Q637" s="40" t="s">
        <v>711</v>
      </c>
    </row>
    <row r="638" spans="1:17" ht="45" x14ac:dyDescent="0.25">
      <c r="A638" s="113">
        <v>72141108</v>
      </c>
      <c r="B638" s="113" t="s">
        <v>831</v>
      </c>
      <c r="C638" s="113">
        <v>3</v>
      </c>
      <c r="D638" s="113">
        <v>4</v>
      </c>
      <c r="E638" s="113">
        <v>7</v>
      </c>
      <c r="F638" s="113">
        <v>1</v>
      </c>
      <c r="G638" s="113" t="s">
        <v>665</v>
      </c>
      <c r="H638" s="113">
        <v>0</v>
      </c>
      <c r="I638" s="206">
        <v>4600000000</v>
      </c>
      <c r="J638" s="206">
        <f t="shared" si="20"/>
        <v>4600000000</v>
      </c>
      <c r="K638" s="113">
        <v>0</v>
      </c>
      <c r="L638" s="113">
        <v>0</v>
      </c>
      <c r="M638" s="113" t="s">
        <v>707</v>
      </c>
      <c r="N638" s="113" t="s">
        <v>708</v>
      </c>
      <c r="O638" s="113" t="s">
        <v>709</v>
      </c>
      <c r="P638" s="113" t="s">
        <v>710</v>
      </c>
      <c r="Q638" s="40" t="s">
        <v>711</v>
      </c>
    </row>
    <row r="639" spans="1:17" ht="45" x14ac:dyDescent="0.25">
      <c r="A639" s="113">
        <v>81101500</v>
      </c>
      <c r="B639" s="113" t="s">
        <v>832</v>
      </c>
      <c r="C639" s="113">
        <v>3</v>
      </c>
      <c r="D639" s="113">
        <v>4</v>
      </c>
      <c r="E639" s="113">
        <v>7</v>
      </c>
      <c r="F639" s="113">
        <v>1</v>
      </c>
      <c r="G639" s="113" t="s">
        <v>76</v>
      </c>
      <c r="H639" s="113">
        <v>0</v>
      </c>
      <c r="I639" s="206">
        <v>400000000</v>
      </c>
      <c r="J639" s="206">
        <f t="shared" si="20"/>
        <v>400000000</v>
      </c>
      <c r="K639" s="113">
        <v>0</v>
      </c>
      <c r="L639" s="113">
        <v>0</v>
      </c>
      <c r="M639" s="113" t="s">
        <v>707</v>
      </c>
      <c r="N639" s="113" t="s">
        <v>708</v>
      </c>
      <c r="O639" s="113" t="s">
        <v>709</v>
      </c>
      <c r="P639" s="113" t="s">
        <v>710</v>
      </c>
      <c r="Q639" s="40" t="s">
        <v>711</v>
      </c>
    </row>
    <row r="640" spans="1:17" ht="45" x14ac:dyDescent="0.25">
      <c r="A640" s="113">
        <v>72141003</v>
      </c>
      <c r="B640" s="113" t="s">
        <v>833</v>
      </c>
      <c r="C640" s="113">
        <v>3</v>
      </c>
      <c r="D640" s="113">
        <v>4</v>
      </c>
      <c r="E640" s="113">
        <v>7</v>
      </c>
      <c r="F640" s="113">
        <v>1</v>
      </c>
      <c r="G640" s="113" t="s">
        <v>665</v>
      </c>
      <c r="H640" s="113">
        <v>0</v>
      </c>
      <c r="I640" s="206">
        <v>2760000000</v>
      </c>
      <c r="J640" s="206">
        <f t="shared" si="20"/>
        <v>2760000000</v>
      </c>
      <c r="K640" s="113">
        <v>0</v>
      </c>
      <c r="L640" s="113">
        <v>0</v>
      </c>
      <c r="M640" s="113" t="s">
        <v>707</v>
      </c>
      <c r="N640" s="113" t="s">
        <v>708</v>
      </c>
      <c r="O640" s="113" t="s">
        <v>709</v>
      </c>
      <c r="P640" s="113" t="s">
        <v>710</v>
      </c>
      <c r="Q640" s="40" t="s">
        <v>711</v>
      </c>
    </row>
    <row r="641" spans="1:17" ht="45" x14ac:dyDescent="0.25">
      <c r="A641" s="113">
        <v>81101500</v>
      </c>
      <c r="B641" s="113" t="s">
        <v>834</v>
      </c>
      <c r="C641" s="113">
        <v>3</v>
      </c>
      <c r="D641" s="113">
        <v>4</v>
      </c>
      <c r="E641" s="113">
        <v>7</v>
      </c>
      <c r="F641" s="113">
        <v>1</v>
      </c>
      <c r="G641" s="113" t="s">
        <v>76</v>
      </c>
      <c r="H641" s="113">
        <v>0</v>
      </c>
      <c r="I641" s="206">
        <v>240000000</v>
      </c>
      <c r="J641" s="206">
        <f t="shared" si="20"/>
        <v>240000000</v>
      </c>
      <c r="K641" s="113">
        <v>0</v>
      </c>
      <c r="L641" s="113">
        <v>0</v>
      </c>
      <c r="M641" s="113" t="s">
        <v>707</v>
      </c>
      <c r="N641" s="113" t="s">
        <v>708</v>
      </c>
      <c r="O641" s="113" t="s">
        <v>709</v>
      </c>
      <c r="P641" s="113" t="s">
        <v>710</v>
      </c>
      <c r="Q641" s="40" t="s">
        <v>711</v>
      </c>
    </row>
    <row r="642" spans="1:17" ht="60" x14ac:dyDescent="0.25">
      <c r="A642" s="113">
        <v>72141107</v>
      </c>
      <c r="B642" s="113" t="s">
        <v>835</v>
      </c>
      <c r="C642" s="113">
        <v>3</v>
      </c>
      <c r="D642" s="113">
        <v>4</v>
      </c>
      <c r="E642" s="113">
        <v>7</v>
      </c>
      <c r="F642" s="113">
        <v>1</v>
      </c>
      <c r="G642" s="113" t="s">
        <v>665</v>
      </c>
      <c r="H642" s="113">
        <v>1</v>
      </c>
      <c r="I642" s="206">
        <v>37859679670</v>
      </c>
      <c r="J642" s="206">
        <f t="shared" si="20"/>
        <v>37859679670</v>
      </c>
      <c r="K642" s="113">
        <v>0</v>
      </c>
      <c r="L642" s="113">
        <v>0</v>
      </c>
      <c r="M642" s="113" t="s">
        <v>707</v>
      </c>
      <c r="N642" s="113" t="s">
        <v>708</v>
      </c>
      <c r="O642" s="113" t="s">
        <v>709</v>
      </c>
      <c r="P642" s="113" t="s">
        <v>710</v>
      </c>
      <c r="Q642" s="40" t="s">
        <v>711</v>
      </c>
    </row>
    <row r="643" spans="1:17" ht="60" x14ac:dyDescent="0.25">
      <c r="A643" s="113">
        <v>72141003</v>
      </c>
      <c r="B643" s="113" t="s">
        <v>835</v>
      </c>
      <c r="C643" s="113">
        <v>3</v>
      </c>
      <c r="D643" s="113">
        <v>4</v>
      </c>
      <c r="E643" s="113">
        <v>7</v>
      </c>
      <c r="F643" s="113">
        <v>1</v>
      </c>
      <c r="G643" s="113" t="s">
        <v>665</v>
      </c>
      <c r="H643" s="113">
        <v>1</v>
      </c>
      <c r="I643" s="206">
        <v>7437935835</v>
      </c>
      <c r="J643" s="206">
        <f t="shared" si="20"/>
        <v>7437935835</v>
      </c>
      <c r="K643" s="113">
        <v>0</v>
      </c>
      <c r="L643" s="113">
        <v>0</v>
      </c>
      <c r="M643" s="113" t="s">
        <v>707</v>
      </c>
      <c r="N643" s="113" t="s">
        <v>708</v>
      </c>
      <c r="O643" s="113" t="s">
        <v>709</v>
      </c>
      <c r="P643" s="113" t="s">
        <v>710</v>
      </c>
      <c r="Q643" s="40" t="s">
        <v>711</v>
      </c>
    </row>
    <row r="644" spans="1:17" ht="60" x14ac:dyDescent="0.25">
      <c r="A644" s="113">
        <v>72141104</v>
      </c>
      <c r="B644" s="113" t="s">
        <v>835</v>
      </c>
      <c r="C644" s="113">
        <v>3</v>
      </c>
      <c r="D644" s="113">
        <v>4</v>
      </c>
      <c r="E644" s="113">
        <v>7</v>
      </c>
      <c r="F644" s="113">
        <v>1</v>
      </c>
      <c r="G644" s="113" t="s">
        <v>665</v>
      </c>
      <c r="H644" s="113">
        <v>1</v>
      </c>
      <c r="I644" s="206">
        <v>9520815835</v>
      </c>
      <c r="J644" s="206">
        <f t="shared" si="20"/>
        <v>9520815835</v>
      </c>
      <c r="K644" s="113">
        <v>0</v>
      </c>
      <c r="L644" s="113">
        <v>0</v>
      </c>
      <c r="M644" s="113" t="s">
        <v>707</v>
      </c>
      <c r="N644" s="113" t="s">
        <v>708</v>
      </c>
      <c r="O644" s="113" t="s">
        <v>709</v>
      </c>
      <c r="P644" s="113" t="s">
        <v>710</v>
      </c>
      <c r="Q644" s="40" t="s">
        <v>711</v>
      </c>
    </row>
    <row r="645" spans="1:17" ht="60" x14ac:dyDescent="0.25">
      <c r="A645" s="113">
        <v>81101500</v>
      </c>
      <c r="B645" s="113" t="s">
        <v>836</v>
      </c>
      <c r="C645" s="113">
        <v>3</v>
      </c>
      <c r="D645" s="113">
        <v>4</v>
      </c>
      <c r="E645" s="113">
        <v>7</v>
      </c>
      <c r="F645" s="113">
        <v>1</v>
      </c>
      <c r="G645" s="113" t="s">
        <v>76</v>
      </c>
      <c r="H645" s="113">
        <v>1</v>
      </c>
      <c r="I645" s="206">
        <v>4766820116</v>
      </c>
      <c r="J645" s="206">
        <f t="shared" si="20"/>
        <v>4766820116</v>
      </c>
      <c r="K645" s="113">
        <v>0</v>
      </c>
      <c r="L645" s="113">
        <v>0</v>
      </c>
      <c r="M645" s="113" t="s">
        <v>707</v>
      </c>
      <c r="N645" s="113" t="s">
        <v>708</v>
      </c>
      <c r="O645" s="113" t="s">
        <v>709</v>
      </c>
      <c r="P645" s="113" t="s">
        <v>710</v>
      </c>
      <c r="Q645" s="40" t="s">
        <v>711</v>
      </c>
    </row>
    <row r="646" spans="1:17" ht="45" x14ac:dyDescent="0.25">
      <c r="A646" s="113">
        <v>72141103</v>
      </c>
      <c r="B646" s="113" t="s">
        <v>837</v>
      </c>
      <c r="C646" s="113">
        <v>3</v>
      </c>
      <c r="D646" s="113">
        <v>4</v>
      </c>
      <c r="E646" s="113">
        <v>7</v>
      </c>
      <c r="F646" s="113">
        <v>1</v>
      </c>
      <c r="G646" s="113" t="s">
        <v>665</v>
      </c>
      <c r="H646" s="113">
        <v>0</v>
      </c>
      <c r="I646" s="206">
        <v>1380000000</v>
      </c>
      <c r="J646" s="206">
        <f t="shared" si="20"/>
        <v>1380000000</v>
      </c>
      <c r="K646" s="113">
        <v>0</v>
      </c>
      <c r="L646" s="113">
        <v>0</v>
      </c>
      <c r="M646" s="113" t="s">
        <v>707</v>
      </c>
      <c r="N646" s="113" t="s">
        <v>708</v>
      </c>
      <c r="O646" s="113" t="s">
        <v>709</v>
      </c>
      <c r="P646" s="113" t="s">
        <v>710</v>
      </c>
      <c r="Q646" s="40" t="s">
        <v>711</v>
      </c>
    </row>
    <row r="647" spans="1:17" ht="45" x14ac:dyDescent="0.25">
      <c r="A647" s="113">
        <v>81101500</v>
      </c>
      <c r="B647" s="113" t="s">
        <v>838</v>
      </c>
      <c r="C647" s="113">
        <v>3</v>
      </c>
      <c r="D647" s="113">
        <v>4</v>
      </c>
      <c r="E647" s="113">
        <v>7</v>
      </c>
      <c r="F647" s="113">
        <v>1</v>
      </c>
      <c r="G647" s="113" t="s">
        <v>76</v>
      </c>
      <c r="H647" s="113">
        <v>0</v>
      </c>
      <c r="I647" s="206">
        <v>120000000</v>
      </c>
      <c r="J647" s="206">
        <f t="shared" si="20"/>
        <v>120000000</v>
      </c>
      <c r="K647" s="113">
        <v>0</v>
      </c>
      <c r="L647" s="113">
        <v>0</v>
      </c>
      <c r="M647" s="113" t="s">
        <v>707</v>
      </c>
      <c r="N647" s="113" t="s">
        <v>708</v>
      </c>
      <c r="O647" s="113" t="s">
        <v>709</v>
      </c>
      <c r="P647" s="113" t="s">
        <v>710</v>
      </c>
      <c r="Q647" s="40" t="s">
        <v>711</v>
      </c>
    </row>
    <row r="648" spans="1:17" ht="45" x14ac:dyDescent="0.25">
      <c r="A648" s="113">
        <v>72141003</v>
      </c>
      <c r="B648" s="113" t="s">
        <v>839</v>
      </c>
      <c r="C648" s="113">
        <v>3</v>
      </c>
      <c r="D648" s="113">
        <v>4</v>
      </c>
      <c r="E648" s="113">
        <v>7</v>
      </c>
      <c r="F648" s="113">
        <v>1</v>
      </c>
      <c r="G648" s="113" t="s">
        <v>665</v>
      </c>
      <c r="H648" s="113">
        <v>0</v>
      </c>
      <c r="I648" s="206">
        <v>1334000000</v>
      </c>
      <c r="J648" s="206">
        <f t="shared" si="20"/>
        <v>1334000000</v>
      </c>
      <c r="K648" s="113">
        <v>0</v>
      </c>
      <c r="L648" s="113">
        <v>0</v>
      </c>
      <c r="M648" s="113" t="s">
        <v>707</v>
      </c>
      <c r="N648" s="113" t="s">
        <v>708</v>
      </c>
      <c r="O648" s="113" t="s">
        <v>709</v>
      </c>
      <c r="P648" s="113" t="s">
        <v>710</v>
      </c>
      <c r="Q648" s="40" t="s">
        <v>711</v>
      </c>
    </row>
    <row r="649" spans="1:17" ht="45" x14ac:dyDescent="0.25">
      <c r="A649" s="113">
        <v>81101500</v>
      </c>
      <c r="B649" s="113" t="s">
        <v>840</v>
      </c>
      <c r="C649" s="113">
        <v>3</v>
      </c>
      <c r="D649" s="113">
        <v>4</v>
      </c>
      <c r="E649" s="113">
        <v>7</v>
      </c>
      <c r="F649" s="113">
        <v>1</v>
      </c>
      <c r="G649" s="113" t="s">
        <v>76</v>
      </c>
      <c r="H649" s="113">
        <v>0</v>
      </c>
      <c r="I649" s="206">
        <v>116000000</v>
      </c>
      <c r="J649" s="206">
        <f t="shared" si="20"/>
        <v>116000000</v>
      </c>
      <c r="K649" s="113">
        <v>0</v>
      </c>
      <c r="L649" s="113">
        <v>0</v>
      </c>
      <c r="M649" s="113" t="s">
        <v>707</v>
      </c>
      <c r="N649" s="113" t="s">
        <v>708</v>
      </c>
      <c r="O649" s="113" t="s">
        <v>709</v>
      </c>
      <c r="P649" s="113" t="s">
        <v>710</v>
      </c>
      <c r="Q649" s="40" t="s">
        <v>711</v>
      </c>
    </row>
    <row r="650" spans="1:17" ht="45" x14ac:dyDescent="0.25">
      <c r="A650" s="113">
        <v>72141003</v>
      </c>
      <c r="B650" s="113" t="s">
        <v>841</v>
      </c>
      <c r="C650" s="113">
        <v>3</v>
      </c>
      <c r="D650" s="113">
        <v>4</v>
      </c>
      <c r="E650" s="113">
        <v>7</v>
      </c>
      <c r="F650" s="113">
        <v>1</v>
      </c>
      <c r="G650" s="113" t="s">
        <v>665</v>
      </c>
      <c r="H650" s="113">
        <v>0</v>
      </c>
      <c r="I650" s="206">
        <v>1334000000</v>
      </c>
      <c r="J650" s="206">
        <f t="shared" si="20"/>
        <v>1334000000</v>
      </c>
      <c r="K650" s="113">
        <v>0</v>
      </c>
      <c r="L650" s="113">
        <v>0</v>
      </c>
      <c r="M650" s="113" t="s">
        <v>707</v>
      </c>
      <c r="N650" s="113" t="s">
        <v>708</v>
      </c>
      <c r="O650" s="113" t="s">
        <v>709</v>
      </c>
      <c r="P650" s="113" t="s">
        <v>710</v>
      </c>
      <c r="Q650" s="40" t="s">
        <v>711</v>
      </c>
    </row>
    <row r="651" spans="1:17" ht="45" x14ac:dyDescent="0.25">
      <c r="A651" s="113">
        <v>81101500</v>
      </c>
      <c r="B651" s="113" t="s">
        <v>842</v>
      </c>
      <c r="C651" s="113">
        <v>3</v>
      </c>
      <c r="D651" s="113">
        <v>4</v>
      </c>
      <c r="E651" s="113">
        <v>7</v>
      </c>
      <c r="F651" s="113">
        <v>1</v>
      </c>
      <c r="G651" s="113" t="s">
        <v>76</v>
      </c>
      <c r="H651" s="113">
        <v>0</v>
      </c>
      <c r="I651" s="206">
        <v>116000000</v>
      </c>
      <c r="J651" s="206">
        <f t="shared" si="20"/>
        <v>116000000</v>
      </c>
      <c r="K651" s="113">
        <v>0</v>
      </c>
      <c r="L651" s="113">
        <v>0</v>
      </c>
      <c r="M651" s="113" t="s">
        <v>707</v>
      </c>
      <c r="N651" s="113" t="s">
        <v>708</v>
      </c>
      <c r="O651" s="113" t="s">
        <v>709</v>
      </c>
      <c r="P651" s="113" t="s">
        <v>710</v>
      </c>
      <c r="Q651" s="40" t="s">
        <v>711</v>
      </c>
    </row>
    <row r="652" spans="1:17" ht="45" x14ac:dyDescent="0.25">
      <c r="A652" s="113">
        <v>72141003</v>
      </c>
      <c r="B652" s="113" t="s">
        <v>843</v>
      </c>
      <c r="C652" s="113">
        <v>3</v>
      </c>
      <c r="D652" s="113">
        <v>4</v>
      </c>
      <c r="E652" s="113">
        <v>3</v>
      </c>
      <c r="F652" s="113">
        <v>1</v>
      </c>
      <c r="G652" s="113" t="s">
        <v>51</v>
      </c>
      <c r="H652" s="113">
        <v>0</v>
      </c>
      <c r="I652" s="206">
        <v>874000000</v>
      </c>
      <c r="J652" s="206">
        <f t="shared" si="20"/>
        <v>874000000</v>
      </c>
      <c r="K652" s="113">
        <v>0</v>
      </c>
      <c r="L652" s="113">
        <v>0</v>
      </c>
      <c r="M652" s="113" t="s">
        <v>707</v>
      </c>
      <c r="N652" s="113" t="s">
        <v>708</v>
      </c>
      <c r="O652" s="113" t="s">
        <v>709</v>
      </c>
      <c r="P652" s="113" t="s">
        <v>710</v>
      </c>
      <c r="Q652" s="40" t="s">
        <v>711</v>
      </c>
    </row>
    <row r="653" spans="1:17" ht="45" x14ac:dyDescent="0.25">
      <c r="A653" s="113">
        <v>81101500</v>
      </c>
      <c r="B653" s="113" t="s">
        <v>844</v>
      </c>
      <c r="C653" s="113">
        <v>3</v>
      </c>
      <c r="D653" s="113">
        <v>4</v>
      </c>
      <c r="E653" s="113">
        <v>3</v>
      </c>
      <c r="F653" s="113">
        <v>1</v>
      </c>
      <c r="G653" s="113" t="s">
        <v>76</v>
      </c>
      <c r="H653" s="113">
        <v>0</v>
      </c>
      <c r="I653" s="206">
        <v>76000000</v>
      </c>
      <c r="J653" s="206">
        <f t="shared" si="20"/>
        <v>76000000</v>
      </c>
      <c r="K653" s="113">
        <v>0</v>
      </c>
      <c r="L653" s="113">
        <v>0</v>
      </c>
      <c r="M653" s="113" t="s">
        <v>707</v>
      </c>
      <c r="N653" s="113" t="s">
        <v>708</v>
      </c>
      <c r="O653" s="113" t="s">
        <v>709</v>
      </c>
      <c r="P653" s="113" t="s">
        <v>710</v>
      </c>
      <c r="Q653" s="40" t="s">
        <v>711</v>
      </c>
    </row>
    <row r="654" spans="1:17" ht="45" x14ac:dyDescent="0.25">
      <c r="A654" s="113">
        <v>72141003</v>
      </c>
      <c r="B654" s="113" t="s">
        <v>845</v>
      </c>
      <c r="C654" s="113">
        <v>3</v>
      </c>
      <c r="D654" s="113">
        <v>4</v>
      </c>
      <c r="E654" s="113">
        <v>3</v>
      </c>
      <c r="F654" s="113">
        <v>1</v>
      </c>
      <c r="G654" s="113" t="s">
        <v>51</v>
      </c>
      <c r="H654" s="113">
        <v>0</v>
      </c>
      <c r="I654" s="206">
        <v>770200000</v>
      </c>
      <c r="J654" s="206">
        <f t="shared" si="20"/>
        <v>770200000</v>
      </c>
      <c r="K654" s="113">
        <v>0</v>
      </c>
      <c r="L654" s="113">
        <v>0</v>
      </c>
      <c r="M654" s="113" t="s">
        <v>707</v>
      </c>
      <c r="N654" s="113" t="s">
        <v>708</v>
      </c>
      <c r="O654" s="113" t="s">
        <v>709</v>
      </c>
      <c r="P654" s="113" t="s">
        <v>710</v>
      </c>
      <c r="Q654" s="40" t="s">
        <v>711</v>
      </c>
    </row>
    <row r="655" spans="1:17" ht="45" x14ac:dyDescent="0.25">
      <c r="A655" s="113">
        <v>81101500</v>
      </c>
      <c r="B655" s="113" t="s">
        <v>846</v>
      </c>
      <c r="C655" s="113">
        <v>3</v>
      </c>
      <c r="D655" s="113">
        <v>4</v>
      </c>
      <c r="E655" s="113">
        <v>3</v>
      </c>
      <c r="F655" s="113">
        <v>1</v>
      </c>
      <c r="G655" s="113" t="s">
        <v>76</v>
      </c>
      <c r="H655" s="113">
        <v>0</v>
      </c>
      <c r="I655" s="206">
        <v>14800000</v>
      </c>
      <c r="J655" s="206">
        <f t="shared" si="20"/>
        <v>14800000</v>
      </c>
      <c r="K655" s="113">
        <v>0</v>
      </c>
      <c r="L655" s="113">
        <v>0</v>
      </c>
      <c r="M655" s="113" t="s">
        <v>707</v>
      </c>
      <c r="N655" s="113" t="s">
        <v>708</v>
      </c>
      <c r="O655" s="113" t="s">
        <v>709</v>
      </c>
      <c r="P655" s="113" t="s">
        <v>710</v>
      </c>
      <c r="Q655" s="40" t="s">
        <v>711</v>
      </c>
    </row>
    <row r="656" spans="1:17" ht="45" x14ac:dyDescent="0.25">
      <c r="A656" s="113">
        <v>72141103</v>
      </c>
      <c r="B656" s="113" t="s">
        <v>847</v>
      </c>
      <c r="C656" s="113">
        <v>3</v>
      </c>
      <c r="D656" s="113">
        <v>4</v>
      </c>
      <c r="E656" s="113">
        <v>7</v>
      </c>
      <c r="F656" s="113">
        <v>1</v>
      </c>
      <c r="G656" s="113" t="s">
        <v>665</v>
      </c>
      <c r="H656" s="113">
        <v>0</v>
      </c>
      <c r="I656" s="206">
        <v>6256000000</v>
      </c>
      <c r="J656" s="206">
        <f t="shared" si="20"/>
        <v>6256000000</v>
      </c>
      <c r="K656" s="113">
        <v>0</v>
      </c>
      <c r="L656" s="113">
        <v>0</v>
      </c>
      <c r="M656" s="113" t="s">
        <v>707</v>
      </c>
      <c r="N656" s="113" t="s">
        <v>708</v>
      </c>
      <c r="O656" s="113" t="s">
        <v>709</v>
      </c>
      <c r="P656" s="113" t="s">
        <v>710</v>
      </c>
      <c r="Q656" s="40" t="s">
        <v>711</v>
      </c>
    </row>
    <row r="657" spans="1:17" ht="45" x14ac:dyDescent="0.25">
      <c r="A657" s="113">
        <v>72141003</v>
      </c>
      <c r="B657" s="113" t="s">
        <v>847</v>
      </c>
      <c r="C657" s="113">
        <v>3</v>
      </c>
      <c r="D657" s="113">
        <v>4</v>
      </c>
      <c r="E657" s="113">
        <v>7</v>
      </c>
      <c r="F657" s="113">
        <v>1</v>
      </c>
      <c r="G657" s="113" t="s">
        <v>665</v>
      </c>
      <c r="H657" s="113">
        <v>0</v>
      </c>
      <c r="I657" s="206">
        <v>6992000000</v>
      </c>
      <c r="J657" s="206">
        <f t="shared" si="20"/>
        <v>6992000000</v>
      </c>
      <c r="K657" s="113">
        <v>0</v>
      </c>
      <c r="L657" s="113">
        <v>0</v>
      </c>
      <c r="M657" s="113" t="s">
        <v>707</v>
      </c>
      <c r="N657" s="113" t="s">
        <v>708</v>
      </c>
      <c r="O657" s="113" t="s">
        <v>709</v>
      </c>
      <c r="P657" s="113" t="s">
        <v>710</v>
      </c>
      <c r="Q657" s="40" t="s">
        <v>711</v>
      </c>
    </row>
    <row r="658" spans="1:17" ht="45" x14ac:dyDescent="0.25">
      <c r="A658" s="113">
        <v>81101500</v>
      </c>
      <c r="B658" s="113" t="s">
        <v>848</v>
      </c>
      <c r="C658" s="113">
        <v>3</v>
      </c>
      <c r="D658" s="113">
        <v>4</v>
      </c>
      <c r="E658" s="113">
        <v>7</v>
      </c>
      <c r="F658" s="113">
        <v>1</v>
      </c>
      <c r="G658" s="113" t="s">
        <v>76</v>
      </c>
      <c r="H658" s="113">
        <v>0</v>
      </c>
      <c r="I658" s="206">
        <v>1152000000</v>
      </c>
      <c r="J658" s="206">
        <f t="shared" si="20"/>
        <v>1152000000</v>
      </c>
      <c r="K658" s="113">
        <v>0</v>
      </c>
      <c r="L658" s="113">
        <v>0</v>
      </c>
      <c r="M658" s="113" t="s">
        <v>707</v>
      </c>
      <c r="N658" s="113" t="s">
        <v>708</v>
      </c>
      <c r="O658" s="113" t="s">
        <v>709</v>
      </c>
      <c r="P658" s="113" t="s">
        <v>710</v>
      </c>
      <c r="Q658" s="40" t="s">
        <v>711</v>
      </c>
    </row>
    <row r="659" spans="1:17" ht="45" x14ac:dyDescent="0.25">
      <c r="A659" s="113">
        <v>72141003</v>
      </c>
      <c r="B659" s="113" t="s">
        <v>849</v>
      </c>
      <c r="C659" s="113">
        <v>3</v>
      </c>
      <c r="D659" s="113">
        <v>4</v>
      </c>
      <c r="E659" s="113">
        <v>7</v>
      </c>
      <c r="F659" s="113">
        <v>1</v>
      </c>
      <c r="G659" s="113" t="s">
        <v>665</v>
      </c>
      <c r="H659" s="113">
        <v>0</v>
      </c>
      <c r="I659" s="206">
        <v>2760000000</v>
      </c>
      <c r="J659" s="206">
        <f t="shared" si="20"/>
        <v>2760000000</v>
      </c>
      <c r="K659" s="113">
        <v>0</v>
      </c>
      <c r="L659" s="113">
        <v>0</v>
      </c>
      <c r="M659" s="113" t="s">
        <v>707</v>
      </c>
      <c r="N659" s="113" t="s">
        <v>708</v>
      </c>
      <c r="O659" s="113" t="s">
        <v>709</v>
      </c>
      <c r="P659" s="113" t="s">
        <v>710</v>
      </c>
      <c r="Q659" s="40" t="s">
        <v>711</v>
      </c>
    </row>
    <row r="660" spans="1:17" ht="45" x14ac:dyDescent="0.25">
      <c r="A660" s="113">
        <v>72141104</v>
      </c>
      <c r="B660" s="113" t="s">
        <v>849</v>
      </c>
      <c r="C660" s="113">
        <v>3</v>
      </c>
      <c r="D660" s="113">
        <v>4</v>
      </c>
      <c r="E660" s="113">
        <v>7</v>
      </c>
      <c r="F660" s="113">
        <v>1</v>
      </c>
      <c r="G660" s="113" t="s">
        <v>665</v>
      </c>
      <c r="H660" s="113">
        <v>0</v>
      </c>
      <c r="I660" s="206">
        <v>1656000000</v>
      </c>
      <c r="J660" s="206">
        <f t="shared" si="20"/>
        <v>1656000000</v>
      </c>
      <c r="K660" s="113">
        <v>0</v>
      </c>
      <c r="L660" s="113">
        <v>0</v>
      </c>
      <c r="M660" s="113" t="s">
        <v>707</v>
      </c>
      <c r="N660" s="113" t="s">
        <v>708</v>
      </c>
      <c r="O660" s="113" t="s">
        <v>709</v>
      </c>
      <c r="P660" s="113" t="s">
        <v>710</v>
      </c>
      <c r="Q660" s="40" t="s">
        <v>711</v>
      </c>
    </row>
    <row r="661" spans="1:17" ht="45" x14ac:dyDescent="0.25">
      <c r="A661" s="113">
        <v>81101500</v>
      </c>
      <c r="B661" s="113" t="s">
        <v>850</v>
      </c>
      <c r="C661" s="113">
        <v>3</v>
      </c>
      <c r="D661" s="113">
        <v>4</v>
      </c>
      <c r="E661" s="113">
        <v>7</v>
      </c>
      <c r="F661" s="113">
        <v>1</v>
      </c>
      <c r="G661" s="113" t="s">
        <v>76</v>
      </c>
      <c r="H661" s="113">
        <v>0</v>
      </c>
      <c r="I661" s="206">
        <v>384000000</v>
      </c>
      <c r="J661" s="206">
        <f t="shared" si="20"/>
        <v>384000000</v>
      </c>
      <c r="K661" s="113">
        <v>0</v>
      </c>
      <c r="L661" s="113">
        <v>0</v>
      </c>
      <c r="M661" s="113" t="s">
        <v>707</v>
      </c>
      <c r="N661" s="113" t="s">
        <v>708</v>
      </c>
      <c r="O661" s="113" t="s">
        <v>709</v>
      </c>
      <c r="P661" s="113" t="s">
        <v>710</v>
      </c>
      <c r="Q661" s="40" t="s">
        <v>711</v>
      </c>
    </row>
    <row r="662" spans="1:17" ht="45" x14ac:dyDescent="0.25">
      <c r="A662" s="113">
        <v>72141003</v>
      </c>
      <c r="B662" s="113" t="s">
        <v>851</v>
      </c>
      <c r="C662" s="113">
        <v>3</v>
      </c>
      <c r="D662" s="113">
        <v>4</v>
      </c>
      <c r="E662" s="113">
        <v>7</v>
      </c>
      <c r="F662" s="113">
        <v>1</v>
      </c>
      <c r="G662" s="113" t="s">
        <v>665</v>
      </c>
      <c r="H662" s="113">
        <v>0</v>
      </c>
      <c r="I662" s="206">
        <v>1784800000</v>
      </c>
      <c r="J662" s="206">
        <f t="shared" si="20"/>
        <v>1784800000</v>
      </c>
      <c r="K662" s="113">
        <v>0</v>
      </c>
      <c r="L662" s="113">
        <v>0</v>
      </c>
      <c r="M662" s="113" t="s">
        <v>707</v>
      </c>
      <c r="N662" s="113" t="s">
        <v>708</v>
      </c>
      <c r="O662" s="113" t="s">
        <v>709</v>
      </c>
      <c r="P662" s="113" t="s">
        <v>710</v>
      </c>
      <c r="Q662" s="40" t="s">
        <v>711</v>
      </c>
    </row>
    <row r="663" spans="1:17" ht="45" x14ac:dyDescent="0.25">
      <c r="A663" s="113">
        <v>81101500</v>
      </c>
      <c r="B663" s="113" t="s">
        <v>852</v>
      </c>
      <c r="C663" s="113">
        <v>3</v>
      </c>
      <c r="D663" s="113">
        <v>4</v>
      </c>
      <c r="E663" s="113">
        <v>7</v>
      </c>
      <c r="F663" s="113">
        <v>1</v>
      </c>
      <c r="G663" s="113" t="s">
        <v>76</v>
      </c>
      <c r="H663" s="113">
        <v>0</v>
      </c>
      <c r="I663" s="206">
        <v>155200000</v>
      </c>
      <c r="J663" s="206">
        <f t="shared" si="20"/>
        <v>155200000</v>
      </c>
      <c r="K663" s="113">
        <v>0</v>
      </c>
      <c r="L663" s="113">
        <v>0</v>
      </c>
      <c r="M663" s="113" t="s">
        <v>707</v>
      </c>
      <c r="N663" s="113" t="s">
        <v>708</v>
      </c>
      <c r="O663" s="113" t="s">
        <v>709</v>
      </c>
      <c r="P663" s="113" t="s">
        <v>710</v>
      </c>
      <c r="Q663" s="40" t="s">
        <v>711</v>
      </c>
    </row>
    <row r="664" spans="1:17" ht="45" x14ac:dyDescent="0.25">
      <c r="A664" s="113">
        <v>72141003</v>
      </c>
      <c r="B664" s="113" t="s">
        <v>853</v>
      </c>
      <c r="C664" s="113">
        <v>3</v>
      </c>
      <c r="D664" s="113">
        <v>4</v>
      </c>
      <c r="E664" s="113">
        <v>3</v>
      </c>
      <c r="F664" s="113">
        <v>1</v>
      </c>
      <c r="G664" s="113" t="s">
        <v>51</v>
      </c>
      <c r="H664" s="113">
        <v>0</v>
      </c>
      <c r="I664" s="206">
        <v>874000000</v>
      </c>
      <c r="J664" s="206">
        <f t="shared" si="20"/>
        <v>874000000</v>
      </c>
      <c r="K664" s="113">
        <v>0</v>
      </c>
      <c r="L664" s="113">
        <v>0</v>
      </c>
      <c r="M664" s="113" t="s">
        <v>707</v>
      </c>
      <c r="N664" s="113" t="s">
        <v>708</v>
      </c>
      <c r="O664" s="113" t="s">
        <v>709</v>
      </c>
      <c r="P664" s="113" t="s">
        <v>710</v>
      </c>
      <c r="Q664" s="40" t="s">
        <v>711</v>
      </c>
    </row>
    <row r="665" spans="1:17" ht="45" x14ac:dyDescent="0.25">
      <c r="A665" s="113">
        <v>81101500</v>
      </c>
      <c r="B665" s="113" t="s">
        <v>854</v>
      </c>
      <c r="C665" s="113">
        <v>3</v>
      </c>
      <c r="D665" s="113">
        <v>4</v>
      </c>
      <c r="E665" s="113">
        <v>3</v>
      </c>
      <c r="F665" s="113">
        <v>1</v>
      </c>
      <c r="G665" s="113" t="s">
        <v>76</v>
      </c>
      <c r="H665" s="113">
        <v>0</v>
      </c>
      <c r="I665" s="206">
        <v>76000000</v>
      </c>
      <c r="J665" s="206">
        <f t="shared" si="20"/>
        <v>76000000</v>
      </c>
      <c r="K665" s="113">
        <v>0</v>
      </c>
      <c r="L665" s="113">
        <v>0</v>
      </c>
      <c r="M665" s="113" t="s">
        <v>707</v>
      </c>
      <c r="N665" s="113" t="s">
        <v>708</v>
      </c>
      <c r="O665" s="113" t="s">
        <v>709</v>
      </c>
      <c r="P665" s="113" t="s">
        <v>710</v>
      </c>
      <c r="Q665" s="40" t="s">
        <v>711</v>
      </c>
    </row>
    <row r="666" spans="1:17" ht="45" x14ac:dyDescent="0.25">
      <c r="A666" s="113">
        <v>72141003</v>
      </c>
      <c r="B666" s="113" t="s">
        <v>855</v>
      </c>
      <c r="C666" s="113">
        <v>3</v>
      </c>
      <c r="D666" s="113">
        <v>4</v>
      </c>
      <c r="E666" s="113">
        <v>3</v>
      </c>
      <c r="F666" s="113">
        <v>1</v>
      </c>
      <c r="G666" s="113" t="s">
        <v>51</v>
      </c>
      <c r="H666" s="113">
        <v>0</v>
      </c>
      <c r="I666" s="206">
        <v>262200000</v>
      </c>
      <c r="J666" s="206">
        <f t="shared" si="20"/>
        <v>262200000</v>
      </c>
      <c r="K666" s="113">
        <v>0</v>
      </c>
      <c r="L666" s="113">
        <v>0</v>
      </c>
      <c r="M666" s="113" t="s">
        <v>707</v>
      </c>
      <c r="N666" s="113" t="s">
        <v>708</v>
      </c>
      <c r="O666" s="113" t="s">
        <v>709</v>
      </c>
      <c r="P666" s="113" t="s">
        <v>710</v>
      </c>
      <c r="Q666" s="40" t="s">
        <v>711</v>
      </c>
    </row>
    <row r="667" spans="1:17" ht="45" x14ac:dyDescent="0.25">
      <c r="A667" s="113">
        <v>81101500</v>
      </c>
      <c r="B667" s="113" t="s">
        <v>856</v>
      </c>
      <c r="C667" s="113">
        <v>3</v>
      </c>
      <c r="D667" s="113">
        <v>4</v>
      </c>
      <c r="E667" s="113">
        <v>3</v>
      </c>
      <c r="F667" s="113">
        <v>1</v>
      </c>
      <c r="G667" s="113" t="s">
        <v>76</v>
      </c>
      <c r="H667" s="113">
        <v>0</v>
      </c>
      <c r="I667" s="206">
        <v>22800000</v>
      </c>
      <c r="J667" s="206">
        <f t="shared" si="20"/>
        <v>22800000</v>
      </c>
      <c r="K667" s="113">
        <v>0</v>
      </c>
      <c r="L667" s="113">
        <v>0</v>
      </c>
      <c r="M667" s="113" t="s">
        <v>707</v>
      </c>
      <c r="N667" s="113" t="s">
        <v>708</v>
      </c>
      <c r="O667" s="113" t="s">
        <v>709</v>
      </c>
      <c r="P667" s="113" t="s">
        <v>710</v>
      </c>
      <c r="Q667" s="40" t="s">
        <v>711</v>
      </c>
    </row>
    <row r="668" spans="1:17" ht="45" x14ac:dyDescent="0.25">
      <c r="A668" s="113">
        <v>72141003</v>
      </c>
      <c r="B668" s="113" t="s">
        <v>857</v>
      </c>
      <c r="C668" s="113">
        <v>3</v>
      </c>
      <c r="D668" s="113">
        <v>4</v>
      </c>
      <c r="E668" s="113">
        <v>7</v>
      </c>
      <c r="F668" s="113">
        <v>1</v>
      </c>
      <c r="G668" s="113" t="s">
        <v>665</v>
      </c>
      <c r="H668" s="113">
        <v>0</v>
      </c>
      <c r="I668" s="206">
        <v>920000000</v>
      </c>
      <c r="J668" s="206">
        <f t="shared" si="20"/>
        <v>920000000</v>
      </c>
      <c r="K668" s="113">
        <v>0</v>
      </c>
      <c r="L668" s="113">
        <v>0</v>
      </c>
      <c r="M668" s="113" t="s">
        <v>707</v>
      </c>
      <c r="N668" s="113" t="s">
        <v>708</v>
      </c>
      <c r="O668" s="113" t="s">
        <v>709</v>
      </c>
      <c r="P668" s="113" t="s">
        <v>710</v>
      </c>
      <c r="Q668" s="40" t="s">
        <v>711</v>
      </c>
    </row>
    <row r="669" spans="1:17" ht="60" x14ac:dyDescent="0.25">
      <c r="A669" s="113">
        <v>81101500</v>
      </c>
      <c r="B669" s="113" t="s">
        <v>858</v>
      </c>
      <c r="C669" s="113">
        <v>3</v>
      </c>
      <c r="D669" s="113">
        <v>4</v>
      </c>
      <c r="E669" s="113">
        <v>7</v>
      </c>
      <c r="F669" s="113">
        <v>1</v>
      </c>
      <c r="G669" s="113" t="s">
        <v>76</v>
      </c>
      <c r="H669" s="113">
        <v>0</v>
      </c>
      <c r="I669" s="206">
        <v>80000000</v>
      </c>
      <c r="J669" s="206">
        <f t="shared" si="20"/>
        <v>80000000</v>
      </c>
      <c r="K669" s="113">
        <v>0</v>
      </c>
      <c r="L669" s="113">
        <v>0</v>
      </c>
      <c r="M669" s="113" t="s">
        <v>707</v>
      </c>
      <c r="N669" s="113" t="s">
        <v>708</v>
      </c>
      <c r="O669" s="113" t="s">
        <v>709</v>
      </c>
      <c r="P669" s="113" t="s">
        <v>710</v>
      </c>
      <c r="Q669" s="40" t="s">
        <v>711</v>
      </c>
    </row>
    <row r="670" spans="1:17" ht="45" x14ac:dyDescent="0.25">
      <c r="A670" s="113">
        <v>72141103</v>
      </c>
      <c r="B670" s="113" t="s">
        <v>859</v>
      </c>
      <c r="C670" s="113">
        <v>3</v>
      </c>
      <c r="D670" s="113">
        <v>4</v>
      </c>
      <c r="E670" s="113">
        <v>7</v>
      </c>
      <c r="F670" s="113">
        <v>1</v>
      </c>
      <c r="G670" s="113" t="s">
        <v>665</v>
      </c>
      <c r="H670" s="113">
        <v>0</v>
      </c>
      <c r="I670" s="206">
        <v>12282000000</v>
      </c>
      <c r="J670" s="206">
        <f t="shared" si="20"/>
        <v>12282000000</v>
      </c>
      <c r="K670" s="113">
        <v>0</v>
      </c>
      <c r="L670" s="113">
        <v>0</v>
      </c>
      <c r="M670" s="113" t="s">
        <v>707</v>
      </c>
      <c r="N670" s="113" t="s">
        <v>708</v>
      </c>
      <c r="O670" s="113" t="s">
        <v>709</v>
      </c>
      <c r="P670" s="113" t="s">
        <v>710</v>
      </c>
      <c r="Q670" s="40" t="s">
        <v>711</v>
      </c>
    </row>
    <row r="671" spans="1:17" ht="45" x14ac:dyDescent="0.25">
      <c r="A671" s="113">
        <v>81101500</v>
      </c>
      <c r="B671" s="113" t="s">
        <v>860</v>
      </c>
      <c r="C671" s="113">
        <v>3</v>
      </c>
      <c r="D671" s="113">
        <v>4</v>
      </c>
      <c r="E671" s="113">
        <v>7</v>
      </c>
      <c r="F671" s="113">
        <v>1</v>
      </c>
      <c r="G671" s="113" t="s">
        <v>76</v>
      </c>
      <c r="H671" s="113">
        <v>0</v>
      </c>
      <c r="I671" s="206">
        <v>1062000000</v>
      </c>
      <c r="J671" s="206">
        <f t="shared" si="20"/>
        <v>1062000000</v>
      </c>
      <c r="K671" s="113">
        <v>0</v>
      </c>
      <c r="L671" s="113">
        <v>0</v>
      </c>
      <c r="M671" s="113" t="s">
        <v>707</v>
      </c>
      <c r="N671" s="113" t="s">
        <v>708</v>
      </c>
      <c r="O671" s="113" t="s">
        <v>709</v>
      </c>
      <c r="P671" s="113" t="s">
        <v>710</v>
      </c>
      <c r="Q671" s="40" t="s">
        <v>711</v>
      </c>
    </row>
    <row r="672" spans="1:17" ht="45" x14ac:dyDescent="0.25">
      <c r="A672" s="113">
        <v>72141003</v>
      </c>
      <c r="B672" s="113" t="s">
        <v>861</v>
      </c>
      <c r="C672" s="113">
        <v>3</v>
      </c>
      <c r="D672" s="113">
        <v>4</v>
      </c>
      <c r="E672" s="113">
        <v>3</v>
      </c>
      <c r="F672" s="113">
        <v>1</v>
      </c>
      <c r="G672" s="113" t="s">
        <v>51</v>
      </c>
      <c r="H672" s="113">
        <v>0</v>
      </c>
      <c r="I672" s="206">
        <v>262200000</v>
      </c>
      <c r="J672" s="206">
        <f t="shared" si="20"/>
        <v>262200000</v>
      </c>
      <c r="K672" s="113">
        <v>0</v>
      </c>
      <c r="L672" s="113">
        <v>0</v>
      </c>
      <c r="M672" s="113" t="s">
        <v>707</v>
      </c>
      <c r="N672" s="113" t="s">
        <v>708</v>
      </c>
      <c r="O672" s="113" t="s">
        <v>709</v>
      </c>
      <c r="P672" s="113" t="s">
        <v>710</v>
      </c>
      <c r="Q672" s="40" t="s">
        <v>711</v>
      </c>
    </row>
    <row r="673" spans="1:17" ht="45" x14ac:dyDescent="0.25">
      <c r="A673" s="113">
        <v>81101500</v>
      </c>
      <c r="B673" s="113" t="s">
        <v>862</v>
      </c>
      <c r="C673" s="113">
        <v>3</v>
      </c>
      <c r="D673" s="113">
        <v>4</v>
      </c>
      <c r="E673" s="113">
        <v>3</v>
      </c>
      <c r="F673" s="113">
        <v>1</v>
      </c>
      <c r="G673" s="113" t="s">
        <v>76</v>
      </c>
      <c r="H673" s="113">
        <v>0</v>
      </c>
      <c r="I673" s="206">
        <v>22800000</v>
      </c>
      <c r="J673" s="206">
        <f t="shared" si="20"/>
        <v>22800000</v>
      </c>
      <c r="K673" s="113">
        <v>0</v>
      </c>
      <c r="L673" s="113">
        <v>0</v>
      </c>
      <c r="M673" s="113" t="s">
        <v>707</v>
      </c>
      <c r="N673" s="113" t="s">
        <v>708</v>
      </c>
      <c r="O673" s="113" t="s">
        <v>709</v>
      </c>
      <c r="P673" s="113" t="s">
        <v>710</v>
      </c>
      <c r="Q673" s="40" t="s">
        <v>711</v>
      </c>
    </row>
    <row r="674" spans="1:17" ht="99" x14ac:dyDescent="0.25">
      <c r="A674" s="207" t="s">
        <v>863</v>
      </c>
      <c r="B674" s="208" t="s">
        <v>864</v>
      </c>
      <c r="C674" s="113">
        <v>3</v>
      </c>
      <c r="D674" s="113">
        <v>4</v>
      </c>
      <c r="E674" s="21">
        <v>2</v>
      </c>
      <c r="F674" s="113">
        <v>1</v>
      </c>
      <c r="G674" s="209" t="s">
        <v>18</v>
      </c>
      <c r="H674" s="21">
        <v>0</v>
      </c>
      <c r="I674" s="210">
        <v>97800000</v>
      </c>
      <c r="J674" s="210">
        <f>+I674</f>
        <v>97800000</v>
      </c>
      <c r="K674" s="21">
        <v>0</v>
      </c>
      <c r="L674" s="21">
        <v>0</v>
      </c>
      <c r="M674" s="211" t="s">
        <v>865</v>
      </c>
      <c r="N674" s="9" t="s">
        <v>866</v>
      </c>
      <c r="O674" s="212" t="s">
        <v>867</v>
      </c>
      <c r="P674" s="9" t="s">
        <v>868</v>
      </c>
      <c r="Q674" s="40" t="s">
        <v>869</v>
      </c>
    </row>
    <row r="675" spans="1:17" ht="99" x14ac:dyDescent="0.25">
      <c r="A675" s="207" t="s">
        <v>863</v>
      </c>
      <c r="B675" s="208" t="s">
        <v>870</v>
      </c>
      <c r="C675" s="113">
        <v>3</v>
      </c>
      <c r="D675" s="113">
        <v>4</v>
      </c>
      <c r="E675" s="21">
        <v>2</v>
      </c>
      <c r="F675" s="113">
        <v>1</v>
      </c>
      <c r="G675" s="209" t="s">
        <v>18</v>
      </c>
      <c r="H675" s="21">
        <v>0</v>
      </c>
      <c r="I675" s="210">
        <v>37000000</v>
      </c>
      <c r="J675" s="210">
        <f t="shared" ref="J675:J697" si="21">+I675</f>
        <v>37000000</v>
      </c>
      <c r="K675" s="21">
        <v>0</v>
      </c>
      <c r="L675" s="21">
        <v>0</v>
      </c>
      <c r="M675" s="211" t="s">
        <v>865</v>
      </c>
      <c r="N675" s="9" t="s">
        <v>871</v>
      </c>
      <c r="O675" s="212" t="s">
        <v>872</v>
      </c>
      <c r="P675" s="21" t="s">
        <v>873</v>
      </c>
      <c r="Q675" s="213" t="s">
        <v>874</v>
      </c>
    </row>
    <row r="676" spans="1:17" ht="99" x14ac:dyDescent="0.25">
      <c r="A676" s="207" t="s">
        <v>863</v>
      </c>
      <c r="B676" s="214" t="s">
        <v>875</v>
      </c>
      <c r="C676" s="113">
        <v>3</v>
      </c>
      <c r="D676" s="113">
        <v>4</v>
      </c>
      <c r="E676" s="21">
        <v>3</v>
      </c>
      <c r="F676" s="113">
        <v>1</v>
      </c>
      <c r="G676" s="209" t="s">
        <v>18</v>
      </c>
      <c r="H676" s="21">
        <v>0</v>
      </c>
      <c r="I676" s="210">
        <v>143000000</v>
      </c>
      <c r="J676" s="210">
        <f t="shared" si="21"/>
        <v>143000000</v>
      </c>
      <c r="K676" s="21">
        <v>0</v>
      </c>
      <c r="L676" s="21">
        <v>0</v>
      </c>
      <c r="M676" s="211" t="s">
        <v>865</v>
      </c>
      <c r="N676" s="9" t="s">
        <v>876</v>
      </c>
      <c r="O676" s="212" t="s">
        <v>877</v>
      </c>
      <c r="P676" s="21" t="s">
        <v>878</v>
      </c>
      <c r="Q676" s="213" t="s">
        <v>120</v>
      </c>
    </row>
    <row r="677" spans="1:17" ht="99" x14ac:dyDescent="0.25">
      <c r="A677" s="207" t="s">
        <v>863</v>
      </c>
      <c r="B677" s="208" t="s">
        <v>879</v>
      </c>
      <c r="C677" s="113">
        <v>3</v>
      </c>
      <c r="D677" s="113">
        <v>4</v>
      </c>
      <c r="E677" s="21">
        <v>2</v>
      </c>
      <c r="F677" s="113">
        <v>1</v>
      </c>
      <c r="G677" s="209" t="s">
        <v>18</v>
      </c>
      <c r="H677" s="21">
        <v>0</v>
      </c>
      <c r="I677" s="210">
        <v>30360000</v>
      </c>
      <c r="J677" s="210">
        <f t="shared" si="21"/>
        <v>30360000</v>
      </c>
      <c r="K677" s="21">
        <v>0</v>
      </c>
      <c r="L677" s="21">
        <v>0</v>
      </c>
      <c r="M677" s="211" t="s">
        <v>865</v>
      </c>
      <c r="N677" s="9" t="s">
        <v>880</v>
      </c>
      <c r="O677" s="212" t="s">
        <v>881</v>
      </c>
      <c r="P677" s="21" t="s">
        <v>882</v>
      </c>
      <c r="Q677" s="213" t="s">
        <v>135</v>
      </c>
    </row>
    <row r="678" spans="1:17" ht="99" x14ac:dyDescent="0.25">
      <c r="A678" s="207" t="s">
        <v>863</v>
      </c>
      <c r="B678" s="208" t="s">
        <v>883</v>
      </c>
      <c r="C678" s="113">
        <v>3</v>
      </c>
      <c r="D678" s="113">
        <v>4</v>
      </c>
      <c r="E678" s="21">
        <v>2</v>
      </c>
      <c r="F678" s="113">
        <v>1</v>
      </c>
      <c r="G678" s="209" t="s">
        <v>18</v>
      </c>
      <c r="H678" s="21">
        <v>0</v>
      </c>
      <c r="I678" s="210">
        <v>77000000</v>
      </c>
      <c r="J678" s="210">
        <f t="shared" si="21"/>
        <v>77000000</v>
      </c>
      <c r="K678" s="21">
        <v>0</v>
      </c>
      <c r="L678" s="21">
        <v>0</v>
      </c>
      <c r="M678" s="211" t="s">
        <v>865</v>
      </c>
      <c r="N678" s="9" t="s">
        <v>149</v>
      </c>
      <c r="O678" s="212" t="s">
        <v>884</v>
      </c>
      <c r="P678" s="21" t="s">
        <v>885</v>
      </c>
      <c r="Q678" s="213" t="s">
        <v>151</v>
      </c>
    </row>
    <row r="679" spans="1:17" ht="99" x14ac:dyDescent="0.25">
      <c r="A679" s="207" t="s">
        <v>863</v>
      </c>
      <c r="B679" s="208" t="s">
        <v>886</v>
      </c>
      <c r="C679" s="113">
        <v>3</v>
      </c>
      <c r="D679" s="113">
        <v>4</v>
      </c>
      <c r="E679" s="21">
        <v>3</v>
      </c>
      <c r="F679" s="113">
        <v>1</v>
      </c>
      <c r="G679" s="209" t="s">
        <v>18</v>
      </c>
      <c r="H679" s="21">
        <v>0</v>
      </c>
      <c r="I679" s="210">
        <v>120950000</v>
      </c>
      <c r="J679" s="210">
        <f t="shared" si="21"/>
        <v>120950000</v>
      </c>
      <c r="K679" s="21">
        <v>0</v>
      </c>
      <c r="L679" s="21">
        <v>0</v>
      </c>
      <c r="M679" s="211" t="s">
        <v>865</v>
      </c>
      <c r="N679" s="9" t="s">
        <v>887</v>
      </c>
      <c r="O679" s="212" t="s">
        <v>888</v>
      </c>
      <c r="P679" s="21" t="s">
        <v>889</v>
      </c>
      <c r="Q679" s="215" t="s">
        <v>890</v>
      </c>
    </row>
    <row r="680" spans="1:17" ht="99" x14ac:dyDescent="0.25">
      <c r="A680" s="207" t="s">
        <v>863</v>
      </c>
      <c r="B680" s="208" t="s">
        <v>891</v>
      </c>
      <c r="C680" s="113">
        <v>3</v>
      </c>
      <c r="D680" s="113">
        <v>4</v>
      </c>
      <c r="E680" s="21">
        <v>3</v>
      </c>
      <c r="F680" s="113">
        <v>1</v>
      </c>
      <c r="G680" s="209" t="s">
        <v>18</v>
      </c>
      <c r="H680" s="21">
        <v>0</v>
      </c>
      <c r="I680" s="210">
        <v>229800000</v>
      </c>
      <c r="J680" s="210">
        <f t="shared" si="21"/>
        <v>229800000</v>
      </c>
      <c r="K680" s="21">
        <v>0</v>
      </c>
      <c r="L680" s="21">
        <v>0</v>
      </c>
      <c r="M680" s="211" t="s">
        <v>865</v>
      </c>
      <c r="N680" s="9" t="s">
        <v>892</v>
      </c>
      <c r="O680" s="212" t="s">
        <v>893</v>
      </c>
      <c r="P680" s="21" t="s">
        <v>894</v>
      </c>
      <c r="Q680" s="213" t="s">
        <v>895</v>
      </c>
    </row>
    <row r="681" spans="1:17" ht="99" x14ac:dyDescent="0.25">
      <c r="A681" s="207" t="s">
        <v>863</v>
      </c>
      <c r="B681" s="208" t="s">
        <v>896</v>
      </c>
      <c r="C681" s="113">
        <v>3</v>
      </c>
      <c r="D681" s="113">
        <v>4</v>
      </c>
      <c r="E681" s="21">
        <v>2</v>
      </c>
      <c r="F681" s="113">
        <v>1</v>
      </c>
      <c r="G681" s="209" t="s">
        <v>18</v>
      </c>
      <c r="H681" s="21">
        <v>0</v>
      </c>
      <c r="I681" s="210">
        <v>78470000</v>
      </c>
      <c r="J681" s="210">
        <f t="shared" si="21"/>
        <v>78470000</v>
      </c>
      <c r="K681" s="21">
        <v>0</v>
      </c>
      <c r="L681" s="21">
        <v>0</v>
      </c>
      <c r="M681" s="211" t="s">
        <v>865</v>
      </c>
      <c r="N681" s="9" t="s">
        <v>897</v>
      </c>
      <c r="O681" s="212" t="s">
        <v>898</v>
      </c>
      <c r="P681" s="21" t="s">
        <v>899</v>
      </c>
      <c r="Q681" s="213" t="s">
        <v>900</v>
      </c>
    </row>
    <row r="682" spans="1:17" ht="99" x14ac:dyDescent="0.25">
      <c r="A682" s="207" t="s">
        <v>863</v>
      </c>
      <c r="B682" s="208" t="s">
        <v>901</v>
      </c>
      <c r="C682" s="113">
        <v>3</v>
      </c>
      <c r="D682" s="113">
        <v>4</v>
      </c>
      <c r="E682" s="21">
        <v>2</v>
      </c>
      <c r="F682" s="113">
        <v>1</v>
      </c>
      <c r="G682" s="209" t="s">
        <v>18</v>
      </c>
      <c r="H682" s="21">
        <v>0</v>
      </c>
      <c r="I682" s="210">
        <v>48250000</v>
      </c>
      <c r="J682" s="210">
        <f t="shared" si="21"/>
        <v>48250000</v>
      </c>
      <c r="K682" s="21">
        <v>0</v>
      </c>
      <c r="L682" s="21">
        <v>0</v>
      </c>
      <c r="M682" s="211" t="s">
        <v>865</v>
      </c>
      <c r="N682" s="9" t="s">
        <v>902</v>
      </c>
      <c r="O682" s="212" t="s">
        <v>903</v>
      </c>
      <c r="P682" s="21" t="s">
        <v>904</v>
      </c>
      <c r="Q682" s="213" t="s">
        <v>905</v>
      </c>
    </row>
    <row r="683" spans="1:17" ht="99" x14ac:dyDescent="0.25">
      <c r="A683" s="207" t="s">
        <v>863</v>
      </c>
      <c r="B683" s="208" t="s">
        <v>906</v>
      </c>
      <c r="C683" s="113">
        <v>3</v>
      </c>
      <c r="D683" s="113">
        <v>4</v>
      </c>
      <c r="E683" s="21">
        <v>2</v>
      </c>
      <c r="F683" s="113">
        <v>1</v>
      </c>
      <c r="G683" s="209" t="s">
        <v>18</v>
      </c>
      <c r="H683" s="21">
        <v>0</v>
      </c>
      <c r="I683" s="210">
        <v>51150000</v>
      </c>
      <c r="J683" s="210">
        <f t="shared" si="21"/>
        <v>51150000</v>
      </c>
      <c r="K683" s="21">
        <v>0</v>
      </c>
      <c r="L683" s="21">
        <v>0</v>
      </c>
      <c r="M683" s="211" t="s">
        <v>865</v>
      </c>
      <c r="N683" s="9" t="s">
        <v>907</v>
      </c>
      <c r="O683" s="212" t="s">
        <v>908</v>
      </c>
      <c r="P683" s="21" t="s">
        <v>909</v>
      </c>
      <c r="Q683" s="213" t="s">
        <v>910</v>
      </c>
    </row>
    <row r="684" spans="1:17" ht="115.5" x14ac:dyDescent="0.25">
      <c r="A684" s="207" t="s">
        <v>863</v>
      </c>
      <c r="B684" s="208" t="s">
        <v>911</v>
      </c>
      <c r="C684" s="113">
        <v>3</v>
      </c>
      <c r="D684" s="113">
        <v>4</v>
      </c>
      <c r="E684" s="21">
        <v>2</v>
      </c>
      <c r="F684" s="113">
        <v>1</v>
      </c>
      <c r="G684" s="209" t="s">
        <v>18</v>
      </c>
      <c r="H684" s="21">
        <v>0</v>
      </c>
      <c r="I684" s="210">
        <v>37000000</v>
      </c>
      <c r="J684" s="210">
        <f t="shared" si="21"/>
        <v>37000000</v>
      </c>
      <c r="K684" s="21">
        <v>0</v>
      </c>
      <c r="L684" s="21">
        <v>0</v>
      </c>
      <c r="M684" s="211" t="s">
        <v>865</v>
      </c>
      <c r="N684" s="9" t="s">
        <v>912</v>
      </c>
      <c r="O684" s="212" t="s">
        <v>913</v>
      </c>
      <c r="P684" s="21" t="s">
        <v>914</v>
      </c>
      <c r="Q684" s="216" t="s">
        <v>249</v>
      </c>
    </row>
    <row r="685" spans="1:17" ht="99" x14ac:dyDescent="0.25">
      <c r="A685" s="207" t="s">
        <v>863</v>
      </c>
      <c r="B685" s="208" t="s">
        <v>915</v>
      </c>
      <c r="C685" s="113">
        <v>3</v>
      </c>
      <c r="D685" s="113">
        <v>4</v>
      </c>
      <c r="E685" s="21">
        <v>2</v>
      </c>
      <c r="F685" s="113">
        <v>1</v>
      </c>
      <c r="G685" s="209" t="s">
        <v>18</v>
      </c>
      <c r="H685" s="21">
        <v>0</v>
      </c>
      <c r="I685" s="210">
        <v>43640000</v>
      </c>
      <c r="J685" s="210">
        <f t="shared" si="21"/>
        <v>43640000</v>
      </c>
      <c r="K685" s="21">
        <v>0</v>
      </c>
      <c r="L685" s="21">
        <v>0</v>
      </c>
      <c r="M685" s="211" t="s">
        <v>865</v>
      </c>
      <c r="N685" s="9" t="s">
        <v>916</v>
      </c>
      <c r="O685" s="212" t="s">
        <v>917</v>
      </c>
      <c r="P685" s="21" t="s">
        <v>918</v>
      </c>
      <c r="Q685" s="216" t="s">
        <v>919</v>
      </c>
    </row>
    <row r="686" spans="1:17" ht="99" x14ac:dyDescent="0.25">
      <c r="A686" s="207" t="s">
        <v>863</v>
      </c>
      <c r="B686" s="208" t="s">
        <v>920</v>
      </c>
      <c r="C686" s="113">
        <v>3</v>
      </c>
      <c r="D686" s="113">
        <v>4</v>
      </c>
      <c r="E686" s="21">
        <v>2</v>
      </c>
      <c r="F686" s="113">
        <v>1</v>
      </c>
      <c r="G686" s="209" t="s">
        <v>18</v>
      </c>
      <c r="H686" s="21">
        <v>0</v>
      </c>
      <c r="I686" s="210">
        <v>73300000</v>
      </c>
      <c r="J686" s="210">
        <f t="shared" si="21"/>
        <v>73300000</v>
      </c>
      <c r="K686" s="21">
        <v>0</v>
      </c>
      <c r="L686" s="21">
        <v>0</v>
      </c>
      <c r="M686" s="211" t="s">
        <v>865</v>
      </c>
      <c r="N686" s="9" t="s">
        <v>921</v>
      </c>
      <c r="O686" s="212" t="s">
        <v>922</v>
      </c>
      <c r="P686" s="21" t="s">
        <v>923</v>
      </c>
      <c r="Q686" s="216" t="s">
        <v>924</v>
      </c>
    </row>
    <row r="687" spans="1:17" ht="99" x14ac:dyDescent="0.25">
      <c r="A687" s="207" t="s">
        <v>863</v>
      </c>
      <c r="B687" s="208" t="s">
        <v>925</v>
      </c>
      <c r="C687" s="113">
        <v>3</v>
      </c>
      <c r="D687" s="113">
        <v>4</v>
      </c>
      <c r="E687" s="21">
        <v>2</v>
      </c>
      <c r="F687" s="113">
        <v>1</v>
      </c>
      <c r="G687" s="209" t="s">
        <v>18</v>
      </c>
      <c r="H687" s="21">
        <v>0</v>
      </c>
      <c r="I687" s="210">
        <v>43370000</v>
      </c>
      <c r="J687" s="210">
        <f t="shared" si="21"/>
        <v>43370000</v>
      </c>
      <c r="K687" s="21">
        <v>0</v>
      </c>
      <c r="L687" s="21">
        <v>0</v>
      </c>
      <c r="M687" s="211" t="s">
        <v>865</v>
      </c>
      <c r="N687" s="9" t="s">
        <v>926</v>
      </c>
      <c r="O687" s="212" t="s">
        <v>927</v>
      </c>
      <c r="P687" s="21" t="s">
        <v>928</v>
      </c>
      <c r="Q687" s="216" t="s">
        <v>929</v>
      </c>
    </row>
    <row r="688" spans="1:17" ht="99" x14ac:dyDescent="0.25">
      <c r="A688" s="207" t="s">
        <v>863</v>
      </c>
      <c r="B688" s="208" t="s">
        <v>930</v>
      </c>
      <c r="C688" s="113">
        <v>3</v>
      </c>
      <c r="D688" s="113">
        <v>4</v>
      </c>
      <c r="E688" s="21">
        <v>2</v>
      </c>
      <c r="F688" s="113">
        <v>1</v>
      </c>
      <c r="G688" s="209" t="s">
        <v>18</v>
      </c>
      <c r="H688" s="21">
        <v>0</v>
      </c>
      <c r="I688" s="210">
        <v>84200000</v>
      </c>
      <c r="J688" s="210">
        <f t="shared" si="21"/>
        <v>84200000</v>
      </c>
      <c r="K688" s="21">
        <v>0</v>
      </c>
      <c r="L688" s="21">
        <v>0</v>
      </c>
      <c r="M688" s="211" t="s">
        <v>865</v>
      </c>
      <c r="N688" s="9" t="s">
        <v>931</v>
      </c>
      <c r="O688" s="212" t="s">
        <v>932</v>
      </c>
      <c r="P688" s="21" t="s">
        <v>933</v>
      </c>
      <c r="Q688" s="216" t="s">
        <v>934</v>
      </c>
    </row>
    <row r="689" spans="1:17" ht="99" x14ac:dyDescent="0.25">
      <c r="A689" s="207" t="s">
        <v>863</v>
      </c>
      <c r="B689" s="208" t="s">
        <v>935</v>
      </c>
      <c r="C689" s="113">
        <v>3</v>
      </c>
      <c r="D689" s="113">
        <v>4</v>
      </c>
      <c r="E689" s="21">
        <v>3</v>
      </c>
      <c r="F689" s="113">
        <v>1</v>
      </c>
      <c r="G689" s="209" t="s">
        <v>18</v>
      </c>
      <c r="H689" s="21">
        <v>0</v>
      </c>
      <c r="I689" s="210">
        <v>123340000</v>
      </c>
      <c r="J689" s="210">
        <f t="shared" si="21"/>
        <v>123340000</v>
      </c>
      <c r="K689" s="21">
        <v>0</v>
      </c>
      <c r="L689" s="21">
        <v>0</v>
      </c>
      <c r="M689" s="211" t="s">
        <v>865</v>
      </c>
      <c r="N689" s="9" t="s">
        <v>936</v>
      </c>
      <c r="O689" s="212" t="s">
        <v>937</v>
      </c>
      <c r="P689" s="21" t="s">
        <v>938</v>
      </c>
      <c r="Q689" s="215" t="s">
        <v>384</v>
      </c>
    </row>
    <row r="690" spans="1:17" ht="115.5" x14ac:dyDescent="0.25">
      <c r="A690" s="207" t="s">
        <v>863</v>
      </c>
      <c r="B690" s="214" t="s">
        <v>939</v>
      </c>
      <c r="C690" s="113">
        <v>3</v>
      </c>
      <c r="D690" s="113">
        <v>4</v>
      </c>
      <c r="E690" s="21">
        <v>2</v>
      </c>
      <c r="F690" s="113">
        <v>1</v>
      </c>
      <c r="G690" s="209" t="s">
        <v>18</v>
      </c>
      <c r="H690" s="21">
        <v>0</v>
      </c>
      <c r="I690" s="210">
        <v>77000000</v>
      </c>
      <c r="J690" s="210">
        <f t="shared" si="21"/>
        <v>77000000</v>
      </c>
      <c r="K690" s="21">
        <v>0</v>
      </c>
      <c r="L690" s="21">
        <v>0</v>
      </c>
      <c r="M690" s="211" t="s">
        <v>865</v>
      </c>
      <c r="N690" s="9" t="s">
        <v>940</v>
      </c>
      <c r="O690" s="212" t="s">
        <v>941</v>
      </c>
      <c r="P690" s="21" t="s">
        <v>942</v>
      </c>
      <c r="Q690" s="216" t="s">
        <v>943</v>
      </c>
    </row>
    <row r="691" spans="1:17" ht="115.5" x14ac:dyDescent="0.25">
      <c r="A691" s="207" t="s">
        <v>863</v>
      </c>
      <c r="B691" s="214" t="s">
        <v>944</v>
      </c>
      <c r="C691" s="113">
        <v>3</v>
      </c>
      <c r="D691" s="113">
        <v>4</v>
      </c>
      <c r="E691" s="21">
        <v>2</v>
      </c>
      <c r="F691" s="113">
        <v>1</v>
      </c>
      <c r="G691" s="209" t="s">
        <v>18</v>
      </c>
      <c r="H691" s="21">
        <v>0</v>
      </c>
      <c r="I691" s="210">
        <v>49900000</v>
      </c>
      <c r="J691" s="210">
        <f t="shared" si="21"/>
        <v>49900000</v>
      </c>
      <c r="K691" s="21">
        <v>0</v>
      </c>
      <c r="L691" s="21">
        <v>0</v>
      </c>
      <c r="M691" s="211" t="s">
        <v>865</v>
      </c>
      <c r="N691" s="9" t="s">
        <v>940</v>
      </c>
      <c r="O691" s="212" t="s">
        <v>945</v>
      </c>
      <c r="P691" s="21" t="s">
        <v>946</v>
      </c>
      <c r="Q691" s="216" t="s">
        <v>402</v>
      </c>
    </row>
    <row r="692" spans="1:17" ht="99" x14ac:dyDescent="0.25">
      <c r="A692" s="207" t="s">
        <v>863</v>
      </c>
      <c r="B692" s="208" t="s">
        <v>947</v>
      </c>
      <c r="C692" s="113">
        <v>3</v>
      </c>
      <c r="D692" s="113">
        <v>4</v>
      </c>
      <c r="E692" s="21">
        <v>2</v>
      </c>
      <c r="F692" s="113">
        <v>1</v>
      </c>
      <c r="G692" s="209" t="s">
        <v>18</v>
      </c>
      <c r="H692" s="21">
        <v>0</v>
      </c>
      <c r="I692" s="210">
        <v>49800000</v>
      </c>
      <c r="J692" s="210">
        <f t="shared" si="21"/>
        <v>49800000</v>
      </c>
      <c r="K692" s="21">
        <v>0</v>
      </c>
      <c r="L692" s="21">
        <v>0</v>
      </c>
      <c r="M692" s="211" t="s">
        <v>865</v>
      </c>
      <c r="N692" s="9" t="s">
        <v>948</v>
      </c>
      <c r="O692" s="212" t="s">
        <v>949</v>
      </c>
      <c r="P692" s="21" t="s">
        <v>950</v>
      </c>
      <c r="Q692" s="216" t="s">
        <v>450</v>
      </c>
    </row>
    <row r="693" spans="1:17" ht="99" x14ac:dyDescent="0.25">
      <c r="A693" s="207" t="s">
        <v>863</v>
      </c>
      <c r="B693" s="208" t="s">
        <v>951</v>
      </c>
      <c r="C693" s="113">
        <v>3</v>
      </c>
      <c r="D693" s="113">
        <v>4</v>
      </c>
      <c r="E693" s="21">
        <v>2</v>
      </c>
      <c r="F693" s="113">
        <v>1</v>
      </c>
      <c r="G693" s="209" t="s">
        <v>18</v>
      </c>
      <c r="H693" s="21">
        <v>0</v>
      </c>
      <c r="I693" s="210">
        <v>40460000</v>
      </c>
      <c r="J693" s="210">
        <f t="shared" si="21"/>
        <v>40460000</v>
      </c>
      <c r="K693" s="21">
        <v>0</v>
      </c>
      <c r="L693" s="21">
        <v>0</v>
      </c>
      <c r="M693" s="211" t="s">
        <v>865</v>
      </c>
      <c r="N693" s="9" t="s">
        <v>952</v>
      </c>
      <c r="O693" s="212" t="s">
        <v>953</v>
      </c>
      <c r="P693" s="21" t="s">
        <v>954</v>
      </c>
      <c r="Q693" s="216" t="s">
        <v>704</v>
      </c>
    </row>
    <row r="694" spans="1:17" ht="99" x14ac:dyDescent="0.25">
      <c r="A694" s="207" t="s">
        <v>863</v>
      </c>
      <c r="B694" s="208" t="s">
        <v>955</v>
      </c>
      <c r="C694" s="113">
        <v>3</v>
      </c>
      <c r="D694" s="113">
        <v>4</v>
      </c>
      <c r="E694" s="21">
        <v>3</v>
      </c>
      <c r="F694" s="113">
        <v>1</v>
      </c>
      <c r="G694" s="209" t="s">
        <v>18</v>
      </c>
      <c r="H694" s="21">
        <v>0</v>
      </c>
      <c r="I694" s="210">
        <v>179100000</v>
      </c>
      <c r="J694" s="210">
        <f t="shared" si="21"/>
        <v>179100000</v>
      </c>
      <c r="K694" s="21">
        <v>0</v>
      </c>
      <c r="L694" s="21">
        <v>0</v>
      </c>
      <c r="M694" s="211" t="s">
        <v>865</v>
      </c>
      <c r="N694" s="9" t="s">
        <v>956</v>
      </c>
      <c r="O694" s="212" t="s">
        <v>957</v>
      </c>
      <c r="P694" s="21" t="s">
        <v>958</v>
      </c>
      <c r="Q694" s="216" t="s">
        <v>959</v>
      </c>
    </row>
    <row r="695" spans="1:17" ht="99" x14ac:dyDescent="0.25">
      <c r="A695" s="207" t="s">
        <v>863</v>
      </c>
      <c r="B695" s="208" t="s">
        <v>960</v>
      </c>
      <c r="C695" s="113">
        <v>3</v>
      </c>
      <c r="D695" s="113">
        <v>4</v>
      </c>
      <c r="E695" s="21">
        <v>2</v>
      </c>
      <c r="F695" s="113">
        <v>1</v>
      </c>
      <c r="G695" s="209" t="s">
        <v>18</v>
      </c>
      <c r="H695" s="21">
        <v>0</v>
      </c>
      <c r="I695" s="210">
        <v>32320000</v>
      </c>
      <c r="J695" s="210">
        <f t="shared" si="21"/>
        <v>32320000</v>
      </c>
      <c r="K695" s="21">
        <v>0</v>
      </c>
      <c r="L695" s="21">
        <v>0</v>
      </c>
      <c r="M695" s="211" t="s">
        <v>865</v>
      </c>
      <c r="N695" s="9" t="s">
        <v>961</v>
      </c>
      <c r="O695" s="212" t="s">
        <v>962</v>
      </c>
      <c r="P695" s="21" t="s">
        <v>963</v>
      </c>
      <c r="Q695" s="216" t="s">
        <v>964</v>
      </c>
    </row>
    <row r="696" spans="1:17" ht="99" x14ac:dyDescent="0.25">
      <c r="A696" s="207" t="s">
        <v>863</v>
      </c>
      <c r="B696" s="208" t="s">
        <v>965</v>
      </c>
      <c r="C696" s="113">
        <v>3</v>
      </c>
      <c r="D696" s="113">
        <v>4</v>
      </c>
      <c r="E696" s="21">
        <v>2</v>
      </c>
      <c r="F696" s="113">
        <v>1</v>
      </c>
      <c r="G696" s="209" t="s">
        <v>18</v>
      </c>
      <c r="H696" s="21">
        <v>0</v>
      </c>
      <c r="I696" s="210">
        <v>42240000</v>
      </c>
      <c r="J696" s="210">
        <f t="shared" si="21"/>
        <v>42240000</v>
      </c>
      <c r="K696" s="21">
        <v>0</v>
      </c>
      <c r="L696" s="21">
        <v>0</v>
      </c>
      <c r="M696" s="211" t="s">
        <v>865</v>
      </c>
      <c r="N696" s="9" t="s">
        <v>644</v>
      </c>
      <c r="O696" s="212" t="s">
        <v>881</v>
      </c>
      <c r="P696" s="21" t="s">
        <v>966</v>
      </c>
      <c r="Q696" s="213" t="s">
        <v>135</v>
      </c>
    </row>
    <row r="697" spans="1:17" ht="99" x14ac:dyDescent="0.25">
      <c r="A697" s="207" t="s">
        <v>863</v>
      </c>
      <c r="B697" s="208" t="s">
        <v>967</v>
      </c>
      <c r="C697" s="113">
        <v>3</v>
      </c>
      <c r="D697" s="113">
        <v>4</v>
      </c>
      <c r="E697" s="21">
        <v>3</v>
      </c>
      <c r="F697" s="21">
        <v>1</v>
      </c>
      <c r="G697" s="209" t="s">
        <v>18</v>
      </c>
      <c r="H697" s="21">
        <v>0</v>
      </c>
      <c r="I697" s="210">
        <v>110550000</v>
      </c>
      <c r="J697" s="210">
        <f t="shared" si="21"/>
        <v>110550000</v>
      </c>
      <c r="K697" s="21">
        <v>0</v>
      </c>
      <c r="L697" s="21">
        <v>0</v>
      </c>
      <c r="M697" s="211" t="s">
        <v>865</v>
      </c>
      <c r="N697" s="9" t="s">
        <v>968</v>
      </c>
      <c r="O697" s="212" t="s">
        <v>969</v>
      </c>
      <c r="P697" s="21" t="s">
        <v>970</v>
      </c>
      <c r="Q697" s="215" t="s">
        <v>671</v>
      </c>
    </row>
    <row r="698" spans="1:17" ht="45" x14ac:dyDescent="0.25">
      <c r="A698" s="217" t="s">
        <v>207</v>
      </c>
      <c r="B698" s="218" t="s">
        <v>971</v>
      </c>
      <c r="C698" s="113">
        <v>3</v>
      </c>
      <c r="D698" s="113">
        <v>4</v>
      </c>
      <c r="E698" s="113">
        <v>6</v>
      </c>
      <c r="F698" s="21">
        <v>1</v>
      </c>
      <c r="G698" s="113" t="s">
        <v>76</v>
      </c>
      <c r="H698" s="113">
        <v>0</v>
      </c>
      <c r="I698" s="206">
        <v>1240333308.724</v>
      </c>
      <c r="J698" s="206">
        <v>1240333308.724</v>
      </c>
      <c r="K698" s="113">
        <v>0</v>
      </c>
      <c r="L698" s="113">
        <v>0</v>
      </c>
      <c r="M698" s="113" t="s">
        <v>707</v>
      </c>
      <c r="N698" s="113" t="s">
        <v>376</v>
      </c>
      <c r="O698" s="113" t="s">
        <v>709</v>
      </c>
      <c r="P698" s="113" t="s">
        <v>710</v>
      </c>
      <c r="Q698" s="40" t="s">
        <v>711</v>
      </c>
    </row>
    <row r="699" spans="1:17" ht="45" x14ac:dyDescent="0.25">
      <c r="A699" s="217">
        <v>721410</v>
      </c>
      <c r="B699" s="218" t="s">
        <v>972</v>
      </c>
      <c r="C699" s="113">
        <v>2</v>
      </c>
      <c r="D699" s="113">
        <v>3</v>
      </c>
      <c r="E699" s="113">
        <v>6</v>
      </c>
      <c r="F699" s="21">
        <v>1</v>
      </c>
      <c r="G699" s="113" t="s">
        <v>76</v>
      </c>
      <c r="H699" s="113">
        <v>0</v>
      </c>
      <c r="I699" s="206">
        <f>+[4]Hoja1!$B$1</f>
        <v>667754221</v>
      </c>
      <c r="J699" s="206">
        <v>4943774236</v>
      </c>
      <c r="K699" s="113">
        <v>0</v>
      </c>
      <c r="L699" s="113">
        <v>0</v>
      </c>
      <c r="M699" s="113" t="s">
        <v>973</v>
      </c>
      <c r="N699" s="113" t="s">
        <v>149</v>
      </c>
      <c r="O699" s="113" t="s">
        <v>974</v>
      </c>
      <c r="P699" s="113">
        <v>4353324</v>
      </c>
      <c r="Q699" s="40" t="s">
        <v>151</v>
      </c>
    </row>
    <row r="700" spans="1:17" ht="45" x14ac:dyDescent="0.25">
      <c r="A700" s="217">
        <v>721410</v>
      </c>
      <c r="B700" s="218" t="s">
        <v>975</v>
      </c>
      <c r="C700" s="113">
        <v>2</v>
      </c>
      <c r="D700" s="113">
        <v>3</v>
      </c>
      <c r="E700" s="113">
        <v>6</v>
      </c>
      <c r="F700" s="21">
        <v>1</v>
      </c>
      <c r="G700" s="113" t="s">
        <v>51</v>
      </c>
      <c r="H700" s="113">
        <v>0</v>
      </c>
      <c r="I700" s="206">
        <v>754223250</v>
      </c>
      <c r="J700" s="206">
        <v>754223250</v>
      </c>
      <c r="K700" s="113">
        <v>0</v>
      </c>
      <c r="L700" s="113">
        <v>0</v>
      </c>
      <c r="M700" s="113" t="s">
        <v>976</v>
      </c>
      <c r="N700" s="113" t="s">
        <v>887</v>
      </c>
      <c r="O700" s="113" t="s">
        <v>977</v>
      </c>
      <c r="P700" s="113">
        <v>63447317</v>
      </c>
      <c r="Q700" s="40" t="s">
        <v>978</v>
      </c>
    </row>
    <row r="701" spans="1:17" ht="33.75" x14ac:dyDescent="0.25">
      <c r="A701" s="217">
        <v>721410</v>
      </c>
      <c r="B701" s="218" t="s">
        <v>979</v>
      </c>
      <c r="C701" s="113">
        <v>2</v>
      </c>
      <c r="D701" s="113">
        <v>3</v>
      </c>
      <c r="E701" s="113">
        <v>6</v>
      </c>
      <c r="F701" s="21">
        <v>1</v>
      </c>
      <c r="G701" s="113" t="s">
        <v>665</v>
      </c>
      <c r="H701" s="113">
        <v>0</v>
      </c>
      <c r="I701" s="206">
        <v>1432323281</v>
      </c>
      <c r="J701" s="206">
        <v>1432323281</v>
      </c>
      <c r="K701" s="113">
        <v>0</v>
      </c>
      <c r="L701" s="113">
        <v>0</v>
      </c>
      <c r="M701" s="113" t="s">
        <v>980</v>
      </c>
      <c r="N701" s="113" t="s">
        <v>892</v>
      </c>
      <c r="O701" s="113" t="s">
        <v>981</v>
      </c>
      <c r="P701" s="113">
        <v>8239629</v>
      </c>
      <c r="Q701" s="40" t="s">
        <v>895</v>
      </c>
    </row>
    <row r="702" spans="1:17" ht="45" x14ac:dyDescent="0.25">
      <c r="A702" s="217">
        <v>721410</v>
      </c>
      <c r="B702" s="218" t="s">
        <v>982</v>
      </c>
      <c r="C702" s="113">
        <v>2</v>
      </c>
      <c r="D702" s="113">
        <v>3</v>
      </c>
      <c r="E702" s="113">
        <v>6</v>
      </c>
      <c r="F702" s="21">
        <v>1</v>
      </c>
      <c r="G702" s="113" t="s">
        <v>51</v>
      </c>
      <c r="H702" s="113">
        <v>0</v>
      </c>
      <c r="I702" s="206">
        <v>1358537786</v>
      </c>
      <c r="J702" s="206">
        <v>1358537786</v>
      </c>
      <c r="K702" s="113">
        <v>0</v>
      </c>
      <c r="L702" s="113">
        <v>0</v>
      </c>
      <c r="M702" s="113" t="s">
        <v>983</v>
      </c>
      <c r="N702" s="113" t="s">
        <v>866</v>
      </c>
      <c r="O702" s="113" t="s">
        <v>984</v>
      </c>
      <c r="P702" s="113">
        <v>4371309</v>
      </c>
      <c r="Q702" s="40" t="s">
        <v>22</v>
      </c>
    </row>
    <row r="703" spans="1:17" ht="33.75" x14ac:dyDescent="0.25">
      <c r="A703" s="217">
        <v>721410</v>
      </c>
      <c r="B703" s="218" t="s">
        <v>985</v>
      </c>
      <c r="C703" s="113">
        <v>2</v>
      </c>
      <c r="D703" s="113">
        <v>3</v>
      </c>
      <c r="E703" s="113">
        <v>6</v>
      </c>
      <c r="F703" s="21">
        <v>1</v>
      </c>
      <c r="G703" s="113" t="s">
        <v>51</v>
      </c>
      <c r="H703" s="113">
        <v>0</v>
      </c>
      <c r="I703" s="206">
        <v>267406425</v>
      </c>
      <c r="J703" s="206">
        <v>267406425</v>
      </c>
      <c r="K703" s="113">
        <v>0</v>
      </c>
      <c r="L703" s="113">
        <v>0</v>
      </c>
      <c r="M703" s="113" t="s">
        <v>986</v>
      </c>
      <c r="N703" s="113" t="s">
        <v>952</v>
      </c>
      <c r="O703" s="113" t="s">
        <v>987</v>
      </c>
      <c r="P703" s="113">
        <v>3205364</v>
      </c>
      <c r="Q703" s="40" t="s">
        <v>988</v>
      </c>
    </row>
    <row r="704" spans="1:17" ht="33.75" x14ac:dyDescent="0.25">
      <c r="A704" s="217">
        <v>721410</v>
      </c>
      <c r="B704" s="218" t="s">
        <v>989</v>
      </c>
      <c r="C704" s="113">
        <v>2</v>
      </c>
      <c r="D704" s="113">
        <v>3</v>
      </c>
      <c r="E704" s="113">
        <v>6</v>
      </c>
      <c r="F704" s="21">
        <v>1</v>
      </c>
      <c r="G704" s="113" t="s">
        <v>51</v>
      </c>
      <c r="H704" s="113">
        <v>0</v>
      </c>
      <c r="I704" s="206">
        <v>507386550</v>
      </c>
      <c r="J704" s="206">
        <v>507386550</v>
      </c>
      <c r="K704" s="113">
        <v>0</v>
      </c>
      <c r="L704" s="113">
        <v>0</v>
      </c>
      <c r="M704" s="113" t="s">
        <v>990</v>
      </c>
      <c r="N704" s="113" t="s">
        <v>991</v>
      </c>
      <c r="O704" s="113" t="s">
        <v>992</v>
      </c>
      <c r="P704" s="113">
        <v>6202355</v>
      </c>
      <c r="Q704" s="40" t="s">
        <v>993</v>
      </c>
    </row>
    <row r="705" spans="1:17" x14ac:dyDescent="0.25">
      <c r="A705" s="53">
        <v>56101700</v>
      </c>
      <c r="B705" s="54" t="s">
        <v>131</v>
      </c>
      <c r="C705" s="55">
        <v>3</v>
      </c>
      <c r="D705" s="56">
        <v>4</v>
      </c>
      <c r="E705" s="56">
        <v>1</v>
      </c>
      <c r="F705" s="57">
        <v>1</v>
      </c>
      <c r="G705" s="58" t="s">
        <v>18</v>
      </c>
      <c r="H705" s="57">
        <v>0</v>
      </c>
      <c r="I705" s="59">
        <v>40000000</v>
      </c>
      <c r="J705" s="59">
        <v>40000000</v>
      </c>
      <c r="K705" s="57">
        <v>0</v>
      </c>
      <c r="L705" s="57">
        <v>0</v>
      </c>
      <c r="M705" s="57" t="s">
        <v>132</v>
      </c>
      <c r="N705" s="60" t="s">
        <v>133</v>
      </c>
      <c r="O705" s="57" t="s">
        <v>134</v>
      </c>
      <c r="P705" s="57"/>
      <c r="Q705" s="61" t="s">
        <v>135</v>
      </c>
    </row>
    <row r="706" spans="1:17" ht="25.5" x14ac:dyDescent="0.25">
      <c r="A706" s="53">
        <v>72154066</v>
      </c>
      <c r="B706" s="54" t="s">
        <v>136</v>
      </c>
      <c r="C706" s="55">
        <v>3</v>
      </c>
      <c r="D706" s="56">
        <v>3</v>
      </c>
      <c r="E706" s="56">
        <v>9</v>
      </c>
      <c r="F706" s="57">
        <v>1</v>
      </c>
      <c r="G706" s="58" t="s">
        <v>18</v>
      </c>
      <c r="H706" s="57">
        <v>0</v>
      </c>
      <c r="I706" s="59">
        <v>10000000</v>
      </c>
      <c r="J706" s="59">
        <v>10000000</v>
      </c>
      <c r="K706" s="57">
        <v>0</v>
      </c>
      <c r="L706" s="57">
        <v>0</v>
      </c>
      <c r="M706" s="62" t="s">
        <v>132</v>
      </c>
      <c r="N706" s="60" t="s">
        <v>133</v>
      </c>
      <c r="O706" s="57" t="s">
        <v>134</v>
      </c>
      <c r="P706" s="57"/>
      <c r="Q706" s="61" t="s">
        <v>135</v>
      </c>
    </row>
    <row r="707" spans="1:17" ht="25.5" x14ac:dyDescent="0.25">
      <c r="A707" s="53">
        <v>78181500</v>
      </c>
      <c r="B707" s="54" t="s">
        <v>137</v>
      </c>
      <c r="C707" s="55">
        <v>3</v>
      </c>
      <c r="D707" s="56">
        <v>3</v>
      </c>
      <c r="E707" s="56">
        <v>9</v>
      </c>
      <c r="F707" s="57">
        <v>1</v>
      </c>
      <c r="G707" s="58" t="s">
        <v>18</v>
      </c>
      <c r="H707" s="57">
        <v>0</v>
      </c>
      <c r="I707" s="59">
        <v>8000000</v>
      </c>
      <c r="J707" s="59">
        <v>8000000</v>
      </c>
      <c r="K707" s="57">
        <v>0</v>
      </c>
      <c r="L707" s="56">
        <v>0</v>
      </c>
      <c r="M707" s="62" t="s">
        <v>132</v>
      </c>
      <c r="N707" s="60" t="s">
        <v>133</v>
      </c>
      <c r="O707" s="57" t="s">
        <v>134</v>
      </c>
      <c r="P707" s="57"/>
      <c r="Q707" s="61" t="s">
        <v>135</v>
      </c>
    </row>
    <row r="708" spans="1:17" x14ac:dyDescent="0.25">
      <c r="A708" s="63">
        <v>761110000</v>
      </c>
      <c r="B708" s="64" t="s">
        <v>138</v>
      </c>
      <c r="C708" s="65">
        <v>11</v>
      </c>
      <c r="D708" s="66">
        <v>11</v>
      </c>
      <c r="E708" s="67">
        <v>1</v>
      </c>
      <c r="F708" s="57">
        <v>1</v>
      </c>
      <c r="G708" s="58" t="s">
        <v>18</v>
      </c>
      <c r="H708" s="68">
        <v>1</v>
      </c>
      <c r="I708" s="69">
        <v>1200000</v>
      </c>
      <c r="J708" s="69">
        <v>1200000</v>
      </c>
      <c r="K708" s="70">
        <v>1</v>
      </c>
      <c r="L708" s="71" t="s">
        <v>139</v>
      </c>
      <c r="M708" s="62" t="s">
        <v>132</v>
      </c>
      <c r="N708" s="60" t="s">
        <v>133</v>
      </c>
      <c r="O708" s="57" t="s">
        <v>134</v>
      </c>
      <c r="P708" s="68"/>
      <c r="Q708" s="61" t="s">
        <v>135</v>
      </c>
    </row>
    <row r="709" spans="1:17" x14ac:dyDescent="0.25">
      <c r="A709" s="63">
        <v>90101700</v>
      </c>
      <c r="B709" s="64" t="s">
        <v>140</v>
      </c>
      <c r="C709" s="65">
        <v>11</v>
      </c>
      <c r="D709" s="66">
        <v>11</v>
      </c>
      <c r="E709" s="67">
        <v>1</v>
      </c>
      <c r="F709" s="57">
        <v>1</v>
      </c>
      <c r="G709" s="58" t="s">
        <v>18</v>
      </c>
      <c r="H709" s="68">
        <v>1</v>
      </c>
      <c r="I709" s="69">
        <v>800000</v>
      </c>
      <c r="J709" s="69">
        <v>800000</v>
      </c>
      <c r="K709" s="70">
        <v>1</v>
      </c>
      <c r="L709" s="71" t="s">
        <v>139</v>
      </c>
      <c r="M709" s="62" t="s">
        <v>132</v>
      </c>
      <c r="N709" s="60" t="s">
        <v>133</v>
      </c>
      <c r="O709" s="57" t="s">
        <v>134</v>
      </c>
      <c r="P709" s="68"/>
      <c r="Q709" s="61" t="s">
        <v>135</v>
      </c>
    </row>
    <row r="710" spans="1:17" ht="89.25" x14ac:dyDescent="0.25">
      <c r="A710" s="72">
        <v>72141000</v>
      </c>
      <c r="B710" s="73" t="s">
        <v>141</v>
      </c>
      <c r="C710" s="66">
        <v>2</v>
      </c>
      <c r="D710" s="66">
        <v>3</v>
      </c>
      <c r="E710" s="66">
        <v>8</v>
      </c>
      <c r="F710" s="57">
        <v>1</v>
      </c>
      <c r="G710" s="58" t="s">
        <v>51</v>
      </c>
      <c r="H710" s="74">
        <v>0</v>
      </c>
      <c r="I710" s="75">
        <v>500000000</v>
      </c>
      <c r="J710" s="76">
        <v>500000000</v>
      </c>
      <c r="K710" s="74">
        <v>0</v>
      </c>
      <c r="L710" s="66">
        <v>0</v>
      </c>
      <c r="M710" s="62" t="s">
        <v>132</v>
      </c>
      <c r="N710" s="60" t="s">
        <v>133</v>
      </c>
      <c r="O710" s="57" t="s">
        <v>134</v>
      </c>
      <c r="P710" s="74"/>
      <c r="Q710" s="61" t="s">
        <v>135</v>
      </c>
    </row>
    <row r="711" spans="1:17" x14ac:dyDescent="0.25">
      <c r="A711" s="77" t="s">
        <v>142</v>
      </c>
      <c r="B711" s="77" t="s">
        <v>143</v>
      </c>
      <c r="C711" s="74">
        <v>2</v>
      </c>
      <c r="D711" s="74">
        <v>3</v>
      </c>
      <c r="E711" s="74">
        <v>3</v>
      </c>
      <c r="F711" s="57">
        <v>1</v>
      </c>
      <c r="G711" s="58" t="s">
        <v>51</v>
      </c>
      <c r="H711" s="74">
        <v>0</v>
      </c>
      <c r="I711" s="75">
        <v>300000000</v>
      </c>
      <c r="J711" s="75">
        <v>300000000</v>
      </c>
      <c r="K711" s="74">
        <v>0</v>
      </c>
      <c r="L711" s="66">
        <v>0</v>
      </c>
      <c r="M711" s="62" t="s">
        <v>132</v>
      </c>
      <c r="N711" s="60" t="s">
        <v>133</v>
      </c>
      <c r="O711" s="57" t="s">
        <v>134</v>
      </c>
      <c r="P711" s="74"/>
      <c r="Q711" s="61" t="s">
        <v>135</v>
      </c>
    </row>
    <row r="712" spans="1:17" x14ac:dyDescent="0.25">
      <c r="A712" s="77" t="s">
        <v>142</v>
      </c>
      <c r="B712" s="77" t="s">
        <v>144</v>
      </c>
      <c r="C712" s="74">
        <v>2</v>
      </c>
      <c r="D712" s="74">
        <v>3</v>
      </c>
      <c r="E712" s="74">
        <v>2</v>
      </c>
      <c r="F712" s="57">
        <v>1</v>
      </c>
      <c r="G712" s="58" t="s">
        <v>18</v>
      </c>
      <c r="H712" s="74">
        <v>0</v>
      </c>
      <c r="I712" s="75">
        <v>82000000</v>
      </c>
      <c r="J712" s="75">
        <v>82000000</v>
      </c>
      <c r="K712" s="74">
        <v>0</v>
      </c>
      <c r="L712" s="68">
        <v>0</v>
      </c>
      <c r="M712" s="62" t="s">
        <v>132</v>
      </c>
      <c r="N712" s="60" t="s">
        <v>133</v>
      </c>
      <c r="O712" s="57" t="s">
        <v>134</v>
      </c>
      <c r="P712" s="74"/>
      <c r="Q712" s="61" t="s">
        <v>135</v>
      </c>
    </row>
    <row r="713" spans="1:17" x14ac:dyDescent="0.25">
      <c r="A713" s="77" t="s">
        <v>142</v>
      </c>
      <c r="B713" s="77" t="s">
        <v>145</v>
      </c>
      <c r="C713" s="74">
        <v>2</v>
      </c>
      <c r="D713" s="74">
        <v>3</v>
      </c>
      <c r="E713" s="74">
        <v>2</v>
      </c>
      <c r="F713" s="57">
        <v>1</v>
      </c>
      <c r="G713" s="58" t="s">
        <v>18</v>
      </c>
      <c r="H713" s="74">
        <v>0</v>
      </c>
      <c r="I713" s="75">
        <v>82000000</v>
      </c>
      <c r="J713" s="75">
        <v>82000000</v>
      </c>
      <c r="K713" s="74">
        <v>0</v>
      </c>
      <c r="L713" s="68">
        <v>0</v>
      </c>
      <c r="M713" s="62" t="s">
        <v>132</v>
      </c>
      <c r="N713" s="60" t="s">
        <v>133</v>
      </c>
      <c r="O713" s="57" t="s">
        <v>134</v>
      </c>
      <c r="P713" s="74"/>
      <c r="Q713" s="61" t="s">
        <v>135</v>
      </c>
    </row>
    <row r="714" spans="1:17" ht="135" x14ac:dyDescent="0.25">
      <c r="A714" s="111" t="s">
        <v>994</v>
      </c>
      <c r="B714" s="259" t="s">
        <v>995</v>
      </c>
      <c r="C714" s="110">
        <v>2</v>
      </c>
      <c r="D714" s="110">
        <v>6</v>
      </c>
      <c r="E714" s="110">
        <v>4</v>
      </c>
      <c r="F714" s="110">
        <v>1</v>
      </c>
      <c r="G714" s="111" t="s">
        <v>76</v>
      </c>
      <c r="H714" s="110">
        <v>0</v>
      </c>
      <c r="I714" s="260">
        <v>655000000</v>
      </c>
      <c r="J714" s="260">
        <v>655000000</v>
      </c>
      <c r="K714" s="110">
        <v>0</v>
      </c>
      <c r="L714" s="110">
        <v>0</v>
      </c>
      <c r="M714" s="110" t="s">
        <v>996</v>
      </c>
      <c r="N714" s="113" t="s">
        <v>997</v>
      </c>
      <c r="O714" s="110" t="s">
        <v>998</v>
      </c>
      <c r="P714" s="110">
        <v>1501</v>
      </c>
      <c r="Q714" s="130" t="s">
        <v>999</v>
      </c>
    </row>
    <row r="715" spans="1:17" ht="75" x14ac:dyDescent="0.25">
      <c r="A715" s="111" t="s">
        <v>994</v>
      </c>
      <c r="B715" s="259" t="s">
        <v>1000</v>
      </c>
      <c r="C715" s="236">
        <v>2</v>
      </c>
      <c r="D715" s="110">
        <v>6</v>
      </c>
      <c r="E715" s="236">
        <v>5</v>
      </c>
      <c r="F715" s="236">
        <v>1</v>
      </c>
      <c r="G715" s="111" t="s">
        <v>76</v>
      </c>
      <c r="H715" s="222">
        <v>0</v>
      </c>
      <c r="I715" s="112">
        <v>4650000000</v>
      </c>
      <c r="J715" s="112">
        <v>4650000000</v>
      </c>
      <c r="K715" s="110">
        <v>0</v>
      </c>
      <c r="L715" s="110">
        <v>0</v>
      </c>
      <c r="M715" s="110" t="s">
        <v>996</v>
      </c>
      <c r="N715" s="113" t="s">
        <v>997</v>
      </c>
      <c r="O715" s="110" t="s">
        <v>998</v>
      </c>
      <c r="P715" s="110">
        <v>1501</v>
      </c>
      <c r="Q715" s="130" t="s">
        <v>999</v>
      </c>
    </row>
    <row r="716" spans="1:17" ht="75" x14ac:dyDescent="0.25">
      <c r="A716" s="184">
        <v>81101500</v>
      </c>
      <c r="B716" s="259" t="s">
        <v>1001</v>
      </c>
      <c r="C716" s="236">
        <v>2</v>
      </c>
      <c r="D716" s="110">
        <v>6</v>
      </c>
      <c r="E716" s="236">
        <v>5</v>
      </c>
      <c r="F716" s="236">
        <v>1</v>
      </c>
      <c r="G716" s="111" t="s">
        <v>76</v>
      </c>
      <c r="H716" s="222">
        <v>0</v>
      </c>
      <c r="I716" s="112">
        <f>5000000000*0.07</f>
        <v>350000000.00000006</v>
      </c>
      <c r="J716" s="112">
        <f>5000000000*0.07</f>
        <v>350000000.00000006</v>
      </c>
      <c r="K716" s="110">
        <v>0</v>
      </c>
      <c r="L716" s="110">
        <v>0</v>
      </c>
      <c r="M716" s="110" t="s">
        <v>996</v>
      </c>
      <c r="N716" s="113" t="s">
        <v>997</v>
      </c>
      <c r="O716" s="110" t="s">
        <v>998</v>
      </c>
      <c r="P716" s="110">
        <v>1501</v>
      </c>
      <c r="Q716" s="130" t="s">
        <v>999</v>
      </c>
    </row>
    <row r="717" spans="1:17" ht="75" x14ac:dyDescent="0.25">
      <c r="A717" s="184" t="s">
        <v>1002</v>
      </c>
      <c r="B717" s="259" t="s">
        <v>1003</v>
      </c>
      <c r="C717" s="236">
        <v>2</v>
      </c>
      <c r="D717" s="110">
        <v>6</v>
      </c>
      <c r="E717" s="236">
        <v>4</v>
      </c>
      <c r="F717" s="236">
        <v>1</v>
      </c>
      <c r="G717" s="111" t="s">
        <v>79</v>
      </c>
      <c r="H717" s="222">
        <v>0</v>
      </c>
      <c r="I717" s="112">
        <f>8132922419-300000000</f>
        <v>7832922419</v>
      </c>
      <c r="J717" s="112">
        <f>8132922419-300000000</f>
        <v>7832922419</v>
      </c>
      <c r="K717" s="110">
        <v>0</v>
      </c>
      <c r="L717" s="110">
        <v>0</v>
      </c>
      <c r="M717" s="110" t="s">
        <v>996</v>
      </c>
      <c r="N717" s="113" t="s">
        <v>997</v>
      </c>
      <c r="O717" s="110" t="s">
        <v>998</v>
      </c>
      <c r="P717" s="110">
        <v>1501</v>
      </c>
      <c r="Q717" s="130" t="s">
        <v>999</v>
      </c>
    </row>
    <row r="718" spans="1:17" ht="75" x14ac:dyDescent="0.25">
      <c r="A718" s="184">
        <v>81101500</v>
      </c>
      <c r="B718" s="259" t="s">
        <v>1004</v>
      </c>
      <c r="C718" s="236">
        <v>2</v>
      </c>
      <c r="D718" s="110">
        <v>6</v>
      </c>
      <c r="E718" s="236">
        <v>4</v>
      </c>
      <c r="F718" s="236">
        <v>1</v>
      </c>
      <c r="G718" s="111" t="s">
        <v>76</v>
      </c>
      <c r="H718" s="222">
        <v>0</v>
      </c>
      <c r="I718" s="112">
        <v>300000000</v>
      </c>
      <c r="J718" s="112">
        <v>250000000</v>
      </c>
      <c r="K718" s="110">
        <v>0</v>
      </c>
      <c r="L718" s="110">
        <v>0</v>
      </c>
      <c r="M718" s="110" t="s">
        <v>996</v>
      </c>
      <c r="N718" s="113" t="s">
        <v>997</v>
      </c>
      <c r="O718" s="110" t="s">
        <v>998</v>
      </c>
      <c r="P718" s="110">
        <v>1501</v>
      </c>
      <c r="Q718" s="130" t="s">
        <v>999</v>
      </c>
    </row>
    <row r="719" spans="1:17" ht="75" x14ac:dyDescent="0.25">
      <c r="A719" s="111" t="s">
        <v>994</v>
      </c>
      <c r="B719" s="259" t="s">
        <v>1005</v>
      </c>
      <c r="C719" s="236">
        <v>3</v>
      </c>
      <c r="D719" s="110">
        <v>7</v>
      </c>
      <c r="E719" s="236">
        <v>4</v>
      </c>
      <c r="F719" s="236">
        <v>1</v>
      </c>
      <c r="G719" s="111" t="s">
        <v>76</v>
      </c>
      <c r="H719" s="222">
        <v>0</v>
      </c>
      <c r="I719" s="112">
        <v>814500000</v>
      </c>
      <c r="J719" s="112">
        <v>814500000</v>
      </c>
      <c r="K719" s="110">
        <v>0</v>
      </c>
      <c r="L719" s="110">
        <v>0</v>
      </c>
      <c r="M719" s="110" t="s">
        <v>996</v>
      </c>
      <c r="N719" s="113" t="s">
        <v>997</v>
      </c>
      <c r="O719" s="110" t="s">
        <v>998</v>
      </c>
      <c r="P719" s="110">
        <v>1501</v>
      </c>
      <c r="Q719" s="130" t="s">
        <v>999</v>
      </c>
    </row>
    <row r="720" spans="1:17" ht="75" x14ac:dyDescent="0.25">
      <c r="A720" s="184">
        <v>81101500</v>
      </c>
      <c r="B720" s="259" t="s">
        <v>1006</v>
      </c>
      <c r="C720" s="236">
        <v>3</v>
      </c>
      <c r="D720" s="110">
        <v>7</v>
      </c>
      <c r="E720" s="236">
        <v>4</v>
      </c>
      <c r="F720" s="236">
        <v>1</v>
      </c>
      <c r="G720" s="111" t="s">
        <v>76</v>
      </c>
      <c r="H720" s="222">
        <v>0</v>
      </c>
      <c r="I720" s="112">
        <v>85500000</v>
      </c>
      <c r="J720" s="112">
        <v>85500000</v>
      </c>
      <c r="K720" s="110">
        <v>0</v>
      </c>
      <c r="L720" s="110">
        <v>0</v>
      </c>
      <c r="M720" s="110" t="s">
        <v>996</v>
      </c>
      <c r="N720" s="113" t="s">
        <v>997</v>
      </c>
      <c r="O720" s="110" t="s">
        <v>998</v>
      </c>
      <c r="P720" s="110">
        <v>1501</v>
      </c>
      <c r="Q720" s="130" t="s">
        <v>999</v>
      </c>
    </row>
    <row r="721" spans="1:17" ht="75" x14ac:dyDescent="0.25">
      <c r="A721" s="184" t="s">
        <v>1002</v>
      </c>
      <c r="B721" s="259" t="s">
        <v>1007</v>
      </c>
      <c r="C721" s="236">
        <v>3</v>
      </c>
      <c r="D721" s="110">
        <v>7</v>
      </c>
      <c r="E721" s="236">
        <v>5</v>
      </c>
      <c r="F721" s="236">
        <v>1</v>
      </c>
      <c r="G721" s="111" t="s">
        <v>79</v>
      </c>
      <c r="H721" s="222">
        <v>0</v>
      </c>
      <c r="I721" s="112">
        <v>2750000000</v>
      </c>
      <c r="J721" s="112">
        <v>2750000000</v>
      </c>
      <c r="K721" s="110">
        <v>0</v>
      </c>
      <c r="L721" s="110">
        <v>0</v>
      </c>
      <c r="M721" s="110" t="s">
        <v>996</v>
      </c>
      <c r="N721" s="113" t="s">
        <v>997</v>
      </c>
      <c r="O721" s="110" t="s">
        <v>998</v>
      </c>
      <c r="P721" s="110">
        <v>1501</v>
      </c>
      <c r="Q721" s="130" t="s">
        <v>999</v>
      </c>
    </row>
    <row r="722" spans="1:17" ht="75" x14ac:dyDescent="0.25">
      <c r="A722" s="184">
        <v>81101500</v>
      </c>
      <c r="B722" s="259" t="s">
        <v>1008</v>
      </c>
      <c r="C722" s="236">
        <v>3</v>
      </c>
      <c r="D722" s="110">
        <v>7</v>
      </c>
      <c r="E722" s="236">
        <v>5</v>
      </c>
      <c r="F722" s="236">
        <v>1</v>
      </c>
      <c r="G722" s="111" t="s">
        <v>76</v>
      </c>
      <c r="H722" s="222">
        <v>0</v>
      </c>
      <c r="I722" s="112">
        <v>250000000</v>
      </c>
      <c r="J722" s="112">
        <v>250000000</v>
      </c>
      <c r="K722" s="110">
        <v>0</v>
      </c>
      <c r="L722" s="110">
        <v>0</v>
      </c>
      <c r="M722" s="110" t="s">
        <v>996</v>
      </c>
      <c r="N722" s="113" t="s">
        <v>997</v>
      </c>
      <c r="O722" s="110" t="s">
        <v>998</v>
      </c>
      <c r="P722" s="110">
        <v>1501</v>
      </c>
      <c r="Q722" s="130" t="s">
        <v>999</v>
      </c>
    </row>
    <row r="723" spans="1:17" ht="90" x14ac:dyDescent="0.25">
      <c r="A723" s="111" t="s">
        <v>994</v>
      </c>
      <c r="B723" s="259" t="s">
        <v>1009</v>
      </c>
      <c r="C723" s="236">
        <v>3</v>
      </c>
      <c r="D723" s="110">
        <v>7</v>
      </c>
      <c r="E723" s="236">
        <v>5</v>
      </c>
      <c r="F723" s="236">
        <v>1</v>
      </c>
      <c r="G723" s="111" t="s">
        <v>76</v>
      </c>
      <c r="H723" s="222">
        <v>0</v>
      </c>
      <c r="I723" s="112">
        <v>1850000000</v>
      </c>
      <c r="J723" s="112">
        <v>1850000000</v>
      </c>
      <c r="K723" s="110">
        <v>0</v>
      </c>
      <c r="L723" s="110">
        <v>0</v>
      </c>
      <c r="M723" s="110" t="s">
        <v>996</v>
      </c>
      <c r="N723" s="113" t="s">
        <v>997</v>
      </c>
      <c r="O723" s="110" t="s">
        <v>998</v>
      </c>
      <c r="P723" s="110">
        <v>1501</v>
      </c>
      <c r="Q723" s="130" t="s">
        <v>999</v>
      </c>
    </row>
    <row r="724" spans="1:17" ht="105" x14ac:dyDescent="0.25">
      <c r="A724" s="184">
        <v>81101500</v>
      </c>
      <c r="B724" s="259" t="s">
        <v>1010</v>
      </c>
      <c r="C724" s="236">
        <v>3</v>
      </c>
      <c r="D724" s="110">
        <v>7</v>
      </c>
      <c r="E724" s="236">
        <v>5</v>
      </c>
      <c r="F724" s="236">
        <v>1</v>
      </c>
      <c r="G724" s="111" t="s">
        <v>76</v>
      </c>
      <c r="H724" s="222">
        <v>0</v>
      </c>
      <c r="I724" s="112">
        <v>150000000</v>
      </c>
      <c r="J724" s="112">
        <v>150000000</v>
      </c>
      <c r="K724" s="110">
        <v>0</v>
      </c>
      <c r="L724" s="110">
        <v>0</v>
      </c>
      <c r="M724" s="110" t="s">
        <v>996</v>
      </c>
      <c r="N724" s="113" t="s">
        <v>997</v>
      </c>
      <c r="O724" s="110" t="s">
        <v>998</v>
      </c>
      <c r="P724" s="110">
        <v>1501</v>
      </c>
      <c r="Q724" s="130" t="s">
        <v>999</v>
      </c>
    </row>
    <row r="725" spans="1:17" ht="90" x14ac:dyDescent="0.25">
      <c r="A725" s="236" t="s">
        <v>1011</v>
      </c>
      <c r="B725" s="259" t="s">
        <v>1012</v>
      </c>
      <c r="C725" s="236">
        <v>3</v>
      </c>
      <c r="D725" s="110">
        <v>7</v>
      </c>
      <c r="E725" s="236">
        <v>3</v>
      </c>
      <c r="F725" s="236">
        <v>1</v>
      </c>
      <c r="G725" s="111" t="s">
        <v>76</v>
      </c>
      <c r="H725" s="222">
        <v>0</v>
      </c>
      <c r="I725" s="261">
        <v>385000000</v>
      </c>
      <c r="J725" s="261">
        <v>385000000</v>
      </c>
      <c r="K725" s="110">
        <v>0</v>
      </c>
      <c r="L725" s="110">
        <v>0</v>
      </c>
      <c r="M725" s="110" t="s">
        <v>996</v>
      </c>
      <c r="N725" s="113" t="s">
        <v>997</v>
      </c>
      <c r="O725" s="110" t="s">
        <v>998</v>
      </c>
      <c r="P725" s="110">
        <v>1501</v>
      </c>
      <c r="Q725" s="130" t="s">
        <v>999</v>
      </c>
    </row>
    <row r="726" spans="1:17" ht="75" x14ac:dyDescent="0.25">
      <c r="A726" s="236">
        <v>81015000</v>
      </c>
      <c r="B726" s="259" t="s">
        <v>1013</v>
      </c>
      <c r="C726" s="236">
        <v>4</v>
      </c>
      <c r="D726" s="110">
        <v>8</v>
      </c>
      <c r="E726" s="236">
        <v>3</v>
      </c>
      <c r="F726" s="236">
        <v>1</v>
      </c>
      <c r="G726" s="111" t="s">
        <v>76</v>
      </c>
      <c r="H726" s="222">
        <v>0</v>
      </c>
      <c r="I726" s="112">
        <f>3110236835-300000000</f>
        <v>2810236835</v>
      </c>
      <c r="J726" s="112">
        <f>3110236835-300000000</f>
        <v>2810236835</v>
      </c>
      <c r="K726" s="110">
        <v>0</v>
      </c>
      <c r="L726" s="110">
        <v>0</v>
      </c>
      <c r="M726" s="110" t="s">
        <v>996</v>
      </c>
      <c r="N726" s="113" t="s">
        <v>997</v>
      </c>
      <c r="O726" s="110" t="s">
        <v>998</v>
      </c>
      <c r="P726" s="110">
        <v>1501</v>
      </c>
      <c r="Q726" s="130" t="s">
        <v>999</v>
      </c>
    </row>
    <row r="727" spans="1:17" ht="75" x14ac:dyDescent="0.25">
      <c r="A727" s="236">
        <v>81015000</v>
      </c>
      <c r="B727" s="259" t="s">
        <v>1014</v>
      </c>
      <c r="C727" s="236">
        <v>4</v>
      </c>
      <c r="D727" s="110">
        <v>8</v>
      </c>
      <c r="E727" s="236">
        <v>3</v>
      </c>
      <c r="F727" s="236">
        <v>1</v>
      </c>
      <c r="G727" s="111" t="s">
        <v>76</v>
      </c>
      <c r="H727" s="202">
        <v>0</v>
      </c>
      <c r="I727" s="112">
        <v>300000000</v>
      </c>
      <c r="J727" s="112">
        <v>300000000</v>
      </c>
      <c r="K727" s="110">
        <v>0</v>
      </c>
      <c r="L727" s="110">
        <v>0</v>
      </c>
      <c r="M727" s="110" t="s">
        <v>996</v>
      </c>
      <c r="N727" s="113" t="s">
        <v>997</v>
      </c>
      <c r="O727" s="110" t="s">
        <v>998</v>
      </c>
      <c r="P727" s="110">
        <v>1501</v>
      </c>
      <c r="Q727" s="130" t="s">
        <v>999</v>
      </c>
    </row>
    <row r="728" spans="1:17" ht="75" x14ac:dyDescent="0.25">
      <c r="A728" s="236">
        <v>81015000</v>
      </c>
      <c r="B728" s="259" t="s">
        <v>1015</v>
      </c>
      <c r="C728" s="236">
        <v>6</v>
      </c>
      <c r="D728" s="110">
        <v>9</v>
      </c>
      <c r="E728" s="236">
        <v>12</v>
      </c>
      <c r="F728" s="236">
        <v>1</v>
      </c>
      <c r="G728" s="111" t="s">
        <v>76</v>
      </c>
      <c r="H728" s="202">
        <v>0</v>
      </c>
      <c r="I728" s="112">
        <v>2500000000</v>
      </c>
      <c r="J728" s="112">
        <v>450000000</v>
      </c>
      <c r="K728" s="236">
        <v>1</v>
      </c>
      <c r="L728" s="236">
        <v>1</v>
      </c>
      <c r="M728" s="110" t="s">
        <v>996</v>
      </c>
      <c r="N728" s="113" t="s">
        <v>997</v>
      </c>
      <c r="O728" s="110" t="s">
        <v>998</v>
      </c>
      <c r="P728" s="110">
        <v>1501</v>
      </c>
      <c r="Q728" s="130" t="s">
        <v>999</v>
      </c>
    </row>
    <row r="729" spans="1:17" ht="75" x14ac:dyDescent="0.25">
      <c r="A729" s="236">
        <v>81015000</v>
      </c>
      <c r="B729" s="259" t="s">
        <v>1016</v>
      </c>
      <c r="C729" s="236">
        <v>6</v>
      </c>
      <c r="D729" s="110">
        <v>9</v>
      </c>
      <c r="E729" s="236">
        <v>12</v>
      </c>
      <c r="F729" s="236">
        <v>1</v>
      </c>
      <c r="G729" s="111" t="s">
        <v>76</v>
      </c>
      <c r="H729" s="202">
        <v>0</v>
      </c>
      <c r="I729" s="112">
        <v>250000000</v>
      </c>
      <c r="J729" s="112">
        <v>150000000</v>
      </c>
      <c r="K729" s="236">
        <v>1</v>
      </c>
      <c r="L729" s="236">
        <v>1</v>
      </c>
      <c r="M729" s="110" t="s">
        <v>996</v>
      </c>
      <c r="N729" s="113" t="s">
        <v>997</v>
      </c>
      <c r="O729" s="110" t="s">
        <v>998</v>
      </c>
      <c r="P729" s="110">
        <v>1501</v>
      </c>
      <c r="Q729" s="130" t="s">
        <v>999</v>
      </c>
    </row>
    <row r="730" spans="1:17" ht="75" x14ac:dyDescent="0.25">
      <c r="A730" s="236">
        <v>72141200</v>
      </c>
      <c r="B730" s="259" t="s">
        <v>1017</v>
      </c>
      <c r="C730" s="236">
        <v>2</v>
      </c>
      <c r="D730" s="110">
        <v>6</v>
      </c>
      <c r="E730" s="236">
        <v>4</v>
      </c>
      <c r="F730" s="236">
        <v>1</v>
      </c>
      <c r="G730" s="111" t="s">
        <v>79</v>
      </c>
      <c r="H730" s="202">
        <v>0</v>
      </c>
      <c r="I730" s="112">
        <v>2300000000</v>
      </c>
      <c r="J730" s="112">
        <v>2300000000</v>
      </c>
      <c r="K730" s="110">
        <v>0</v>
      </c>
      <c r="L730" s="110">
        <v>0</v>
      </c>
      <c r="M730" s="110" t="s">
        <v>996</v>
      </c>
      <c r="N730" s="113" t="s">
        <v>997</v>
      </c>
      <c r="O730" s="110" t="s">
        <v>998</v>
      </c>
      <c r="P730" s="110">
        <v>1501</v>
      </c>
      <c r="Q730" s="130" t="s">
        <v>999</v>
      </c>
    </row>
    <row r="731" spans="1:17" ht="75" x14ac:dyDescent="0.25">
      <c r="A731" s="236">
        <v>81015000</v>
      </c>
      <c r="B731" s="259" t="s">
        <v>1018</v>
      </c>
      <c r="C731" s="236">
        <v>2</v>
      </c>
      <c r="D731" s="110">
        <v>6</v>
      </c>
      <c r="E731" s="236">
        <v>4</v>
      </c>
      <c r="F731" s="236">
        <v>1</v>
      </c>
      <c r="G731" s="111" t="s">
        <v>76</v>
      </c>
      <c r="H731" s="202">
        <v>0</v>
      </c>
      <c r="I731" s="112">
        <v>200000000</v>
      </c>
      <c r="J731" s="112">
        <v>200000000</v>
      </c>
      <c r="K731" s="110">
        <v>0</v>
      </c>
      <c r="L731" s="110">
        <v>0</v>
      </c>
      <c r="M731" s="110" t="s">
        <v>996</v>
      </c>
      <c r="N731" s="113" t="s">
        <v>997</v>
      </c>
      <c r="O731" s="110" t="s">
        <v>998</v>
      </c>
      <c r="P731" s="110">
        <v>1501</v>
      </c>
      <c r="Q731" s="130" t="s">
        <v>999</v>
      </c>
    </row>
    <row r="732" spans="1:17" ht="75" x14ac:dyDescent="0.25">
      <c r="A732" s="184" t="s">
        <v>1002</v>
      </c>
      <c r="B732" s="259" t="s">
        <v>1019</v>
      </c>
      <c r="C732" s="236">
        <v>3</v>
      </c>
      <c r="D732" s="110">
        <v>7</v>
      </c>
      <c r="E732" s="236">
        <v>4</v>
      </c>
      <c r="F732" s="236">
        <v>1</v>
      </c>
      <c r="G732" s="111" t="s">
        <v>79</v>
      </c>
      <c r="H732" s="202">
        <v>0</v>
      </c>
      <c r="I732" s="112">
        <v>3050000000</v>
      </c>
      <c r="J732" s="112">
        <v>3050000000</v>
      </c>
      <c r="K732" s="110">
        <v>0</v>
      </c>
      <c r="L732" s="110">
        <v>0</v>
      </c>
      <c r="M732" s="110" t="s">
        <v>996</v>
      </c>
      <c r="N732" s="113" t="s">
        <v>997</v>
      </c>
      <c r="O732" s="110" t="s">
        <v>998</v>
      </c>
      <c r="P732" s="110">
        <v>1501</v>
      </c>
      <c r="Q732" s="130" t="s">
        <v>999</v>
      </c>
    </row>
    <row r="733" spans="1:17" ht="60" x14ac:dyDescent="0.25">
      <c r="A733" s="184"/>
      <c r="B733" s="259" t="s">
        <v>1020</v>
      </c>
      <c r="C733" s="236">
        <v>3</v>
      </c>
      <c r="D733" s="110">
        <v>7</v>
      </c>
      <c r="E733" s="236">
        <v>4</v>
      </c>
      <c r="F733" s="236">
        <v>1</v>
      </c>
      <c r="G733" s="111" t="s">
        <v>76</v>
      </c>
      <c r="H733" s="202">
        <v>0</v>
      </c>
      <c r="I733" s="112">
        <v>250000000</v>
      </c>
      <c r="J733" s="112">
        <v>250000000</v>
      </c>
      <c r="K733" s="110">
        <v>0</v>
      </c>
      <c r="L733" s="110">
        <v>0</v>
      </c>
      <c r="M733" s="110"/>
      <c r="N733" s="113"/>
      <c r="O733" s="110"/>
      <c r="P733" s="110"/>
      <c r="Q733" s="130"/>
    </row>
    <row r="734" spans="1:17" ht="75" x14ac:dyDescent="0.25">
      <c r="A734" s="184">
        <v>72152900</v>
      </c>
      <c r="B734" s="259" t="s">
        <v>1021</v>
      </c>
      <c r="C734" s="236">
        <v>6</v>
      </c>
      <c r="D734" s="110">
        <v>9</v>
      </c>
      <c r="E734" s="236">
        <v>3</v>
      </c>
      <c r="F734" s="236">
        <v>1</v>
      </c>
      <c r="G734" s="111" t="s">
        <v>79</v>
      </c>
      <c r="H734" s="202">
        <v>0</v>
      </c>
      <c r="I734" s="112">
        <v>14040425687</v>
      </c>
      <c r="J734" s="112">
        <v>14040425687</v>
      </c>
      <c r="K734" s="110">
        <v>0</v>
      </c>
      <c r="L734" s="110">
        <v>0</v>
      </c>
      <c r="M734" s="110" t="s">
        <v>996</v>
      </c>
      <c r="N734" s="113" t="s">
        <v>997</v>
      </c>
      <c r="O734" s="110" t="s">
        <v>998</v>
      </c>
      <c r="P734" s="110">
        <v>1501</v>
      </c>
      <c r="Q734" s="130" t="s">
        <v>999</v>
      </c>
    </row>
    <row r="735" spans="1:17" ht="75" x14ac:dyDescent="0.25">
      <c r="A735" s="236">
        <v>81015000</v>
      </c>
      <c r="B735" s="259" t="s">
        <v>1022</v>
      </c>
      <c r="C735" s="236">
        <v>6</v>
      </c>
      <c r="D735" s="110">
        <v>9</v>
      </c>
      <c r="E735" s="236">
        <v>3</v>
      </c>
      <c r="F735" s="236">
        <v>1</v>
      </c>
      <c r="G735" s="111" t="s">
        <v>76</v>
      </c>
      <c r="H735" s="202">
        <v>0</v>
      </c>
      <c r="I735" s="112">
        <v>1200000000</v>
      </c>
      <c r="J735" s="112">
        <v>1200000000</v>
      </c>
      <c r="K735" s="110">
        <v>0</v>
      </c>
      <c r="L735" s="110">
        <v>0</v>
      </c>
      <c r="M735" s="110" t="s">
        <v>996</v>
      </c>
      <c r="N735" s="113" t="s">
        <v>997</v>
      </c>
      <c r="O735" s="110" t="s">
        <v>998</v>
      </c>
      <c r="P735" s="110">
        <v>1501</v>
      </c>
      <c r="Q735" s="130" t="s">
        <v>999</v>
      </c>
    </row>
    <row r="736" spans="1:17" ht="75" x14ac:dyDescent="0.25">
      <c r="A736" s="184">
        <v>72141200</v>
      </c>
      <c r="B736" s="259" t="s">
        <v>1023</v>
      </c>
      <c r="C736" s="236">
        <v>2</v>
      </c>
      <c r="D736" s="110">
        <v>6</v>
      </c>
      <c r="E736" s="236">
        <v>3</v>
      </c>
      <c r="F736" s="236">
        <v>1</v>
      </c>
      <c r="G736" s="111" t="s">
        <v>51</v>
      </c>
      <c r="H736" s="202">
        <v>0</v>
      </c>
      <c r="I736" s="112">
        <v>160000000</v>
      </c>
      <c r="J736" s="112">
        <v>160000000</v>
      </c>
      <c r="K736" s="110">
        <v>0</v>
      </c>
      <c r="L736" s="110">
        <v>0</v>
      </c>
      <c r="M736" s="110" t="s">
        <v>996</v>
      </c>
      <c r="N736" s="113" t="s">
        <v>997</v>
      </c>
      <c r="O736" s="110" t="s">
        <v>998</v>
      </c>
      <c r="P736" s="110">
        <v>1501</v>
      </c>
      <c r="Q736" s="130" t="s">
        <v>999</v>
      </c>
    </row>
    <row r="737" spans="1:17" ht="90" x14ac:dyDescent="0.25">
      <c r="A737" s="184">
        <v>72141200</v>
      </c>
      <c r="B737" s="259" t="s">
        <v>1024</v>
      </c>
      <c r="C737" s="236">
        <v>2</v>
      </c>
      <c r="D737" s="110">
        <v>6</v>
      </c>
      <c r="E737" s="236">
        <v>3</v>
      </c>
      <c r="F737" s="236">
        <v>1</v>
      </c>
      <c r="G737" s="111" t="s">
        <v>18</v>
      </c>
      <c r="H737" s="202">
        <v>0</v>
      </c>
      <c r="I737" s="112">
        <v>50000000</v>
      </c>
      <c r="J737" s="112">
        <v>50000000</v>
      </c>
      <c r="K737" s="110">
        <v>0</v>
      </c>
      <c r="L737" s="110">
        <v>0</v>
      </c>
      <c r="M737" s="110" t="s">
        <v>996</v>
      </c>
      <c r="N737" s="113" t="s">
        <v>997</v>
      </c>
      <c r="O737" s="110" t="s">
        <v>998</v>
      </c>
      <c r="P737" s="110">
        <v>1501</v>
      </c>
      <c r="Q737" s="130" t="s">
        <v>999</v>
      </c>
    </row>
    <row r="738" spans="1:17" ht="90" x14ac:dyDescent="0.25">
      <c r="A738" s="184" t="s">
        <v>1002</v>
      </c>
      <c r="B738" s="259" t="s">
        <v>1025</v>
      </c>
      <c r="C738" s="236">
        <v>2</v>
      </c>
      <c r="D738" s="110">
        <v>5</v>
      </c>
      <c r="E738" s="236">
        <v>5</v>
      </c>
      <c r="F738" s="236">
        <v>1</v>
      </c>
      <c r="G738" s="111" t="s">
        <v>374</v>
      </c>
      <c r="H738" s="202">
        <v>0</v>
      </c>
      <c r="I738" s="112">
        <v>3000000000</v>
      </c>
      <c r="J738" s="112">
        <v>3000000000</v>
      </c>
      <c r="K738" s="110">
        <v>0</v>
      </c>
      <c r="L738" s="110">
        <v>0</v>
      </c>
      <c r="M738" s="110" t="s">
        <v>996</v>
      </c>
      <c r="N738" s="113" t="s">
        <v>997</v>
      </c>
      <c r="O738" s="110" t="s">
        <v>998</v>
      </c>
      <c r="P738" s="110">
        <v>1501</v>
      </c>
      <c r="Q738" s="130" t="s">
        <v>999</v>
      </c>
    </row>
    <row r="739" spans="1:17" ht="90" x14ac:dyDescent="0.25">
      <c r="A739" s="184">
        <v>80111620</v>
      </c>
      <c r="B739" s="259" t="s">
        <v>1026</v>
      </c>
      <c r="C739" s="236">
        <v>1</v>
      </c>
      <c r="D739" s="110">
        <v>1</v>
      </c>
      <c r="E739" s="236">
        <v>12</v>
      </c>
      <c r="F739" s="236">
        <v>1</v>
      </c>
      <c r="G739" s="111" t="s">
        <v>374</v>
      </c>
      <c r="H739" s="202">
        <v>0</v>
      </c>
      <c r="I739" s="112">
        <v>80340000</v>
      </c>
      <c r="J739" s="112">
        <v>80340000</v>
      </c>
      <c r="K739" s="110">
        <v>0</v>
      </c>
      <c r="L739" s="110">
        <v>0</v>
      </c>
      <c r="M739" s="110" t="s">
        <v>996</v>
      </c>
      <c r="N739" s="113" t="s">
        <v>997</v>
      </c>
      <c r="O739" s="110" t="s">
        <v>998</v>
      </c>
      <c r="P739" s="110">
        <v>1501</v>
      </c>
      <c r="Q739" s="130" t="s">
        <v>999</v>
      </c>
    </row>
    <row r="740" spans="1:17" ht="90" x14ac:dyDescent="0.25">
      <c r="A740" s="184">
        <v>80111620</v>
      </c>
      <c r="B740" s="259" t="s">
        <v>1026</v>
      </c>
      <c r="C740" s="236">
        <v>1</v>
      </c>
      <c r="D740" s="110">
        <v>1</v>
      </c>
      <c r="E740" s="236">
        <v>12</v>
      </c>
      <c r="F740" s="236">
        <v>1</v>
      </c>
      <c r="G740" s="111" t="s">
        <v>374</v>
      </c>
      <c r="H740" s="202">
        <v>0</v>
      </c>
      <c r="I740" s="112">
        <v>66800000</v>
      </c>
      <c r="J740" s="112">
        <v>66800000</v>
      </c>
      <c r="K740" s="110">
        <v>0</v>
      </c>
      <c r="L740" s="110">
        <v>0</v>
      </c>
      <c r="M740" s="110" t="s">
        <v>996</v>
      </c>
      <c r="N740" s="113" t="s">
        <v>997</v>
      </c>
      <c r="O740" s="110" t="s">
        <v>998</v>
      </c>
      <c r="P740" s="110">
        <v>1501</v>
      </c>
      <c r="Q740" s="130" t="s">
        <v>999</v>
      </c>
    </row>
    <row r="741" spans="1:17" ht="90" x14ac:dyDescent="0.25">
      <c r="A741" s="184">
        <v>80111620</v>
      </c>
      <c r="B741" s="259" t="s">
        <v>1026</v>
      </c>
      <c r="C741" s="236">
        <v>1</v>
      </c>
      <c r="D741" s="110">
        <v>1</v>
      </c>
      <c r="E741" s="236">
        <v>12</v>
      </c>
      <c r="F741" s="236">
        <v>1</v>
      </c>
      <c r="G741" s="111" t="s">
        <v>374</v>
      </c>
      <c r="H741" s="202">
        <v>0</v>
      </c>
      <c r="I741" s="112">
        <v>116270000</v>
      </c>
      <c r="J741" s="112">
        <v>116270000</v>
      </c>
      <c r="K741" s="110">
        <v>0</v>
      </c>
      <c r="L741" s="110">
        <v>0</v>
      </c>
      <c r="M741" s="110" t="s">
        <v>996</v>
      </c>
      <c r="N741" s="113" t="s">
        <v>997</v>
      </c>
      <c r="O741" s="110" t="s">
        <v>998</v>
      </c>
      <c r="P741" s="110">
        <v>1501</v>
      </c>
      <c r="Q741" s="130" t="s">
        <v>999</v>
      </c>
    </row>
    <row r="742" spans="1:17" ht="90" x14ac:dyDescent="0.25">
      <c r="A742" s="184">
        <v>80111620</v>
      </c>
      <c r="B742" s="259" t="s">
        <v>1026</v>
      </c>
      <c r="C742" s="236">
        <v>1</v>
      </c>
      <c r="D742" s="110">
        <v>1</v>
      </c>
      <c r="E742" s="236">
        <v>12</v>
      </c>
      <c r="F742" s="236">
        <v>1</v>
      </c>
      <c r="G742" s="111" t="s">
        <v>374</v>
      </c>
      <c r="H742" s="202">
        <v>0</v>
      </c>
      <c r="I742" s="112">
        <v>116270000</v>
      </c>
      <c r="J742" s="112">
        <v>116270000</v>
      </c>
      <c r="K742" s="110">
        <v>0</v>
      </c>
      <c r="L742" s="110">
        <v>0</v>
      </c>
      <c r="M742" s="110" t="s">
        <v>996</v>
      </c>
      <c r="N742" s="113" t="s">
        <v>997</v>
      </c>
      <c r="O742" s="110" t="s">
        <v>998</v>
      </c>
      <c r="P742" s="110">
        <v>1501</v>
      </c>
      <c r="Q742" s="130" t="s">
        <v>999</v>
      </c>
    </row>
    <row r="743" spans="1:17" ht="105" x14ac:dyDescent="0.25">
      <c r="A743" s="184">
        <v>80111620</v>
      </c>
      <c r="B743" s="259" t="s">
        <v>1027</v>
      </c>
      <c r="C743" s="236">
        <v>1</v>
      </c>
      <c r="D743" s="110">
        <v>1</v>
      </c>
      <c r="E743" s="236">
        <v>12</v>
      </c>
      <c r="F743" s="236">
        <v>1</v>
      </c>
      <c r="G743" s="111" t="s">
        <v>374</v>
      </c>
      <c r="H743" s="202">
        <v>0</v>
      </c>
      <c r="I743" s="112">
        <v>105000000</v>
      </c>
      <c r="J743" s="112">
        <v>105000000</v>
      </c>
      <c r="K743" s="110">
        <v>0</v>
      </c>
      <c r="L743" s="110">
        <v>0</v>
      </c>
      <c r="M743" s="110" t="s">
        <v>996</v>
      </c>
      <c r="N743" s="113" t="s">
        <v>997</v>
      </c>
      <c r="O743" s="110" t="s">
        <v>998</v>
      </c>
      <c r="P743" s="110">
        <v>1501</v>
      </c>
      <c r="Q743" s="130" t="s">
        <v>999</v>
      </c>
    </row>
    <row r="744" spans="1:17" ht="105" x14ac:dyDescent="0.25">
      <c r="A744" s="184">
        <v>80111620</v>
      </c>
      <c r="B744" s="259" t="s">
        <v>1027</v>
      </c>
      <c r="C744" s="236">
        <v>1</v>
      </c>
      <c r="D744" s="110">
        <v>1</v>
      </c>
      <c r="E744" s="236">
        <v>12</v>
      </c>
      <c r="F744" s="236">
        <v>1</v>
      </c>
      <c r="G744" s="111" t="s">
        <v>374</v>
      </c>
      <c r="H744" s="202">
        <v>0</v>
      </c>
      <c r="I744" s="112">
        <v>128600000</v>
      </c>
      <c r="J744" s="112">
        <v>128600000</v>
      </c>
      <c r="K744" s="110">
        <v>0</v>
      </c>
      <c r="L744" s="110">
        <v>0</v>
      </c>
      <c r="M744" s="110" t="s">
        <v>996</v>
      </c>
      <c r="N744" s="113" t="s">
        <v>997</v>
      </c>
      <c r="O744" s="110" t="s">
        <v>998</v>
      </c>
      <c r="P744" s="110">
        <v>1501</v>
      </c>
      <c r="Q744" s="130" t="s">
        <v>999</v>
      </c>
    </row>
    <row r="745" spans="1:17" ht="135" x14ac:dyDescent="0.25">
      <c r="A745" s="111" t="s">
        <v>994</v>
      </c>
      <c r="B745" s="259" t="s">
        <v>995</v>
      </c>
      <c r="C745" s="110">
        <v>2</v>
      </c>
      <c r="D745" s="110">
        <v>6</v>
      </c>
      <c r="E745" s="110">
        <v>4</v>
      </c>
      <c r="F745" s="110">
        <v>1</v>
      </c>
      <c r="G745" s="111" t="s">
        <v>76</v>
      </c>
      <c r="H745" s="202">
        <v>0</v>
      </c>
      <c r="I745" s="260">
        <v>655000000</v>
      </c>
      <c r="J745" s="260">
        <v>655000000</v>
      </c>
      <c r="K745" s="110">
        <v>0</v>
      </c>
      <c r="L745" s="110">
        <v>0</v>
      </c>
      <c r="M745" s="110" t="s">
        <v>996</v>
      </c>
      <c r="N745" s="113" t="s">
        <v>997</v>
      </c>
      <c r="O745" s="110" t="s">
        <v>998</v>
      </c>
      <c r="P745" s="110">
        <v>1501</v>
      </c>
      <c r="Q745" s="130" t="s">
        <v>999</v>
      </c>
    </row>
    <row r="746" spans="1:17" ht="75" x14ac:dyDescent="0.25">
      <c r="A746" s="111" t="s">
        <v>994</v>
      </c>
      <c r="B746" s="259" t="s">
        <v>1000</v>
      </c>
      <c r="C746" s="236">
        <v>2</v>
      </c>
      <c r="D746" s="110">
        <v>6</v>
      </c>
      <c r="E746" s="236">
        <v>5</v>
      </c>
      <c r="F746" s="236">
        <v>1</v>
      </c>
      <c r="G746" s="111" t="s">
        <v>76</v>
      </c>
      <c r="H746" s="202">
        <v>0</v>
      </c>
      <c r="I746" s="112">
        <v>4650000000</v>
      </c>
      <c r="J746" s="112">
        <v>4650000000</v>
      </c>
      <c r="K746" s="110">
        <v>0</v>
      </c>
      <c r="L746" s="110">
        <v>0</v>
      </c>
      <c r="M746" s="110" t="s">
        <v>996</v>
      </c>
      <c r="N746" s="113" t="s">
        <v>997</v>
      </c>
      <c r="O746" s="110" t="s">
        <v>998</v>
      </c>
      <c r="P746" s="110">
        <v>1501</v>
      </c>
      <c r="Q746" s="130" t="s">
        <v>999</v>
      </c>
    </row>
    <row r="747" spans="1:17" ht="75" x14ac:dyDescent="0.25">
      <c r="A747" s="184">
        <v>81101500</v>
      </c>
      <c r="B747" s="259" t="s">
        <v>1001</v>
      </c>
      <c r="C747" s="236">
        <v>2</v>
      </c>
      <c r="D747" s="110">
        <v>6</v>
      </c>
      <c r="E747" s="236">
        <v>5</v>
      </c>
      <c r="F747" s="236">
        <v>1</v>
      </c>
      <c r="G747" s="111" t="s">
        <v>76</v>
      </c>
      <c r="H747" s="202">
        <v>0</v>
      </c>
      <c r="I747" s="112">
        <f>5000000000*0.07</f>
        <v>350000000.00000006</v>
      </c>
      <c r="J747" s="112">
        <f>5000000000*0.07</f>
        <v>350000000.00000006</v>
      </c>
      <c r="K747" s="110">
        <v>0</v>
      </c>
      <c r="L747" s="110">
        <v>0</v>
      </c>
      <c r="M747" s="110" t="s">
        <v>996</v>
      </c>
      <c r="N747" s="113" t="s">
        <v>997</v>
      </c>
      <c r="O747" s="110" t="s">
        <v>998</v>
      </c>
      <c r="P747" s="110">
        <v>1501</v>
      </c>
      <c r="Q747" s="130" t="s">
        <v>999</v>
      </c>
    </row>
    <row r="748" spans="1:17" ht="75" x14ac:dyDescent="0.25">
      <c r="A748" s="184" t="s">
        <v>1002</v>
      </c>
      <c r="B748" s="259" t="s">
        <v>1003</v>
      </c>
      <c r="C748" s="236">
        <v>2</v>
      </c>
      <c r="D748" s="110">
        <v>6</v>
      </c>
      <c r="E748" s="236">
        <v>4</v>
      </c>
      <c r="F748" s="236">
        <v>1</v>
      </c>
      <c r="G748" s="111" t="s">
        <v>79</v>
      </c>
      <c r="H748" s="202">
        <v>0</v>
      </c>
      <c r="I748" s="112">
        <f>8132922419-300000000</f>
        <v>7832922419</v>
      </c>
      <c r="J748" s="112">
        <f>8132922419-300000000</f>
        <v>7832922419</v>
      </c>
      <c r="K748" s="110">
        <v>0</v>
      </c>
      <c r="L748" s="110">
        <v>0</v>
      </c>
      <c r="M748" s="110" t="s">
        <v>996</v>
      </c>
      <c r="N748" s="113" t="s">
        <v>997</v>
      </c>
      <c r="O748" s="110" t="s">
        <v>998</v>
      </c>
      <c r="P748" s="110">
        <v>1501</v>
      </c>
      <c r="Q748" s="130" t="s">
        <v>999</v>
      </c>
    </row>
    <row r="749" spans="1:17" ht="75" x14ac:dyDescent="0.25">
      <c r="A749" s="184">
        <v>81101500</v>
      </c>
      <c r="B749" s="259" t="s">
        <v>1004</v>
      </c>
      <c r="C749" s="236">
        <v>2</v>
      </c>
      <c r="D749" s="110">
        <v>6</v>
      </c>
      <c r="E749" s="236">
        <v>4</v>
      </c>
      <c r="F749" s="236">
        <v>1</v>
      </c>
      <c r="G749" s="111" t="s">
        <v>76</v>
      </c>
      <c r="H749" s="202">
        <v>0</v>
      </c>
      <c r="I749" s="112">
        <v>300000000</v>
      </c>
      <c r="J749" s="112">
        <v>250000000</v>
      </c>
      <c r="K749" s="110">
        <v>0</v>
      </c>
      <c r="L749" s="110">
        <v>0</v>
      </c>
      <c r="M749" s="110" t="s">
        <v>996</v>
      </c>
      <c r="N749" s="113" t="s">
        <v>997</v>
      </c>
      <c r="O749" s="110" t="s">
        <v>998</v>
      </c>
      <c r="P749" s="110">
        <v>1501</v>
      </c>
      <c r="Q749" s="130" t="s">
        <v>999</v>
      </c>
    </row>
    <row r="750" spans="1:17" ht="75" x14ac:dyDescent="0.25">
      <c r="A750" s="111" t="s">
        <v>994</v>
      </c>
      <c r="B750" s="259" t="s">
        <v>1005</v>
      </c>
      <c r="C750" s="236">
        <v>3</v>
      </c>
      <c r="D750" s="110">
        <v>7</v>
      </c>
      <c r="E750" s="236">
        <v>4</v>
      </c>
      <c r="F750" s="236">
        <v>1</v>
      </c>
      <c r="G750" s="111" t="s">
        <v>76</v>
      </c>
      <c r="H750" s="202">
        <v>0</v>
      </c>
      <c r="I750" s="112">
        <v>814500000</v>
      </c>
      <c r="J750" s="112">
        <v>814500000</v>
      </c>
      <c r="K750" s="110">
        <v>0</v>
      </c>
      <c r="L750" s="110">
        <v>0</v>
      </c>
      <c r="M750" s="110" t="s">
        <v>996</v>
      </c>
      <c r="N750" s="113" t="s">
        <v>997</v>
      </c>
      <c r="O750" s="110" t="s">
        <v>998</v>
      </c>
      <c r="P750" s="110">
        <v>1501</v>
      </c>
      <c r="Q750" s="130" t="s">
        <v>999</v>
      </c>
    </row>
    <row r="751" spans="1:17" ht="75" x14ac:dyDescent="0.25">
      <c r="A751" s="184">
        <v>81101500</v>
      </c>
      <c r="B751" s="259" t="s">
        <v>1006</v>
      </c>
      <c r="C751" s="236">
        <v>3</v>
      </c>
      <c r="D751" s="110">
        <v>7</v>
      </c>
      <c r="E751" s="236">
        <v>4</v>
      </c>
      <c r="F751" s="236">
        <v>1</v>
      </c>
      <c r="G751" s="111" t="s">
        <v>76</v>
      </c>
      <c r="H751" s="202">
        <v>0</v>
      </c>
      <c r="I751" s="112">
        <v>85500000</v>
      </c>
      <c r="J751" s="112">
        <v>85500000</v>
      </c>
      <c r="K751" s="110">
        <v>0</v>
      </c>
      <c r="L751" s="110">
        <v>0</v>
      </c>
      <c r="M751" s="110" t="s">
        <v>996</v>
      </c>
      <c r="N751" s="113" t="s">
        <v>997</v>
      </c>
      <c r="O751" s="110" t="s">
        <v>998</v>
      </c>
      <c r="P751" s="110">
        <v>1501</v>
      </c>
      <c r="Q751" s="130" t="s">
        <v>999</v>
      </c>
    </row>
    <row r="752" spans="1:17" ht="75" x14ac:dyDescent="0.25">
      <c r="A752" s="184" t="s">
        <v>1002</v>
      </c>
      <c r="B752" s="259" t="s">
        <v>1007</v>
      </c>
      <c r="C752" s="236">
        <v>3</v>
      </c>
      <c r="D752" s="110">
        <v>7</v>
      </c>
      <c r="E752" s="236">
        <v>5</v>
      </c>
      <c r="F752" s="236">
        <v>1</v>
      </c>
      <c r="G752" s="111" t="s">
        <v>79</v>
      </c>
      <c r="H752" s="202">
        <v>0</v>
      </c>
      <c r="I752" s="112">
        <v>2750000000</v>
      </c>
      <c r="J752" s="112">
        <v>2750000000</v>
      </c>
      <c r="K752" s="110">
        <v>0</v>
      </c>
      <c r="L752" s="110">
        <v>0</v>
      </c>
      <c r="M752" s="110" t="s">
        <v>996</v>
      </c>
      <c r="N752" s="113" t="s">
        <v>997</v>
      </c>
      <c r="O752" s="110" t="s">
        <v>998</v>
      </c>
      <c r="P752" s="110">
        <v>1501</v>
      </c>
      <c r="Q752" s="130" t="s">
        <v>999</v>
      </c>
    </row>
    <row r="753" spans="1:17" ht="75" x14ac:dyDescent="0.25">
      <c r="A753" s="184">
        <v>81101500</v>
      </c>
      <c r="B753" s="259" t="s">
        <v>1008</v>
      </c>
      <c r="C753" s="236">
        <v>3</v>
      </c>
      <c r="D753" s="110">
        <v>7</v>
      </c>
      <c r="E753" s="236">
        <v>5</v>
      </c>
      <c r="F753" s="236">
        <v>1</v>
      </c>
      <c r="G753" s="111" t="s">
        <v>76</v>
      </c>
      <c r="H753" s="202">
        <v>0</v>
      </c>
      <c r="I753" s="112">
        <v>250000000</v>
      </c>
      <c r="J753" s="112">
        <v>250000000</v>
      </c>
      <c r="K753" s="110">
        <v>0</v>
      </c>
      <c r="L753" s="110">
        <v>0</v>
      </c>
      <c r="M753" s="110" t="s">
        <v>996</v>
      </c>
      <c r="N753" s="113" t="s">
        <v>997</v>
      </c>
      <c r="O753" s="110" t="s">
        <v>998</v>
      </c>
      <c r="P753" s="110">
        <v>1501</v>
      </c>
      <c r="Q753" s="130" t="s">
        <v>999</v>
      </c>
    </row>
    <row r="754" spans="1:17" ht="90" x14ac:dyDescent="0.25">
      <c r="A754" s="111" t="s">
        <v>994</v>
      </c>
      <c r="B754" s="259" t="s">
        <v>1009</v>
      </c>
      <c r="C754" s="236">
        <v>3</v>
      </c>
      <c r="D754" s="110">
        <v>7</v>
      </c>
      <c r="E754" s="236">
        <v>5</v>
      </c>
      <c r="F754" s="236">
        <v>1</v>
      </c>
      <c r="G754" s="111" t="s">
        <v>76</v>
      </c>
      <c r="H754" s="202">
        <v>0</v>
      </c>
      <c r="I754" s="112">
        <v>1850000000</v>
      </c>
      <c r="J754" s="112">
        <v>1850000000</v>
      </c>
      <c r="K754" s="110">
        <v>0</v>
      </c>
      <c r="L754" s="110">
        <v>0</v>
      </c>
      <c r="M754" s="110" t="s">
        <v>996</v>
      </c>
      <c r="N754" s="113" t="s">
        <v>997</v>
      </c>
      <c r="O754" s="110" t="s">
        <v>998</v>
      </c>
      <c r="P754" s="110">
        <v>1501</v>
      </c>
      <c r="Q754" s="130" t="s">
        <v>999</v>
      </c>
    </row>
    <row r="755" spans="1:17" ht="105" x14ac:dyDescent="0.25">
      <c r="A755" s="184">
        <v>81101500</v>
      </c>
      <c r="B755" s="259" t="s">
        <v>1010</v>
      </c>
      <c r="C755" s="236">
        <v>3</v>
      </c>
      <c r="D755" s="110">
        <v>7</v>
      </c>
      <c r="E755" s="236">
        <v>5</v>
      </c>
      <c r="F755" s="236">
        <v>1</v>
      </c>
      <c r="G755" s="111" t="s">
        <v>76</v>
      </c>
      <c r="H755" s="202">
        <v>0</v>
      </c>
      <c r="I755" s="112">
        <v>150000000</v>
      </c>
      <c r="J755" s="112">
        <v>150000000</v>
      </c>
      <c r="K755" s="110">
        <v>0</v>
      </c>
      <c r="L755" s="110">
        <v>0</v>
      </c>
      <c r="M755" s="110" t="s">
        <v>996</v>
      </c>
      <c r="N755" s="113" t="s">
        <v>997</v>
      </c>
      <c r="O755" s="110" t="s">
        <v>998</v>
      </c>
      <c r="P755" s="110">
        <v>1501</v>
      </c>
      <c r="Q755" s="130" t="s">
        <v>999</v>
      </c>
    </row>
    <row r="756" spans="1:17" ht="90" x14ac:dyDescent="0.25">
      <c r="A756" s="236" t="s">
        <v>1011</v>
      </c>
      <c r="B756" s="259" t="s">
        <v>1012</v>
      </c>
      <c r="C756" s="236">
        <v>3</v>
      </c>
      <c r="D756" s="110">
        <v>7</v>
      </c>
      <c r="E756" s="236">
        <v>3</v>
      </c>
      <c r="F756" s="236">
        <v>1</v>
      </c>
      <c r="G756" s="111" t="s">
        <v>76</v>
      </c>
      <c r="H756" s="202">
        <v>0</v>
      </c>
      <c r="I756" s="261">
        <v>385000000</v>
      </c>
      <c r="J756" s="261">
        <v>385000000</v>
      </c>
      <c r="K756" s="110">
        <v>0</v>
      </c>
      <c r="L756" s="110">
        <v>0</v>
      </c>
      <c r="M756" s="110" t="s">
        <v>996</v>
      </c>
      <c r="N756" s="113" t="s">
        <v>997</v>
      </c>
      <c r="O756" s="110" t="s">
        <v>998</v>
      </c>
      <c r="P756" s="110">
        <v>1501</v>
      </c>
      <c r="Q756" s="130" t="s">
        <v>999</v>
      </c>
    </row>
    <row r="757" spans="1:17" ht="75" x14ac:dyDescent="0.25">
      <c r="A757" s="236">
        <v>81015000</v>
      </c>
      <c r="B757" s="259" t="s">
        <v>1013</v>
      </c>
      <c r="C757" s="236">
        <v>4</v>
      </c>
      <c r="D757" s="110">
        <v>8</v>
      </c>
      <c r="E757" s="236">
        <v>3</v>
      </c>
      <c r="F757" s="236">
        <v>1</v>
      </c>
      <c r="G757" s="111" t="s">
        <v>76</v>
      </c>
      <c r="H757" s="202">
        <v>0</v>
      </c>
      <c r="I757" s="112">
        <f>3110236835-300000000</f>
        <v>2810236835</v>
      </c>
      <c r="J757" s="112">
        <f>3110236835-300000000</f>
        <v>2810236835</v>
      </c>
      <c r="K757" s="110">
        <v>0</v>
      </c>
      <c r="L757" s="110">
        <v>0</v>
      </c>
      <c r="M757" s="110" t="s">
        <v>996</v>
      </c>
      <c r="N757" s="113" t="s">
        <v>997</v>
      </c>
      <c r="O757" s="110" t="s">
        <v>998</v>
      </c>
      <c r="P757" s="110">
        <v>1501</v>
      </c>
      <c r="Q757" s="130" t="s">
        <v>999</v>
      </c>
    </row>
    <row r="758" spans="1:17" ht="75" x14ac:dyDescent="0.25">
      <c r="A758" s="236">
        <v>81015000</v>
      </c>
      <c r="B758" s="259" t="s">
        <v>1014</v>
      </c>
      <c r="C758" s="236">
        <v>4</v>
      </c>
      <c r="D758" s="110">
        <v>8</v>
      </c>
      <c r="E758" s="236">
        <v>3</v>
      </c>
      <c r="F758" s="236">
        <v>1</v>
      </c>
      <c r="G758" s="111" t="s">
        <v>76</v>
      </c>
      <c r="H758" s="202">
        <v>0</v>
      </c>
      <c r="I758" s="112">
        <v>300000000</v>
      </c>
      <c r="J758" s="112">
        <v>300000000</v>
      </c>
      <c r="K758" s="110">
        <v>0</v>
      </c>
      <c r="L758" s="110">
        <v>0</v>
      </c>
      <c r="M758" s="110" t="s">
        <v>996</v>
      </c>
      <c r="N758" s="113" t="s">
        <v>997</v>
      </c>
      <c r="O758" s="110" t="s">
        <v>998</v>
      </c>
      <c r="P758" s="110">
        <v>1501</v>
      </c>
      <c r="Q758" s="130" t="s">
        <v>999</v>
      </c>
    </row>
    <row r="759" spans="1:17" ht="75" x14ac:dyDescent="0.25">
      <c r="A759" s="236">
        <v>81015000</v>
      </c>
      <c r="B759" s="259" t="s">
        <v>1015</v>
      </c>
      <c r="C759" s="236">
        <v>6</v>
      </c>
      <c r="D759" s="110">
        <v>9</v>
      </c>
      <c r="E759" s="236">
        <v>12</v>
      </c>
      <c r="F759" s="236">
        <v>1</v>
      </c>
      <c r="G759" s="111" t="s">
        <v>76</v>
      </c>
      <c r="H759" s="202">
        <v>0</v>
      </c>
      <c r="I759" s="112">
        <v>2500000000</v>
      </c>
      <c r="J759" s="112">
        <v>450000000</v>
      </c>
      <c r="K759" s="236">
        <v>1</v>
      </c>
      <c r="L759" s="236">
        <v>1</v>
      </c>
      <c r="M759" s="110" t="s">
        <v>996</v>
      </c>
      <c r="N759" s="113" t="s">
        <v>997</v>
      </c>
      <c r="O759" s="110" t="s">
        <v>998</v>
      </c>
      <c r="P759" s="110">
        <v>1501</v>
      </c>
      <c r="Q759" s="130" t="s">
        <v>999</v>
      </c>
    </row>
    <row r="760" spans="1:17" ht="75" x14ac:dyDescent="0.25">
      <c r="A760" s="236">
        <v>81015000</v>
      </c>
      <c r="B760" s="259" t="s">
        <v>1016</v>
      </c>
      <c r="C760" s="236">
        <v>6</v>
      </c>
      <c r="D760" s="110">
        <v>9</v>
      </c>
      <c r="E760" s="236">
        <v>12</v>
      </c>
      <c r="F760" s="236">
        <v>1</v>
      </c>
      <c r="G760" s="111" t="s">
        <v>76</v>
      </c>
      <c r="H760" s="202">
        <v>0</v>
      </c>
      <c r="I760" s="112">
        <v>250000000</v>
      </c>
      <c r="J760" s="112">
        <v>150000000</v>
      </c>
      <c r="K760" s="236">
        <v>1</v>
      </c>
      <c r="L760" s="236">
        <v>1</v>
      </c>
      <c r="M760" s="110" t="s">
        <v>996</v>
      </c>
      <c r="N760" s="113" t="s">
        <v>997</v>
      </c>
      <c r="O760" s="110" t="s">
        <v>998</v>
      </c>
      <c r="P760" s="110">
        <v>1501</v>
      </c>
      <c r="Q760" s="130" t="s">
        <v>999</v>
      </c>
    </row>
    <row r="761" spans="1:17" ht="75" x14ac:dyDescent="0.25">
      <c r="A761" s="236">
        <v>72141200</v>
      </c>
      <c r="B761" s="259" t="s">
        <v>1017</v>
      </c>
      <c r="C761" s="236">
        <v>2</v>
      </c>
      <c r="D761" s="110">
        <v>6</v>
      </c>
      <c r="E761" s="236">
        <v>4</v>
      </c>
      <c r="F761" s="236">
        <v>1</v>
      </c>
      <c r="G761" s="111" t="s">
        <v>79</v>
      </c>
      <c r="H761" s="202">
        <v>0</v>
      </c>
      <c r="I761" s="112">
        <v>2300000000</v>
      </c>
      <c r="J761" s="112">
        <v>2300000000</v>
      </c>
      <c r="K761" s="110">
        <v>0</v>
      </c>
      <c r="L761" s="110">
        <v>0</v>
      </c>
      <c r="M761" s="110" t="s">
        <v>996</v>
      </c>
      <c r="N761" s="113" t="s">
        <v>997</v>
      </c>
      <c r="O761" s="110" t="s">
        <v>998</v>
      </c>
      <c r="P761" s="110">
        <v>1501</v>
      </c>
      <c r="Q761" s="130" t="s">
        <v>999</v>
      </c>
    </row>
    <row r="762" spans="1:17" ht="75" x14ac:dyDescent="0.25">
      <c r="A762" s="236">
        <v>81015000</v>
      </c>
      <c r="B762" s="259" t="s">
        <v>1018</v>
      </c>
      <c r="C762" s="236">
        <v>2</v>
      </c>
      <c r="D762" s="110">
        <v>6</v>
      </c>
      <c r="E762" s="236">
        <v>4</v>
      </c>
      <c r="F762" s="236">
        <v>1</v>
      </c>
      <c r="G762" s="111" t="s">
        <v>76</v>
      </c>
      <c r="H762" s="202">
        <v>0</v>
      </c>
      <c r="I762" s="112">
        <v>200000000</v>
      </c>
      <c r="J762" s="112">
        <v>200000000</v>
      </c>
      <c r="K762" s="110">
        <v>0</v>
      </c>
      <c r="L762" s="110">
        <v>0</v>
      </c>
      <c r="M762" s="110" t="s">
        <v>996</v>
      </c>
      <c r="N762" s="113" t="s">
        <v>997</v>
      </c>
      <c r="O762" s="110" t="s">
        <v>998</v>
      </c>
      <c r="P762" s="110">
        <v>1501</v>
      </c>
      <c r="Q762" s="130" t="s">
        <v>999</v>
      </c>
    </row>
    <row r="763" spans="1:17" ht="75" x14ac:dyDescent="0.25">
      <c r="A763" s="184" t="s">
        <v>1002</v>
      </c>
      <c r="B763" s="259" t="s">
        <v>1019</v>
      </c>
      <c r="C763" s="236">
        <v>3</v>
      </c>
      <c r="D763" s="110">
        <v>7</v>
      </c>
      <c r="E763" s="236">
        <v>4</v>
      </c>
      <c r="F763" s="236">
        <v>1</v>
      </c>
      <c r="G763" s="111" t="s">
        <v>79</v>
      </c>
      <c r="H763" s="202">
        <v>0</v>
      </c>
      <c r="I763" s="112">
        <v>3050000000</v>
      </c>
      <c r="J763" s="112">
        <v>3050000000</v>
      </c>
      <c r="K763" s="110">
        <v>0</v>
      </c>
      <c r="L763" s="110">
        <v>0</v>
      </c>
      <c r="M763" s="110" t="s">
        <v>996</v>
      </c>
      <c r="N763" s="113" t="s">
        <v>997</v>
      </c>
      <c r="O763" s="110" t="s">
        <v>998</v>
      </c>
      <c r="P763" s="110">
        <v>1501</v>
      </c>
      <c r="Q763" s="130" t="s">
        <v>999</v>
      </c>
    </row>
    <row r="764" spans="1:17" ht="60" x14ac:dyDescent="0.25">
      <c r="A764" s="184"/>
      <c r="B764" s="259" t="s">
        <v>1020</v>
      </c>
      <c r="C764" s="236">
        <v>3</v>
      </c>
      <c r="D764" s="110">
        <v>7</v>
      </c>
      <c r="E764" s="236">
        <v>4</v>
      </c>
      <c r="F764" s="236">
        <v>1</v>
      </c>
      <c r="G764" s="111" t="s">
        <v>76</v>
      </c>
      <c r="H764" s="202">
        <v>0</v>
      </c>
      <c r="I764" s="112">
        <v>250000000</v>
      </c>
      <c r="J764" s="112">
        <v>250000000</v>
      </c>
      <c r="K764" s="110">
        <v>0</v>
      </c>
      <c r="L764" s="110">
        <v>0</v>
      </c>
      <c r="M764" s="110"/>
      <c r="N764" s="113"/>
      <c r="O764" s="110"/>
      <c r="P764" s="110"/>
      <c r="Q764" s="130"/>
    </row>
    <row r="765" spans="1:17" ht="75" x14ac:dyDescent="0.25">
      <c r="A765" s="184">
        <v>72152900</v>
      </c>
      <c r="B765" s="259" t="s">
        <v>1021</v>
      </c>
      <c r="C765" s="236">
        <v>6</v>
      </c>
      <c r="D765" s="110">
        <v>9</v>
      </c>
      <c r="E765" s="236">
        <v>3</v>
      </c>
      <c r="F765" s="236">
        <v>1</v>
      </c>
      <c r="G765" s="111" t="s">
        <v>79</v>
      </c>
      <c r="H765" s="202">
        <v>0</v>
      </c>
      <c r="I765" s="112">
        <v>14040425687</v>
      </c>
      <c r="J765" s="112">
        <v>14040425687</v>
      </c>
      <c r="K765" s="110">
        <v>0</v>
      </c>
      <c r="L765" s="110">
        <v>0</v>
      </c>
      <c r="M765" s="110" t="s">
        <v>996</v>
      </c>
      <c r="N765" s="113" t="s">
        <v>997</v>
      </c>
      <c r="O765" s="110" t="s">
        <v>998</v>
      </c>
      <c r="P765" s="110">
        <v>1501</v>
      </c>
      <c r="Q765" s="130" t="s">
        <v>999</v>
      </c>
    </row>
    <row r="766" spans="1:17" ht="75" x14ac:dyDescent="0.25">
      <c r="A766" s="236">
        <v>81015000</v>
      </c>
      <c r="B766" s="259" t="s">
        <v>1022</v>
      </c>
      <c r="C766" s="236">
        <v>6</v>
      </c>
      <c r="D766" s="110">
        <v>9</v>
      </c>
      <c r="E766" s="236">
        <v>3</v>
      </c>
      <c r="F766" s="236">
        <v>1</v>
      </c>
      <c r="G766" s="111" t="s">
        <v>76</v>
      </c>
      <c r="H766" s="202">
        <v>0</v>
      </c>
      <c r="I766" s="112">
        <v>1200000000</v>
      </c>
      <c r="J766" s="112">
        <v>1200000000</v>
      </c>
      <c r="K766" s="110">
        <v>0</v>
      </c>
      <c r="L766" s="110">
        <v>0</v>
      </c>
      <c r="M766" s="110" t="s">
        <v>996</v>
      </c>
      <c r="N766" s="113" t="s">
        <v>997</v>
      </c>
      <c r="O766" s="110" t="s">
        <v>998</v>
      </c>
      <c r="P766" s="110">
        <v>1501</v>
      </c>
      <c r="Q766" s="130" t="s">
        <v>999</v>
      </c>
    </row>
    <row r="767" spans="1:17" ht="75" x14ac:dyDescent="0.25">
      <c r="A767" s="184">
        <v>72141200</v>
      </c>
      <c r="B767" s="259" t="s">
        <v>1023</v>
      </c>
      <c r="C767" s="236">
        <v>2</v>
      </c>
      <c r="D767" s="110">
        <v>6</v>
      </c>
      <c r="E767" s="236">
        <v>3</v>
      </c>
      <c r="F767" s="236">
        <v>1</v>
      </c>
      <c r="G767" s="111" t="s">
        <v>51</v>
      </c>
      <c r="H767" s="202">
        <v>0</v>
      </c>
      <c r="I767" s="112">
        <v>160000000</v>
      </c>
      <c r="J767" s="112">
        <v>160000000</v>
      </c>
      <c r="K767" s="110">
        <v>0</v>
      </c>
      <c r="L767" s="110">
        <v>0</v>
      </c>
      <c r="M767" s="110" t="s">
        <v>996</v>
      </c>
      <c r="N767" s="113" t="s">
        <v>997</v>
      </c>
      <c r="O767" s="110" t="s">
        <v>998</v>
      </c>
      <c r="P767" s="110">
        <v>1501</v>
      </c>
      <c r="Q767" s="130" t="s">
        <v>999</v>
      </c>
    </row>
    <row r="768" spans="1:17" ht="90" x14ac:dyDescent="0.25">
      <c r="A768" s="184">
        <v>72141200</v>
      </c>
      <c r="B768" s="259" t="s">
        <v>1024</v>
      </c>
      <c r="C768" s="236">
        <v>2</v>
      </c>
      <c r="D768" s="110">
        <v>6</v>
      </c>
      <c r="E768" s="236">
        <v>3</v>
      </c>
      <c r="F768" s="236">
        <v>1</v>
      </c>
      <c r="G768" s="111" t="s">
        <v>18</v>
      </c>
      <c r="H768" s="202">
        <v>0</v>
      </c>
      <c r="I768" s="112">
        <v>50000000</v>
      </c>
      <c r="J768" s="112">
        <v>50000000</v>
      </c>
      <c r="K768" s="110">
        <v>0</v>
      </c>
      <c r="L768" s="110">
        <v>0</v>
      </c>
      <c r="M768" s="110" t="s">
        <v>996</v>
      </c>
      <c r="N768" s="113" t="s">
        <v>997</v>
      </c>
      <c r="O768" s="110" t="s">
        <v>998</v>
      </c>
      <c r="P768" s="110">
        <v>1501</v>
      </c>
      <c r="Q768" s="130" t="s">
        <v>999</v>
      </c>
    </row>
    <row r="769" spans="1:17" ht="90" x14ac:dyDescent="0.25">
      <c r="A769" s="184" t="s">
        <v>1002</v>
      </c>
      <c r="B769" s="259" t="s">
        <v>1025</v>
      </c>
      <c r="C769" s="236">
        <v>2</v>
      </c>
      <c r="D769" s="110">
        <v>5</v>
      </c>
      <c r="E769" s="236">
        <v>5</v>
      </c>
      <c r="F769" s="236">
        <v>1</v>
      </c>
      <c r="G769" s="111" t="s">
        <v>374</v>
      </c>
      <c r="H769" s="202">
        <v>0</v>
      </c>
      <c r="I769" s="112">
        <v>3000000000</v>
      </c>
      <c r="J769" s="112">
        <v>3000000000</v>
      </c>
      <c r="K769" s="110">
        <v>0</v>
      </c>
      <c r="L769" s="110">
        <v>0</v>
      </c>
      <c r="M769" s="110" t="s">
        <v>996</v>
      </c>
      <c r="N769" s="113" t="s">
        <v>997</v>
      </c>
      <c r="O769" s="110" t="s">
        <v>998</v>
      </c>
      <c r="P769" s="110">
        <v>1501</v>
      </c>
      <c r="Q769" s="130" t="s">
        <v>999</v>
      </c>
    </row>
    <row r="770" spans="1:17" ht="90" x14ac:dyDescent="0.25">
      <c r="A770" s="184">
        <v>80111620</v>
      </c>
      <c r="B770" s="259" t="s">
        <v>1026</v>
      </c>
      <c r="C770" s="236">
        <v>1</v>
      </c>
      <c r="D770" s="110">
        <v>1</v>
      </c>
      <c r="E770" s="236">
        <v>12</v>
      </c>
      <c r="F770" s="236">
        <v>1</v>
      </c>
      <c r="G770" s="111" t="s">
        <v>374</v>
      </c>
      <c r="H770" s="202">
        <v>0</v>
      </c>
      <c r="I770" s="112">
        <v>80340000</v>
      </c>
      <c r="J770" s="112">
        <v>80340000</v>
      </c>
      <c r="K770" s="110">
        <v>0</v>
      </c>
      <c r="L770" s="110">
        <v>0</v>
      </c>
      <c r="M770" s="110" t="s">
        <v>996</v>
      </c>
      <c r="N770" s="113" t="s">
        <v>997</v>
      </c>
      <c r="O770" s="110" t="s">
        <v>998</v>
      </c>
      <c r="P770" s="110">
        <v>1501</v>
      </c>
      <c r="Q770" s="130" t="s">
        <v>999</v>
      </c>
    </row>
    <row r="771" spans="1:17" ht="90" x14ac:dyDescent="0.25">
      <c r="A771" s="184">
        <v>80111620</v>
      </c>
      <c r="B771" s="259" t="s">
        <v>1026</v>
      </c>
      <c r="C771" s="236">
        <v>1</v>
      </c>
      <c r="D771" s="110">
        <v>1</v>
      </c>
      <c r="E771" s="236">
        <v>12</v>
      </c>
      <c r="F771" s="236">
        <v>1</v>
      </c>
      <c r="G771" s="111" t="s">
        <v>374</v>
      </c>
      <c r="H771" s="202">
        <v>0</v>
      </c>
      <c r="I771" s="112">
        <v>66800000</v>
      </c>
      <c r="J771" s="112">
        <v>66800000</v>
      </c>
      <c r="K771" s="110">
        <v>0</v>
      </c>
      <c r="L771" s="110">
        <v>0</v>
      </c>
      <c r="M771" s="110" t="s">
        <v>996</v>
      </c>
      <c r="N771" s="113" t="s">
        <v>997</v>
      </c>
      <c r="O771" s="110" t="s">
        <v>998</v>
      </c>
      <c r="P771" s="110">
        <v>1501</v>
      </c>
      <c r="Q771" s="130" t="s">
        <v>999</v>
      </c>
    </row>
    <row r="772" spans="1:17" ht="90" x14ac:dyDescent="0.25">
      <c r="A772" s="184">
        <v>80111620</v>
      </c>
      <c r="B772" s="259" t="s">
        <v>1026</v>
      </c>
      <c r="C772" s="236">
        <v>1</v>
      </c>
      <c r="D772" s="110">
        <v>1</v>
      </c>
      <c r="E772" s="236">
        <v>12</v>
      </c>
      <c r="F772" s="236">
        <v>1</v>
      </c>
      <c r="G772" s="111" t="s">
        <v>374</v>
      </c>
      <c r="H772" s="202">
        <v>0</v>
      </c>
      <c r="I772" s="112">
        <v>116270000</v>
      </c>
      <c r="J772" s="112">
        <v>116270000</v>
      </c>
      <c r="K772" s="110">
        <v>0</v>
      </c>
      <c r="L772" s="110">
        <v>0</v>
      </c>
      <c r="M772" s="110" t="s">
        <v>996</v>
      </c>
      <c r="N772" s="113" t="s">
        <v>997</v>
      </c>
      <c r="O772" s="110" t="s">
        <v>998</v>
      </c>
      <c r="P772" s="110">
        <v>1501</v>
      </c>
      <c r="Q772" s="130" t="s">
        <v>999</v>
      </c>
    </row>
    <row r="773" spans="1:17" ht="90" x14ac:dyDescent="0.25">
      <c r="A773" s="184">
        <v>80111620</v>
      </c>
      <c r="B773" s="259" t="s">
        <v>1026</v>
      </c>
      <c r="C773" s="236">
        <v>1</v>
      </c>
      <c r="D773" s="110">
        <v>1</v>
      </c>
      <c r="E773" s="236">
        <v>12</v>
      </c>
      <c r="F773" s="236">
        <v>1</v>
      </c>
      <c r="G773" s="111" t="s">
        <v>374</v>
      </c>
      <c r="H773" s="202">
        <v>0</v>
      </c>
      <c r="I773" s="112">
        <v>116270000</v>
      </c>
      <c r="J773" s="112">
        <v>116270000</v>
      </c>
      <c r="K773" s="110">
        <v>0</v>
      </c>
      <c r="L773" s="110">
        <v>0</v>
      </c>
      <c r="M773" s="110" t="s">
        <v>996</v>
      </c>
      <c r="N773" s="113" t="s">
        <v>997</v>
      </c>
      <c r="O773" s="110" t="s">
        <v>998</v>
      </c>
      <c r="P773" s="110">
        <v>1501</v>
      </c>
      <c r="Q773" s="130" t="s">
        <v>999</v>
      </c>
    </row>
    <row r="774" spans="1:17" ht="105" x14ac:dyDescent="0.25">
      <c r="A774" s="184">
        <v>80111620</v>
      </c>
      <c r="B774" s="259" t="s">
        <v>1027</v>
      </c>
      <c r="C774" s="236">
        <v>1</v>
      </c>
      <c r="D774" s="110">
        <v>1</v>
      </c>
      <c r="E774" s="236">
        <v>12</v>
      </c>
      <c r="F774" s="236">
        <v>1</v>
      </c>
      <c r="G774" s="111" t="s">
        <v>374</v>
      </c>
      <c r="H774" s="202">
        <v>0</v>
      </c>
      <c r="I774" s="112">
        <v>105000000</v>
      </c>
      <c r="J774" s="112">
        <v>105000000</v>
      </c>
      <c r="K774" s="110">
        <v>0</v>
      </c>
      <c r="L774" s="110">
        <v>0</v>
      </c>
      <c r="M774" s="110" t="s">
        <v>996</v>
      </c>
      <c r="N774" s="113" t="s">
        <v>997</v>
      </c>
      <c r="O774" s="110" t="s">
        <v>998</v>
      </c>
      <c r="P774" s="110">
        <v>1501</v>
      </c>
      <c r="Q774" s="130" t="s">
        <v>999</v>
      </c>
    </row>
    <row r="775" spans="1:17" ht="105" x14ac:dyDescent="0.25">
      <c r="A775" s="184">
        <v>80111620</v>
      </c>
      <c r="B775" s="259" t="s">
        <v>1027</v>
      </c>
      <c r="C775" s="236">
        <v>1</v>
      </c>
      <c r="D775" s="110">
        <v>1</v>
      </c>
      <c r="E775" s="236">
        <v>12</v>
      </c>
      <c r="F775" s="236">
        <v>1</v>
      </c>
      <c r="G775" s="111" t="s">
        <v>374</v>
      </c>
      <c r="H775" s="202">
        <v>0</v>
      </c>
      <c r="I775" s="112">
        <v>128600000</v>
      </c>
      <c r="J775" s="112">
        <v>128600000</v>
      </c>
      <c r="K775" s="110">
        <v>0</v>
      </c>
      <c r="L775" s="110">
        <v>0</v>
      </c>
      <c r="M775" s="110" t="s">
        <v>996</v>
      </c>
      <c r="N775" s="113" t="s">
        <v>997</v>
      </c>
      <c r="O775" s="110" t="s">
        <v>998</v>
      </c>
      <c r="P775" s="110">
        <v>1501</v>
      </c>
      <c r="Q775" s="130" t="s">
        <v>999</v>
      </c>
    </row>
    <row r="776" spans="1:17" ht="114.75" x14ac:dyDescent="0.25">
      <c r="A776" s="146" t="s">
        <v>1028</v>
      </c>
      <c r="B776" s="262" t="s">
        <v>1029</v>
      </c>
      <c r="C776" s="202">
        <v>2</v>
      </c>
      <c r="D776" s="202">
        <v>3</v>
      </c>
      <c r="E776" s="202">
        <v>2</v>
      </c>
      <c r="F776" s="202">
        <v>1</v>
      </c>
      <c r="G776" s="263" t="s">
        <v>51</v>
      </c>
      <c r="H776" s="202">
        <v>0</v>
      </c>
      <c r="I776" s="263">
        <v>400000000</v>
      </c>
      <c r="J776" s="264">
        <f>+I776</f>
        <v>400000000</v>
      </c>
      <c r="K776" s="202">
        <v>0</v>
      </c>
      <c r="L776" s="202">
        <v>1</v>
      </c>
      <c r="M776" s="202" t="s">
        <v>1030</v>
      </c>
      <c r="N776" s="202" t="s">
        <v>1031</v>
      </c>
      <c r="O776" s="202" t="s">
        <v>1032</v>
      </c>
      <c r="P776" s="265" t="s">
        <v>1033</v>
      </c>
      <c r="Q776" s="265" t="s">
        <v>924</v>
      </c>
    </row>
    <row r="777" spans="1:17" ht="216.75" x14ac:dyDescent="0.25">
      <c r="A777" s="146" t="s">
        <v>1034</v>
      </c>
      <c r="B777" s="262" t="s">
        <v>1035</v>
      </c>
      <c r="C777" s="202">
        <v>4</v>
      </c>
      <c r="D777" s="202">
        <v>5</v>
      </c>
      <c r="E777" s="202">
        <v>2</v>
      </c>
      <c r="F777" s="202">
        <v>1</v>
      </c>
      <c r="G777" s="263" t="s">
        <v>51</v>
      </c>
      <c r="H777" s="202">
        <v>0</v>
      </c>
      <c r="I777" s="263">
        <v>200000000</v>
      </c>
      <c r="J777" s="263">
        <f>+I777</f>
        <v>200000000</v>
      </c>
      <c r="K777" s="202">
        <v>0</v>
      </c>
      <c r="L777" s="202">
        <v>1</v>
      </c>
      <c r="M777" s="202" t="s">
        <v>1030</v>
      </c>
      <c r="N777" s="202" t="s">
        <v>1031</v>
      </c>
      <c r="O777" s="202" t="s">
        <v>1032</v>
      </c>
      <c r="P777" s="265" t="s">
        <v>1033</v>
      </c>
      <c r="Q777" s="265" t="s">
        <v>924</v>
      </c>
    </row>
    <row r="778" spans="1:17" ht="127.5" x14ac:dyDescent="0.25">
      <c r="A778" s="146" t="s">
        <v>1034</v>
      </c>
      <c r="B778" s="262" t="s">
        <v>1036</v>
      </c>
      <c r="C778" s="202">
        <v>4</v>
      </c>
      <c r="D778" s="202">
        <v>5</v>
      </c>
      <c r="E778" s="202">
        <v>2</v>
      </c>
      <c r="F778" s="202">
        <v>1</v>
      </c>
      <c r="G778" s="263" t="s">
        <v>51</v>
      </c>
      <c r="H778" s="202">
        <v>0</v>
      </c>
      <c r="I778" s="263">
        <v>400000000</v>
      </c>
      <c r="J778" s="263">
        <f t="shared" ref="J778:J792" si="22">+I778</f>
        <v>400000000</v>
      </c>
      <c r="K778" s="202">
        <v>0</v>
      </c>
      <c r="L778" s="202">
        <v>1</v>
      </c>
      <c r="M778" s="202" t="s">
        <v>1030</v>
      </c>
      <c r="N778" s="202" t="s">
        <v>1031</v>
      </c>
      <c r="O778" s="202" t="s">
        <v>1032</v>
      </c>
      <c r="P778" s="265" t="s">
        <v>1033</v>
      </c>
      <c r="Q778" s="265" t="s">
        <v>924</v>
      </c>
    </row>
    <row r="779" spans="1:17" ht="191.25" x14ac:dyDescent="0.25">
      <c r="A779" s="146" t="s">
        <v>1034</v>
      </c>
      <c r="B779" s="262" t="s">
        <v>1037</v>
      </c>
      <c r="C779" s="202">
        <v>4</v>
      </c>
      <c r="D779" s="202">
        <v>5</v>
      </c>
      <c r="E779" s="202">
        <v>2</v>
      </c>
      <c r="F779" s="202">
        <v>1</v>
      </c>
      <c r="G779" s="263" t="s">
        <v>51</v>
      </c>
      <c r="H779" s="202">
        <v>0</v>
      </c>
      <c r="I779" s="263">
        <v>100000000</v>
      </c>
      <c r="J779" s="263">
        <f t="shared" si="22"/>
        <v>100000000</v>
      </c>
      <c r="K779" s="202">
        <v>0</v>
      </c>
      <c r="L779" s="202">
        <v>1</v>
      </c>
      <c r="M779" s="202" t="s">
        <v>1030</v>
      </c>
      <c r="N779" s="202" t="s">
        <v>1031</v>
      </c>
      <c r="O779" s="202" t="s">
        <v>1032</v>
      </c>
      <c r="P779" s="265" t="s">
        <v>1033</v>
      </c>
      <c r="Q779" s="265" t="s">
        <v>924</v>
      </c>
    </row>
    <row r="780" spans="1:17" ht="114.75" x14ac:dyDescent="0.25">
      <c r="A780" s="146" t="s">
        <v>1034</v>
      </c>
      <c r="B780" s="262" t="s">
        <v>1038</v>
      </c>
      <c r="C780" s="202">
        <v>4</v>
      </c>
      <c r="D780" s="202">
        <v>5</v>
      </c>
      <c r="E780" s="202">
        <v>2</v>
      </c>
      <c r="F780" s="202">
        <v>1</v>
      </c>
      <c r="G780" s="263" t="s">
        <v>51</v>
      </c>
      <c r="H780" s="202">
        <v>0</v>
      </c>
      <c r="I780" s="263">
        <v>200000000</v>
      </c>
      <c r="J780" s="263">
        <f t="shared" si="22"/>
        <v>200000000</v>
      </c>
      <c r="K780" s="202">
        <v>0</v>
      </c>
      <c r="L780" s="202">
        <v>1</v>
      </c>
      <c r="M780" s="202" t="s">
        <v>1030</v>
      </c>
      <c r="N780" s="202" t="s">
        <v>1031</v>
      </c>
      <c r="O780" s="202" t="s">
        <v>1032</v>
      </c>
      <c r="P780" s="265" t="s">
        <v>1033</v>
      </c>
      <c r="Q780" s="265" t="s">
        <v>924</v>
      </c>
    </row>
    <row r="781" spans="1:17" ht="153" x14ac:dyDescent="0.25">
      <c r="A781" s="146" t="s">
        <v>1034</v>
      </c>
      <c r="B781" s="262" t="s">
        <v>1039</v>
      </c>
      <c r="C781" s="202">
        <v>4</v>
      </c>
      <c r="D781" s="202">
        <v>5</v>
      </c>
      <c r="E781" s="202">
        <v>2</v>
      </c>
      <c r="F781" s="202">
        <v>1</v>
      </c>
      <c r="G781" s="263" t="s">
        <v>51</v>
      </c>
      <c r="H781" s="202">
        <v>0</v>
      </c>
      <c r="I781" s="263">
        <v>200000000</v>
      </c>
      <c r="J781" s="263">
        <f t="shared" si="22"/>
        <v>200000000</v>
      </c>
      <c r="K781" s="202">
        <v>0</v>
      </c>
      <c r="L781" s="202">
        <v>1</v>
      </c>
      <c r="M781" s="202" t="s">
        <v>1030</v>
      </c>
      <c r="N781" s="202" t="s">
        <v>1031</v>
      </c>
      <c r="O781" s="202" t="s">
        <v>1032</v>
      </c>
      <c r="P781" s="265" t="s">
        <v>1033</v>
      </c>
      <c r="Q781" s="265" t="s">
        <v>924</v>
      </c>
    </row>
    <row r="782" spans="1:17" ht="191.25" x14ac:dyDescent="0.25">
      <c r="A782" s="146" t="s">
        <v>1034</v>
      </c>
      <c r="B782" s="262" t="s">
        <v>1040</v>
      </c>
      <c r="C782" s="202">
        <v>4</v>
      </c>
      <c r="D782" s="202">
        <v>5</v>
      </c>
      <c r="E782" s="202">
        <v>2</v>
      </c>
      <c r="F782" s="202">
        <v>1</v>
      </c>
      <c r="G782" s="263" t="s">
        <v>51</v>
      </c>
      <c r="H782" s="202">
        <v>0</v>
      </c>
      <c r="I782" s="263">
        <v>100000000</v>
      </c>
      <c r="J782" s="263">
        <f t="shared" si="22"/>
        <v>100000000</v>
      </c>
      <c r="K782" s="202">
        <v>0</v>
      </c>
      <c r="L782" s="202">
        <v>1</v>
      </c>
      <c r="M782" s="202" t="s">
        <v>1030</v>
      </c>
      <c r="N782" s="202" t="s">
        <v>1031</v>
      </c>
      <c r="O782" s="202" t="s">
        <v>1032</v>
      </c>
      <c r="P782" s="265" t="s">
        <v>1033</v>
      </c>
      <c r="Q782" s="265" t="s">
        <v>924</v>
      </c>
    </row>
    <row r="783" spans="1:17" ht="178.5" x14ac:dyDescent="0.25">
      <c r="A783" s="146" t="s">
        <v>1034</v>
      </c>
      <c r="B783" s="262" t="s">
        <v>1041</v>
      </c>
      <c r="C783" s="202">
        <v>4</v>
      </c>
      <c r="D783" s="202">
        <v>5</v>
      </c>
      <c r="E783" s="202">
        <v>2</v>
      </c>
      <c r="F783" s="202">
        <v>1</v>
      </c>
      <c r="G783" s="263" t="s">
        <v>51</v>
      </c>
      <c r="H783" s="202">
        <v>0</v>
      </c>
      <c r="I783" s="263">
        <v>400000000</v>
      </c>
      <c r="J783" s="263">
        <f t="shared" si="22"/>
        <v>400000000</v>
      </c>
      <c r="K783" s="202">
        <v>0</v>
      </c>
      <c r="L783" s="202">
        <v>1</v>
      </c>
      <c r="M783" s="202" t="s">
        <v>1030</v>
      </c>
      <c r="N783" s="202" t="s">
        <v>1031</v>
      </c>
      <c r="O783" s="202" t="s">
        <v>1032</v>
      </c>
      <c r="P783" s="265" t="s">
        <v>1033</v>
      </c>
      <c r="Q783" s="265" t="s">
        <v>924</v>
      </c>
    </row>
    <row r="784" spans="1:17" ht="102" x14ac:dyDescent="0.25">
      <c r="A784" s="146" t="s">
        <v>1034</v>
      </c>
      <c r="B784" s="262" t="s">
        <v>1042</v>
      </c>
      <c r="C784" s="202">
        <v>4</v>
      </c>
      <c r="D784" s="202">
        <v>5</v>
      </c>
      <c r="E784" s="202">
        <v>2</v>
      </c>
      <c r="F784" s="202">
        <v>1</v>
      </c>
      <c r="G784" s="263" t="s">
        <v>18</v>
      </c>
      <c r="H784" s="202">
        <v>0</v>
      </c>
      <c r="I784" s="263">
        <v>80000000</v>
      </c>
      <c r="J784" s="263">
        <f t="shared" si="22"/>
        <v>80000000</v>
      </c>
      <c r="K784" s="202">
        <v>0</v>
      </c>
      <c r="L784" s="202">
        <v>1</v>
      </c>
      <c r="M784" s="202" t="s">
        <v>1030</v>
      </c>
      <c r="N784" s="202" t="s">
        <v>1031</v>
      </c>
      <c r="O784" s="202" t="s">
        <v>1032</v>
      </c>
      <c r="P784" s="265" t="s">
        <v>1033</v>
      </c>
      <c r="Q784" s="265" t="s">
        <v>924</v>
      </c>
    </row>
    <row r="785" spans="1:17" ht="114.75" x14ac:dyDescent="0.25">
      <c r="A785" s="146" t="s">
        <v>1034</v>
      </c>
      <c r="B785" s="262" t="s">
        <v>1043</v>
      </c>
      <c r="C785" s="202">
        <v>4</v>
      </c>
      <c r="D785" s="202">
        <v>5</v>
      </c>
      <c r="E785" s="202">
        <v>2</v>
      </c>
      <c r="F785" s="202">
        <v>1</v>
      </c>
      <c r="G785" s="263" t="s">
        <v>51</v>
      </c>
      <c r="H785" s="202">
        <v>0</v>
      </c>
      <c r="I785" s="263">
        <v>200000000</v>
      </c>
      <c r="J785" s="263">
        <f t="shared" si="22"/>
        <v>200000000</v>
      </c>
      <c r="K785" s="202">
        <v>0</v>
      </c>
      <c r="L785" s="202">
        <v>1</v>
      </c>
      <c r="M785" s="202" t="s">
        <v>1030</v>
      </c>
      <c r="N785" s="202" t="s">
        <v>1031</v>
      </c>
      <c r="O785" s="202" t="s">
        <v>1032</v>
      </c>
      <c r="P785" s="265" t="s">
        <v>1033</v>
      </c>
      <c r="Q785" s="265" t="s">
        <v>924</v>
      </c>
    </row>
    <row r="786" spans="1:17" ht="153" x14ac:dyDescent="0.25">
      <c r="A786" s="146" t="s">
        <v>1028</v>
      </c>
      <c r="B786" s="262" t="s">
        <v>1044</v>
      </c>
      <c r="C786" s="202">
        <v>4</v>
      </c>
      <c r="D786" s="202">
        <v>5</v>
      </c>
      <c r="E786" s="202">
        <v>2</v>
      </c>
      <c r="F786" s="202">
        <v>1</v>
      </c>
      <c r="G786" s="263" t="s">
        <v>51</v>
      </c>
      <c r="H786" s="202">
        <v>0</v>
      </c>
      <c r="I786" s="263">
        <v>300000000</v>
      </c>
      <c r="J786" s="263">
        <f t="shared" si="22"/>
        <v>300000000</v>
      </c>
      <c r="K786" s="202">
        <v>0</v>
      </c>
      <c r="L786" s="202">
        <v>1</v>
      </c>
      <c r="M786" s="202" t="s">
        <v>1030</v>
      </c>
      <c r="N786" s="202" t="s">
        <v>1031</v>
      </c>
      <c r="O786" s="202" t="s">
        <v>1032</v>
      </c>
      <c r="P786" s="265" t="s">
        <v>1033</v>
      </c>
      <c r="Q786" s="265" t="s">
        <v>924</v>
      </c>
    </row>
    <row r="787" spans="1:17" ht="153" x14ac:dyDescent="0.25">
      <c r="A787" s="146" t="s">
        <v>1028</v>
      </c>
      <c r="B787" s="262" t="s">
        <v>1045</v>
      </c>
      <c r="C787" s="202">
        <v>4</v>
      </c>
      <c r="D787" s="202">
        <v>5</v>
      </c>
      <c r="E787" s="202">
        <v>2</v>
      </c>
      <c r="F787" s="202">
        <v>1</v>
      </c>
      <c r="G787" s="263" t="s">
        <v>51</v>
      </c>
      <c r="H787" s="202">
        <v>0</v>
      </c>
      <c r="I787" s="263">
        <v>300000000</v>
      </c>
      <c r="J787" s="263">
        <f t="shared" si="22"/>
        <v>300000000</v>
      </c>
      <c r="K787" s="202">
        <v>0</v>
      </c>
      <c r="L787" s="202">
        <v>1</v>
      </c>
      <c r="M787" s="202" t="s">
        <v>1030</v>
      </c>
      <c r="N787" s="202" t="s">
        <v>1031</v>
      </c>
      <c r="O787" s="202" t="s">
        <v>1032</v>
      </c>
      <c r="P787" s="265" t="s">
        <v>1033</v>
      </c>
      <c r="Q787" s="265" t="s">
        <v>924</v>
      </c>
    </row>
    <row r="788" spans="1:17" ht="102" x14ac:dyDescent="0.25">
      <c r="A788" s="146" t="s">
        <v>1028</v>
      </c>
      <c r="B788" s="262" t="s">
        <v>1046</v>
      </c>
      <c r="C788" s="202">
        <v>4</v>
      </c>
      <c r="D788" s="202">
        <v>5</v>
      </c>
      <c r="E788" s="202">
        <v>2</v>
      </c>
      <c r="F788" s="202">
        <v>1</v>
      </c>
      <c r="G788" s="263" t="s">
        <v>51</v>
      </c>
      <c r="H788" s="202">
        <v>0</v>
      </c>
      <c r="I788" s="263">
        <v>200000000</v>
      </c>
      <c r="J788" s="263">
        <f t="shared" si="22"/>
        <v>200000000</v>
      </c>
      <c r="K788" s="202">
        <v>0</v>
      </c>
      <c r="L788" s="202">
        <v>1</v>
      </c>
      <c r="M788" s="202" t="s">
        <v>1030</v>
      </c>
      <c r="N788" s="202" t="s">
        <v>1031</v>
      </c>
      <c r="O788" s="202" t="s">
        <v>1032</v>
      </c>
      <c r="P788" s="265" t="s">
        <v>1033</v>
      </c>
      <c r="Q788" s="265" t="s">
        <v>924</v>
      </c>
    </row>
    <row r="789" spans="1:17" ht="114.75" x14ac:dyDescent="0.25">
      <c r="A789" s="146" t="s">
        <v>1028</v>
      </c>
      <c r="B789" s="262" t="s">
        <v>1047</v>
      </c>
      <c r="C789" s="202">
        <v>4</v>
      </c>
      <c r="D789" s="202">
        <v>5</v>
      </c>
      <c r="E789" s="202">
        <v>2</v>
      </c>
      <c r="F789" s="202">
        <v>1</v>
      </c>
      <c r="G789" s="266" t="s">
        <v>18</v>
      </c>
      <c r="H789" s="202">
        <v>0</v>
      </c>
      <c r="I789" s="263">
        <v>80000000</v>
      </c>
      <c r="J789" s="263">
        <f t="shared" si="22"/>
        <v>80000000</v>
      </c>
      <c r="K789" s="202">
        <v>0</v>
      </c>
      <c r="L789" s="202">
        <v>1</v>
      </c>
      <c r="M789" s="202" t="s">
        <v>1030</v>
      </c>
      <c r="N789" s="202" t="s">
        <v>1031</v>
      </c>
      <c r="O789" s="202" t="s">
        <v>1032</v>
      </c>
      <c r="P789" s="265" t="s">
        <v>1033</v>
      </c>
      <c r="Q789" s="265" t="s">
        <v>924</v>
      </c>
    </row>
    <row r="790" spans="1:17" ht="63.75" x14ac:dyDescent="0.25">
      <c r="A790" s="146" t="s">
        <v>1028</v>
      </c>
      <c r="B790" s="262" t="s">
        <v>1048</v>
      </c>
      <c r="C790" s="202">
        <v>5</v>
      </c>
      <c r="D790" s="202">
        <v>6</v>
      </c>
      <c r="E790" s="202">
        <v>3</v>
      </c>
      <c r="F790" s="202">
        <v>1</v>
      </c>
      <c r="G790" s="263" t="s">
        <v>51</v>
      </c>
      <c r="H790" s="202">
        <v>0</v>
      </c>
      <c r="I790" s="263">
        <v>300000000</v>
      </c>
      <c r="J790" s="263">
        <f t="shared" si="22"/>
        <v>300000000</v>
      </c>
      <c r="K790" s="202">
        <v>0</v>
      </c>
      <c r="L790" s="202">
        <v>1</v>
      </c>
      <c r="M790" s="202" t="s">
        <v>1030</v>
      </c>
      <c r="N790" s="202" t="s">
        <v>1031</v>
      </c>
      <c r="O790" s="202" t="s">
        <v>1032</v>
      </c>
      <c r="P790" s="265" t="s">
        <v>1033</v>
      </c>
      <c r="Q790" s="265" t="s">
        <v>924</v>
      </c>
    </row>
    <row r="791" spans="1:17" ht="127.5" x14ac:dyDescent="0.25">
      <c r="A791" s="146" t="s">
        <v>1049</v>
      </c>
      <c r="B791" s="262" t="s">
        <v>1050</v>
      </c>
      <c r="C791" s="202">
        <v>1</v>
      </c>
      <c r="D791" s="202">
        <v>2</v>
      </c>
      <c r="E791" s="202">
        <v>10</v>
      </c>
      <c r="F791" s="202">
        <v>1</v>
      </c>
      <c r="G791" s="263" t="s">
        <v>51</v>
      </c>
      <c r="H791" s="202">
        <v>0</v>
      </c>
      <c r="I791" s="263">
        <v>800000000</v>
      </c>
      <c r="J791" s="263">
        <f t="shared" si="22"/>
        <v>800000000</v>
      </c>
      <c r="K791" s="202">
        <v>0</v>
      </c>
      <c r="L791" s="202">
        <v>1</v>
      </c>
      <c r="M791" s="202" t="s">
        <v>1030</v>
      </c>
      <c r="N791" s="202" t="s">
        <v>1031</v>
      </c>
      <c r="O791" s="202" t="s">
        <v>1032</v>
      </c>
      <c r="P791" s="265" t="s">
        <v>1033</v>
      </c>
      <c r="Q791" s="265" t="s">
        <v>924</v>
      </c>
    </row>
    <row r="792" spans="1:17" ht="89.25" x14ac:dyDescent="0.25">
      <c r="A792" s="146" t="s">
        <v>1051</v>
      </c>
      <c r="B792" s="262" t="s">
        <v>1052</v>
      </c>
      <c r="C792" s="202">
        <v>3</v>
      </c>
      <c r="D792" s="202">
        <v>4</v>
      </c>
      <c r="E792" s="202">
        <v>7</v>
      </c>
      <c r="F792" s="202">
        <v>1</v>
      </c>
      <c r="G792" s="263" t="s">
        <v>665</v>
      </c>
      <c r="H792" s="202">
        <v>0</v>
      </c>
      <c r="I792" s="263">
        <v>60000000000</v>
      </c>
      <c r="J792" s="263">
        <f t="shared" si="22"/>
        <v>60000000000</v>
      </c>
      <c r="K792" s="202">
        <v>0</v>
      </c>
      <c r="L792" s="202">
        <v>1</v>
      </c>
      <c r="M792" s="202" t="s">
        <v>153</v>
      </c>
      <c r="N792" s="202" t="s">
        <v>270</v>
      </c>
      <c r="O792" s="202" t="s">
        <v>1053</v>
      </c>
      <c r="P792" s="265" t="s">
        <v>1054</v>
      </c>
      <c r="Q792" s="267" t="s">
        <v>711</v>
      </c>
    </row>
    <row r="793" spans="1:17" ht="102" x14ac:dyDescent="0.25">
      <c r="A793" s="146" t="s">
        <v>1055</v>
      </c>
      <c r="B793" s="262" t="s">
        <v>1056</v>
      </c>
      <c r="C793" s="202">
        <v>3</v>
      </c>
      <c r="D793" s="202">
        <v>4</v>
      </c>
      <c r="E793" s="202">
        <v>7</v>
      </c>
      <c r="F793" s="202">
        <v>1</v>
      </c>
      <c r="G793" s="263" t="s">
        <v>76</v>
      </c>
      <c r="H793" s="202">
        <v>0</v>
      </c>
      <c r="I793" s="263">
        <v>4000000000</v>
      </c>
      <c r="J793" s="263">
        <v>4000000000</v>
      </c>
      <c r="K793" s="202">
        <v>0</v>
      </c>
      <c r="L793" s="202">
        <v>1</v>
      </c>
      <c r="M793" s="202" t="s">
        <v>153</v>
      </c>
      <c r="N793" s="202" t="s">
        <v>270</v>
      </c>
      <c r="O793" s="202" t="s">
        <v>1053</v>
      </c>
      <c r="P793" s="265" t="s">
        <v>1054</v>
      </c>
      <c r="Q793" s="267" t="s">
        <v>711</v>
      </c>
    </row>
    <row r="794" spans="1:17" ht="63.75" x14ac:dyDescent="0.25">
      <c r="A794" s="146" t="s">
        <v>1057</v>
      </c>
      <c r="B794" s="262" t="s">
        <v>1058</v>
      </c>
      <c r="C794" s="202">
        <v>3</v>
      </c>
      <c r="D794" s="202">
        <v>4</v>
      </c>
      <c r="E794" s="202">
        <v>3</v>
      </c>
      <c r="F794" s="202">
        <v>1</v>
      </c>
      <c r="G794" s="263" t="s">
        <v>51</v>
      </c>
      <c r="H794" s="202">
        <v>0</v>
      </c>
      <c r="I794" s="263">
        <v>400000000</v>
      </c>
      <c r="J794" s="263">
        <f>+I794</f>
        <v>400000000</v>
      </c>
      <c r="K794" s="202">
        <v>0</v>
      </c>
      <c r="L794" s="202">
        <v>1</v>
      </c>
      <c r="M794" s="202" t="s">
        <v>1030</v>
      </c>
      <c r="N794" s="202" t="s">
        <v>1031</v>
      </c>
      <c r="O794" s="202" t="s">
        <v>1032</v>
      </c>
      <c r="P794" s="265" t="s">
        <v>1033</v>
      </c>
      <c r="Q794" s="265" t="s">
        <v>924</v>
      </c>
    </row>
    <row r="795" spans="1:17" ht="51" x14ac:dyDescent="0.25">
      <c r="A795" s="146" t="s">
        <v>1055</v>
      </c>
      <c r="B795" s="262" t="s">
        <v>1059</v>
      </c>
      <c r="C795" s="202">
        <v>3</v>
      </c>
      <c r="D795" s="202">
        <v>4</v>
      </c>
      <c r="E795" s="202">
        <v>3</v>
      </c>
      <c r="F795" s="202">
        <v>1</v>
      </c>
      <c r="G795" s="263" t="s">
        <v>51</v>
      </c>
      <c r="H795" s="202">
        <v>0</v>
      </c>
      <c r="I795" s="263">
        <v>400000000</v>
      </c>
      <c r="J795" s="263">
        <f t="shared" ref="J795:J807" si="23">+I795</f>
        <v>400000000</v>
      </c>
      <c r="K795" s="202">
        <v>0</v>
      </c>
      <c r="L795" s="202">
        <v>1</v>
      </c>
      <c r="M795" s="202" t="s">
        <v>1030</v>
      </c>
      <c r="N795" s="202" t="s">
        <v>1031</v>
      </c>
      <c r="O795" s="202" t="s">
        <v>1032</v>
      </c>
      <c r="P795" s="265" t="s">
        <v>1033</v>
      </c>
      <c r="Q795" s="265" t="s">
        <v>924</v>
      </c>
    </row>
    <row r="796" spans="1:17" ht="63.75" x14ac:dyDescent="0.25">
      <c r="A796" s="146" t="s">
        <v>1055</v>
      </c>
      <c r="B796" s="262" t="s">
        <v>1060</v>
      </c>
      <c r="C796" s="202">
        <v>3</v>
      </c>
      <c r="D796" s="202">
        <v>4</v>
      </c>
      <c r="E796" s="202">
        <v>3</v>
      </c>
      <c r="F796" s="202">
        <v>1</v>
      </c>
      <c r="G796" s="263" t="s">
        <v>76</v>
      </c>
      <c r="H796" s="202">
        <v>0</v>
      </c>
      <c r="I796" s="263">
        <v>56000000</v>
      </c>
      <c r="J796" s="263">
        <f t="shared" si="23"/>
        <v>56000000</v>
      </c>
      <c r="K796" s="202">
        <v>0</v>
      </c>
      <c r="L796" s="202">
        <v>1</v>
      </c>
      <c r="M796" s="202" t="s">
        <v>1030</v>
      </c>
      <c r="N796" s="202" t="s">
        <v>1031</v>
      </c>
      <c r="O796" s="202" t="s">
        <v>1032</v>
      </c>
      <c r="P796" s="265" t="s">
        <v>1033</v>
      </c>
      <c r="Q796" s="265" t="s">
        <v>924</v>
      </c>
    </row>
    <row r="797" spans="1:17" ht="60" x14ac:dyDescent="0.25">
      <c r="A797" s="146" t="s">
        <v>1055</v>
      </c>
      <c r="B797" s="201" t="s">
        <v>1061</v>
      </c>
      <c r="C797" s="202">
        <v>5</v>
      </c>
      <c r="D797" s="202">
        <v>6</v>
      </c>
      <c r="E797" s="202">
        <v>6</v>
      </c>
      <c r="F797" s="202">
        <v>1</v>
      </c>
      <c r="G797" s="263" t="s">
        <v>665</v>
      </c>
      <c r="H797" s="202">
        <v>0</v>
      </c>
      <c r="I797" s="268">
        <v>15000000000</v>
      </c>
      <c r="J797" s="268">
        <f t="shared" si="23"/>
        <v>15000000000</v>
      </c>
      <c r="K797" s="202">
        <v>0</v>
      </c>
      <c r="L797" s="202">
        <v>1</v>
      </c>
      <c r="M797" s="202" t="s">
        <v>153</v>
      </c>
      <c r="N797" s="202" t="s">
        <v>270</v>
      </c>
      <c r="O797" s="202" t="s">
        <v>1053</v>
      </c>
      <c r="P797" s="265" t="s">
        <v>1054</v>
      </c>
      <c r="Q797" s="267" t="s">
        <v>711</v>
      </c>
    </row>
    <row r="798" spans="1:17" ht="75" x14ac:dyDescent="0.25">
      <c r="A798" s="146" t="s">
        <v>1055</v>
      </c>
      <c r="B798" s="201" t="s">
        <v>1062</v>
      </c>
      <c r="C798" s="202">
        <v>5</v>
      </c>
      <c r="D798" s="202">
        <v>6</v>
      </c>
      <c r="E798" s="202">
        <v>6</v>
      </c>
      <c r="F798" s="202">
        <v>1</v>
      </c>
      <c r="G798" s="263" t="s">
        <v>76</v>
      </c>
      <c r="H798" s="202">
        <v>0</v>
      </c>
      <c r="I798" s="263">
        <v>1000000000</v>
      </c>
      <c r="J798" s="263">
        <f t="shared" si="23"/>
        <v>1000000000</v>
      </c>
      <c r="K798" s="202">
        <v>0</v>
      </c>
      <c r="L798" s="202">
        <v>1</v>
      </c>
      <c r="M798" s="202" t="s">
        <v>153</v>
      </c>
      <c r="N798" s="202" t="s">
        <v>270</v>
      </c>
      <c r="O798" s="202" t="s">
        <v>1053</v>
      </c>
      <c r="P798" s="265" t="s">
        <v>1054</v>
      </c>
      <c r="Q798" s="267" t="s">
        <v>711</v>
      </c>
    </row>
    <row r="799" spans="1:17" ht="90" x14ac:dyDescent="0.25">
      <c r="A799" s="199" t="s">
        <v>1057</v>
      </c>
      <c r="B799" s="201" t="s">
        <v>1063</v>
      </c>
      <c r="C799" s="202">
        <v>3</v>
      </c>
      <c r="D799" s="202">
        <v>4</v>
      </c>
      <c r="E799" s="202">
        <v>3</v>
      </c>
      <c r="F799" s="202">
        <v>1</v>
      </c>
      <c r="G799" s="263" t="s">
        <v>76</v>
      </c>
      <c r="H799" s="202">
        <v>0</v>
      </c>
      <c r="I799" s="263">
        <v>870000000</v>
      </c>
      <c r="J799" s="263">
        <f t="shared" si="23"/>
        <v>870000000</v>
      </c>
      <c r="K799" s="202">
        <v>0</v>
      </c>
      <c r="L799" s="202">
        <v>1</v>
      </c>
      <c r="M799" s="202" t="s">
        <v>1030</v>
      </c>
      <c r="N799" s="202" t="s">
        <v>1031</v>
      </c>
      <c r="O799" s="202" t="s">
        <v>1032</v>
      </c>
      <c r="P799" s="265" t="s">
        <v>1033</v>
      </c>
      <c r="Q799" s="265" t="s">
        <v>924</v>
      </c>
    </row>
    <row r="800" spans="1:17" ht="105" x14ac:dyDescent="0.25">
      <c r="A800" s="204">
        <v>81101500</v>
      </c>
      <c r="B800" s="201" t="s">
        <v>1064</v>
      </c>
      <c r="C800" s="202">
        <v>3</v>
      </c>
      <c r="D800" s="202">
        <v>4</v>
      </c>
      <c r="E800" s="202">
        <v>3</v>
      </c>
      <c r="F800" s="202">
        <v>1</v>
      </c>
      <c r="G800" s="263" t="s">
        <v>76</v>
      </c>
      <c r="H800" s="202">
        <v>0</v>
      </c>
      <c r="I800" s="263">
        <f>+I799*0.07</f>
        <v>60900000.000000007</v>
      </c>
      <c r="J800" s="263">
        <f t="shared" si="23"/>
        <v>60900000.000000007</v>
      </c>
      <c r="K800" s="202">
        <v>0</v>
      </c>
      <c r="L800" s="202">
        <v>1</v>
      </c>
      <c r="M800" s="202" t="s">
        <v>1030</v>
      </c>
      <c r="N800" s="202" t="s">
        <v>1031</v>
      </c>
      <c r="O800" s="202" t="s">
        <v>1032</v>
      </c>
      <c r="P800" s="265" t="s">
        <v>1033</v>
      </c>
      <c r="Q800" s="265" t="s">
        <v>924</v>
      </c>
    </row>
    <row r="801" spans="1:17" ht="60" x14ac:dyDescent="0.25">
      <c r="A801" s="269" t="s">
        <v>1055</v>
      </c>
      <c r="B801" s="201" t="s">
        <v>1065</v>
      </c>
      <c r="C801" s="202">
        <v>4</v>
      </c>
      <c r="D801" s="202">
        <v>5</v>
      </c>
      <c r="E801" s="202">
        <v>3</v>
      </c>
      <c r="F801" s="202">
        <v>1</v>
      </c>
      <c r="G801" s="263" t="s">
        <v>51</v>
      </c>
      <c r="H801" s="202">
        <v>0</v>
      </c>
      <c r="I801" s="263">
        <v>400000000</v>
      </c>
      <c r="J801" s="263">
        <f t="shared" si="23"/>
        <v>400000000</v>
      </c>
      <c r="K801" s="202">
        <v>0</v>
      </c>
      <c r="L801" s="202">
        <v>1</v>
      </c>
      <c r="M801" s="202" t="s">
        <v>1030</v>
      </c>
      <c r="N801" s="202" t="s">
        <v>1031</v>
      </c>
      <c r="O801" s="202" t="s">
        <v>1032</v>
      </c>
      <c r="P801" s="265" t="s">
        <v>1033</v>
      </c>
      <c r="Q801" s="265" t="s">
        <v>924</v>
      </c>
    </row>
    <row r="802" spans="1:17" ht="75" x14ac:dyDescent="0.25">
      <c r="A802" s="6">
        <v>81101500</v>
      </c>
      <c r="B802" s="201" t="s">
        <v>1066</v>
      </c>
      <c r="C802" s="202">
        <v>4</v>
      </c>
      <c r="D802" s="202">
        <v>5</v>
      </c>
      <c r="E802" s="202">
        <v>3</v>
      </c>
      <c r="F802" s="202">
        <v>1</v>
      </c>
      <c r="G802" s="263" t="s">
        <v>76</v>
      </c>
      <c r="H802" s="202">
        <v>0</v>
      </c>
      <c r="I802" s="263">
        <v>28000000</v>
      </c>
      <c r="J802" s="263">
        <f t="shared" si="23"/>
        <v>28000000</v>
      </c>
      <c r="K802" s="202">
        <v>0</v>
      </c>
      <c r="L802" s="202">
        <v>1</v>
      </c>
      <c r="M802" s="202" t="s">
        <v>1030</v>
      </c>
      <c r="N802" s="202" t="s">
        <v>1031</v>
      </c>
      <c r="O802" s="202" t="s">
        <v>1032</v>
      </c>
      <c r="P802" s="265" t="s">
        <v>1033</v>
      </c>
      <c r="Q802" s="265" t="s">
        <v>924</v>
      </c>
    </row>
    <row r="803" spans="1:17" ht="60" x14ac:dyDescent="0.25">
      <c r="A803" s="6" t="s">
        <v>1055</v>
      </c>
      <c r="B803" s="201" t="s">
        <v>1067</v>
      </c>
      <c r="C803" s="202">
        <v>4</v>
      </c>
      <c r="D803" s="202">
        <v>5</v>
      </c>
      <c r="E803" s="202">
        <v>2</v>
      </c>
      <c r="F803" s="202">
        <v>1</v>
      </c>
      <c r="G803" s="263" t="s">
        <v>18</v>
      </c>
      <c r="H803" s="202">
        <v>0</v>
      </c>
      <c r="I803" s="263">
        <v>80000000</v>
      </c>
      <c r="J803" s="263">
        <f t="shared" si="23"/>
        <v>80000000</v>
      </c>
      <c r="K803" s="202">
        <v>0</v>
      </c>
      <c r="L803" s="202">
        <v>1</v>
      </c>
      <c r="M803" s="202" t="s">
        <v>1030</v>
      </c>
      <c r="N803" s="202" t="s">
        <v>1031</v>
      </c>
      <c r="O803" s="202" t="s">
        <v>1032</v>
      </c>
      <c r="P803" s="265" t="s">
        <v>1033</v>
      </c>
      <c r="Q803" s="265" t="s">
        <v>924</v>
      </c>
    </row>
    <row r="804" spans="1:17" ht="165.75" x14ac:dyDescent="0.25">
      <c r="A804" s="146" t="s">
        <v>1055</v>
      </c>
      <c r="B804" s="270" t="s">
        <v>1068</v>
      </c>
      <c r="C804" s="202">
        <v>5</v>
      </c>
      <c r="D804" s="202">
        <v>6</v>
      </c>
      <c r="E804" s="202">
        <v>3</v>
      </c>
      <c r="F804" s="202">
        <v>1</v>
      </c>
      <c r="G804" s="263" t="s">
        <v>1069</v>
      </c>
      <c r="H804" s="202">
        <v>0</v>
      </c>
      <c r="I804" s="263">
        <v>300000000</v>
      </c>
      <c r="J804" s="263">
        <f t="shared" si="23"/>
        <v>300000000</v>
      </c>
      <c r="K804" s="202">
        <v>0</v>
      </c>
      <c r="L804" s="202">
        <v>1</v>
      </c>
      <c r="M804" s="202" t="s">
        <v>1030</v>
      </c>
      <c r="N804" s="202" t="s">
        <v>1031</v>
      </c>
      <c r="O804" s="202" t="s">
        <v>1032</v>
      </c>
      <c r="P804" s="265" t="s">
        <v>1033</v>
      </c>
      <c r="Q804" s="265" t="s">
        <v>924</v>
      </c>
    </row>
    <row r="805" spans="1:17" ht="51" x14ac:dyDescent="0.25">
      <c r="A805" s="146" t="s">
        <v>1070</v>
      </c>
      <c r="B805" s="262" t="s">
        <v>172</v>
      </c>
      <c r="C805" s="202">
        <v>1</v>
      </c>
      <c r="D805" s="202">
        <v>2</v>
      </c>
      <c r="E805" s="202">
        <v>1</v>
      </c>
      <c r="F805" s="202">
        <v>1</v>
      </c>
      <c r="G805" s="263" t="s">
        <v>18</v>
      </c>
      <c r="H805" s="202">
        <v>0</v>
      </c>
      <c r="I805" s="263">
        <v>5000000</v>
      </c>
      <c r="J805" s="263">
        <f t="shared" si="23"/>
        <v>5000000</v>
      </c>
      <c r="K805" s="202">
        <v>0</v>
      </c>
      <c r="L805" s="202">
        <v>1</v>
      </c>
      <c r="M805" s="202" t="s">
        <v>1030</v>
      </c>
      <c r="N805" s="202" t="s">
        <v>1031</v>
      </c>
      <c r="O805" s="202" t="s">
        <v>1032</v>
      </c>
      <c r="P805" s="265" t="s">
        <v>1033</v>
      </c>
      <c r="Q805" s="265" t="s">
        <v>924</v>
      </c>
    </row>
    <row r="806" spans="1:17" ht="63.75" x14ac:dyDescent="0.25">
      <c r="A806" s="146" t="s">
        <v>1071</v>
      </c>
      <c r="B806" s="262" t="s">
        <v>175</v>
      </c>
      <c r="C806" s="265">
        <v>1</v>
      </c>
      <c r="D806" s="202">
        <v>2</v>
      </c>
      <c r="E806" s="202">
        <v>1</v>
      </c>
      <c r="F806" s="202">
        <v>1</v>
      </c>
      <c r="G806" s="263" t="s">
        <v>18</v>
      </c>
      <c r="H806" s="202">
        <v>0</v>
      </c>
      <c r="I806" s="263">
        <v>10000000</v>
      </c>
      <c r="J806" s="264">
        <f t="shared" si="23"/>
        <v>10000000</v>
      </c>
      <c r="K806" s="202">
        <v>0</v>
      </c>
      <c r="L806" s="202">
        <v>1</v>
      </c>
      <c r="M806" s="202" t="s">
        <v>1030</v>
      </c>
      <c r="N806" s="202" t="s">
        <v>1031</v>
      </c>
      <c r="O806" s="202" t="s">
        <v>1032</v>
      </c>
      <c r="P806" s="265" t="s">
        <v>1033</v>
      </c>
      <c r="Q806" s="265" t="s">
        <v>924</v>
      </c>
    </row>
    <row r="807" spans="1:17" ht="38.25" x14ac:dyDescent="0.25">
      <c r="A807" s="146" t="s">
        <v>1072</v>
      </c>
      <c r="B807" s="262" t="s">
        <v>1073</v>
      </c>
      <c r="C807" s="202">
        <v>2</v>
      </c>
      <c r="D807" s="202">
        <v>3</v>
      </c>
      <c r="E807" s="202">
        <v>3</v>
      </c>
      <c r="F807" s="202">
        <v>1</v>
      </c>
      <c r="G807" s="263" t="s">
        <v>191</v>
      </c>
      <c r="H807" s="202">
        <v>0</v>
      </c>
      <c r="I807" s="263">
        <v>80000000</v>
      </c>
      <c r="J807" s="264">
        <f t="shared" si="23"/>
        <v>80000000</v>
      </c>
      <c r="K807" s="202">
        <v>0</v>
      </c>
      <c r="L807" s="202">
        <v>1</v>
      </c>
      <c r="M807" s="202" t="s">
        <v>1030</v>
      </c>
      <c r="N807" s="202" t="s">
        <v>1031</v>
      </c>
      <c r="O807" s="202" t="s">
        <v>1032</v>
      </c>
      <c r="P807" s="265" t="s">
        <v>1033</v>
      </c>
      <c r="Q807" s="265" t="s">
        <v>924</v>
      </c>
    </row>
    <row r="808" spans="1:17" ht="60" x14ac:dyDescent="0.25">
      <c r="A808" s="271">
        <v>72101506</v>
      </c>
      <c r="B808" s="272" t="s">
        <v>1074</v>
      </c>
      <c r="C808" s="202">
        <v>3</v>
      </c>
      <c r="D808" s="202">
        <v>4</v>
      </c>
      <c r="E808" s="273" t="s">
        <v>1075</v>
      </c>
      <c r="F808" s="273" t="s">
        <v>1075</v>
      </c>
      <c r="G808" s="273" t="s">
        <v>1076</v>
      </c>
      <c r="H808" s="273">
        <v>0</v>
      </c>
      <c r="I808" s="274">
        <v>35000000</v>
      </c>
      <c r="J808" s="274">
        <f t="shared" ref="J808:J846" si="24">I808</f>
        <v>35000000</v>
      </c>
      <c r="K808" s="273" t="s">
        <v>1077</v>
      </c>
      <c r="L808" s="273" t="s">
        <v>1078</v>
      </c>
      <c r="M808" s="275" t="s">
        <v>1079</v>
      </c>
      <c r="N808" s="276" t="s">
        <v>1080</v>
      </c>
      <c r="O808" s="276" t="s">
        <v>1081</v>
      </c>
      <c r="P808" s="276" t="s">
        <v>1082</v>
      </c>
      <c r="Q808" s="277" t="s">
        <v>151</v>
      </c>
    </row>
    <row r="809" spans="1:17" ht="48" x14ac:dyDescent="0.25">
      <c r="A809" s="271" t="s">
        <v>1083</v>
      </c>
      <c r="B809" s="278" t="s">
        <v>1084</v>
      </c>
      <c r="C809" s="202">
        <v>3</v>
      </c>
      <c r="D809" s="202">
        <v>4</v>
      </c>
      <c r="E809" s="273" t="s">
        <v>1085</v>
      </c>
      <c r="F809" s="273" t="s">
        <v>1085</v>
      </c>
      <c r="G809" s="273" t="s">
        <v>1076</v>
      </c>
      <c r="H809" s="273">
        <v>0</v>
      </c>
      <c r="I809" s="274">
        <v>25000000</v>
      </c>
      <c r="J809" s="274">
        <f t="shared" si="24"/>
        <v>25000000</v>
      </c>
      <c r="K809" s="273" t="s">
        <v>1077</v>
      </c>
      <c r="L809" s="273" t="s">
        <v>1078</v>
      </c>
      <c r="M809" s="275" t="s">
        <v>1086</v>
      </c>
      <c r="N809" s="276" t="s">
        <v>1087</v>
      </c>
      <c r="O809" s="276" t="s">
        <v>1088</v>
      </c>
      <c r="P809" s="276" t="s">
        <v>1089</v>
      </c>
      <c r="Q809" s="277" t="s">
        <v>1090</v>
      </c>
    </row>
    <row r="810" spans="1:17" ht="36" x14ac:dyDescent="0.25">
      <c r="A810" s="271" t="s">
        <v>1083</v>
      </c>
      <c r="B810" s="278" t="s">
        <v>1091</v>
      </c>
      <c r="C810" s="202">
        <v>3</v>
      </c>
      <c r="D810" s="202">
        <v>4</v>
      </c>
      <c r="E810" s="273" t="s">
        <v>1092</v>
      </c>
      <c r="F810" s="273" t="s">
        <v>1092</v>
      </c>
      <c r="G810" s="273" t="s">
        <v>1076</v>
      </c>
      <c r="H810" s="273">
        <v>0</v>
      </c>
      <c r="I810" s="274">
        <v>20000000</v>
      </c>
      <c r="J810" s="274">
        <f t="shared" si="24"/>
        <v>20000000</v>
      </c>
      <c r="K810" s="273" t="s">
        <v>1077</v>
      </c>
      <c r="L810" s="273" t="s">
        <v>1078</v>
      </c>
      <c r="M810" s="275" t="s">
        <v>1093</v>
      </c>
      <c r="N810" s="276" t="s">
        <v>1094</v>
      </c>
      <c r="O810" s="276" t="s">
        <v>1095</v>
      </c>
      <c r="P810" s="276" t="s">
        <v>1096</v>
      </c>
      <c r="Q810" s="277" t="s">
        <v>895</v>
      </c>
    </row>
    <row r="811" spans="1:17" ht="48" x14ac:dyDescent="0.25">
      <c r="A811" s="271" t="s">
        <v>1083</v>
      </c>
      <c r="B811" s="278" t="s">
        <v>1097</v>
      </c>
      <c r="C811" s="202">
        <v>3</v>
      </c>
      <c r="D811" s="202">
        <v>4</v>
      </c>
      <c r="E811" s="273" t="s">
        <v>1092</v>
      </c>
      <c r="F811" s="273" t="s">
        <v>1092</v>
      </c>
      <c r="G811" s="273" t="s">
        <v>1076</v>
      </c>
      <c r="H811" s="273">
        <v>0</v>
      </c>
      <c r="I811" s="274">
        <v>25000000</v>
      </c>
      <c r="J811" s="274">
        <f t="shared" si="24"/>
        <v>25000000</v>
      </c>
      <c r="K811" s="273" t="s">
        <v>1077</v>
      </c>
      <c r="L811" s="273" t="s">
        <v>1078</v>
      </c>
      <c r="M811" s="275" t="s">
        <v>1098</v>
      </c>
      <c r="N811" s="276" t="s">
        <v>1099</v>
      </c>
      <c r="O811" s="276" t="s">
        <v>1100</v>
      </c>
      <c r="P811" s="276" t="s">
        <v>1101</v>
      </c>
      <c r="Q811" s="277" t="s">
        <v>900</v>
      </c>
    </row>
    <row r="812" spans="1:17" ht="48" x14ac:dyDescent="0.25">
      <c r="A812" s="271" t="s">
        <v>1083</v>
      </c>
      <c r="B812" s="278" t="s">
        <v>1102</v>
      </c>
      <c r="C812" s="202">
        <v>3</v>
      </c>
      <c r="D812" s="202">
        <v>4</v>
      </c>
      <c r="E812" s="273" t="s">
        <v>1075</v>
      </c>
      <c r="F812" s="273" t="s">
        <v>1075</v>
      </c>
      <c r="G812" s="273" t="s">
        <v>1076</v>
      </c>
      <c r="H812" s="273">
        <v>0</v>
      </c>
      <c r="I812" s="274">
        <v>28000000</v>
      </c>
      <c r="J812" s="274">
        <f t="shared" si="24"/>
        <v>28000000</v>
      </c>
      <c r="K812" s="273" t="s">
        <v>1077</v>
      </c>
      <c r="L812" s="273" t="s">
        <v>1078</v>
      </c>
      <c r="M812" s="275" t="s">
        <v>1103</v>
      </c>
      <c r="N812" s="276" t="s">
        <v>1104</v>
      </c>
      <c r="O812" s="276" t="s">
        <v>1105</v>
      </c>
      <c r="P812" s="276" t="s">
        <v>1106</v>
      </c>
      <c r="Q812" s="277" t="s">
        <v>910</v>
      </c>
    </row>
    <row r="813" spans="1:17" ht="48" x14ac:dyDescent="0.25">
      <c r="A813" s="271" t="s">
        <v>1083</v>
      </c>
      <c r="B813" s="278" t="s">
        <v>1107</v>
      </c>
      <c r="C813" s="202">
        <v>3</v>
      </c>
      <c r="D813" s="202">
        <v>4</v>
      </c>
      <c r="E813" s="273" t="s">
        <v>1085</v>
      </c>
      <c r="F813" s="273" t="s">
        <v>1085</v>
      </c>
      <c r="G813" s="273" t="s">
        <v>1108</v>
      </c>
      <c r="H813" s="273">
        <v>0</v>
      </c>
      <c r="I813" s="274">
        <v>50000000</v>
      </c>
      <c r="J813" s="274">
        <f t="shared" si="24"/>
        <v>50000000</v>
      </c>
      <c r="K813" s="273" t="s">
        <v>1077</v>
      </c>
      <c r="L813" s="273" t="s">
        <v>1078</v>
      </c>
      <c r="M813" s="275" t="s">
        <v>245</v>
      </c>
      <c r="N813" s="276" t="s">
        <v>912</v>
      </c>
      <c r="O813" s="276" t="s">
        <v>247</v>
      </c>
      <c r="P813" s="276" t="s">
        <v>1109</v>
      </c>
      <c r="Q813" s="277" t="s">
        <v>1110</v>
      </c>
    </row>
    <row r="814" spans="1:17" ht="36" x14ac:dyDescent="0.25">
      <c r="A814" s="271" t="s">
        <v>1083</v>
      </c>
      <c r="B814" s="278" t="s">
        <v>1111</v>
      </c>
      <c r="C814" s="202">
        <v>3</v>
      </c>
      <c r="D814" s="202">
        <v>4</v>
      </c>
      <c r="E814" s="273" t="s">
        <v>1075</v>
      </c>
      <c r="F814" s="273" t="s">
        <v>1075</v>
      </c>
      <c r="G814" s="273" t="s">
        <v>1076</v>
      </c>
      <c r="H814" s="273">
        <v>0</v>
      </c>
      <c r="I814" s="274">
        <v>20000000</v>
      </c>
      <c r="J814" s="274">
        <f t="shared" si="24"/>
        <v>20000000</v>
      </c>
      <c r="K814" s="273" t="s">
        <v>1077</v>
      </c>
      <c r="L814" s="273" t="s">
        <v>1078</v>
      </c>
      <c r="M814" s="275" t="s">
        <v>1112</v>
      </c>
      <c r="N814" s="276" t="s">
        <v>223</v>
      </c>
      <c r="O814" s="276" t="s">
        <v>1113</v>
      </c>
      <c r="P814" s="276" t="s">
        <v>1114</v>
      </c>
      <c r="Q814" s="277" t="s">
        <v>905</v>
      </c>
    </row>
    <row r="815" spans="1:17" ht="48" x14ac:dyDescent="0.25">
      <c r="A815" s="271" t="s">
        <v>1083</v>
      </c>
      <c r="B815" s="278" t="s">
        <v>1115</v>
      </c>
      <c r="C815" s="202">
        <v>3</v>
      </c>
      <c r="D815" s="202">
        <v>4</v>
      </c>
      <c r="E815" s="273" t="s">
        <v>1075</v>
      </c>
      <c r="F815" s="273" t="s">
        <v>1075</v>
      </c>
      <c r="G815" s="273" t="s">
        <v>1076</v>
      </c>
      <c r="H815" s="273">
        <v>0</v>
      </c>
      <c r="I815" s="274">
        <v>20000000</v>
      </c>
      <c r="J815" s="274">
        <f t="shared" si="24"/>
        <v>20000000</v>
      </c>
      <c r="K815" s="273" t="s">
        <v>1077</v>
      </c>
      <c r="L815" s="273" t="s">
        <v>1078</v>
      </c>
      <c r="M815" s="275" t="s">
        <v>1116</v>
      </c>
      <c r="N815" s="276" t="s">
        <v>1117</v>
      </c>
      <c r="O815" s="276" t="s">
        <v>1118</v>
      </c>
      <c r="P815" s="276" t="s">
        <v>1119</v>
      </c>
      <c r="Q815" s="277" t="s">
        <v>919</v>
      </c>
    </row>
    <row r="816" spans="1:17" ht="48" x14ac:dyDescent="0.25">
      <c r="A816" s="271" t="s">
        <v>1083</v>
      </c>
      <c r="B816" s="278" t="s">
        <v>1120</v>
      </c>
      <c r="C816" s="202">
        <v>3</v>
      </c>
      <c r="D816" s="202">
        <v>4</v>
      </c>
      <c r="E816" s="273" t="s">
        <v>1075</v>
      </c>
      <c r="F816" s="273" t="s">
        <v>1075</v>
      </c>
      <c r="G816" s="273" t="s">
        <v>1076</v>
      </c>
      <c r="H816" s="273">
        <v>0</v>
      </c>
      <c r="I816" s="274">
        <v>20000000</v>
      </c>
      <c r="J816" s="274">
        <f t="shared" si="24"/>
        <v>20000000</v>
      </c>
      <c r="K816" s="273" t="s">
        <v>1077</v>
      </c>
      <c r="L816" s="273" t="s">
        <v>1078</v>
      </c>
      <c r="M816" s="275" t="s">
        <v>1121</v>
      </c>
      <c r="N816" s="276" t="s">
        <v>1031</v>
      </c>
      <c r="O816" s="276" t="s">
        <v>1122</v>
      </c>
      <c r="P816" s="276" t="s">
        <v>1123</v>
      </c>
      <c r="Q816" s="277" t="s">
        <v>1124</v>
      </c>
    </row>
    <row r="817" spans="1:17" ht="48" x14ac:dyDescent="0.25">
      <c r="A817" s="271" t="s">
        <v>1083</v>
      </c>
      <c r="B817" s="278" t="s">
        <v>1125</v>
      </c>
      <c r="C817" s="202">
        <v>3</v>
      </c>
      <c r="D817" s="202">
        <v>4</v>
      </c>
      <c r="E817" s="273" t="s">
        <v>1075</v>
      </c>
      <c r="F817" s="273" t="s">
        <v>1075</v>
      </c>
      <c r="G817" s="273" t="s">
        <v>1076</v>
      </c>
      <c r="H817" s="273">
        <v>0</v>
      </c>
      <c r="I817" s="274">
        <v>15000000</v>
      </c>
      <c r="J817" s="274">
        <f t="shared" si="24"/>
        <v>15000000</v>
      </c>
      <c r="K817" s="273" t="s">
        <v>1077</v>
      </c>
      <c r="L817" s="273" t="s">
        <v>1078</v>
      </c>
      <c r="M817" s="275" t="s">
        <v>1126</v>
      </c>
      <c r="N817" s="276" t="s">
        <v>631</v>
      </c>
      <c r="O817" s="276" t="s">
        <v>1127</v>
      </c>
      <c r="P817" s="276" t="s">
        <v>1128</v>
      </c>
      <c r="Q817" s="277" t="s">
        <v>281</v>
      </c>
    </row>
    <row r="818" spans="1:17" ht="36" x14ac:dyDescent="0.25">
      <c r="A818" s="271" t="s">
        <v>1083</v>
      </c>
      <c r="B818" s="278" t="s">
        <v>1129</v>
      </c>
      <c r="C818" s="202">
        <v>3</v>
      </c>
      <c r="D818" s="202">
        <v>4</v>
      </c>
      <c r="E818" s="273" t="s">
        <v>1075</v>
      </c>
      <c r="F818" s="273" t="s">
        <v>1075</v>
      </c>
      <c r="G818" s="273" t="s">
        <v>1076</v>
      </c>
      <c r="H818" s="273">
        <v>0</v>
      </c>
      <c r="I818" s="274">
        <v>30000000</v>
      </c>
      <c r="J818" s="274">
        <f t="shared" si="24"/>
        <v>30000000</v>
      </c>
      <c r="K818" s="273" t="s">
        <v>1077</v>
      </c>
      <c r="L818" s="273" t="s">
        <v>1078</v>
      </c>
      <c r="M818" s="275" t="s">
        <v>1130</v>
      </c>
      <c r="N818" s="276" t="s">
        <v>1131</v>
      </c>
      <c r="O818" s="276" t="s">
        <v>1132</v>
      </c>
      <c r="P818" s="276" t="s">
        <v>1133</v>
      </c>
      <c r="Q818" s="277" t="s">
        <v>934</v>
      </c>
    </row>
    <row r="819" spans="1:17" ht="36" x14ac:dyDescent="0.25">
      <c r="A819" s="271" t="s">
        <v>1083</v>
      </c>
      <c r="B819" s="278" t="s">
        <v>1134</v>
      </c>
      <c r="C819" s="202">
        <v>3</v>
      </c>
      <c r="D819" s="202">
        <v>4</v>
      </c>
      <c r="E819" s="273" t="s">
        <v>1085</v>
      </c>
      <c r="F819" s="273" t="s">
        <v>1085</v>
      </c>
      <c r="G819" s="273" t="s">
        <v>1076</v>
      </c>
      <c r="H819" s="273">
        <v>0</v>
      </c>
      <c r="I819" s="274">
        <v>30000000</v>
      </c>
      <c r="J819" s="274">
        <f t="shared" si="24"/>
        <v>30000000</v>
      </c>
      <c r="K819" s="273" t="s">
        <v>1077</v>
      </c>
      <c r="L819" s="273" t="s">
        <v>1078</v>
      </c>
      <c r="M819" s="275" t="s">
        <v>1135</v>
      </c>
      <c r="N819" s="276" t="s">
        <v>1136</v>
      </c>
      <c r="O819" s="276" t="s">
        <v>1137</v>
      </c>
      <c r="P819" s="276" t="s">
        <v>1128</v>
      </c>
      <c r="Q819" s="277" t="s">
        <v>1138</v>
      </c>
    </row>
    <row r="820" spans="1:17" ht="60" x14ac:dyDescent="0.25">
      <c r="A820" s="271" t="s">
        <v>1083</v>
      </c>
      <c r="B820" s="278" t="s">
        <v>1139</v>
      </c>
      <c r="C820" s="202">
        <v>3</v>
      </c>
      <c r="D820" s="202">
        <v>4</v>
      </c>
      <c r="E820" s="273" t="s">
        <v>1085</v>
      </c>
      <c r="F820" s="273" t="s">
        <v>1085</v>
      </c>
      <c r="G820" s="273" t="s">
        <v>1076</v>
      </c>
      <c r="H820" s="273">
        <v>0</v>
      </c>
      <c r="I820" s="274">
        <v>50000000</v>
      </c>
      <c r="J820" s="274">
        <f t="shared" si="24"/>
        <v>50000000</v>
      </c>
      <c r="K820" s="273" t="s">
        <v>1077</v>
      </c>
      <c r="L820" s="273" t="s">
        <v>1078</v>
      </c>
      <c r="M820" s="275" t="s">
        <v>1140</v>
      </c>
      <c r="N820" s="276" t="s">
        <v>1141</v>
      </c>
      <c r="O820" s="276" t="s">
        <v>400</v>
      </c>
      <c r="P820" s="276" t="s">
        <v>1142</v>
      </c>
      <c r="Q820" s="277" t="s">
        <v>402</v>
      </c>
    </row>
    <row r="821" spans="1:17" ht="48" x14ac:dyDescent="0.25">
      <c r="A821" s="271" t="s">
        <v>1083</v>
      </c>
      <c r="B821" s="278" t="s">
        <v>1143</v>
      </c>
      <c r="C821" s="202">
        <v>3</v>
      </c>
      <c r="D821" s="202">
        <v>4</v>
      </c>
      <c r="E821" s="273" t="s">
        <v>1085</v>
      </c>
      <c r="F821" s="273" t="s">
        <v>1085</v>
      </c>
      <c r="G821" s="273" t="s">
        <v>1076</v>
      </c>
      <c r="H821" s="273">
        <v>0</v>
      </c>
      <c r="I821" s="274">
        <v>35000000</v>
      </c>
      <c r="J821" s="274">
        <f t="shared" si="24"/>
        <v>35000000</v>
      </c>
      <c r="K821" s="273" t="s">
        <v>1077</v>
      </c>
      <c r="L821" s="273" t="s">
        <v>1078</v>
      </c>
      <c r="M821" s="275" t="s">
        <v>1144</v>
      </c>
      <c r="N821" s="276" t="s">
        <v>1145</v>
      </c>
      <c r="O821" s="276" t="s">
        <v>1146</v>
      </c>
      <c r="P821" s="276" t="s">
        <v>1147</v>
      </c>
      <c r="Q821" s="277" t="s">
        <v>943</v>
      </c>
    </row>
    <row r="822" spans="1:17" ht="48" x14ac:dyDescent="0.25">
      <c r="A822" s="271" t="s">
        <v>1083</v>
      </c>
      <c r="B822" s="278" t="s">
        <v>1148</v>
      </c>
      <c r="C822" s="202">
        <v>3</v>
      </c>
      <c r="D822" s="202">
        <v>4</v>
      </c>
      <c r="E822" s="273" t="s">
        <v>1085</v>
      </c>
      <c r="F822" s="273" t="s">
        <v>1085</v>
      </c>
      <c r="G822" s="273" t="s">
        <v>1076</v>
      </c>
      <c r="H822" s="273">
        <v>0</v>
      </c>
      <c r="I822" s="274">
        <v>25000000</v>
      </c>
      <c r="J822" s="274">
        <f t="shared" si="24"/>
        <v>25000000</v>
      </c>
      <c r="K822" s="273" t="s">
        <v>1077</v>
      </c>
      <c r="L822" s="273" t="s">
        <v>1078</v>
      </c>
      <c r="M822" s="275" t="s">
        <v>1149</v>
      </c>
      <c r="N822" s="276" t="s">
        <v>1150</v>
      </c>
      <c r="O822" s="276" t="s">
        <v>1151</v>
      </c>
      <c r="P822" s="276" t="s">
        <v>1152</v>
      </c>
      <c r="Q822" s="277" t="s">
        <v>1153</v>
      </c>
    </row>
    <row r="823" spans="1:17" ht="36" x14ac:dyDescent="0.25">
      <c r="A823" s="271" t="s">
        <v>1083</v>
      </c>
      <c r="B823" s="278" t="s">
        <v>1154</v>
      </c>
      <c r="C823" s="202">
        <v>3</v>
      </c>
      <c r="D823" s="202">
        <v>4</v>
      </c>
      <c r="E823" s="273" t="s">
        <v>1092</v>
      </c>
      <c r="F823" s="273" t="s">
        <v>1092</v>
      </c>
      <c r="G823" s="273" t="s">
        <v>1076</v>
      </c>
      <c r="H823" s="273">
        <v>0</v>
      </c>
      <c r="I823" s="274">
        <v>35000000</v>
      </c>
      <c r="J823" s="274">
        <f t="shared" si="24"/>
        <v>35000000</v>
      </c>
      <c r="K823" s="273" t="s">
        <v>1077</v>
      </c>
      <c r="L823" s="273" t="s">
        <v>1078</v>
      </c>
      <c r="M823" s="275" t="s">
        <v>1155</v>
      </c>
      <c r="N823" s="276" t="s">
        <v>1156</v>
      </c>
      <c r="O823" s="276" t="s">
        <v>703</v>
      </c>
      <c r="P823" s="276" t="s">
        <v>1157</v>
      </c>
      <c r="Q823" s="277" t="s">
        <v>704</v>
      </c>
    </row>
    <row r="824" spans="1:17" ht="48" x14ac:dyDescent="0.25">
      <c r="A824" s="271" t="s">
        <v>1083</v>
      </c>
      <c r="B824" s="278" t="s">
        <v>1158</v>
      </c>
      <c r="C824" s="202">
        <v>3</v>
      </c>
      <c r="D824" s="202">
        <v>4</v>
      </c>
      <c r="E824" s="273" t="s">
        <v>1092</v>
      </c>
      <c r="F824" s="273" t="s">
        <v>1092</v>
      </c>
      <c r="G824" s="273" t="s">
        <v>1076</v>
      </c>
      <c r="H824" s="273">
        <v>0</v>
      </c>
      <c r="I824" s="274">
        <v>35000000</v>
      </c>
      <c r="J824" s="274">
        <f t="shared" si="24"/>
        <v>35000000</v>
      </c>
      <c r="K824" s="273" t="s">
        <v>1077</v>
      </c>
      <c r="L824" s="273" t="s">
        <v>1078</v>
      </c>
      <c r="M824" s="275" t="s">
        <v>593</v>
      </c>
      <c r="N824" s="276" t="s">
        <v>1159</v>
      </c>
      <c r="O824" s="276" t="s">
        <v>1160</v>
      </c>
      <c r="P824" s="276" t="s">
        <v>1161</v>
      </c>
      <c r="Q824" s="277" t="s">
        <v>1162</v>
      </c>
    </row>
    <row r="825" spans="1:17" ht="48" x14ac:dyDescent="0.25">
      <c r="A825" s="271" t="s">
        <v>1083</v>
      </c>
      <c r="B825" s="278" t="s">
        <v>1163</v>
      </c>
      <c r="C825" s="202">
        <v>3</v>
      </c>
      <c r="D825" s="202">
        <v>4</v>
      </c>
      <c r="E825" s="273" t="s">
        <v>1092</v>
      </c>
      <c r="F825" s="273" t="s">
        <v>1092</v>
      </c>
      <c r="G825" s="273" t="s">
        <v>1076</v>
      </c>
      <c r="H825" s="273">
        <v>0</v>
      </c>
      <c r="I825" s="274">
        <v>60000000</v>
      </c>
      <c r="J825" s="274">
        <f t="shared" si="24"/>
        <v>60000000</v>
      </c>
      <c r="K825" s="273" t="s">
        <v>1077</v>
      </c>
      <c r="L825" s="273" t="s">
        <v>1078</v>
      </c>
      <c r="M825" s="275" t="s">
        <v>1164</v>
      </c>
      <c r="N825" s="276" t="s">
        <v>1165</v>
      </c>
      <c r="O825" s="276" t="s">
        <v>1166</v>
      </c>
      <c r="P825" s="276" t="s">
        <v>1161</v>
      </c>
      <c r="Q825" s="277" t="s">
        <v>964</v>
      </c>
    </row>
    <row r="826" spans="1:17" ht="48" x14ac:dyDescent="0.25">
      <c r="A826" s="271" t="s">
        <v>1083</v>
      </c>
      <c r="B826" s="278" t="s">
        <v>1167</v>
      </c>
      <c r="C826" s="202">
        <v>3</v>
      </c>
      <c r="D826" s="202">
        <v>4</v>
      </c>
      <c r="E826" s="273" t="s">
        <v>1092</v>
      </c>
      <c r="F826" s="273" t="s">
        <v>1092</v>
      </c>
      <c r="G826" s="273" t="s">
        <v>1076</v>
      </c>
      <c r="H826" s="273">
        <v>0</v>
      </c>
      <c r="I826" s="274">
        <v>20000000</v>
      </c>
      <c r="J826" s="274">
        <f t="shared" si="24"/>
        <v>20000000</v>
      </c>
      <c r="K826" s="273" t="s">
        <v>1077</v>
      </c>
      <c r="L826" s="273" t="s">
        <v>1078</v>
      </c>
      <c r="M826" s="275" t="s">
        <v>637</v>
      </c>
      <c r="N826" s="276" t="s">
        <v>638</v>
      </c>
      <c r="O826" s="276" t="s">
        <v>1168</v>
      </c>
      <c r="P826" s="276" t="s">
        <v>1161</v>
      </c>
      <c r="Q826" s="277" t="s">
        <v>1169</v>
      </c>
    </row>
    <row r="827" spans="1:17" ht="48" x14ac:dyDescent="0.25">
      <c r="A827" s="271" t="s">
        <v>1170</v>
      </c>
      <c r="B827" s="278" t="s">
        <v>1171</v>
      </c>
      <c r="C827" s="202">
        <v>3</v>
      </c>
      <c r="D827" s="202">
        <v>4</v>
      </c>
      <c r="E827" s="273" t="s">
        <v>1092</v>
      </c>
      <c r="F827" s="273" t="s">
        <v>1092</v>
      </c>
      <c r="G827" s="273" t="s">
        <v>1076</v>
      </c>
      <c r="H827" s="273">
        <v>0</v>
      </c>
      <c r="I827" s="274">
        <v>30000000</v>
      </c>
      <c r="J827" s="274">
        <f t="shared" si="24"/>
        <v>30000000</v>
      </c>
      <c r="K827" s="273" t="s">
        <v>1077</v>
      </c>
      <c r="L827" s="273" t="s">
        <v>1078</v>
      </c>
      <c r="M827" s="275" t="s">
        <v>1172</v>
      </c>
      <c r="N827" s="276" t="s">
        <v>668</v>
      </c>
      <c r="O827" s="276" t="s">
        <v>1173</v>
      </c>
      <c r="P827" s="276" t="s">
        <v>1161</v>
      </c>
      <c r="Q827" s="277" t="s">
        <v>1174</v>
      </c>
    </row>
    <row r="828" spans="1:17" ht="48" x14ac:dyDescent="0.25">
      <c r="A828" s="271" t="s">
        <v>1175</v>
      </c>
      <c r="B828" s="279" t="s">
        <v>1176</v>
      </c>
      <c r="C828" s="202">
        <v>3</v>
      </c>
      <c r="D828" s="202">
        <v>4</v>
      </c>
      <c r="E828" s="273" t="s">
        <v>1092</v>
      </c>
      <c r="F828" s="273" t="s">
        <v>1092</v>
      </c>
      <c r="G828" s="273" t="s">
        <v>1076</v>
      </c>
      <c r="H828" s="273">
        <v>0</v>
      </c>
      <c r="I828" s="274">
        <v>13000000</v>
      </c>
      <c r="J828" s="274">
        <f t="shared" si="24"/>
        <v>13000000</v>
      </c>
      <c r="K828" s="273" t="s">
        <v>1077</v>
      </c>
      <c r="L828" s="273" t="s">
        <v>1078</v>
      </c>
      <c r="M828" s="276" t="s">
        <v>1177</v>
      </c>
      <c r="N828" s="276" t="s">
        <v>376</v>
      </c>
      <c r="O828" s="276" t="s">
        <v>560</v>
      </c>
      <c r="P828" s="276" t="s">
        <v>1161</v>
      </c>
      <c r="Q828" s="277" t="s">
        <v>561</v>
      </c>
    </row>
    <row r="829" spans="1:17" ht="48" x14ac:dyDescent="0.25">
      <c r="A829" s="271" t="s">
        <v>1178</v>
      </c>
      <c r="B829" s="279" t="s">
        <v>1179</v>
      </c>
      <c r="C829" s="202">
        <v>3</v>
      </c>
      <c r="D829" s="202">
        <v>4</v>
      </c>
      <c r="E829" s="273" t="s">
        <v>1092</v>
      </c>
      <c r="F829" s="273" t="s">
        <v>1092</v>
      </c>
      <c r="G829" s="273" t="s">
        <v>1076</v>
      </c>
      <c r="H829" s="273">
        <v>0</v>
      </c>
      <c r="I829" s="274">
        <v>10000000</v>
      </c>
      <c r="J829" s="274">
        <f t="shared" si="24"/>
        <v>10000000</v>
      </c>
      <c r="K829" s="273" t="s">
        <v>1077</v>
      </c>
      <c r="L829" s="273" t="s">
        <v>1078</v>
      </c>
      <c r="M829" s="276" t="s">
        <v>1177</v>
      </c>
      <c r="N829" s="276" t="s">
        <v>376</v>
      </c>
      <c r="O829" s="276" t="s">
        <v>560</v>
      </c>
      <c r="P829" s="276" t="s">
        <v>1161</v>
      </c>
      <c r="Q829" s="277" t="s">
        <v>561</v>
      </c>
    </row>
    <row r="830" spans="1:17" ht="48" x14ac:dyDescent="0.25">
      <c r="A830" s="271" t="s">
        <v>1170</v>
      </c>
      <c r="B830" s="279" t="s">
        <v>1180</v>
      </c>
      <c r="C830" s="202">
        <v>3</v>
      </c>
      <c r="D830" s="202">
        <v>4</v>
      </c>
      <c r="E830" s="273" t="s">
        <v>1085</v>
      </c>
      <c r="F830" s="273" t="s">
        <v>1085</v>
      </c>
      <c r="G830" s="273" t="s">
        <v>1108</v>
      </c>
      <c r="H830" s="273">
        <v>0</v>
      </c>
      <c r="I830" s="274">
        <v>15000000</v>
      </c>
      <c r="J830" s="274">
        <f t="shared" si="24"/>
        <v>15000000</v>
      </c>
      <c r="K830" s="273" t="s">
        <v>1077</v>
      </c>
      <c r="L830" s="273" t="s">
        <v>1078</v>
      </c>
      <c r="M830" s="276" t="s">
        <v>1177</v>
      </c>
      <c r="N830" s="276" t="s">
        <v>376</v>
      </c>
      <c r="O830" s="276" t="s">
        <v>560</v>
      </c>
      <c r="P830" s="276" t="s">
        <v>1161</v>
      </c>
      <c r="Q830" s="277" t="s">
        <v>561</v>
      </c>
    </row>
    <row r="831" spans="1:17" ht="48" x14ac:dyDescent="0.25">
      <c r="A831" s="271" t="s">
        <v>1083</v>
      </c>
      <c r="B831" s="279" t="s">
        <v>1181</v>
      </c>
      <c r="C831" s="202">
        <v>3</v>
      </c>
      <c r="D831" s="202">
        <v>4</v>
      </c>
      <c r="E831" s="273" t="s">
        <v>1085</v>
      </c>
      <c r="F831" s="273" t="s">
        <v>1085</v>
      </c>
      <c r="G831" s="273" t="s">
        <v>1076</v>
      </c>
      <c r="H831" s="273">
        <v>0</v>
      </c>
      <c r="I831" s="274">
        <v>20000000</v>
      </c>
      <c r="J831" s="274">
        <f t="shared" si="24"/>
        <v>20000000</v>
      </c>
      <c r="K831" s="273" t="s">
        <v>1077</v>
      </c>
      <c r="L831" s="273" t="s">
        <v>1078</v>
      </c>
      <c r="M831" s="276" t="s">
        <v>1177</v>
      </c>
      <c r="N831" s="276" t="s">
        <v>376</v>
      </c>
      <c r="O831" s="276" t="s">
        <v>560</v>
      </c>
      <c r="P831" s="276" t="s">
        <v>1161</v>
      </c>
      <c r="Q831" s="277" t="s">
        <v>561</v>
      </c>
    </row>
    <row r="832" spans="1:17" ht="48" x14ac:dyDescent="0.25">
      <c r="A832" s="271" t="s">
        <v>1182</v>
      </c>
      <c r="B832" s="279" t="s">
        <v>1183</v>
      </c>
      <c r="C832" s="202">
        <v>3</v>
      </c>
      <c r="D832" s="202">
        <v>7</v>
      </c>
      <c r="E832" s="273" t="s">
        <v>1085</v>
      </c>
      <c r="F832" s="273" t="s">
        <v>1085</v>
      </c>
      <c r="G832" s="280" t="s">
        <v>1184</v>
      </c>
      <c r="H832" s="273">
        <v>0</v>
      </c>
      <c r="I832" s="274">
        <v>35000000</v>
      </c>
      <c r="J832" s="274">
        <f t="shared" si="24"/>
        <v>35000000</v>
      </c>
      <c r="K832" s="281"/>
      <c r="L832" s="273"/>
      <c r="M832" s="276" t="s">
        <v>1177</v>
      </c>
      <c r="N832" s="276" t="s">
        <v>376</v>
      </c>
      <c r="O832" s="276" t="s">
        <v>560</v>
      </c>
      <c r="P832" s="276" t="s">
        <v>1161</v>
      </c>
      <c r="Q832" s="277" t="s">
        <v>561</v>
      </c>
    </row>
    <row r="833" spans="1:17" ht="24" x14ac:dyDescent="0.25">
      <c r="A833" s="282">
        <v>80131802</v>
      </c>
      <c r="B833" s="279" t="s">
        <v>1185</v>
      </c>
      <c r="C833" s="202">
        <v>3</v>
      </c>
      <c r="D833" s="202">
        <v>4</v>
      </c>
      <c r="E833" s="273" t="s">
        <v>1186</v>
      </c>
      <c r="F833" s="273" t="s">
        <v>1186</v>
      </c>
      <c r="G833" s="273" t="s">
        <v>1187</v>
      </c>
      <c r="H833" s="273">
        <v>0</v>
      </c>
      <c r="I833" s="274">
        <v>6000000</v>
      </c>
      <c r="J833" s="274">
        <f t="shared" si="24"/>
        <v>6000000</v>
      </c>
      <c r="K833" s="273" t="s">
        <v>1077</v>
      </c>
      <c r="L833" s="273" t="s">
        <v>1078</v>
      </c>
      <c r="M833" s="276" t="s">
        <v>1177</v>
      </c>
      <c r="N833" s="276" t="s">
        <v>376</v>
      </c>
      <c r="O833" s="276" t="s">
        <v>560</v>
      </c>
      <c r="P833" s="276" t="s">
        <v>1161</v>
      </c>
      <c r="Q833" s="277" t="s">
        <v>561</v>
      </c>
    </row>
    <row r="834" spans="1:17" ht="108" x14ac:dyDescent="0.25">
      <c r="A834" s="282">
        <v>71121515</v>
      </c>
      <c r="B834" s="279" t="s">
        <v>1188</v>
      </c>
      <c r="C834" s="202">
        <v>3</v>
      </c>
      <c r="D834" s="202">
        <v>4</v>
      </c>
      <c r="E834" s="273" t="s">
        <v>1186</v>
      </c>
      <c r="F834" s="273" t="s">
        <v>1186</v>
      </c>
      <c r="G834" s="273" t="s">
        <v>1187</v>
      </c>
      <c r="H834" s="273">
        <v>0</v>
      </c>
      <c r="I834" s="274">
        <v>77000000</v>
      </c>
      <c r="J834" s="274">
        <f t="shared" si="24"/>
        <v>77000000</v>
      </c>
      <c r="K834" s="273" t="s">
        <v>1077</v>
      </c>
      <c r="L834" s="273" t="s">
        <v>1078</v>
      </c>
      <c r="M834" s="276" t="s">
        <v>1177</v>
      </c>
      <c r="N834" s="276" t="s">
        <v>376</v>
      </c>
      <c r="O834" s="276" t="s">
        <v>560</v>
      </c>
      <c r="P834" s="276" t="s">
        <v>1161</v>
      </c>
      <c r="Q834" s="277" t="s">
        <v>561</v>
      </c>
    </row>
    <row r="835" spans="1:17" ht="36" x14ac:dyDescent="0.25">
      <c r="A835" s="283" t="s">
        <v>1189</v>
      </c>
      <c r="B835" s="279" t="s">
        <v>1190</v>
      </c>
      <c r="C835" s="202">
        <v>3</v>
      </c>
      <c r="D835" s="202">
        <v>3</v>
      </c>
      <c r="E835" s="273" t="s">
        <v>1186</v>
      </c>
      <c r="F835" s="273" t="s">
        <v>1186</v>
      </c>
      <c r="G835" s="273" t="s">
        <v>1187</v>
      </c>
      <c r="H835" s="273">
        <v>0</v>
      </c>
      <c r="I835" s="274">
        <v>60000000</v>
      </c>
      <c r="J835" s="274">
        <f t="shared" si="24"/>
        <v>60000000</v>
      </c>
      <c r="K835" s="273"/>
      <c r="L835" s="273"/>
      <c r="M835" s="276" t="s">
        <v>1177</v>
      </c>
      <c r="N835" s="276" t="s">
        <v>376</v>
      </c>
      <c r="O835" s="276" t="s">
        <v>560</v>
      </c>
      <c r="P835" s="276" t="s">
        <v>1161</v>
      </c>
      <c r="Q835" s="277" t="s">
        <v>561</v>
      </c>
    </row>
    <row r="836" spans="1:17" ht="36" x14ac:dyDescent="0.25">
      <c r="A836" s="271">
        <v>71121515</v>
      </c>
      <c r="B836" s="279" t="s">
        <v>1191</v>
      </c>
      <c r="C836" s="202">
        <v>1</v>
      </c>
      <c r="D836" s="202">
        <v>1</v>
      </c>
      <c r="E836" s="273" t="s">
        <v>1192</v>
      </c>
      <c r="F836" s="273" t="s">
        <v>1192</v>
      </c>
      <c r="G836" s="273" t="s">
        <v>1187</v>
      </c>
      <c r="H836" s="273">
        <v>0</v>
      </c>
      <c r="I836" s="274">
        <v>30000000</v>
      </c>
      <c r="J836" s="274">
        <f t="shared" si="24"/>
        <v>30000000</v>
      </c>
      <c r="K836" s="273"/>
      <c r="L836" s="273"/>
      <c r="M836" s="276" t="s">
        <v>1193</v>
      </c>
      <c r="N836" s="276" t="s">
        <v>376</v>
      </c>
      <c r="O836" s="276" t="s">
        <v>1194</v>
      </c>
      <c r="P836" s="276" t="s">
        <v>1195</v>
      </c>
      <c r="Q836" s="277" t="s">
        <v>1196</v>
      </c>
    </row>
    <row r="837" spans="1:17" ht="36" x14ac:dyDescent="0.25">
      <c r="A837" s="284" t="s">
        <v>1197</v>
      </c>
      <c r="B837" s="285" t="s">
        <v>1198</v>
      </c>
      <c r="C837" s="202">
        <v>1</v>
      </c>
      <c r="D837" s="202">
        <v>1</v>
      </c>
      <c r="E837" s="273" t="s">
        <v>1192</v>
      </c>
      <c r="F837" s="273" t="s">
        <v>1192</v>
      </c>
      <c r="G837" s="273" t="s">
        <v>1187</v>
      </c>
      <c r="H837" s="273">
        <v>0</v>
      </c>
      <c r="I837" s="274">
        <v>347585337</v>
      </c>
      <c r="J837" s="274">
        <f t="shared" si="24"/>
        <v>347585337</v>
      </c>
      <c r="K837" s="273" t="s">
        <v>1199</v>
      </c>
      <c r="L837" s="273" t="s">
        <v>1200</v>
      </c>
      <c r="M837" s="276" t="s">
        <v>1193</v>
      </c>
      <c r="N837" s="276" t="s">
        <v>376</v>
      </c>
      <c r="O837" s="276" t="s">
        <v>1194</v>
      </c>
      <c r="P837" s="276" t="s">
        <v>1195</v>
      </c>
      <c r="Q837" s="277" t="s">
        <v>1196</v>
      </c>
    </row>
    <row r="838" spans="1:17" ht="36" x14ac:dyDescent="0.3">
      <c r="A838" s="286"/>
      <c r="B838" s="285" t="s">
        <v>1201</v>
      </c>
      <c r="C838" s="202">
        <v>1</v>
      </c>
      <c r="D838" s="202">
        <v>1</v>
      </c>
      <c r="E838" s="273" t="s">
        <v>1192</v>
      </c>
      <c r="F838" s="273" t="s">
        <v>1192</v>
      </c>
      <c r="G838" s="273" t="s">
        <v>1187</v>
      </c>
      <c r="H838" s="273">
        <v>0</v>
      </c>
      <c r="I838" s="274">
        <v>300000000</v>
      </c>
      <c r="J838" s="274">
        <f t="shared" si="24"/>
        <v>300000000</v>
      </c>
      <c r="K838" s="273"/>
      <c r="L838" s="273"/>
      <c r="M838" s="276" t="s">
        <v>1193</v>
      </c>
      <c r="N838" s="276" t="s">
        <v>376</v>
      </c>
      <c r="O838" s="276" t="s">
        <v>1194</v>
      </c>
      <c r="P838" s="276" t="s">
        <v>1195</v>
      </c>
      <c r="Q838" s="277" t="s">
        <v>1196</v>
      </c>
    </row>
    <row r="839" spans="1:17" ht="48" x14ac:dyDescent="0.25">
      <c r="A839" s="284" t="s">
        <v>1202</v>
      </c>
      <c r="B839" s="285" t="s">
        <v>1203</v>
      </c>
      <c r="C839" s="202">
        <v>1</v>
      </c>
      <c r="D839" s="202">
        <v>1</v>
      </c>
      <c r="E839" s="273" t="s">
        <v>1192</v>
      </c>
      <c r="F839" s="273" t="s">
        <v>1192</v>
      </c>
      <c r="G839" s="273" t="s">
        <v>1187</v>
      </c>
      <c r="H839" s="273">
        <v>0</v>
      </c>
      <c r="I839" s="274">
        <v>200000000</v>
      </c>
      <c r="J839" s="274">
        <f t="shared" si="24"/>
        <v>200000000</v>
      </c>
      <c r="K839" s="273"/>
      <c r="L839" s="273"/>
      <c r="M839" s="276" t="s">
        <v>1193</v>
      </c>
      <c r="N839" s="276" t="s">
        <v>376</v>
      </c>
      <c r="O839" s="276" t="s">
        <v>1194</v>
      </c>
      <c r="P839" s="276" t="s">
        <v>1195</v>
      </c>
      <c r="Q839" s="277" t="s">
        <v>1196</v>
      </c>
    </row>
    <row r="840" spans="1:17" ht="24" x14ac:dyDescent="0.25">
      <c r="A840" s="283" t="s">
        <v>576</v>
      </c>
      <c r="B840" s="285" t="s">
        <v>577</v>
      </c>
      <c r="C840" s="202">
        <v>1</v>
      </c>
      <c r="D840" s="202">
        <v>1</v>
      </c>
      <c r="E840" s="273" t="s">
        <v>1192</v>
      </c>
      <c r="F840" s="273" t="s">
        <v>1192</v>
      </c>
      <c r="G840" s="273" t="s">
        <v>1187</v>
      </c>
      <c r="H840" s="273">
        <v>0</v>
      </c>
      <c r="I840" s="274">
        <v>14402316960</v>
      </c>
      <c r="J840" s="274">
        <f t="shared" si="24"/>
        <v>14402316960</v>
      </c>
      <c r="K840" s="273"/>
      <c r="L840" s="273"/>
      <c r="M840" s="276" t="s">
        <v>1193</v>
      </c>
      <c r="N840" s="276" t="s">
        <v>376</v>
      </c>
      <c r="O840" s="276" t="s">
        <v>1194</v>
      </c>
      <c r="P840" s="276" t="s">
        <v>1195</v>
      </c>
      <c r="Q840" s="277" t="s">
        <v>1196</v>
      </c>
    </row>
    <row r="841" spans="1:17" ht="36" x14ac:dyDescent="0.25">
      <c r="A841" s="284" t="s">
        <v>1202</v>
      </c>
      <c r="B841" s="285" t="s">
        <v>1204</v>
      </c>
      <c r="C841" s="202">
        <v>1</v>
      </c>
      <c r="D841" s="202">
        <v>4</v>
      </c>
      <c r="E841" s="273" t="s">
        <v>1205</v>
      </c>
      <c r="F841" s="273" t="s">
        <v>1205</v>
      </c>
      <c r="G841" s="273" t="s">
        <v>1108</v>
      </c>
      <c r="H841" s="273">
        <v>0</v>
      </c>
      <c r="I841" s="274">
        <v>188265603</v>
      </c>
      <c r="J841" s="274">
        <f t="shared" si="24"/>
        <v>188265603</v>
      </c>
      <c r="K841" s="273"/>
      <c r="L841" s="273"/>
      <c r="M841" s="276" t="s">
        <v>1193</v>
      </c>
      <c r="N841" s="276" t="s">
        <v>270</v>
      </c>
      <c r="O841" s="276" t="s">
        <v>1206</v>
      </c>
      <c r="P841" s="276" t="s">
        <v>1195</v>
      </c>
      <c r="Q841" s="277" t="s">
        <v>1196</v>
      </c>
    </row>
    <row r="842" spans="1:17" ht="36" x14ac:dyDescent="0.25">
      <c r="A842" s="284" t="s">
        <v>1207</v>
      </c>
      <c r="B842" s="285" t="s">
        <v>1208</v>
      </c>
      <c r="C842" s="202">
        <v>1</v>
      </c>
      <c r="D842" s="202">
        <v>4</v>
      </c>
      <c r="E842" s="273" t="s">
        <v>1205</v>
      </c>
      <c r="F842" s="273" t="s">
        <v>1205</v>
      </c>
      <c r="G842" s="273" t="s">
        <v>1108</v>
      </c>
      <c r="H842" s="273">
        <v>0</v>
      </c>
      <c r="I842" s="274">
        <v>693827933</v>
      </c>
      <c r="J842" s="274">
        <f t="shared" si="24"/>
        <v>693827933</v>
      </c>
      <c r="K842" s="273"/>
      <c r="L842" s="273"/>
      <c r="M842" s="276" t="s">
        <v>1193</v>
      </c>
      <c r="N842" s="276" t="s">
        <v>270</v>
      </c>
      <c r="O842" s="276" t="s">
        <v>1206</v>
      </c>
      <c r="P842" s="276" t="s">
        <v>1195</v>
      </c>
      <c r="Q842" s="277" t="s">
        <v>1196</v>
      </c>
    </row>
    <row r="843" spans="1:17" ht="36" x14ac:dyDescent="0.25">
      <c r="A843" s="284" t="s">
        <v>1197</v>
      </c>
      <c r="B843" s="285" t="s">
        <v>1209</v>
      </c>
      <c r="C843" s="202">
        <v>1</v>
      </c>
      <c r="D843" s="202">
        <v>4</v>
      </c>
      <c r="E843" s="273" t="s">
        <v>1205</v>
      </c>
      <c r="F843" s="273" t="s">
        <v>1205</v>
      </c>
      <c r="G843" s="273" t="s">
        <v>1108</v>
      </c>
      <c r="H843" s="273">
        <v>0</v>
      </c>
      <c r="I843" s="274">
        <v>696002407</v>
      </c>
      <c r="J843" s="274">
        <f t="shared" si="24"/>
        <v>696002407</v>
      </c>
      <c r="K843" s="273"/>
      <c r="L843" s="273"/>
      <c r="M843" s="276" t="s">
        <v>1193</v>
      </c>
      <c r="N843" s="276" t="s">
        <v>270</v>
      </c>
      <c r="O843" s="276" t="s">
        <v>1206</v>
      </c>
      <c r="P843" s="276" t="s">
        <v>1195</v>
      </c>
      <c r="Q843" s="277" t="s">
        <v>1196</v>
      </c>
    </row>
    <row r="844" spans="1:17" ht="48" x14ac:dyDescent="0.25">
      <c r="A844" s="284" t="s">
        <v>1210</v>
      </c>
      <c r="B844" s="285" t="s">
        <v>1211</v>
      </c>
      <c r="C844" s="202">
        <v>1</v>
      </c>
      <c r="D844" s="202">
        <v>4</v>
      </c>
      <c r="E844" s="273" t="s">
        <v>1205</v>
      </c>
      <c r="F844" s="273" t="s">
        <v>1205</v>
      </c>
      <c r="G844" s="273" t="s">
        <v>1108</v>
      </c>
      <c r="H844" s="273">
        <v>0</v>
      </c>
      <c r="I844" s="274">
        <v>813705955</v>
      </c>
      <c r="J844" s="274">
        <f t="shared" si="24"/>
        <v>813705955</v>
      </c>
      <c r="K844" s="273"/>
      <c r="L844" s="273"/>
      <c r="M844" s="276" t="s">
        <v>1193</v>
      </c>
      <c r="N844" s="276" t="s">
        <v>270</v>
      </c>
      <c r="O844" s="276" t="s">
        <v>1206</v>
      </c>
      <c r="P844" s="276" t="s">
        <v>1195</v>
      </c>
      <c r="Q844" s="277" t="s">
        <v>1196</v>
      </c>
    </row>
    <row r="845" spans="1:17" ht="36" x14ac:dyDescent="0.25">
      <c r="A845" s="284" t="s">
        <v>1212</v>
      </c>
      <c r="B845" s="285" t="s">
        <v>1213</v>
      </c>
      <c r="C845" s="202">
        <v>1</v>
      </c>
      <c r="D845" s="202">
        <v>4</v>
      </c>
      <c r="E845" s="273" t="s">
        <v>1205</v>
      </c>
      <c r="F845" s="273" t="s">
        <v>1205</v>
      </c>
      <c r="G845" s="273" t="s">
        <v>1108</v>
      </c>
      <c r="H845" s="273">
        <v>0</v>
      </c>
      <c r="I845" s="274">
        <v>245564434</v>
      </c>
      <c r="J845" s="274">
        <f t="shared" si="24"/>
        <v>245564434</v>
      </c>
      <c r="K845" s="273"/>
      <c r="L845" s="273"/>
      <c r="M845" s="276" t="s">
        <v>1193</v>
      </c>
      <c r="N845" s="276" t="s">
        <v>270</v>
      </c>
      <c r="O845" s="276" t="s">
        <v>1206</v>
      </c>
      <c r="P845" s="276" t="s">
        <v>1195</v>
      </c>
      <c r="Q845" s="277" t="s">
        <v>1196</v>
      </c>
    </row>
    <row r="846" spans="1:17" ht="36" x14ac:dyDescent="0.25">
      <c r="A846" s="284" t="s">
        <v>1210</v>
      </c>
      <c r="B846" s="285" t="s">
        <v>1214</v>
      </c>
      <c r="C846" s="202">
        <v>2</v>
      </c>
      <c r="D846" s="202">
        <v>4</v>
      </c>
      <c r="E846" s="273" t="s">
        <v>1205</v>
      </c>
      <c r="F846" s="273" t="s">
        <v>1205</v>
      </c>
      <c r="G846" s="273" t="s">
        <v>1108</v>
      </c>
      <c r="H846" s="273">
        <v>0</v>
      </c>
      <c r="I846" s="274">
        <v>3501234147</v>
      </c>
      <c r="J846" s="274">
        <f t="shared" si="24"/>
        <v>3501234147</v>
      </c>
      <c r="K846" s="273"/>
      <c r="L846" s="273"/>
      <c r="M846" s="276" t="s">
        <v>1193</v>
      </c>
      <c r="N846" s="276" t="s">
        <v>270</v>
      </c>
      <c r="O846" s="276" t="s">
        <v>1206</v>
      </c>
      <c r="P846" s="276" t="s">
        <v>1195</v>
      </c>
      <c r="Q846" s="277" t="s">
        <v>1196</v>
      </c>
    </row>
    <row r="847" spans="1:17" x14ac:dyDescent="0.25">
      <c r="C847" s="202"/>
      <c r="D847" s="202"/>
    </row>
    <row r="848" spans="1:17" x14ac:dyDescent="0.25">
      <c r="I848" s="287">
        <f>SUM(I148:I847)</f>
        <v>1263712522634.9785</v>
      </c>
    </row>
    <row r="849" spans="9:9" x14ac:dyDescent="0.25">
      <c r="I849" s="288">
        <v>1263712522635</v>
      </c>
    </row>
  </sheetData>
  <conditionalFormatting sqref="G678">
    <cfRule type="duplicateValues" dxfId="3" priority="2"/>
  </conditionalFormatting>
  <conditionalFormatting sqref="G674">
    <cfRule type="duplicateValues" dxfId="2" priority="1"/>
  </conditionalFormatting>
  <conditionalFormatting sqref="G675:G677">
    <cfRule type="duplicateValues" dxfId="1" priority="3"/>
  </conditionalFormatting>
  <conditionalFormatting sqref="G674:G697">
    <cfRule type="duplicateValues" dxfId="0" priority="4"/>
  </conditionalFormatting>
  <hyperlinks>
    <hyperlink ref="Q7" r:id="rId1" display="jespinal@invias.gov.co" xr:uid="{00000000-0004-0000-0000-000000000000}"/>
    <hyperlink ref="Q5" r:id="rId2" display="jespinal@invias.gov.co" xr:uid="{00000000-0004-0000-0000-000001000000}"/>
    <hyperlink ref="Q6" r:id="rId3" display="jespinal@invias.gov.co" xr:uid="{00000000-0004-0000-0000-000002000000}"/>
    <hyperlink ref="Q3" r:id="rId4" display="jespinal@invias.gov.co" xr:uid="{00000000-0004-0000-0000-000003000000}"/>
    <hyperlink ref="Q4" r:id="rId5" display="jespinal@invias.gov.co" xr:uid="{00000000-0004-0000-0000-000004000000}"/>
    <hyperlink ref="Q17" r:id="rId6" display="jespinal@invias.gov.co" xr:uid="{00000000-0004-0000-0000-000005000000}"/>
    <hyperlink ref="Q18" r:id="rId7" display="jespinal@invias.gov.co" xr:uid="{00000000-0004-0000-0000-000006000000}"/>
    <hyperlink ref="Q2" r:id="rId8" display="jespinal@invias.gov.co" xr:uid="{00000000-0004-0000-0000-000007000000}"/>
    <hyperlink ref="Q27" r:id="rId9" display="jespinal@invias.gov.co" xr:uid="{00000000-0004-0000-0000-000008000000}"/>
    <hyperlink ref="Q29" r:id="rId10" display="jespinal@invias.gov.co" xr:uid="{00000000-0004-0000-0000-000009000000}"/>
    <hyperlink ref="Q31" r:id="rId11" display="jespinal@invias.gov.co" xr:uid="{00000000-0004-0000-0000-00000A000000}"/>
    <hyperlink ref="Q33" r:id="rId12" display="jespinal@invias.gov.co" xr:uid="{00000000-0004-0000-0000-00000B000000}"/>
    <hyperlink ref="Q35" r:id="rId13" display="jespinal@invias.gov.co" xr:uid="{00000000-0004-0000-0000-00000C000000}"/>
    <hyperlink ref="Q37" r:id="rId14" display="jespinal@invias.gov.co" xr:uid="{00000000-0004-0000-0000-00000D000000}"/>
    <hyperlink ref="Q39" r:id="rId15" display="jespinal@invias.gov.co" xr:uid="{00000000-0004-0000-0000-00000E000000}"/>
    <hyperlink ref="Q41" r:id="rId16" display="jespinal@invias.gov.co" xr:uid="{00000000-0004-0000-0000-00000F000000}"/>
    <hyperlink ref="Q43" r:id="rId17" display="jespinal@invias.gov.co" xr:uid="{00000000-0004-0000-0000-000010000000}"/>
    <hyperlink ref="Q28" r:id="rId18" display="jespinal@invias.gov.co" xr:uid="{00000000-0004-0000-0000-000011000000}"/>
    <hyperlink ref="Q30" r:id="rId19" display="jespinal@invias.gov.co" xr:uid="{00000000-0004-0000-0000-000012000000}"/>
    <hyperlink ref="Q32" r:id="rId20" display="jespinal@invias.gov.co" xr:uid="{00000000-0004-0000-0000-000013000000}"/>
    <hyperlink ref="Q34" r:id="rId21" display="jespinal@invias.gov.co" xr:uid="{00000000-0004-0000-0000-000014000000}"/>
    <hyperlink ref="Q36" r:id="rId22" display="jespinal@invias.gov.co" xr:uid="{00000000-0004-0000-0000-000015000000}"/>
    <hyperlink ref="Q38" r:id="rId23" display="jespinal@invias.gov.co" xr:uid="{00000000-0004-0000-0000-000016000000}"/>
    <hyperlink ref="Q40" r:id="rId24" display="jespinal@invias.gov.co" xr:uid="{00000000-0004-0000-0000-000017000000}"/>
    <hyperlink ref="Q42" r:id="rId25" display="jespinal@invias.gov.co" xr:uid="{00000000-0004-0000-0000-000018000000}"/>
    <hyperlink ref="Q44" r:id="rId26" display="jespinal@invias.gov.co" xr:uid="{00000000-0004-0000-0000-000019000000}"/>
    <hyperlink ref="Q23" r:id="rId27" display="jespinal@invias.gov.co" xr:uid="{00000000-0004-0000-0000-00001A000000}"/>
    <hyperlink ref="Q25" r:id="rId28" display="jespinal@invias.gov.co" xr:uid="{00000000-0004-0000-0000-00001B000000}"/>
    <hyperlink ref="Q21" r:id="rId29" display="jespinal@invias.gov.co" xr:uid="{00000000-0004-0000-0000-00001C000000}"/>
    <hyperlink ref="Q24" r:id="rId30" display="jespinal@invias.gov.co" xr:uid="{00000000-0004-0000-0000-00001D000000}"/>
    <hyperlink ref="Q26" r:id="rId31" display="jespinal@invias.gov.co" xr:uid="{00000000-0004-0000-0000-00001E000000}"/>
    <hyperlink ref="Q22" r:id="rId32" display="jespinal@invias.gov.co" xr:uid="{00000000-0004-0000-0000-00001F000000}"/>
    <hyperlink ref="Q16" r:id="rId33" display="jespinal@invias.gov.co" xr:uid="{00000000-0004-0000-0000-000020000000}"/>
    <hyperlink ref="Q14" r:id="rId34" display="jespinal@invias.gov.co" xr:uid="{00000000-0004-0000-0000-000021000000}"/>
    <hyperlink ref="Q8" r:id="rId35" display="jespinal@invias.gov.co" xr:uid="{00000000-0004-0000-0000-000022000000}"/>
    <hyperlink ref="Q12" r:id="rId36" display="jespinal@invias.gov.co" xr:uid="{00000000-0004-0000-0000-000023000000}"/>
    <hyperlink ref="Q10" r:id="rId37" display="jespinal@invias.gov.co" xr:uid="{00000000-0004-0000-0000-000024000000}"/>
    <hyperlink ref="Q13" r:id="rId38" display="jespinal@invias.gov.co" xr:uid="{00000000-0004-0000-0000-000025000000}"/>
    <hyperlink ref="Q11" r:id="rId39" display="jespinal@invias.gov.co" xr:uid="{00000000-0004-0000-0000-000026000000}"/>
    <hyperlink ref="Q45" r:id="rId40" display="jespinal@invias.gov.co" xr:uid="{00000000-0004-0000-0000-000027000000}"/>
    <hyperlink ref="Q46" r:id="rId41" display="jespinal@invias.gov.co" xr:uid="{00000000-0004-0000-0000-000028000000}"/>
    <hyperlink ref="Q47" r:id="rId42" display="jespinal@invias.gov.co" xr:uid="{00000000-0004-0000-0000-000029000000}"/>
    <hyperlink ref="Q49" r:id="rId43" display="jespinal@invias.gov.co" xr:uid="{00000000-0004-0000-0000-00002A000000}"/>
    <hyperlink ref="Q48" r:id="rId44" display="jespinal@invias.gov.co" xr:uid="{00000000-0004-0000-0000-00002B000000}"/>
    <hyperlink ref="Q50" r:id="rId45" display="jespinal@invias.gov.co" xr:uid="{00000000-0004-0000-0000-00002C000000}"/>
    <hyperlink ref="Q15" r:id="rId46" display="jespinal@invias.gov.co" xr:uid="{00000000-0004-0000-0000-00002D000000}"/>
    <hyperlink ref="Q9" r:id="rId47" display="jespinal@invias.gov.co" xr:uid="{00000000-0004-0000-0000-00002E000000}"/>
    <hyperlink ref="Q53" r:id="rId48" xr:uid="{00000000-0004-0000-0000-00002F000000}"/>
    <hyperlink ref="Q54" r:id="rId49" xr:uid="{00000000-0004-0000-0000-000030000000}"/>
    <hyperlink ref="Q55" r:id="rId50" xr:uid="{00000000-0004-0000-0000-000031000000}"/>
    <hyperlink ref="Q56" r:id="rId51" xr:uid="{00000000-0004-0000-0000-000032000000}"/>
    <hyperlink ref="Q52" r:id="rId52" xr:uid="{00000000-0004-0000-0000-000033000000}"/>
    <hyperlink ref="Q58" r:id="rId53" xr:uid="{00000000-0004-0000-0000-000034000000}"/>
    <hyperlink ref="Q57" r:id="rId54" xr:uid="{00000000-0004-0000-0000-000035000000}"/>
    <hyperlink ref="Q60" r:id="rId55" xr:uid="{00000000-0004-0000-0000-000036000000}"/>
    <hyperlink ref="Q69" r:id="rId56" xr:uid="{00000000-0004-0000-0000-000037000000}"/>
    <hyperlink ref="Q70" r:id="rId57" xr:uid="{00000000-0004-0000-0000-000038000000}"/>
    <hyperlink ref="Q71" r:id="rId58" xr:uid="{00000000-0004-0000-0000-000039000000}"/>
    <hyperlink ref="Q72" r:id="rId59" xr:uid="{00000000-0004-0000-0000-00003A000000}"/>
    <hyperlink ref="Q73" r:id="rId60" xr:uid="{00000000-0004-0000-0000-00003B000000}"/>
    <hyperlink ref="Q74" r:id="rId61" xr:uid="{00000000-0004-0000-0000-00003C000000}"/>
    <hyperlink ref="Q75" r:id="rId62" xr:uid="{00000000-0004-0000-0000-00003D000000}"/>
    <hyperlink ref="Q76" r:id="rId63" xr:uid="{00000000-0004-0000-0000-00003E000000}"/>
    <hyperlink ref="Q77" r:id="rId64" xr:uid="{00000000-0004-0000-0000-00003F000000}"/>
    <hyperlink ref="Q78" r:id="rId65" xr:uid="{00000000-0004-0000-0000-000040000000}"/>
    <hyperlink ref="Q79" r:id="rId66" xr:uid="{00000000-0004-0000-0000-000041000000}"/>
    <hyperlink ref="Q80" r:id="rId67" xr:uid="{00000000-0004-0000-0000-000042000000}"/>
    <hyperlink ref="Q81" r:id="rId68" xr:uid="{00000000-0004-0000-0000-000043000000}"/>
    <hyperlink ref="Q82" r:id="rId69" xr:uid="{00000000-0004-0000-0000-000044000000}"/>
    <hyperlink ref="Q83" r:id="rId70" xr:uid="{00000000-0004-0000-0000-000045000000}"/>
    <hyperlink ref="Q84" r:id="rId71" xr:uid="{00000000-0004-0000-0000-000046000000}"/>
    <hyperlink ref="Q85:Q92" r:id="rId72" display="gfernandez@invias.gov.co" xr:uid="{00000000-0004-0000-0000-000047000000}"/>
    <hyperlink ref="Q85" r:id="rId73" xr:uid="{00000000-0004-0000-0000-000048000000}"/>
    <hyperlink ref="Q86" r:id="rId74" xr:uid="{00000000-0004-0000-0000-000049000000}"/>
    <hyperlink ref="Q87" r:id="rId75" xr:uid="{00000000-0004-0000-0000-00004A000000}"/>
    <hyperlink ref="Q88" r:id="rId76" xr:uid="{00000000-0004-0000-0000-00004B000000}"/>
    <hyperlink ref="Q89" r:id="rId77" xr:uid="{00000000-0004-0000-0000-00004C000000}"/>
    <hyperlink ref="Q90" r:id="rId78" xr:uid="{00000000-0004-0000-0000-00004D000000}"/>
    <hyperlink ref="Q91" r:id="rId79" xr:uid="{00000000-0004-0000-0000-00004E000000}"/>
    <hyperlink ref="Q92" r:id="rId80" xr:uid="{00000000-0004-0000-0000-00004F000000}"/>
    <hyperlink ref="Q93" r:id="rId81" xr:uid="{00000000-0004-0000-0000-000050000000}"/>
    <hyperlink ref="Q94" r:id="rId82" xr:uid="{00000000-0004-0000-0000-000051000000}"/>
    <hyperlink ref="Q95" r:id="rId83" xr:uid="{00000000-0004-0000-0000-000052000000}"/>
    <hyperlink ref="Q96:Q97" r:id="rId84" display="jgutierrezc@invias.gov.co" xr:uid="{00000000-0004-0000-0000-000053000000}"/>
    <hyperlink ref="Q98" r:id="rId85" xr:uid="{00000000-0004-0000-0000-000054000000}"/>
    <hyperlink ref="Q99:Q100" r:id="rId86" display="jgutierrezc@invias.gov.co" xr:uid="{00000000-0004-0000-0000-000055000000}"/>
    <hyperlink ref="Q101" r:id="rId87" xr:uid="{00000000-0004-0000-0000-000056000000}"/>
    <hyperlink ref="Q111:Q122" r:id="rId88" display="jmortega@invias.gov.co" xr:uid="{00000000-0004-0000-0000-000057000000}"/>
    <hyperlink ref="Q102" r:id="rId89" xr:uid="{00000000-0004-0000-0000-000058000000}"/>
    <hyperlink ref="Q111" r:id="rId90" xr:uid="{00000000-0004-0000-0000-000059000000}"/>
    <hyperlink ref="Q112" r:id="rId91" xr:uid="{00000000-0004-0000-0000-00005A000000}"/>
    <hyperlink ref="Q113" r:id="rId92" xr:uid="{00000000-0004-0000-0000-00005B000000}"/>
    <hyperlink ref="Q114" r:id="rId93" xr:uid="{00000000-0004-0000-0000-00005C000000}"/>
    <hyperlink ref="Q116" r:id="rId94" xr:uid="{00000000-0004-0000-0000-00005D000000}"/>
    <hyperlink ref="Q118" r:id="rId95" xr:uid="{00000000-0004-0000-0000-00005E000000}"/>
    <hyperlink ref="Q115" r:id="rId96" xr:uid="{00000000-0004-0000-0000-00005F000000}"/>
    <hyperlink ref="Q117" r:id="rId97" xr:uid="{00000000-0004-0000-0000-000060000000}"/>
    <hyperlink ref="Q103" r:id="rId98" xr:uid="{00000000-0004-0000-0000-000061000000}"/>
    <hyperlink ref="Q105" r:id="rId99" xr:uid="{00000000-0004-0000-0000-000062000000}"/>
    <hyperlink ref="Q106" r:id="rId100" xr:uid="{00000000-0004-0000-0000-000063000000}"/>
    <hyperlink ref="Q104" r:id="rId101" xr:uid="{00000000-0004-0000-0000-000064000000}"/>
    <hyperlink ref="Q107" r:id="rId102" xr:uid="{00000000-0004-0000-0000-000065000000}"/>
    <hyperlink ref="Q108" r:id="rId103" xr:uid="{00000000-0004-0000-0000-000066000000}"/>
    <hyperlink ref="Q109" r:id="rId104" xr:uid="{00000000-0004-0000-0000-000067000000}"/>
    <hyperlink ref="Q110" r:id="rId105" xr:uid="{00000000-0004-0000-0000-000068000000}"/>
    <hyperlink ref="Q119" r:id="rId106" xr:uid="{00000000-0004-0000-0000-000069000000}"/>
    <hyperlink ref="Q120" r:id="rId107" xr:uid="{00000000-0004-0000-0000-00006A000000}"/>
    <hyperlink ref="Q121" r:id="rId108" xr:uid="{00000000-0004-0000-0000-00006B000000}"/>
    <hyperlink ref="Q122" r:id="rId109" xr:uid="{00000000-0004-0000-0000-00006C000000}"/>
    <hyperlink ref="Q123" r:id="rId110" xr:uid="{00000000-0004-0000-0000-00006D000000}"/>
    <hyperlink ref="Q143:Q146" r:id="rId111" display="jmortega@invias.gov.co" xr:uid="{00000000-0004-0000-0000-00006E000000}"/>
    <hyperlink ref="Q124" r:id="rId112" xr:uid="{00000000-0004-0000-0000-00006F000000}"/>
    <hyperlink ref="Q125" r:id="rId113" xr:uid="{00000000-0004-0000-0000-000070000000}"/>
    <hyperlink ref="Q144" r:id="rId114" display="jmortega@invias.gov.co" xr:uid="{00000000-0004-0000-0000-000071000000}"/>
    <hyperlink ref="Q145" r:id="rId115" display="jmortega@invias.gov.co" xr:uid="{00000000-0004-0000-0000-000072000000}"/>
    <hyperlink ref="Q146" r:id="rId116" display="jmortega@invias.gov.co" xr:uid="{00000000-0004-0000-0000-000073000000}"/>
    <hyperlink ref="Q147" r:id="rId117" display="jmortega@invias.gov.co" xr:uid="{00000000-0004-0000-0000-000074000000}"/>
    <hyperlink ref="Q148:Q150" r:id="rId118" display="jmortega@invias.gov.co" xr:uid="{00000000-0004-0000-0000-000075000000}"/>
    <hyperlink ref="Q173" r:id="rId119" xr:uid="{00000000-0004-0000-0000-000076000000}"/>
    <hyperlink ref="Q174" r:id="rId120" xr:uid="{00000000-0004-0000-0000-000077000000}"/>
    <hyperlink ref="Q175" r:id="rId121" xr:uid="{00000000-0004-0000-0000-000078000000}"/>
    <hyperlink ref="Q176" r:id="rId122" xr:uid="{00000000-0004-0000-0000-000079000000}"/>
    <hyperlink ref="Q177" r:id="rId123" xr:uid="{00000000-0004-0000-0000-00007A000000}"/>
    <hyperlink ref="Q186" r:id="rId124" xr:uid="{00000000-0004-0000-0000-00007B000000}"/>
    <hyperlink ref="Q188" r:id="rId125" xr:uid="{00000000-0004-0000-0000-00007C000000}"/>
    <hyperlink ref="Q178" r:id="rId126" xr:uid="{00000000-0004-0000-0000-00007D000000}"/>
    <hyperlink ref="Q187" r:id="rId127" xr:uid="{00000000-0004-0000-0000-00007E000000}"/>
    <hyperlink ref="Q183" r:id="rId128" xr:uid="{00000000-0004-0000-0000-00007F000000}"/>
    <hyperlink ref="Q184" r:id="rId129" xr:uid="{00000000-0004-0000-0000-000080000000}"/>
    <hyperlink ref="Q185" r:id="rId130" xr:uid="{00000000-0004-0000-0000-000081000000}"/>
    <hyperlink ref="Q181" r:id="rId131" xr:uid="{00000000-0004-0000-0000-000082000000}"/>
    <hyperlink ref="Q182" r:id="rId132" xr:uid="{00000000-0004-0000-0000-000083000000}"/>
    <hyperlink ref="Q179" r:id="rId133" xr:uid="{00000000-0004-0000-0000-000084000000}"/>
    <hyperlink ref="Q180" r:id="rId134" xr:uid="{00000000-0004-0000-0000-000085000000}"/>
    <hyperlink ref="Q189" r:id="rId135" xr:uid="{00000000-0004-0000-0000-000086000000}"/>
    <hyperlink ref="Q190" r:id="rId136" xr:uid="{00000000-0004-0000-0000-000087000000}"/>
    <hyperlink ref="Q191" r:id="rId137" xr:uid="{00000000-0004-0000-0000-000088000000}"/>
    <hyperlink ref="Q192" r:id="rId138" xr:uid="{00000000-0004-0000-0000-000089000000}"/>
    <hyperlink ref="Q193" r:id="rId139" xr:uid="{00000000-0004-0000-0000-00008A000000}"/>
    <hyperlink ref="Q290" r:id="rId140" xr:uid="{00000000-0004-0000-0000-00008B000000}"/>
    <hyperlink ref="Q291" r:id="rId141" xr:uid="{00000000-0004-0000-0000-00008C000000}"/>
    <hyperlink ref="Q292" r:id="rId142" xr:uid="{00000000-0004-0000-0000-00008D000000}"/>
    <hyperlink ref="Q293" r:id="rId143" xr:uid="{00000000-0004-0000-0000-00008E000000}"/>
    <hyperlink ref="Q294" r:id="rId144" xr:uid="{00000000-0004-0000-0000-00008F000000}"/>
    <hyperlink ref="Q295" r:id="rId145" xr:uid="{00000000-0004-0000-0000-000090000000}"/>
    <hyperlink ref="Q296" r:id="rId146" xr:uid="{00000000-0004-0000-0000-000091000000}"/>
    <hyperlink ref="Q297" r:id="rId147" xr:uid="{00000000-0004-0000-0000-000092000000}"/>
    <hyperlink ref="Q298" r:id="rId148" xr:uid="{00000000-0004-0000-0000-000093000000}"/>
    <hyperlink ref="Q299" r:id="rId149" xr:uid="{00000000-0004-0000-0000-000094000000}"/>
    <hyperlink ref="Q300" r:id="rId150" xr:uid="{00000000-0004-0000-0000-000095000000}"/>
    <hyperlink ref="Q321:Q322" r:id="rId151" display="rcorredor@invias.gov.co" xr:uid="{00000000-0004-0000-0000-000096000000}"/>
    <hyperlink ref="Q321" r:id="rId152" xr:uid="{00000000-0004-0000-0000-000097000000}"/>
    <hyperlink ref="Q322:Q329" r:id="rId153" display="rcorredor@invias.gov.co" xr:uid="{00000000-0004-0000-0000-000098000000}"/>
    <hyperlink ref="Q330" r:id="rId154" xr:uid="{00000000-0004-0000-0000-000099000000}"/>
    <hyperlink ref="Q331" r:id="rId155" xr:uid="{00000000-0004-0000-0000-00009A000000}"/>
    <hyperlink ref="Q334" r:id="rId156" xr:uid="{00000000-0004-0000-0000-00009B000000}"/>
    <hyperlink ref="Q335" r:id="rId157" xr:uid="{00000000-0004-0000-0000-00009C000000}"/>
    <hyperlink ref="Q336" r:id="rId158" xr:uid="{00000000-0004-0000-0000-00009D000000}"/>
    <hyperlink ref="Q337" r:id="rId159" xr:uid="{00000000-0004-0000-0000-00009E000000}"/>
    <hyperlink ref="Q338" r:id="rId160" xr:uid="{00000000-0004-0000-0000-00009F000000}"/>
    <hyperlink ref="Q339" r:id="rId161" xr:uid="{00000000-0004-0000-0000-0000A0000000}"/>
    <hyperlink ref="Q340" r:id="rId162" xr:uid="{00000000-0004-0000-0000-0000A1000000}"/>
    <hyperlink ref="Q341" r:id="rId163" xr:uid="{00000000-0004-0000-0000-0000A2000000}"/>
    <hyperlink ref="Q342" r:id="rId164" xr:uid="{00000000-0004-0000-0000-0000A3000000}"/>
    <hyperlink ref="Q343" r:id="rId165" xr:uid="{00000000-0004-0000-0000-0000A4000000}"/>
    <hyperlink ref="Q344" r:id="rId166" xr:uid="{00000000-0004-0000-0000-0000A5000000}"/>
    <hyperlink ref="Q345" r:id="rId167" xr:uid="{00000000-0004-0000-0000-0000A6000000}"/>
    <hyperlink ref="Q332" r:id="rId168" xr:uid="{00000000-0004-0000-0000-0000A7000000}"/>
    <hyperlink ref="Q333" r:id="rId169" xr:uid="{00000000-0004-0000-0000-0000A8000000}"/>
    <hyperlink ref="Q346" r:id="rId170" xr:uid="{00000000-0004-0000-0000-0000A9000000}"/>
    <hyperlink ref="Q347" r:id="rId171" xr:uid="{00000000-0004-0000-0000-0000AA000000}"/>
    <hyperlink ref="Q348" r:id="rId172" xr:uid="{00000000-0004-0000-0000-0000AB000000}"/>
    <hyperlink ref="Q349" r:id="rId173" xr:uid="{00000000-0004-0000-0000-0000AC000000}"/>
    <hyperlink ref="Q350" r:id="rId174" xr:uid="{00000000-0004-0000-0000-0000AD000000}"/>
    <hyperlink ref="Q351" r:id="rId175" xr:uid="{00000000-0004-0000-0000-0000AE000000}"/>
    <hyperlink ref="Q352" r:id="rId176" xr:uid="{00000000-0004-0000-0000-0000AF000000}"/>
    <hyperlink ref="Q353" r:id="rId177" xr:uid="{00000000-0004-0000-0000-0000B0000000}"/>
    <hyperlink ref="Q354" r:id="rId178" xr:uid="{00000000-0004-0000-0000-0000B1000000}"/>
    <hyperlink ref="Q355" r:id="rId179" xr:uid="{00000000-0004-0000-0000-0000B2000000}"/>
    <hyperlink ref="Q357" r:id="rId180" xr:uid="{00000000-0004-0000-0000-0000B3000000}"/>
    <hyperlink ref="Q358" r:id="rId181" xr:uid="{00000000-0004-0000-0000-0000B4000000}"/>
    <hyperlink ref="Q356" r:id="rId182" xr:uid="{00000000-0004-0000-0000-0000B5000000}"/>
    <hyperlink ref="Q359:Q360" r:id="rId183" display="rcorredor@invias.gov.co" xr:uid="{00000000-0004-0000-0000-0000B6000000}"/>
    <hyperlink ref="Q361" r:id="rId184" xr:uid="{00000000-0004-0000-0000-0000B7000000}"/>
    <hyperlink ref="Q362" r:id="rId185" xr:uid="{00000000-0004-0000-0000-0000B8000000}"/>
    <hyperlink ref="Q363" r:id="rId186" xr:uid="{00000000-0004-0000-0000-0000B9000000}"/>
    <hyperlink ref="Q364" r:id="rId187" xr:uid="{00000000-0004-0000-0000-0000BA000000}"/>
    <hyperlink ref="Q365" r:id="rId188" xr:uid="{00000000-0004-0000-0000-0000BB000000}"/>
    <hyperlink ref="Q366" r:id="rId189" xr:uid="{00000000-0004-0000-0000-0000BC000000}"/>
    <hyperlink ref="Q367" r:id="rId190" xr:uid="{00000000-0004-0000-0000-0000BD000000}"/>
    <hyperlink ref="Q368" r:id="rId191" xr:uid="{00000000-0004-0000-0000-0000BE000000}"/>
    <hyperlink ref="Q369" r:id="rId192" xr:uid="{00000000-0004-0000-0000-0000BF000000}"/>
    <hyperlink ref="Q370" r:id="rId193" xr:uid="{00000000-0004-0000-0000-0000C0000000}"/>
    <hyperlink ref="Q371" r:id="rId194" xr:uid="{00000000-0004-0000-0000-0000C1000000}"/>
    <hyperlink ref="Q372" r:id="rId195" xr:uid="{00000000-0004-0000-0000-0000C2000000}"/>
    <hyperlink ref="Q373" r:id="rId196" xr:uid="{00000000-0004-0000-0000-0000C3000000}"/>
    <hyperlink ref="Q374" r:id="rId197" xr:uid="{00000000-0004-0000-0000-0000C4000000}"/>
    <hyperlink ref="Q375" r:id="rId198" xr:uid="{00000000-0004-0000-0000-0000C5000000}"/>
    <hyperlink ref="Q376" r:id="rId199" xr:uid="{00000000-0004-0000-0000-0000C6000000}"/>
    <hyperlink ref="Q377" r:id="rId200" xr:uid="{00000000-0004-0000-0000-0000C7000000}"/>
    <hyperlink ref="Q378" r:id="rId201" xr:uid="{00000000-0004-0000-0000-0000C8000000}"/>
    <hyperlink ref="Q379:Q383" r:id="rId202" display="rcorredor@invias.gov.co" xr:uid="{00000000-0004-0000-0000-0000C9000000}"/>
    <hyperlink ref="Q382" r:id="rId203" xr:uid="{00000000-0004-0000-0000-0000CA000000}"/>
    <hyperlink ref="Q383" r:id="rId204" xr:uid="{00000000-0004-0000-0000-0000CB000000}"/>
    <hyperlink ref="Q384" r:id="rId205" xr:uid="{00000000-0004-0000-0000-0000CC000000}"/>
    <hyperlink ref="Q381" r:id="rId206" xr:uid="{00000000-0004-0000-0000-0000CD000000}"/>
    <hyperlink ref="Q385" r:id="rId207" xr:uid="{00000000-0004-0000-0000-0000CE000000}"/>
    <hyperlink ref="Q387" r:id="rId208" xr:uid="{00000000-0004-0000-0000-0000CF000000}"/>
    <hyperlink ref="Q389" r:id="rId209" xr:uid="{00000000-0004-0000-0000-0000D0000000}"/>
    <hyperlink ref="Q390" r:id="rId210" xr:uid="{00000000-0004-0000-0000-0000D1000000}"/>
    <hyperlink ref="Q392" r:id="rId211" xr:uid="{00000000-0004-0000-0000-0000D2000000}"/>
    <hyperlink ref="Q394" r:id="rId212" xr:uid="{00000000-0004-0000-0000-0000D3000000}"/>
    <hyperlink ref="Q395" r:id="rId213" xr:uid="{00000000-0004-0000-0000-0000D4000000}"/>
    <hyperlink ref="Q396" r:id="rId214" xr:uid="{00000000-0004-0000-0000-0000D5000000}"/>
    <hyperlink ref="Q398" r:id="rId215" xr:uid="{00000000-0004-0000-0000-0000D6000000}"/>
    <hyperlink ref="Q403" r:id="rId216" xr:uid="{00000000-0004-0000-0000-0000D7000000}"/>
    <hyperlink ref="Q405" r:id="rId217" xr:uid="{00000000-0004-0000-0000-0000D8000000}"/>
    <hyperlink ref="Q406" r:id="rId218" xr:uid="{00000000-0004-0000-0000-0000D9000000}"/>
    <hyperlink ref="Q407" r:id="rId219" xr:uid="{00000000-0004-0000-0000-0000DA000000}"/>
    <hyperlink ref="Q408" r:id="rId220" xr:uid="{00000000-0004-0000-0000-0000DB000000}"/>
    <hyperlink ref="Q409" r:id="rId221" xr:uid="{00000000-0004-0000-0000-0000DC000000}"/>
    <hyperlink ref="Q410" r:id="rId222" xr:uid="{00000000-0004-0000-0000-0000DD000000}"/>
    <hyperlink ref="Q411" r:id="rId223" xr:uid="{00000000-0004-0000-0000-0000DE000000}"/>
    <hyperlink ref="Q412" r:id="rId224" xr:uid="{00000000-0004-0000-0000-0000DF000000}"/>
    <hyperlink ref="Q413" r:id="rId225" xr:uid="{00000000-0004-0000-0000-0000E0000000}"/>
    <hyperlink ref="Q414" r:id="rId226" xr:uid="{00000000-0004-0000-0000-0000E1000000}"/>
    <hyperlink ref="Q415" r:id="rId227" xr:uid="{00000000-0004-0000-0000-0000E2000000}"/>
    <hyperlink ref="Q416" r:id="rId228" xr:uid="{00000000-0004-0000-0000-0000E3000000}"/>
    <hyperlink ref="Q417" r:id="rId229" xr:uid="{00000000-0004-0000-0000-0000E4000000}"/>
    <hyperlink ref="Q404" r:id="rId230" xr:uid="{00000000-0004-0000-0000-0000E5000000}"/>
    <hyperlink ref="Q397" r:id="rId231" xr:uid="{00000000-0004-0000-0000-0000E6000000}"/>
    <hyperlink ref="Q401" r:id="rId232" xr:uid="{00000000-0004-0000-0000-0000E7000000}"/>
    <hyperlink ref="Q402" r:id="rId233" xr:uid="{00000000-0004-0000-0000-0000E8000000}"/>
    <hyperlink ref="Q399" r:id="rId234" xr:uid="{00000000-0004-0000-0000-0000E9000000}"/>
    <hyperlink ref="Q400" r:id="rId235" xr:uid="{00000000-0004-0000-0000-0000EA000000}"/>
    <hyperlink ref="Q418" r:id="rId236" xr:uid="{00000000-0004-0000-0000-0000EB000000}"/>
    <hyperlink ref="Q419" r:id="rId237" xr:uid="{00000000-0004-0000-0000-0000EC000000}"/>
    <hyperlink ref="Q420" r:id="rId238" xr:uid="{00000000-0004-0000-0000-0000ED000000}"/>
    <hyperlink ref="Q421" r:id="rId239" xr:uid="{00000000-0004-0000-0000-0000EE000000}"/>
    <hyperlink ref="Q422" r:id="rId240" xr:uid="{00000000-0004-0000-0000-0000EF000000}"/>
    <hyperlink ref="Q423" r:id="rId241" xr:uid="{00000000-0004-0000-0000-0000F0000000}"/>
    <hyperlink ref="Q432:Q451" r:id="rId242" display="cbarbanti@invias.gov.co" xr:uid="{00000000-0004-0000-0000-0000F1000000}"/>
    <hyperlink ref="Q452:Q453" r:id="rId243" display="cbarbanti@invias.gov.co" xr:uid="{00000000-0004-0000-0000-0000F2000000}"/>
    <hyperlink ref="Q454" r:id="rId244" xr:uid="{00000000-0004-0000-0000-0000F3000000}"/>
    <hyperlink ref="Q455:Q464" r:id="rId245" display="hvelasquez@invias.gov.co" xr:uid="{00000000-0004-0000-0000-0000F4000000}"/>
    <hyperlink ref="Q465" r:id="rId246" xr:uid="{00000000-0004-0000-0000-0000F5000000}"/>
    <hyperlink ref="Q466" r:id="rId247" xr:uid="{00000000-0004-0000-0000-0000F6000000}"/>
    <hyperlink ref="Q467" r:id="rId248" xr:uid="{00000000-0004-0000-0000-0000F7000000}"/>
    <hyperlink ref="Q468" r:id="rId249" xr:uid="{00000000-0004-0000-0000-0000F8000000}"/>
    <hyperlink ref="Q460" r:id="rId250" xr:uid="{00000000-0004-0000-0000-0000F9000000}"/>
    <hyperlink ref="Q469" r:id="rId251" xr:uid="{00000000-0004-0000-0000-0000FA000000}"/>
    <hyperlink ref="Q470" r:id="rId252" xr:uid="{00000000-0004-0000-0000-0000FB000000}"/>
    <hyperlink ref="Q471" r:id="rId253" xr:uid="{00000000-0004-0000-0000-0000FC000000}"/>
    <hyperlink ref="Q472" r:id="rId254" xr:uid="{00000000-0004-0000-0000-0000FD000000}"/>
    <hyperlink ref="Q473" r:id="rId255" xr:uid="{00000000-0004-0000-0000-0000FE000000}"/>
    <hyperlink ref="Q474" r:id="rId256" xr:uid="{00000000-0004-0000-0000-0000FF000000}"/>
    <hyperlink ref="Q475:Q498" r:id="rId257" display="cmoran@invias.gov.co" xr:uid="{00000000-0004-0000-0000-000000010000}"/>
    <hyperlink ref="Q499" r:id="rId258" xr:uid="{00000000-0004-0000-0000-000001010000}"/>
    <hyperlink ref="Q500" r:id="rId259" xr:uid="{00000000-0004-0000-0000-000002010000}"/>
    <hyperlink ref="Q501" r:id="rId260" xr:uid="{00000000-0004-0000-0000-000003010000}"/>
    <hyperlink ref="Q502" r:id="rId261" xr:uid="{00000000-0004-0000-0000-000004010000}"/>
    <hyperlink ref="Q503" r:id="rId262" xr:uid="{00000000-0004-0000-0000-000005010000}"/>
    <hyperlink ref="Q504" r:id="rId263" xr:uid="{00000000-0004-0000-0000-000006010000}"/>
    <hyperlink ref="Q505" r:id="rId264" xr:uid="{00000000-0004-0000-0000-000007010000}"/>
    <hyperlink ref="Q506" r:id="rId265" xr:uid="{00000000-0004-0000-0000-000008010000}"/>
    <hyperlink ref="Q507" r:id="rId266" xr:uid="{00000000-0004-0000-0000-000009010000}"/>
    <hyperlink ref="Q508" r:id="rId267" xr:uid="{00000000-0004-0000-0000-00000A010000}"/>
    <hyperlink ref="Q509" r:id="rId268" xr:uid="{00000000-0004-0000-0000-00000B010000}"/>
    <hyperlink ref="Q510" r:id="rId269" xr:uid="{00000000-0004-0000-0000-00000C010000}"/>
    <hyperlink ref="Q511" r:id="rId270" xr:uid="{00000000-0004-0000-0000-00000D010000}"/>
    <hyperlink ref="Q512" r:id="rId271" xr:uid="{00000000-0004-0000-0000-00000E010000}"/>
    <hyperlink ref="Q513" r:id="rId272" xr:uid="{00000000-0004-0000-0000-00000F010000}"/>
    <hyperlink ref="Q514" r:id="rId273" xr:uid="{00000000-0004-0000-0000-000010010000}"/>
    <hyperlink ref="Q515" r:id="rId274" xr:uid="{00000000-0004-0000-0000-000011010000}"/>
    <hyperlink ref="Q516" r:id="rId275" xr:uid="{00000000-0004-0000-0000-000012010000}"/>
    <hyperlink ref="Q517" r:id="rId276" xr:uid="{00000000-0004-0000-0000-000013010000}"/>
    <hyperlink ref="Q518" r:id="rId277" xr:uid="{00000000-0004-0000-0000-000014010000}"/>
    <hyperlink ref="Q519" r:id="rId278" xr:uid="{00000000-0004-0000-0000-000015010000}"/>
    <hyperlink ref="Q520" r:id="rId279" xr:uid="{00000000-0004-0000-0000-000016010000}"/>
    <hyperlink ref="Q521" r:id="rId280" xr:uid="{00000000-0004-0000-0000-000017010000}"/>
    <hyperlink ref="Q522" r:id="rId281" xr:uid="{00000000-0004-0000-0000-000018010000}"/>
    <hyperlink ref="Q523" r:id="rId282" xr:uid="{00000000-0004-0000-0000-000019010000}"/>
    <hyperlink ref="Q524" r:id="rId283" xr:uid="{00000000-0004-0000-0000-00001A010000}"/>
    <hyperlink ref="Q525" r:id="rId284" xr:uid="{00000000-0004-0000-0000-00001B010000}"/>
    <hyperlink ref="Q526" r:id="rId285" xr:uid="{00000000-0004-0000-0000-00001C010000}"/>
    <hyperlink ref="Q527" r:id="rId286" xr:uid="{00000000-0004-0000-0000-00001D010000}"/>
    <hyperlink ref="Q528" r:id="rId287" xr:uid="{00000000-0004-0000-0000-00001E010000}"/>
    <hyperlink ref="Q529" r:id="rId288" xr:uid="{00000000-0004-0000-0000-00001F010000}"/>
    <hyperlink ref="Q530" r:id="rId289" xr:uid="{00000000-0004-0000-0000-000020010000}"/>
    <hyperlink ref="Q531" r:id="rId290" xr:uid="{00000000-0004-0000-0000-000021010000}"/>
    <hyperlink ref="Q532" r:id="rId291" xr:uid="{00000000-0004-0000-0000-000022010000}"/>
    <hyperlink ref="Q533" r:id="rId292" xr:uid="{00000000-0004-0000-0000-000023010000}"/>
    <hyperlink ref="Q534" r:id="rId293" xr:uid="{00000000-0004-0000-0000-000024010000}"/>
    <hyperlink ref="Q535" r:id="rId294" xr:uid="{00000000-0004-0000-0000-000025010000}"/>
    <hyperlink ref="Q536" r:id="rId295" xr:uid="{00000000-0004-0000-0000-000026010000}"/>
    <hyperlink ref="Q537" r:id="rId296" xr:uid="{00000000-0004-0000-0000-000027010000}"/>
    <hyperlink ref="Q538" r:id="rId297" xr:uid="{00000000-0004-0000-0000-000028010000}"/>
    <hyperlink ref="Q539" r:id="rId298" xr:uid="{00000000-0004-0000-0000-000029010000}"/>
    <hyperlink ref="Q540" r:id="rId299" xr:uid="{00000000-0004-0000-0000-00002A010000}"/>
    <hyperlink ref="Q541" r:id="rId300" xr:uid="{00000000-0004-0000-0000-00002B010000}"/>
    <hyperlink ref="Q542" r:id="rId301" xr:uid="{00000000-0004-0000-0000-00002C010000}"/>
    <hyperlink ref="Q543" r:id="rId302" xr:uid="{00000000-0004-0000-0000-00002D010000}"/>
    <hyperlink ref="Q544" r:id="rId303" xr:uid="{00000000-0004-0000-0000-00002E010000}"/>
    <hyperlink ref="Q545" r:id="rId304" xr:uid="{00000000-0004-0000-0000-00002F010000}"/>
    <hyperlink ref="Q546" r:id="rId305" xr:uid="{00000000-0004-0000-0000-000030010000}"/>
    <hyperlink ref="Q547" r:id="rId306" xr:uid="{00000000-0004-0000-0000-000031010000}"/>
    <hyperlink ref="Q548" r:id="rId307" xr:uid="{00000000-0004-0000-0000-000032010000}"/>
    <hyperlink ref="Q549" r:id="rId308" xr:uid="{00000000-0004-0000-0000-000033010000}"/>
    <hyperlink ref="Q550" r:id="rId309" xr:uid="{00000000-0004-0000-0000-000034010000}"/>
    <hyperlink ref="Q551" r:id="rId310" xr:uid="{00000000-0004-0000-0000-000035010000}"/>
    <hyperlink ref="Q552" r:id="rId311" xr:uid="{00000000-0004-0000-0000-000036010000}"/>
    <hyperlink ref="Q553" r:id="rId312" xr:uid="{00000000-0004-0000-0000-000037010000}"/>
    <hyperlink ref="Q554" r:id="rId313" xr:uid="{00000000-0004-0000-0000-000038010000}"/>
    <hyperlink ref="Q555" r:id="rId314" xr:uid="{00000000-0004-0000-0000-000039010000}"/>
    <hyperlink ref="Q556" r:id="rId315" xr:uid="{00000000-0004-0000-0000-00003A010000}"/>
    <hyperlink ref="Q557" r:id="rId316" xr:uid="{00000000-0004-0000-0000-00003B010000}"/>
    <hyperlink ref="Q558" r:id="rId317" xr:uid="{00000000-0004-0000-0000-00003C010000}"/>
    <hyperlink ref="Q559" r:id="rId318" xr:uid="{00000000-0004-0000-0000-00003D010000}"/>
    <hyperlink ref="Q560" r:id="rId319" xr:uid="{00000000-0004-0000-0000-00003E010000}"/>
    <hyperlink ref="Q561" r:id="rId320" xr:uid="{00000000-0004-0000-0000-00003F010000}"/>
    <hyperlink ref="Q562" r:id="rId321" xr:uid="{00000000-0004-0000-0000-000040010000}"/>
    <hyperlink ref="Q563" r:id="rId322" xr:uid="{00000000-0004-0000-0000-000041010000}"/>
    <hyperlink ref="Q674" r:id="rId323" xr:uid="{00000000-0004-0000-0000-000042010000}"/>
    <hyperlink ref="Q679" r:id="rId324" xr:uid="{00000000-0004-0000-0000-000043010000}"/>
    <hyperlink ref="Q689" r:id="rId325" xr:uid="{00000000-0004-0000-0000-000044010000}"/>
    <hyperlink ref="Q697" r:id="rId326" xr:uid="{00000000-0004-0000-0000-000045010000}"/>
    <hyperlink ref="Q699" r:id="rId327" xr:uid="{00000000-0004-0000-0000-000046010000}"/>
    <hyperlink ref="Q700" r:id="rId328" xr:uid="{00000000-0004-0000-0000-000047010000}"/>
    <hyperlink ref="Q701" r:id="rId329" xr:uid="{00000000-0004-0000-0000-000048010000}"/>
    <hyperlink ref="Q702" r:id="rId330" xr:uid="{00000000-0004-0000-0000-000049010000}"/>
    <hyperlink ref="Q703" r:id="rId331" xr:uid="{00000000-0004-0000-0000-00004A010000}"/>
    <hyperlink ref="Q704" r:id="rId332" xr:uid="{00000000-0004-0000-0000-00004B010000}"/>
    <hyperlink ref="Q705" r:id="rId333" xr:uid="{00000000-0004-0000-0000-00004C010000}"/>
    <hyperlink ref="Q706" r:id="rId334" xr:uid="{00000000-0004-0000-0000-00004D010000}"/>
    <hyperlink ref="Q707" r:id="rId335" xr:uid="{00000000-0004-0000-0000-00004E010000}"/>
    <hyperlink ref="Q708:Q709" r:id="rId336" display="jgutierrezc@invias.gov.co" xr:uid="{00000000-0004-0000-0000-00004F010000}"/>
    <hyperlink ref="Q710" r:id="rId337" xr:uid="{00000000-0004-0000-0000-000050010000}"/>
    <hyperlink ref="Q711:Q712" r:id="rId338" display="jgutierrezc@invias.gov.co" xr:uid="{00000000-0004-0000-0000-000051010000}"/>
    <hyperlink ref="Q713" r:id="rId339" xr:uid="{00000000-0004-0000-0000-000052010000}"/>
    <hyperlink ref="Q714" r:id="rId340" xr:uid="{00000000-0004-0000-0000-000053010000}"/>
    <hyperlink ref="Q715" r:id="rId341" xr:uid="{00000000-0004-0000-0000-000054010000}"/>
    <hyperlink ref="Q716" r:id="rId342" xr:uid="{00000000-0004-0000-0000-000055010000}"/>
    <hyperlink ref="Q717" r:id="rId343" xr:uid="{00000000-0004-0000-0000-000056010000}"/>
    <hyperlink ref="Q718" r:id="rId344" xr:uid="{00000000-0004-0000-0000-000057010000}"/>
    <hyperlink ref="Q719" r:id="rId345" xr:uid="{00000000-0004-0000-0000-000058010000}"/>
    <hyperlink ref="Q720" r:id="rId346" xr:uid="{00000000-0004-0000-0000-000059010000}"/>
    <hyperlink ref="Q721" r:id="rId347" xr:uid="{00000000-0004-0000-0000-00005A010000}"/>
    <hyperlink ref="Q722" r:id="rId348" xr:uid="{00000000-0004-0000-0000-00005B010000}"/>
    <hyperlink ref="Q723" r:id="rId349" xr:uid="{00000000-0004-0000-0000-00005C010000}"/>
    <hyperlink ref="Q725" r:id="rId350" xr:uid="{00000000-0004-0000-0000-00005D010000}"/>
    <hyperlink ref="Q726" r:id="rId351" xr:uid="{00000000-0004-0000-0000-00005E010000}"/>
    <hyperlink ref="Q727" r:id="rId352" xr:uid="{00000000-0004-0000-0000-00005F010000}"/>
    <hyperlink ref="Q728" r:id="rId353" xr:uid="{00000000-0004-0000-0000-000060010000}"/>
    <hyperlink ref="Q729" r:id="rId354" xr:uid="{00000000-0004-0000-0000-000061010000}"/>
    <hyperlink ref="Q730" r:id="rId355" xr:uid="{00000000-0004-0000-0000-000062010000}"/>
    <hyperlink ref="Q731" r:id="rId356" xr:uid="{00000000-0004-0000-0000-000063010000}"/>
    <hyperlink ref="Q732" r:id="rId357" xr:uid="{00000000-0004-0000-0000-000064010000}"/>
    <hyperlink ref="Q734" r:id="rId358" xr:uid="{00000000-0004-0000-0000-000065010000}"/>
    <hyperlink ref="Q735" r:id="rId359" xr:uid="{00000000-0004-0000-0000-000066010000}"/>
    <hyperlink ref="Q736" r:id="rId360" xr:uid="{00000000-0004-0000-0000-000067010000}"/>
    <hyperlink ref="Q737" r:id="rId361" xr:uid="{00000000-0004-0000-0000-000068010000}"/>
    <hyperlink ref="Q739" r:id="rId362" xr:uid="{00000000-0004-0000-0000-000069010000}"/>
    <hyperlink ref="Q740" r:id="rId363" xr:uid="{00000000-0004-0000-0000-00006A010000}"/>
    <hyperlink ref="Q741" r:id="rId364" xr:uid="{00000000-0004-0000-0000-00006B010000}"/>
    <hyperlink ref="Q742" r:id="rId365" xr:uid="{00000000-0004-0000-0000-00006C010000}"/>
    <hyperlink ref="Q743" r:id="rId366" xr:uid="{00000000-0004-0000-0000-00006D010000}"/>
    <hyperlink ref="Q744" r:id="rId367" xr:uid="{00000000-0004-0000-0000-00006E010000}"/>
    <hyperlink ref="Q724" r:id="rId368" xr:uid="{00000000-0004-0000-0000-00006F010000}"/>
    <hyperlink ref="Q738" r:id="rId369" xr:uid="{00000000-0004-0000-0000-000070010000}"/>
    <hyperlink ref="Q745" r:id="rId370" xr:uid="{00000000-0004-0000-0000-000071010000}"/>
    <hyperlink ref="Q746" r:id="rId371" xr:uid="{00000000-0004-0000-0000-000072010000}"/>
    <hyperlink ref="Q747" r:id="rId372" xr:uid="{00000000-0004-0000-0000-000073010000}"/>
    <hyperlink ref="Q748" r:id="rId373" xr:uid="{00000000-0004-0000-0000-000074010000}"/>
    <hyperlink ref="Q749" r:id="rId374" xr:uid="{00000000-0004-0000-0000-000075010000}"/>
    <hyperlink ref="Q750" r:id="rId375" xr:uid="{00000000-0004-0000-0000-000076010000}"/>
    <hyperlink ref="Q751" r:id="rId376" xr:uid="{00000000-0004-0000-0000-000077010000}"/>
    <hyperlink ref="Q752" r:id="rId377" xr:uid="{00000000-0004-0000-0000-000078010000}"/>
    <hyperlink ref="Q753" r:id="rId378" xr:uid="{00000000-0004-0000-0000-000079010000}"/>
    <hyperlink ref="Q754" r:id="rId379" xr:uid="{00000000-0004-0000-0000-00007A010000}"/>
    <hyperlink ref="Q756" r:id="rId380" xr:uid="{00000000-0004-0000-0000-00007B010000}"/>
    <hyperlink ref="Q757" r:id="rId381" xr:uid="{00000000-0004-0000-0000-00007C010000}"/>
    <hyperlink ref="Q758" r:id="rId382" xr:uid="{00000000-0004-0000-0000-00007D010000}"/>
    <hyperlink ref="Q759" r:id="rId383" xr:uid="{00000000-0004-0000-0000-00007E010000}"/>
    <hyperlink ref="Q760" r:id="rId384" xr:uid="{00000000-0004-0000-0000-00007F010000}"/>
    <hyperlink ref="Q761" r:id="rId385" xr:uid="{00000000-0004-0000-0000-000080010000}"/>
    <hyperlink ref="Q762" r:id="rId386" xr:uid="{00000000-0004-0000-0000-000081010000}"/>
    <hyperlink ref="Q763" r:id="rId387" xr:uid="{00000000-0004-0000-0000-000082010000}"/>
    <hyperlink ref="Q765" r:id="rId388" xr:uid="{00000000-0004-0000-0000-000083010000}"/>
    <hyperlink ref="Q766" r:id="rId389" xr:uid="{00000000-0004-0000-0000-000084010000}"/>
    <hyperlink ref="Q767" r:id="rId390" xr:uid="{00000000-0004-0000-0000-000085010000}"/>
    <hyperlink ref="Q768" r:id="rId391" xr:uid="{00000000-0004-0000-0000-000086010000}"/>
    <hyperlink ref="Q770" r:id="rId392" xr:uid="{00000000-0004-0000-0000-000087010000}"/>
    <hyperlink ref="Q771" r:id="rId393" xr:uid="{00000000-0004-0000-0000-000088010000}"/>
    <hyperlink ref="Q772" r:id="rId394" xr:uid="{00000000-0004-0000-0000-000089010000}"/>
    <hyperlink ref="Q773" r:id="rId395" xr:uid="{00000000-0004-0000-0000-00008A010000}"/>
    <hyperlink ref="Q774" r:id="rId396" xr:uid="{00000000-0004-0000-0000-00008B010000}"/>
    <hyperlink ref="Q775" r:id="rId397" xr:uid="{00000000-0004-0000-0000-00008C010000}"/>
    <hyperlink ref="Q755" r:id="rId398" xr:uid="{00000000-0004-0000-0000-00008D010000}"/>
    <hyperlink ref="Q769" r:id="rId399" xr:uid="{00000000-0004-0000-0000-00008E010000}"/>
    <hyperlink ref="Q792" r:id="rId400" xr:uid="{00000000-0004-0000-0000-00008F010000}"/>
    <hyperlink ref="Q793" r:id="rId401" xr:uid="{00000000-0004-0000-0000-000090010000}"/>
    <hyperlink ref="Q797" r:id="rId402" xr:uid="{00000000-0004-0000-0000-000091010000}"/>
    <hyperlink ref="Q798" r:id="rId403" xr:uid="{00000000-0004-0000-0000-000092010000}"/>
    <hyperlink ref="Q824" r:id="rId404" xr:uid="{00000000-0004-0000-0000-000093010000}"/>
    <hyperlink ref="P825:P830" r:id="rId405" display="wbarros@invias.gov.co" xr:uid="{00000000-0004-0000-0000-000094010000}"/>
    <hyperlink ref="Q808" r:id="rId406" xr:uid="{00000000-0004-0000-0000-000095010000}"/>
    <hyperlink ref="Q809" r:id="rId407" xr:uid="{00000000-0004-0000-0000-000096010000}"/>
    <hyperlink ref="Q810" r:id="rId408" xr:uid="{00000000-0004-0000-0000-000097010000}"/>
    <hyperlink ref="Q811" r:id="rId409" xr:uid="{00000000-0004-0000-0000-000098010000}"/>
    <hyperlink ref="Q812" r:id="rId410" xr:uid="{00000000-0004-0000-0000-000099010000}"/>
    <hyperlink ref="Q813" r:id="rId411" xr:uid="{00000000-0004-0000-0000-00009A010000}"/>
    <hyperlink ref="Q814" r:id="rId412" xr:uid="{00000000-0004-0000-0000-00009B010000}"/>
    <hyperlink ref="Q816" r:id="rId413" xr:uid="{00000000-0004-0000-0000-00009C010000}"/>
    <hyperlink ref="Q817" r:id="rId414" xr:uid="{00000000-0004-0000-0000-00009D010000}"/>
    <hyperlink ref="Q818" r:id="rId415" xr:uid="{00000000-0004-0000-0000-00009E010000}"/>
    <hyperlink ref="Q819" r:id="rId416" xr:uid="{00000000-0004-0000-0000-00009F010000}"/>
    <hyperlink ref="Q820" r:id="rId417" xr:uid="{00000000-0004-0000-0000-0000A0010000}"/>
    <hyperlink ref="Q821" r:id="rId418" xr:uid="{00000000-0004-0000-0000-0000A1010000}"/>
    <hyperlink ref="Q822" r:id="rId419" xr:uid="{00000000-0004-0000-0000-0000A2010000}"/>
    <hyperlink ref="Q823" r:id="rId420" xr:uid="{00000000-0004-0000-0000-0000A3010000}"/>
    <hyperlink ref="Q836" r:id="rId421" xr:uid="{00000000-0004-0000-0000-0000A4010000}"/>
    <hyperlink ref="Q837" r:id="rId422" xr:uid="{00000000-0004-0000-0000-0000A5010000}"/>
    <hyperlink ref="Q838" r:id="rId423" xr:uid="{00000000-0004-0000-0000-0000A6010000}"/>
    <hyperlink ref="Q839" r:id="rId424" xr:uid="{00000000-0004-0000-0000-0000A7010000}"/>
    <hyperlink ref="Q840" r:id="rId425" xr:uid="{00000000-0004-0000-0000-0000A8010000}"/>
    <hyperlink ref="Q815" r:id="rId426" xr:uid="{00000000-0004-0000-0000-0000A9010000}"/>
    <hyperlink ref="Q825" r:id="rId427" xr:uid="{00000000-0004-0000-0000-0000AA010000}"/>
    <hyperlink ref="Q826" r:id="rId428" xr:uid="{00000000-0004-0000-0000-0000AB010000}"/>
    <hyperlink ref="Q827" r:id="rId429" xr:uid="{00000000-0004-0000-0000-0000AC010000}"/>
    <hyperlink ref="P831:P835" r:id="rId430" display="wbarros@invias.gov.co" xr:uid="{00000000-0004-0000-0000-0000AD010000}"/>
    <hyperlink ref="Q841" r:id="rId431" xr:uid="{00000000-0004-0000-0000-0000AE010000}"/>
    <hyperlink ref="Q842" r:id="rId432" xr:uid="{00000000-0004-0000-0000-0000AF010000}"/>
    <hyperlink ref="Q843" r:id="rId433" xr:uid="{00000000-0004-0000-0000-0000B0010000}"/>
    <hyperlink ref="Q844" r:id="rId434" xr:uid="{00000000-0004-0000-0000-0000B1010000}"/>
    <hyperlink ref="Q845" r:id="rId435" xr:uid="{00000000-0004-0000-0000-0000B2010000}"/>
    <hyperlink ref="Q846" r:id="rId436" xr:uid="{00000000-0004-0000-0000-0000B3010000}"/>
  </hyperlinks>
  <pageMargins left="0.7" right="0.7" top="0.75" bottom="0.75" header="0.3" footer="0.3"/>
  <pageSetup orientation="portrait" r:id="rId43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B39" sqref="B39"/>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Marcela Lozano Matiz</dc:creator>
  <cp:lastModifiedBy>Angela Maria Caicedo Uzman</cp:lastModifiedBy>
  <dcterms:created xsi:type="dcterms:W3CDTF">2020-01-02T15:48:49Z</dcterms:created>
  <dcterms:modified xsi:type="dcterms:W3CDTF">2020-01-17T21:10:44Z</dcterms:modified>
</cp:coreProperties>
</file>