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varelam\Desktop\Planeación\PLANEACIÓN 2020\MIPG\"/>
    </mc:Choice>
  </mc:AlternateContent>
  <bookViews>
    <workbookView xWindow="-120" yWindow="-120" windowWidth="29040" windowHeight="15840"/>
  </bookViews>
  <sheets>
    <sheet name="PAA 2020" sheetId="1" r:id="rId1"/>
    <sheet name="Desagregado" sheetId="2" r:id="rId2"/>
    <sheet name="Proyectos" sheetId="3" r:id="rId3"/>
  </sheets>
  <externalReferences>
    <externalReference r:id="rId4"/>
  </externalReferences>
  <definedNames>
    <definedName name="_xlnm._FilterDatabase" localSheetId="0" hidden="1">'PAA 2020'!$A$17:$AN$163</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401" i="2" l="1"/>
  <c r="D402" i="2"/>
  <c r="D403" i="2"/>
  <c r="D404" i="2"/>
  <c r="D405" i="2"/>
  <c r="D406" i="2"/>
  <c r="D407" i="2"/>
  <c r="D408" i="2"/>
  <c r="D309" i="2" l="1"/>
  <c r="D310" i="2"/>
  <c r="D311" i="2"/>
  <c r="D312" i="2"/>
  <c r="D313" i="2"/>
  <c r="D314" i="2"/>
  <c r="D315" i="2"/>
  <c r="D316" i="2"/>
  <c r="D273" i="2" l="1"/>
  <c r="D274" i="2"/>
  <c r="D275" i="2"/>
  <c r="D276" i="2"/>
  <c r="D277" i="2"/>
  <c r="D278" i="2"/>
  <c r="D279" i="2"/>
  <c r="D280" i="2"/>
  <c r="D281" i="2"/>
  <c r="D282" i="2"/>
  <c r="D283" i="2"/>
  <c r="D284" i="2"/>
  <c r="D285" i="2"/>
  <c r="D286" i="2"/>
  <c r="D287" i="2"/>
  <c r="D288" i="2"/>
  <c r="D289" i="2"/>
  <c r="D290" i="2"/>
  <c r="D140" i="2"/>
  <c r="D110" i="2"/>
  <c r="D111" i="2"/>
  <c r="D112" i="2"/>
  <c r="D113" i="2"/>
  <c r="D114" i="2"/>
  <c r="D109"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D102" i="2"/>
  <c r="D103" i="2"/>
  <c r="D104" i="2"/>
  <c r="D13" i="2"/>
  <c r="E9" i="2"/>
  <c r="F9" i="2"/>
  <c r="G9" i="2"/>
  <c r="H9" i="2"/>
  <c r="I9" i="2"/>
  <c r="J9" i="2"/>
  <c r="K9" i="2"/>
  <c r="L9" i="2"/>
  <c r="M9" i="2"/>
  <c r="N9" i="2"/>
  <c r="O9" i="2"/>
  <c r="P9" i="2"/>
  <c r="D4" i="2"/>
  <c r="D5" i="2"/>
  <c r="D6" i="2"/>
  <c r="D7" i="2"/>
  <c r="D8" i="2"/>
  <c r="F115" i="2"/>
  <c r="G115" i="2"/>
  <c r="H115" i="2"/>
  <c r="I115" i="2"/>
  <c r="J115" i="2"/>
  <c r="K115" i="2"/>
  <c r="L115" i="2"/>
  <c r="M115" i="2"/>
  <c r="N115" i="2"/>
  <c r="O115" i="2"/>
  <c r="P115" i="2"/>
  <c r="D105" i="2" l="1"/>
  <c r="P104" i="1" l="1"/>
  <c r="E442" i="2"/>
  <c r="F442" i="2"/>
  <c r="G442" i="2"/>
  <c r="H442" i="2"/>
  <c r="I442" i="2"/>
  <c r="J442" i="2"/>
  <c r="K442" i="2"/>
  <c r="L442" i="2"/>
  <c r="M442" i="2"/>
  <c r="N442" i="2"/>
  <c r="O442" i="2"/>
  <c r="P442" i="2"/>
  <c r="D442" i="2"/>
  <c r="E344" i="2"/>
  <c r="F344" i="2"/>
  <c r="G344" i="2"/>
  <c r="H344" i="2"/>
  <c r="I344" i="2"/>
  <c r="J344" i="2"/>
  <c r="K344" i="2"/>
  <c r="L344" i="2"/>
  <c r="M344" i="2"/>
  <c r="N344" i="2"/>
  <c r="O344" i="2"/>
  <c r="P344" i="2"/>
  <c r="E409" i="2"/>
  <c r="F409" i="2"/>
  <c r="G409" i="2"/>
  <c r="H409" i="2"/>
  <c r="I409" i="2"/>
  <c r="J409" i="2"/>
  <c r="K409" i="2"/>
  <c r="L409" i="2"/>
  <c r="M409" i="2"/>
  <c r="N409" i="2"/>
  <c r="O409" i="2"/>
  <c r="P409" i="2"/>
  <c r="D395" i="2"/>
  <c r="D394" i="2"/>
  <c r="D389" i="2"/>
  <c r="D388" i="2"/>
  <c r="D387" i="2"/>
  <c r="D360" i="2"/>
  <c r="E368" i="2"/>
  <c r="F368" i="2"/>
  <c r="G368" i="2"/>
  <c r="H368" i="2"/>
  <c r="I368" i="2"/>
  <c r="J368" i="2"/>
  <c r="K368" i="2"/>
  <c r="L368" i="2"/>
  <c r="M368" i="2"/>
  <c r="N368" i="2"/>
  <c r="O368" i="2"/>
  <c r="P368" i="2"/>
  <c r="D366" i="2"/>
  <c r="E361" i="2"/>
  <c r="F361" i="2"/>
  <c r="G361" i="2"/>
  <c r="H361" i="2"/>
  <c r="I361" i="2"/>
  <c r="J361" i="2"/>
  <c r="K361" i="2"/>
  <c r="L361" i="2"/>
  <c r="M361" i="2"/>
  <c r="N361" i="2"/>
  <c r="O361" i="2"/>
  <c r="P361" i="2"/>
  <c r="D348" i="2"/>
  <c r="D343" i="2"/>
  <c r="D342" i="2"/>
  <c r="D344" i="2" l="1"/>
  <c r="K109" i="1" s="1"/>
  <c r="E325" i="2"/>
  <c r="F325" i="2"/>
  <c r="G325" i="2"/>
  <c r="H325" i="2"/>
  <c r="I325" i="2"/>
  <c r="J325" i="2"/>
  <c r="K325" i="2"/>
  <c r="L325" i="2"/>
  <c r="M325" i="2"/>
  <c r="N325" i="2"/>
  <c r="O325" i="2"/>
  <c r="P325" i="2"/>
  <c r="D324" i="2"/>
  <c r="D323" i="2"/>
  <c r="E317" i="2"/>
  <c r="F317" i="2"/>
  <c r="G317" i="2"/>
  <c r="H317" i="2"/>
  <c r="I317" i="2"/>
  <c r="J317" i="2"/>
  <c r="K317" i="2"/>
  <c r="L317" i="2"/>
  <c r="M317" i="2"/>
  <c r="N317" i="2"/>
  <c r="O317" i="2"/>
  <c r="P317" i="2"/>
  <c r="E297" i="2"/>
  <c r="F297" i="2"/>
  <c r="G297" i="2"/>
  <c r="H297" i="2"/>
  <c r="I297" i="2"/>
  <c r="J297" i="2"/>
  <c r="K297" i="2"/>
  <c r="L297" i="2"/>
  <c r="M297" i="2"/>
  <c r="N297" i="2"/>
  <c r="O297" i="2"/>
  <c r="P297" i="2"/>
  <c r="D296" i="2"/>
  <c r="E291" i="2"/>
  <c r="F291" i="2"/>
  <c r="G291" i="2"/>
  <c r="H291" i="2"/>
  <c r="I291" i="2"/>
  <c r="J291" i="2"/>
  <c r="K291" i="2"/>
  <c r="L291" i="2"/>
  <c r="M291" i="2"/>
  <c r="N291" i="2"/>
  <c r="O291" i="2"/>
  <c r="E115" i="2"/>
  <c r="D178" i="2" l="1"/>
  <c r="D177" i="2"/>
  <c r="D176" i="2"/>
  <c r="D175" i="2"/>
  <c r="D174" i="2"/>
  <c r="D173" i="2"/>
  <c r="D172" i="2"/>
  <c r="D171" i="2"/>
  <c r="D170" i="2"/>
  <c r="D169" i="2"/>
  <c r="D168" i="2"/>
  <c r="D167" i="2"/>
  <c r="D166" i="2"/>
  <c r="D165" i="2"/>
  <c r="D164" i="2"/>
  <c r="D163" i="2"/>
  <c r="D162" i="2"/>
  <c r="D161" i="2"/>
  <c r="D160" i="2"/>
  <c r="D159" i="2"/>
  <c r="D158" i="2"/>
  <c r="D157" i="2"/>
  <c r="D156" i="2"/>
  <c r="D155" i="2"/>
  <c r="D154" i="2"/>
  <c r="D153" i="2"/>
  <c r="D152" i="2"/>
  <c r="D151" i="2"/>
  <c r="D150" i="2"/>
  <c r="D149" i="2"/>
  <c r="D148" i="2"/>
  <c r="D147" i="2"/>
  <c r="D146" i="2"/>
  <c r="D145" i="2"/>
  <c r="D144" i="2"/>
  <c r="D143" i="2"/>
  <c r="D142" i="2"/>
  <c r="D141" i="2"/>
  <c r="S47" i="1" l="1"/>
  <c r="Q47" i="1"/>
  <c r="O47" i="1"/>
  <c r="S132" i="1"/>
  <c r="O132" i="1"/>
  <c r="M132" i="1"/>
  <c r="F234" i="2"/>
  <c r="G234" i="2"/>
  <c r="H234" i="2"/>
  <c r="I234" i="2"/>
  <c r="J234" i="2"/>
  <c r="K234" i="2"/>
  <c r="L234" i="2"/>
  <c r="M234" i="2"/>
  <c r="N234" i="2"/>
  <c r="O234" i="2"/>
  <c r="P234" i="2"/>
  <c r="E234" i="2"/>
  <c r="D232" i="2"/>
  <c r="D234" i="2" s="1"/>
  <c r="E228" i="2"/>
  <c r="F228" i="2"/>
  <c r="G228" i="2"/>
  <c r="H228" i="2"/>
  <c r="I228" i="2"/>
  <c r="J228" i="2"/>
  <c r="K228" i="2"/>
  <c r="L228" i="2"/>
  <c r="M228" i="2"/>
  <c r="N228" i="2"/>
  <c r="O228" i="2"/>
  <c r="P228" i="2"/>
  <c r="D227" i="2"/>
  <c r="D226" i="2"/>
  <c r="D225" i="2"/>
  <c r="D224" i="2"/>
  <c r="D223" i="2"/>
  <c r="D222" i="2"/>
  <c r="D221" i="2"/>
  <c r="D220" i="2"/>
  <c r="D219" i="2"/>
  <c r="D218" i="2"/>
  <c r="D217" i="2"/>
  <c r="D216" i="2"/>
  <c r="D215" i="2"/>
  <c r="D214" i="2"/>
  <c r="D213" i="2"/>
  <c r="D212" i="2"/>
  <c r="D211" i="2"/>
  <c r="D210" i="2"/>
  <c r="D209" i="2"/>
  <c r="D208" i="2"/>
  <c r="D207" i="2"/>
  <c r="D206" i="2"/>
  <c r="D205" i="2"/>
  <c r="D204" i="2"/>
  <c r="D203" i="2"/>
  <c r="D202" i="2"/>
  <c r="D201" i="2"/>
  <c r="D200" i="2"/>
  <c r="D199" i="2"/>
  <c r="D198" i="2"/>
  <c r="D197" i="2"/>
  <c r="D196" i="2"/>
  <c r="D195" i="2"/>
  <c r="D194" i="2"/>
  <c r="D193" i="2"/>
  <c r="D192" i="2"/>
  <c r="D191" i="2"/>
  <c r="D190" i="2"/>
  <c r="D189" i="2"/>
  <c r="D188" i="2"/>
  <c r="D228" i="2" l="1"/>
  <c r="E235" i="2"/>
  <c r="H235" i="2"/>
  <c r="K235" i="2"/>
  <c r="N235" i="2"/>
  <c r="H236" i="2" l="1"/>
  <c r="N92" i="1" s="1"/>
  <c r="O92" i="1" s="1"/>
  <c r="L92" i="1"/>
  <c r="K236" i="2" l="1"/>
  <c r="N236" i="2" s="1"/>
  <c r="R92" i="1" s="1"/>
  <c r="S92" i="1" s="1"/>
  <c r="P92" i="1" l="1"/>
  <c r="Q92" i="1" s="1"/>
  <c r="E136" i="2"/>
  <c r="F136" i="2"/>
  <c r="G136" i="2"/>
  <c r="H136" i="2"/>
  <c r="I136" i="2"/>
  <c r="J136" i="2"/>
  <c r="K136" i="2"/>
  <c r="L136" i="2"/>
  <c r="M136" i="2"/>
  <c r="N136" i="2"/>
  <c r="O136" i="2"/>
  <c r="P136" i="2"/>
  <c r="D135" i="2"/>
  <c r="E105" i="2" l="1"/>
  <c r="F105" i="2"/>
  <c r="G105" i="2"/>
  <c r="H105" i="2"/>
  <c r="I105" i="2"/>
  <c r="J105" i="2"/>
  <c r="K105" i="2"/>
  <c r="L105" i="2"/>
  <c r="M105" i="2"/>
  <c r="N105" i="2"/>
  <c r="O105" i="2"/>
  <c r="P105" i="2"/>
  <c r="S98" i="1"/>
  <c r="Q98" i="1"/>
  <c r="O98" i="1"/>
  <c r="M98" i="1"/>
  <c r="Q97" i="1"/>
  <c r="O97" i="1"/>
  <c r="M97" i="1"/>
  <c r="S91" i="1"/>
  <c r="Q91" i="1"/>
  <c r="O91" i="1"/>
  <c r="M91" i="1"/>
  <c r="E304" i="2" l="1"/>
  <c r="F304" i="2"/>
  <c r="G304" i="2"/>
  <c r="H304" i="2"/>
  <c r="I304" i="2"/>
  <c r="J304" i="2"/>
  <c r="K304" i="2"/>
  <c r="L304" i="2"/>
  <c r="M304" i="2"/>
  <c r="N304" i="2"/>
  <c r="O304" i="2"/>
  <c r="P304" i="2"/>
  <c r="D304" i="2"/>
  <c r="F457" i="2" l="1"/>
  <c r="G457" i="2"/>
  <c r="H457" i="2"/>
  <c r="I457" i="2"/>
  <c r="J457" i="2"/>
  <c r="K457" i="2"/>
  <c r="L457" i="2"/>
  <c r="M457" i="2"/>
  <c r="N457" i="2"/>
  <c r="O457" i="2"/>
  <c r="P457" i="2"/>
  <c r="E457" i="2"/>
  <c r="D308" i="2"/>
  <c r="D317" i="2" s="1"/>
  <c r="K345" i="2" l="1"/>
  <c r="H345" i="2"/>
  <c r="E318" i="2"/>
  <c r="L105" i="1" s="1"/>
  <c r="N345" i="2"/>
  <c r="H318" i="2"/>
  <c r="E345" i="2"/>
  <c r="K318" i="2"/>
  <c r="K105" i="1"/>
  <c r="H346" i="2" l="1"/>
  <c r="N109" i="1" s="1"/>
  <c r="O109" i="1" s="1"/>
  <c r="L109" i="1"/>
  <c r="M109" i="1" s="1"/>
  <c r="M105" i="1"/>
  <c r="D457" i="2"/>
  <c r="P436" i="2"/>
  <c r="O436" i="2"/>
  <c r="N436" i="2"/>
  <c r="M436" i="2"/>
  <c r="L436" i="2"/>
  <c r="K436" i="2"/>
  <c r="J436" i="2"/>
  <c r="I436" i="2"/>
  <c r="H436" i="2"/>
  <c r="G436" i="2"/>
  <c r="F436" i="2"/>
  <c r="E436" i="2"/>
  <c r="D436" i="2"/>
  <c r="K115" i="1" s="1"/>
  <c r="P429" i="2"/>
  <c r="O429" i="2"/>
  <c r="N429" i="2"/>
  <c r="M429" i="2"/>
  <c r="L429" i="2"/>
  <c r="K429" i="2"/>
  <c r="J429" i="2"/>
  <c r="I429" i="2"/>
  <c r="H429" i="2"/>
  <c r="G429" i="2"/>
  <c r="F429" i="2"/>
  <c r="E429" i="2"/>
  <c r="D428" i="2"/>
  <c r="D427" i="2"/>
  <c r="D426" i="2"/>
  <c r="D425" i="2"/>
  <c r="D424" i="2"/>
  <c r="D423" i="2"/>
  <c r="P419" i="2"/>
  <c r="O419" i="2"/>
  <c r="N419" i="2"/>
  <c r="M419" i="2"/>
  <c r="L419" i="2"/>
  <c r="K419" i="2"/>
  <c r="J419" i="2"/>
  <c r="I419" i="2"/>
  <c r="H419" i="2"/>
  <c r="G419" i="2"/>
  <c r="F419" i="2"/>
  <c r="E419" i="2"/>
  <c r="D419" i="2"/>
  <c r="K113" i="1" s="1"/>
  <c r="P414" i="2"/>
  <c r="O414" i="2"/>
  <c r="N414" i="2"/>
  <c r="M414" i="2"/>
  <c r="L414" i="2"/>
  <c r="K414" i="2"/>
  <c r="J414" i="2"/>
  <c r="I414" i="2"/>
  <c r="H414" i="2"/>
  <c r="G414" i="2"/>
  <c r="F414" i="2"/>
  <c r="E414" i="2"/>
  <c r="D414" i="2"/>
  <c r="K112" i="1" s="1"/>
  <c r="D400" i="2"/>
  <c r="P396" i="2"/>
  <c r="O396" i="2"/>
  <c r="N396" i="2"/>
  <c r="M396" i="2"/>
  <c r="L396" i="2"/>
  <c r="K396" i="2"/>
  <c r="J396" i="2"/>
  <c r="I396" i="2"/>
  <c r="H396" i="2"/>
  <c r="G396" i="2"/>
  <c r="F396" i="2"/>
  <c r="E396" i="2"/>
  <c r="D396" i="2"/>
  <c r="K119" i="1" s="1"/>
  <c r="P390" i="2"/>
  <c r="O390" i="2"/>
  <c r="N390" i="2"/>
  <c r="M390" i="2"/>
  <c r="L390" i="2"/>
  <c r="K390" i="2"/>
  <c r="J390" i="2"/>
  <c r="I390" i="2"/>
  <c r="H390" i="2"/>
  <c r="G390" i="2"/>
  <c r="F390" i="2"/>
  <c r="E390" i="2"/>
  <c r="D390" i="2"/>
  <c r="K118" i="1" s="1"/>
  <c r="P383" i="2"/>
  <c r="O383" i="2"/>
  <c r="N383" i="2"/>
  <c r="M383" i="2"/>
  <c r="L383" i="2"/>
  <c r="K383" i="2"/>
  <c r="J383" i="2"/>
  <c r="I383" i="2"/>
  <c r="H383" i="2"/>
  <c r="G383" i="2"/>
  <c r="F383" i="2"/>
  <c r="E383" i="2"/>
  <c r="D382" i="2"/>
  <c r="D381" i="2"/>
  <c r="D380" i="2"/>
  <c r="D379" i="2"/>
  <c r="D378" i="2"/>
  <c r="D377" i="2"/>
  <c r="D376" i="2"/>
  <c r="D375" i="2"/>
  <c r="D374" i="2"/>
  <c r="D373" i="2"/>
  <c r="D372" i="2"/>
  <c r="D365" i="2"/>
  <c r="D368" i="2" s="1"/>
  <c r="D359" i="2"/>
  <c r="D358" i="2"/>
  <c r="D357" i="2"/>
  <c r="D356" i="2"/>
  <c r="D355" i="2"/>
  <c r="D354" i="2"/>
  <c r="D353" i="2"/>
  <c r="P349" i="2"/>
  <c r="O349" i="2"/>
  <c r="N349" i="2"/>
  <c r="M349" i="2"/>
  <c r="L349" i="2"/>
  <c r="K349" i="2"/>
  <c r="J349" i="2"/>
  <c r="I349" i="2"/>
  <c r="H349" i="2"/>
  <c r="G349" i="2"/>
  <c r="F349" i="2"/>
  <c r="E349" i="2"/>
  <c r="D349" i="2"/>
  <c r="K110" i="1" s="1"/>
  <c r="P338" i="2"/>
  <c r="O338" i="2"/>
  <c r="N338" i="2"/>
  <c r="M338" i="2"/>
  <c r="L338" i="2"/>
  <c r="K338" i="2"/>
  <c r="J338" i="2"/>
  <c r="I338" i="2"/>
  <c r="H338" i="2"/>
  <c r="G338" i="2"/>
  <c r="F338" i="2"/>
  <c r="E338" i="2"/>
  <c r="D337" i="2"/>
  <c r="P333" i="2"/>
  <c r="O333" i="2"/>
  <c r="N333" i="2"/>
  <c r="M333" i="2"/>
  <c r="L333" i="2"/>
  <c r="K333" i="2"/>
  <c r="J333" i="2"/>
  <c r="I333" i="2"/>
  <c r="H333" i="2"/>
  <c r="G333" i="2"/>
  <c r="F333" i="2"/>
  <c r="E333" i="2"/>
  <c r="D332" i="2"/>
  <c r="D333" i="2" s="1"/>
  <c r="K108" i="1" s="1"/>
  <c r="P329" i="2"/>
  <c r="O329" i="2"/>
  <c r="N329" i="2"/>
  <c r="M329" i="2"/>
  <c r="L329" i="2"/>
  <c r="K329" i="2"/>
  <c r="J329" i="2"/>
  <c r="I329" i="2"/>
  <c r="H329" i="2"/>
  <c r="G329" i="2"/>
  <c r="F329" i="2"/>
  <c r="E329" i="2"/>
  <c r="D328" i="2"/>
  <c r="D322" i="2"/>
  <c r="D321" i="2"/>
  <c r="N318" i="2"/>
  <c r="H319" i="2"/>
  <c r="N105" i="1" s="1"/>
  <c r="O105" i="1" s="1"/>
  <c r="K103" i="1"/>
  <c r="D295" i="2"/>
  <c r="D297" i="2" s="1"/>
  <c r="P272" i="2"/>
  <c r="D271" i="2"/>
  <c r="P267" i="2"/>
  <c r="O267" i="2"/>
  <c r="N267" i="2"/>
  <c r="M267" i="2"/>
  <c r="L267" i="2"/>
  <c r="K267" i="2"/>
  <c r="J267" i="2"/>
  <c r="I267" i="2"/>
  <c r="H267" i="2"/>
  <c r="G267" i="2"/>
  <c r="F267" i="2"/>
  <c r="E267" i="2"/>
  <c r="D266" i="2"/>
  <c r="D265" i="2"/>
  <c r="P261" i="2"/>
  <c r="O261" i="2"/>
  <c r="N261" i="2"/>
  <c r="M261" i="2"/>
  <c r="L261" i="2"/>
  <c r="K261" i="2"/>
  <c r="J261" i="2"/>
  <c r="I261" i="2"/>
  <c r="H261" i="2"/>
  <c r="G261" i="2"/>
  <c r="F261" i="2"/>
  <c r="E261" i="2"/>
  <c r="D260" i="2"/>
  <c r="D259" i="2"/>
  <c r="P255" i="2"/>
  <c r="O255" i="2"/>
  <c r="N255" i="2"/>
  <c r="M255" i="2"/>
  <c r="L255" i="2"/>
  <c r="K255" i="2"/>
  <c r="J255" i="2"/>
  <c r="I255" i="2"/>
  <c r="H255" i="2"/>
  <c r="G255" i="2"/>
  <c r="F255" i="2"/>
  <c r="E255" i="2"/>
  <c r="D254" i="2"/>
  <c r="D253" i="2"/>
  <c r="P249" i="2"/>
  <c r="O249" i="2"/>
  <c r="N249" i="2"/>
  <c r="M249" i="2"/>
  <c r="L249" i="2"/>
  <c r="K249" i="2"/>
  <c r="J249" i="2"/>
  <c r="I249" i="2"/>
  <c r="H249" i="2"/>
  <c r="G249" i="2"/>
  <c r="F249" i="2"/>
  <c r="E249" i="2"/>
  <c r="D248" i="2"/>
  <c r="D249" i="2" s="1"/>
  <c r="K95" i="1" s="1"/>
  <c r="P244" i="2"/>
  <c r="O244" i="2"/>
  <c r="M244" i="2"/>
  <c r="L244" i="2"/>
  <c r="K244" i="2"/>
  <c r="J244" i="2"/>
  <c r="I244" i="2"/>
  <c r="H244" i="2"/>
  <c r="G244" i="2"/>
  <c r="F244" i="2"/>
  <c r="E244" i="2"/>
  <c r="P239" i="2"/>
  <c r="O239" i="2"/>
  <c r="N239" i="2"/>
  <c r="M239" i="2"/>
  <c r="L239" i="2"/>
  <c r="K239" i="2"/>
  <c r="J239" i="2"/>
  <c r="I239" i="2"/>
  <c r="H239" i="2"/>
  <c r="G239" i="2"/>
  <c r="F239" i="2"/>
  <c r="E239" i="2"/>
  <c r="D239" i="2"/>
  <c r="P184" i="2"/>
  <c r="O184" i="2"/>
  <c r="N184" i="2"/>
  <c r="M184" i="2"/>
  <c r="L184" i="2"/>
  <c r="K184" i="2"/>
  <c r="J184" i="2"/>
  <c r="I184" i="2"/>
  <c r="H184" i="2"/>
  <c r="G184" i="2"/>
  <c r="F184" i="2"/>
  <c r="E184" i="2"/>
  <c r="D183" i="2"/>
  <c r="P179" i="2"/>
  <c r="O179" i="2"/>
  <c r="N179" i="2"/>
  <c r="M179" i="2"/>
  <c r="L179" i="2"/>
  <c r="K179" i="2"/>
  <c r="J179" i="2"/>
  <c r="I179" i="2"/>
  <c r="H179" i="2"/>
  <c r="G179" i="2"/>
  <c r="F179" i="2"/>
  <c r="E179" i="2"/>
  <c r="D134" i="2"/>
  <c r="D133" i="2"/>
  <c r="D132" i="2"/>
  <c r="D131" i="2"/>
  <c r="D130" i="2"/>
  <c r="D129" i="2"/>
  <c r="D128" i="2"/>
  <c r="D127" i="2"/>
  <c r="D126" i="2"/>
  <c r="D125" i="2"/>
  <c r="D124" i="2"/>
  <c r="D123" i="2"/>
  <c r="D122" i="2"/>
  <c r="D121" i="2"/>
  <c r="D120" i="2"/>
  <c r="D119" i="2"/>
  <c r="D3" i="2"/>
  <c r="S25" i="1"/>
  <c r="Q25" i="1"/>
  <c r="O25" i="1"/>
  <c r="M25" i="1"/>
  <c r="D136" i="2" l="1"/>
  <c r="K88" i="1" s="1"/>
  <c r="P291" i="2"/>
  <c r="D272" i="2"/>
  <c r="D291" i="2" s="1"/>
  <c r="K346" i="2"/>
  <c r="D325" i="2"/>
  <c r="K106" i="1" s="1"/>
  <c r="D409" i="2"/>
  <c r="D361" i="2"/>
  <c r="K82" i="1" s="1"/>
  <c r="D115" i="2"/>
  <c r="K87" i="1" s="1"/>
  <c r="K102" i="1"/>
  <c r="K86" i="1"/>
  <c r="D9" i="2"/>
  <c r="K85" i="1" s="1"/>
  <c r="D179" i="2"/>
  <c r="K89" i="1" s="1"/>
  <c r="K83" i="1"/>
  <c r="K93" i="1"/>
  <c r="D184" i="2"/>
  <c r="K90" i="1" s="1"/>
  <c r="P112" i="1"/>
  <c r="Q112" i="1" s="1"/>
  <c r="N112" i="1"/>
  <c r="O112" i="1" s="1"/>
  <c r="S112" i="1"/>
  <c r="M112" i="1"/>
  <c r="S115" i="1"/>
  <c r="Q115" i="1"/>
  <c r="N262" i="2"/>
  <c r="L111" i="1"/>
  <c r="M111" i="1" s="1"/>
  <c r="N111" i="1"/>
  <c r="O111" i="1" s="1"/>
  <c r="P111" i="1"/>
  <c r="Q111" i="1" s="1"/>
  <c r="R111" i="1"/>
  <c r="S111" i="1" s="1"/>
  <c r="H362" i="2"/>
  <c r="K369" i="2"/>
  <c r="K391" i="2"/>
  <c r="H397" i="2"/>
  <c r="N397" i="2"/>
  <c r="N410" i="2"/>
  <c r="E415" i="2"/>
  <c r="E437" i="2"/>
  <c r="L115" i="1" s="1"/>
  <c r="M115" i="1" s="1"/>
  <c r="H443" i="2"/>
  <c r="N443" i="2"/>
  <c r="N305" i="2"/>
  <c r="M334" i="2"/>
  <c r="P108" i="1" s="1"/>
  <c r="Q108" i="1" s="1"/>
  <c r="N415" i="2"/>
  <c r="N326" i="2"/>
  <c r="R106" i="1" s="1"/>
  <c r="H245" i="2"/>
  <c r="N93" i="1" s="1"/>
  <c r="D267" i="2"/>
  <c r="K100" i="1" s="1"/>
  <c r="N292" i="2"/>
  <c r="G330" i="2"/>
  <c r="J334" i="2"/>
  <c r="N108" i="1" s="1"/>
  <c r="O108" i="1" s="1"/>
  <c r="D329" i="2"/>
  <c r="K107" i="1"/>
  <c r="H180" i="2"/>
  <c r="N180" i="2"/>
  <c r="K185" i="2"/>
  <c r="N185" i="2"/>
  <c r="D261" i="2"/>
  <c r="K99" i="1" s="1"/>
  <c r="G334" i="2"/>
  <c r="L108" i="1" s="1"/>
  <c r="M108" i="1" s="1"/>
  <c r="H339" i="2"/>
  <c r="N339" i="2"/>
  <c r="E350" i="2"/>
  <c r="L110" i="1" s="1"/>
  <c r="M110" i="1" s="1"/>
  <c r="N362" i="2"/>
  <c r="K10" i="2"/>
  <c r="H116" i="2"/>
  <c r="H137" i="2"/>
  <c r="N240" i="2"/>
  <c r="E262" i="2"/>
  <c r="L99" i="1" s="1"/>
  <c r="H292" i="2"/>
  <c r="H326" i="2"/>
  <c r="N106" i="1" s="1"/>
  <c r="P334" i="2"/>
  <c r="R108" i="1" s="1"/>
  <c r="S108" i="1" s="1"/>
  <c r="K319" i="2"/>
  <c r="H10" i="2"/>
  <c r="H106" i="2"/>
  <c r="N106" i="2"/>
  <c r="E116" i="2"/>
  <c r="L87" i="1" s="1"/>
  <c r="E137" i="2"/>
  <c r="L88" i="1" s="1"/>
  <c r="E180" i="2"/>
  <c r="L89" i="1" s="1"/>
  <c r="H185" i="2"/>
  <c r="N90" i="1" s="1"/>
  <c r="E245" i="2"/>
  <c r="L93" i="1" s="1"/>
  <c r="K250" i="2"/>
  <c r="N250" i="2"/>
  <c r="K268" i="2"/>
  <c r="P100" i="1" s="1"/>
  <c r="N268" i="2"/>
  <c r="E292" i="2"/>
  <c r="H293" i="2" s="1"/>
  <c r="K298" i="2"/>
  <c r="N298" i="2"/>
  <c r="K326" i="2"/>
  <c r="P106" i="1" s="1"/>
  <c r="E339" i="2"/>
  <c r="N350" i="2"/>
  <c r="K362" i="2"/>
  <c r="K397" i="2"/>
  <c r="K410" i="2"/>
  <c r="E420" i="2"/>
  <c r="L113" i="1" s="1"/>
  <c r="M113" i="1" s="1"/>
  <c r="K430" i="2"/>
  <c r="N430" i="2"/>
  <c r="H437" i="2"/>
  <c r="N115" i="1" s="1"/>
  <c r="O115" i="1" s="1"/>
  <c r="N437" i="2"/>
  <c r="E443" i="2"/>
  <c r="N116" i="2"/>
  <c r="N137" i="2"/>
  <c r="E185" i="2"/>
  <c r="L90" i="1" s="1"/>
  <c r="K240" i="2"/>
  <c r="H250" i="2"/>
  <c r="N95" i="1" s="1"/>
  <c r="O95" i="1" s="1"/>
  <c r="H256" i="2"/>
  <c r="N256" i="2"/>
  <c r="K262" i="2"/>
  <c r="P99" i="1" s="1"/>
  <c r="H268" i="2"/>
  <c r="N100" i="1" s="1"/>
  <c r="H298" i="2"/>
  <c r="K305" i="2"/>
  <c r="K350" i="2"/>
  <c r="H384" i="2"/>
  <c r="N384" i="2"/>
  <c r="E391" i="2"/>
  <c r="H410" i="2"/>
  <c r="K415" i="2"/>
  <c r="H420" i="2"/>
  <c r="N113" i="1" s="1"/>
  <c r="O113" i="1" s="1"/>
  <c r="N420" i="2"/>
  <c r="R113" i="1" s="1"/>
  <c r="S113" i="1" s="1"/>
  <c r="D429" i="2"/>
  <c r="K114" i="1" s="1"/>
  <c r="H430" i="2"/>
  <c r="K437" i="2"/>
  <c r="E106" i="2"/>
  <c r="N10" i="2"/>
  <c r="K137" i="2"/>
  <c r="H240" i="2"/>
  <c r="P93" i="1"/>
  <c r="D255" i="2"/>
  <c r="K96" i="1" s="1"/>
  <c r="K256" i="2"/>
  <c r="H262" i="2"/>
  <c r="N99" i="1" s="1"/>
  <c r="K292" i="2"/>
  <c r="H305" i="2"/>
  <c r="E326" i="2"/>
  <c r="L106" i="1" s="1"/>
  <c r="H350" i="2"/>
  <c r="E362" i="2"/>
  <c r="H369" i="2"/>
  <c r="N369" i="2"/>
  <c r="D383" i="2"/>
  <c r="K84" i="1" s="1"/>
  <c r="K384" i="2"/>
  <c r="H391" i="2"/>
  <c r="N118" i="1" s="1"/>
  <c r="O118" i="1" s="1"/>
  <c r="N391" i="2"/>
  <c r="E397" i="2"/>
  <c r="L119" i="1" s="1"/>
  <c r="M119" i="1" s="1"/>
  <c r="K116" i="1"/>
  <c r="E410" i="2"/>
  <c r="L116" i="1" s="1"/>
  <c r="H415" i="2"/>
  <c r="K420" i="2"/>
  <c r="P113" i="1" s="1"/>
  <c r="Q113" i="1" s="1"/>
  <c r="E430" i="2"/>
  <c r="L114" i="1" s="1"/>
  <c r="K443" i="2"/>
  <c r="E250" i="2"/>
  <c r="L95" i="1" s="1"/>
  <c r="M95" i="1" s="1"/>
  <c r="E298" i="2"/>
  <c r="E10" i="2"/>
  <c r="K106" i="2"/>
  <c r="K116" i="2"/>
  <c r="K180" i="2"/>
  <c r="K339" i="2"/>
  <c r="E369" i="2"/>
  <c r="L83" i="1" s="1"/>
  <c r="E384" i="2"/>
  <c r="F319" i="2"/>
  <c r="D338" i="2"/>
  <c r="E240" i="2"/>
  <c r="E256" i="2"/>
  <c r="E268" i="2"/>
  <c r="L100" i="1" s="1"/>
  <c r="E305" i="2"/>
  <c r="L103" i="1" s="1"/>
  <c r="M103" i="1" s="1"/>
  <c r="K398" i="2" l="1"/>
  <c r="P119" i="1" s="1"/>
  <c r="Q119" i="1" s="1"/>
  <c r="N119" i="1"/>
  <c r="O119" i="1" s="1"/>
  <c r="F392" i="2"/>
  <c r="L118" i="1"/>
  <c r="M118" i="1" s="1"/>
  <c r="N83" i="1"/>
  <c r="O83" i="1" s="1"/>
  <c r="K370" i="2"/>
  <c r="H444" i="2"/>
  <c r="K444" i="2" s="1"/>
  <c r="N444" i="2" s="1"/>
  <c r="N346" i="2"/>
  <c r="R109" i="1" s="1"/>
  <c r="S109" i="1" s="1"/>
  <c r="P109" i="1"/>
  <c r="Q109" i="1" s="1"/>
  <c r="H229" i="2"/>
  <c r="L86" i="1"/>
  <c r="M86" i="1" s="1"/>
  <c r="J107" i="2"/>
  <c r="N86" i="1" s="1"/>
  <c r="O86" i="1" s="1"/>
  <c r="E229" i="2"/>
  <c r="H363" i="2"/>
  <c r="K363" i="2" s="1"/>
  <c r="P82" i="1" s="1"/>
  <c r="Q82" i="1" s="1"/>
  <c r="O90" i="1"/>
  <c r="N398" i="2"/>
  <c r="R119" i="1" s="1"/>
  <c r="S119" i="1" s="1"/>
  <c r="M90" i="1"/>
  <c r="M83" i="1"/>
  <c r="S106" i="1"/>
  <c r="K101" i="1"/>
  <c r="Q93" i="1"/>
  <c r="H411" i="2"/>
  <c r="N116" i="1" s="1"/>
  <c r="O116" i="1" s="1"/>
  <c r="K263" i="2"/>
  <c r="N263" i="2" s="1"/>
  <c r="R99" i="1" s="1"/>
  <c r="S99" i="1" s="1"/>
  <c r="M114" i="1"/>
  <c r="H351" i="2"/>
  <c r="H431" i="2"/>
  <c r="L84" i="1"/>
  <c r="M84" i="1" s="1"/>
  <c r="H385" i="2"/>
  <c r="M116" i="1"/>
  <c r="H138" i="2"/>
  <c r="N88" i="1" s="1"/>
  <c r="O88" i="1" s="1"/>
  <c r="K186" i="2"/>
  <c r="P90" i="1" s="1"/>
  <c r="Q90" i="1" s="1"/>
  <c r="O100" i="1"/>
  <c r="H181" i="2"/>
  <c r="N89" i="1" s="1"/>
  <c r="O89" i="1" s="1"/>
  <c r="M100" i="1"/>
  <c r="Q100" i="1"/>
  <c r="M106" i="1"/>
  <c r="M99" i="1"/>
  <c r="O99" i="1"/>
  <c r="Q106" i="1"/>
  <c r="O106" i="1"/>
  <c r="Q99" i="1"/>
  <c r="O246" i="2"/>
  <c r="R93" i="1" s="1"/>
  <c r="S93" i="1" s="1"/>
  <c r="F363" i="2"/>
  <c r="L82" i="1" s="1"/>
  <c r="M82" i="1" s="1"/>
  <c r="K251" i="2"/>
  <c r="P95" i="1" s="1"/>
  <c r="Q95" i="1" s="1"/>
  <c r="N269" i="2"/>
  <c r="R100" i="1" s="1"/>
  <c r="S100" i="1" s="1"/>
  <c r="F117" i="2"/>
  <c r="O93" i="1"/>
  <c r="M93" i="1"/>
  <c r="M87" i="1"/>
  <c r="N319" i="2"/>
  <c r="R105" i="1" s="1"/>
  <c r="S105" i="1" s="1"/>
  <c r="P105" i="1"/>
  <c r="Q105" i="1" s="1"/>
  <c r="H330" i="2"/>
  <c r="L107" i="1"/>
  <c r="M107" i="1" s="1"/>
  <c r="N438" i="2"/>
  <c r="H392" i="2"/>
  <c r="K392" i="2" s="1"/>
  <c r="P118" i="1" s="1"/>
  <c r="Q118" i="1" s="1"/>
  <c r="L101" i="1"/>
  <c r="H117" i="2"/>
  <c r="N87" i="1" s="1"/>
  <c r="O87" i="1" s="1"/>
  <c r="N103" i="1"/>
  <c r="O103" i="1" s="1"/>
  <c r="K306" i="2"/>
  <c r="M89" i="1"/>
  <c r="F138" i="2"/>
  <c r="D117" i="2"/>
  <c r="H257" i="2"/>
  <c r="L96" i="1"/>
  <c r="M96" i="1" s="1"/>
  <c r="H241" i="2"/>
  <c r="H11" i="2"/>
  <c r="L85" i="1"/>
  <c r="M85" i="1" s="1"/>
  <c r="K293" i="2"/>
  <c r="N101" i="1"/>
  <c r="L102" i="1"/>
  <c r="M102" i="1" s="1"/>
  <c r="H299" i="2"/>
  <c r="M88" i="1"/>
  <c r="P83" i="1" l="1"/>
  <c r="Q83" i="1" s="1"/>
  <c r="N370" i="2"/>
  <c r="R83" i="1" s="1"/>
  <c r="S83" i="1" s="1"/>
  <c r="K351" i="2"/>
  <c r="N110" i="1"/>
  <c r="O110" i="1" s="1"/>
  <c r="I363" i="2"/>
  <c r="N82" i="1" s="1"/>
  <c r="O82" i="1" s="1"/>
  <c r="N186" i="2"/>
  <c r="K181" i="2"/>
  <c r="O101" i="1"/>
  <c r="M101" i="1"/>
  <c r="K117" i="2"/>
  <c r="L117" i="2" s="1"/>
  <c r="K385" i="2"/>
  <c r="N84" i="1"/>
  <c r="O84" i="1" s="1"/>
  <c r="K411" i="2"/>
  <c r="P116" i="1" s="1"/>
  <c r="Q116" i="1" s="1"/>
  <c r="K138" i="2"/>
  <c r="N138" i="2" s="1"/>
  <c r="N114" i="1"/>
  <c r="O114" i="1" s="1"/>
  <c r="K431" i="2"/>
  <c r="I138" i="2"/>
  <c r="N251" i="2"/>
  <c r="R95" i="1" s="1"/>
  <c r="S95" i="1" s="1"/>
  <c r="M107" i="2"/>
  <c r="P107" i="2" s="1"/>
  <c r="R86" i="1" s="1"/>
  <c r="S86" i="1" s="1"/>
  <c r="I392" i="2"/>
  <c r="N107" i="1"/>
  <c r="O107" i="1" s="1"/>
  <c r="K330" i="2"/>
  <c r="I117" i="2"/>
  <c r="P103" i="1"/>
  <c r="Q103" i="1" s="1"/>
  <c r="N306" i="2"/>
  <c r="R103" i="1" s="1"/>
  <c r="S103" i="1" s="1"/>
  <c r="K241" i="2"/>
  <c r="L363" i="2"/>
  <c r="N363" i="2"/>
  <c r="R82" i="1" s="1"/>
  <c r="S82" i="1" s="1"/>
  <c r="N293" i="2"/>
  <c r="R101" i="1" s="1"/>
  <c r="S101" i="1" s="1"/>
  <c r="P101" i="1"/>
  <c r="Q101" i="1" s="1"/>
  <c r="K299" i="2"/>
  <c r="N102" i="1"/>
  <c r="O102" i="1" s="1"/>
  <c r="K11" i="2"/>
  <c r="N85" i="1"/>
  <c r="O85" i="1" s="1"/>
  <c r="L392" i="2"/>
  <c r="N392" i="2"/>
  <c r="N96" i="1"/>
  <c r="O96" i="1" s="1"/>
  <c r="K257" i="2"/>
  <c r="O392" i="2" l="1"/>
  <c r="R118" i="1"/>
  <c r="S118" i="1" s="1"/>
  <c r="N351" i="2"/>
  <c r="R110" i="1" s="1"/>
  <c r="S110" i="1" s="1"/>
  <c r="P110" i="1"/>
  <c r="Q110" i="1" s="1"/>
  <c r="O181" i="2"/>
  <c r="K229" i="2"/>
  <c r="R90" i="1"/>
  <c r="S90" i="1" s="1"/>
  <c r="P87" i="1"/>
  <c r="Q87" i="1" s="1"/>
  <c r="P89" i="1"/>
  <c r="Q89" i="1" s="1"/>
  <c r="N117" i="2"/>
  <c r="O117" i="2" s="1"/>
  <c r="P86" i="1"/>
  <c r="Q86" i="1" s="1"/>
  <c r="N411" i="2"/>
  <c r="R116" i="1" s="1"/>
  <c r="S116" i="1" s="1"/>
  <c r="L138" i="2"/>
  <c r="P88" i="1"/>
  <c r="Q88" i="1" s="1"/>
  <c r="N385" i="2"/>
  <c r="R84" i="1" s="1"/>
  <c r="S84" i="1" s="1"/>
  <c r="P84" i="1"/>
  <c r="Q84" i="1" s="1"/>
  <c r="P114" i="1"/>
  <c r="Q114" i="1" s="1"/>
  <c r="N431" i="2"/>
  <c r="R114" i="1" s="1"/>
  <c r="S114" i="1" s="1"/>
  <c r="P107" i="1"/>
  <c r="Q107" i="1" s="1"/>
  <c r="N330" i="2"/>
  <c r="R107" i="1" s="1"/>
  <c r="S107" i="1" s="1"/>
  <c r="P102" i="1"/>
  <c r="Q102" i="1" s="1"/>
  <c r="N299" i="2"/>
  <c r="R102" i="1" s="1"/>
  <c r="S102" i="1" s="1"/>
  <c r="R88" i="1"/>
  <c r="S88" i="1" s="1"/>
  <c r="O138" i="2"/>
  <c r="N241" i="2"/>
  <c r="N257" i="2"/>
  <c r="R96" i="1" s="1"/>
  <c r="S96" i="1" s="1"/>
  <c r="P96" i="1"/>
  <c r="Q96" i="1" s="1"/>
  <c r="P85" i="1"/>
  <c r="Q85" i="1" s="1"/>
  <c r="N11" i="2"/>
  <c r="R85" i="1" s="1"/>
  <c r="S85" i="1" s="1"/>
  <c r="R87" i="1" l="1"/>
  <c r="S87" i="1" s="1"/>
  <c r="R89" i="1"/>
  <c r="S89" i="1" s="1"/>
  <c r="N229" i="2"/>
</calcChain>
</file>

<file path=xl/sharedStrings.xml><?xml version="1.0" encoding="utf-8"?>
<sst xmlns="http://schemas.openxmlformats.org/spreadsheetml/2006/main" count="2827" uniqueCount="906">
  <si>
    <t>CÓDIGO</t>
  </si>
  <si>
    <t>VERSIÓN</t>
  </si>
  <si>
    <t xml:space="preserve"> FORMULACIÓN PLAN DE ACCIÓN ANUAL </t>
  </si>
  <si>
    <t xml:space="preserve">PÁGINA </t>
  </si>
  <si>
    <t>DE</t>
  </si>
  <si>
    <t>NOMBRE DEL PLAN:</t>
  </si>
  <si>
    <t>PLAN DE ACCIÓN ANUAL</t>
  </si>
  <si>
    <t xml:space="preserve">DESCRIPCIÓN </t>
  </si>
  <si>
    <t>INSTRUMENTO DE PLANEACIÓN INSTITUCIONAL EN EL CUAL SE DETERMINAN ACCIONES Y METAS A DESARROLLAR DURANTE UNA VIGENCIA Y LA DESIGNACIÓN DE LOS RESPONASABLES, PERÍODOS DE CUMPLIMIENTO Y LOS INDICADORES DE SEGUIMIENTO; EN EL MARCO DEL MODELO INTEGRADO DE PLANEACIÓN Y GESTIÓN Y EN CONCORDANCIA CON LOS LINEAMIENTOS DEL PLAN ESTRATÉGICO INSTITUCIONAL, PLAN SECTORIAL Y PLAN NACIONAL DE DESARROLLO</t>
  </si>
  <si>
    <t>RESPONSABLE:</t>
  </si>
  <si>
    <t>DIRECTOR GENERAL</t>
  </si>
  <si>
    <t>VIGENCIA:</t>
  </si>
  <si>
    <t xml:space="preserve">ARTICULACIÓN </t>
  </si>
  <si>
    <t>PROGRAMACIÓN</t>
  </si>
  <si>
    <t>PLANES</t>
  </si>
  <si>
    <t>DIMENSIÓN</t>
  </si>
  <si>
    <t>PROCESO</t>
  </si>
  <si>
    <t>OBJETIVO DEL PROCESO</t>
  </si>
  <si>
    <t>POLÍTICA</t>
  </si>
  <si>
    <t>ACCIÓN</t>
  </si>
  <si>
    <t>INDICADOR</t>
  </si>
  <si>
    <t>TIPO DE INDICADOR</t>
  </si>
  <si>
    <t>META</t>
  </si>
  <si>
    <t>FECHA DE CUMPLIMIENTO</t>
  </si>
  <si>
    <t>RESPONSABLES</t>
  </si>
  <si>
    <t>ANTICORRUPCIÓN Y ATENCIÓN AL CIUDADANO- PAAC-</t>
  </si>
  <si>
    <t>INSTITUCIONAL DE ARCHIVOS DE LA ENTIDAD - PINAR-</t>
  </si>
  <si>
    <t>ANUAL DE ADQUISICIONES</t>
  </si>
  <si>
    <t>ANUAL DE VACANTES</t>
  </si>
  <si>
    <t>PREVISIÓN DE RECURSOS HUMANOS</t>
  </si>
  <si>
    <t>ESTRATÉGICO DE TALENTO HUMANO</t>
  </si>
  <si>
    <t>INSTITUCIONAL DE CAPACITACIÓN</t>
  </si>
  <si>
    <t>TRABAJO ANUAL EN SEGURIDAD Y SALUD EN EL TRABAJO</t>
  </si>
  <si>
    <t>ESTRATÉGICO DE TECNOLOGÍAS DE LA INFORMACIÓN Y LAS COMUNICACIONES - PETI-</t>
  </si>
  <si>
    <t>TRATAMIENTO DE RIESGOS DE SEGURIDAD Y PRIVACIDAD DE LA INFORMACIÓN</t>
  </si>
  <si>
    <t>SEGURIDAD Y PRIVACIDAD DE LA INFORMACIÓN</t>
  </si>
  <si>
    <t>OBSERVACIONES</t>
  </si>
  <si>
    <t>Primer trimestre</t>
  </si>
  <si>
    <t>Segundo Trimestre</t>
  </si>
  <si>
    <t>Tercer trimestre</t>
  </si>
  <si>
    <t>Cuarto trimestre</t>
  </si>
  <si>
    <t>Cantidad</t>
  </si>
  <si>
    <t>%</t>
  </si>
  <si>
    <t>Talento Humano</t>
  </si>
  <si>
    <t>Gestión del Talento Humano</t>
  </si>
  <si>
    <t>Eficacia</t>
  </si>
  <si>
    <t>Subdirección Administrativa</t>
  </si>
  <si>
    <t>X</t>
  </si>
  <si>
    <t>Eficiencia</t>
  </si>
  <si>
    <t xml:space="preserve">Efectividad </t>
  </si>
  <si>
    <t>Sistema de Seguridad y Salud en el Trabajo mantenido y mejorado.</t>
  </si>
  <si>
    <t>Integridad</t>
  </si>
  <si>
    <t>Direccionamiento Estratégico y Planeación</t>
  </si>
  <si>
    <t>Direccionamiento estratégico y planeación institucional</t>
  </si>
  <si>
    <t>Planeación Institucional</t>
  </si>
  <si>
    <t>Oficina Asesora de Planeación</t>
  </si>
  <si>
    <t>Todas las Dependencias</t>
  </si>
  <si>
    <t>Gestión presupuestal y eficiencia del gasto público</t>
  </si>
  <si>
    <t>Subdirección Financiera</t>
  </si>
  <si>
    <t>Gestión con Valores para Resultados</t>
  </si>
  <si>
    <t>Gestión de tecnologías de información y comunicaciones</t>
  </si>
  <si>
    <t>Dirección General
Oficina Asesora de Planeación</t>
  </si>
  <si>
    <t>Programa de Seguridad en Carreteras Nacionales</t>
  </si>
  <si>
    <t>Seguridad Digital</t>
  </si>
  <si>
    <t>Fortalecimiento organizacional y simplificación de procesos</t>
  </si>
  <si>
    <t>Cumplir eficientemente las actividades administrativas a cargo de las dependencias, establecidos en los Planes Operativos.</t>
  </si>
  <si>
    <t xml:space="preserve">Actividades administrativas con cumplimiento oportuno </t>
  </si>
  <si>
    <t>Atender oportunamente las peticiones, quejas, reclamos y denuncias (PQRD) de acuerdo a ley y demás disposiciones vigentes</t>
  </si>
  <si>
    <t>PQRD atendidas oportunamente de acuerdo a ley y demás disposiciones vigentes</t>
  </si>
  <si>
    <t>Todas las dependencias</t>
  </si>
  <si>
    <t>Racionalización de trámites</t>
  </si>
  <si>
    <t>Control Financiero y contable</t>
  </si>
  <si>
    <t>Recursos de inversión comprometidos</t>
  </si>
  <si>
    <t xml:space="preserve">Recursos de inversión obligados </t>
  </si>
  <si>
    <t>Recursos de funcionamiento comprometidos</t>
  </si>
  <si>
    <t>Subdirección Administrativa
Oficina Asesora Jurídica</t>
  </si>
  <si>
    <t xml:space="preserve">Recursos de funcionamiento obligados </t>
  </si>
  <si>
    <t>Efectividad</t>
  </si>
  <si>
    <t>Gestión social, ambiental y predial en proyectos de infraestructura de transporte a cargo del Invías</t>
  </si>
  <si>
    <t>Desarrollar proyectos bajo lineamientos ambientales, sociales y prediales, en cumplimiento de la normatividad que permita la ejecución de políticas, estrategias, planes, programas y proyectos de infraestructura de transporte a cargo del Invías.</t>
  </si>
  <si>
    <t xml:space="preserve">Subdirección Medio Ambiente y Gestión Social </t>
  </si>
  <si>
    <t>Efectuar seguimiento a los Programas sociales de los proyectos</t>
  </si>
  <si>
    <t>Seguimiento al componente social de los Planes de manejo y PAGAS</t>
  </si>
  <si>
    <t>Servicio al ciudadano</t>
  </si>
  <si>
    <t>Gestión del riesgo en la infraestructura de transporte a cargo del Invías</t>
  </si>
  <si>
    <t>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t>
  </si>
  <si>
    <t>Subdirección de Prevención y Atención de Emergencias</t>
  </si>
  <si>
    <t>Sitios críticos en la red vial nacional primaria atendidos</t>
  </si>
  <si>
    <t>Sitios críticos en la red vial secundaria atendidos</t>
  </si>
  <si>
    <t>Gestión de innovación y reglamentación técnica de la infraestructura</t>
  </si>
  <si>
    <t>Gestión de la infraestructura vial</t>
  </si>
  <si>
    <t>Dirigir la planificación, ejecución y supervisión de proyectos de infraestructura de la red vial carretera, férrea, fluvial y marítima en el marco de la misión del instituto.</t>
  </si>
  <si>
    <t>Evaluación de Resultados</t>
  </si>
  <si>
    <t>Seguimiento y evaluación del desempeño institucional</t>
  </si>
  <si>
    <t>Túneles de red vial nacional primaria terminados</t>
  </si>
  <si>
    <t>Puentes en la red vial primaria construidos *(incluye viaductos)</t>
  </si>
  <si>
    <t>Accesos marítimos mejorados, construidos y/o profundizados</t>
  </si>
  <si>
    <t>Subdirección Marítima y Fluvial</t>
  </si>
  <si>
    <t xml:space="preserve">kilómetros de red vial secundaria con pavimento nuevo </t>
  </si>
  <si>
    <t>kilómetros de segundas calzadas construidos red vial secundaria</t>
  </si>
  <si>
    <t>Km de tercer carril en red vial secundaria</t>
  </si>
  <si>
    <t>Puentes en la red secundaria construidos</t>
  </si>
  <si>
    <t>Kilómetros de red vial nacional primaria intervenidos con mantenimiento rutinario</t>
  </si>
  <si>
    <t>Pasos a nivel de infraestructura férrea operados, mantenidos y señalizados</t>
  </si>
  <si>
    <t>Subdirección de la Red Terciaria y férrea</t>
  </si>
  <si>
    <t>Estaciones férreas con Mantenimiento realizado</t>
  </si>
  <si>
    <t>Realizar mantenimiento rutinario a la Red Férrea a cargo</t>
  </si>
  <si>
    <t>Kilómetros mantenidos en la red férrea</t>
  </si>
  <si>
    <t>Estudios y/o diseños de la red vial elaborados</t>
  </si>
  <si>
    <t>Predios adquiridos red secundaria</t>
  </si>
  <si>
    <t>Evaluación y seguimiento</t>
  </si>
  <si>
    <t>Medir y evaluar la eficiencia, eficacia y economía de los controles, asesorando a la Dirección en la continuidad del proceso administrativo, la reevaluación de los planes establecidos y en la introducción de los correctivos necesarios para el cumplimiento de las metas u objetivos previstos permitiendo que el Modelo Integrado de Planeación y Gestión –MIPG- y sus dimensiones cumplan su propósito.</t>
  </si>
  <si>
    <t>Evaluar oportunamente los planes (acción y operativo) de la Dependencia.</t>
  </si>
  <si>
    <t>Planes (acción y operativo) evaluados oportunamente.</t>
  </si>
  <si>
    <t>Enviar reportes de ejecución presupuestal para seguimiento oportuno y toma de decisiones</t>
  </si>
  <si>
    <t>Información y Comunicación</t>
  </si>
  <si>
    <t>Gestión documental</t>
  </si>
  <si>
    <t>Gestión del Conocimiento y la Innovación</t>
  </si>
  <si>
    <t>Gestión del conocimiento y la innovación</t>
  </si>
  <si>
    <t>Control Interno</t>
  </si>
  <si>
    <t>*</t>
  </si>
  <si>
    <t>GESTIÓN DE RIESGOS DE DESASTRES DE LAS ENTIDADES PÚBLICAS Y PRIVADAS</t>
  </si>
  <si>
    <t>EDEPI-FR-1</t>
  </si>
  <si>
    <t>DIRECCIONAMIENTO ESTRATÉGICO Y DE PLANEACIÓN INSTITUCIONAL</t>
  </si>
  <si>
    <t>INSTITUTO NACIONAL DE VÍAS</t>
  </si>
  <si>
    <t>Plan Estratégico de Talento Humano formulado</t>
  </si>
  <si>
    <t>DEPENDENCIA</t>
  </si>
  <si>
    <t xml:space="preserve">INDICADOR </t>
  </si>
  <si>
    <t>SECTOR</t>
  </si>
  <si>
    <t>INDICADOR CUANTIFICADO</t>
  </si>
  <si>
    <t>kilómetros de segundas calzadas construidas</t>
  </si>
  <si>
    <t>kilómetros de la red vial primaria con mantenimiento</t>
  </si>
  <si>
    <t xml:space="preserve">SECTOR </t>
  </si>
  <si>
    <t>SITIOS CRITICOS ATENDIDOS EN RED VIAL PRIMARIA</t>
  </si>
  <si>
    <t>Predios Adquiridos en Red Nacional</t>
  </si>
  <si>
    <t>TÚNELES CONSTRUIDOS</t>
  </si>
  <si>
    <t>Km con Pavimento Nuevo Red secundaria</t>
  </si>
  <si>
    <t>Puentes construidos red secundaria</t>
  </si>
  <si>
    <t>Sitios Críticos en la red vial secundaria</t>
  </si>
  <si>
    <t>Mantenimiento y profundización de canales de acceso</t>
  </si>
  <si>
    <t>Estudios terminados</t>
  </si>
  <si>
    <t>MESES</t>
  </si>
  <si>
    <t>DEP.</t>
  </si>
  <si>
    <t>Pasos a nivel operados, mantenidos y señalizados</t>
  </si>
  <si>
    <t>Estaciones férreas con mantenimiento</t>
  </si>
  <si>
    <t>Sedes y talleres férreos con mantenimiento</t>
  </si>
  <si>
    <t>Kilómetros de red férrea con mantenimiento</t>
  </si>
  <si>
    <t>DEP</t>
  </si>
  <si>
    <t xml:space="preserve">Kilómetros de red vial nacional primaria con pavimento nuevo </t>
  </si>
  <si>
    <t>Kilómetros de segundas calzadas construidos</t>
  </si>
  <si>
    <t xml:space="preserve">Dar continuidad al plan de fortalecimiento del código de integridad y gestión ética de la entidad </t>
  </si>
  <si>
    <t xml:space="preserve">kilómetros de tercer carril construido red vial secundaria </t>
  </si>
  <si>
    <t>Kilómetros de red vial primaria rehabilitados</t>
  </si>
  <si>
    <t>Kilómetros de red vial primaria intervenidos con mantenimiento periódico</t>
  </si>
  <si>
    <t>Sedes y talleres férreos con Mantenimiento realizado</t>
  </si>
  <si>
    <t>Mantener, mejorar y evaluar el Sistema de Seguridad y Salud en el Trabajo con énfasis en inspección vigilancia y control</t>
  </si>
  <si>
    <t>Plan de fortalecimiento implementado</t>
  </si>
  <si>
    <t>Oficina Asesora Jurídica
Oficina Asesora de Planeación
Dirección Operativa –Grupo Gerencia de Proyectos Estratégicos
Subdirección de la Red Nacional de Carreteras
Subdirección Red Terciaria y Férrea
Subdirección Marítima y Fluvial
Dirección Técnica – Grupo de Grandes Proyectos
Subdirección de Estudios e Innovación
Subdirección Prevención y Atención de Emergencias
Subdirección Medio Ambiente y Gestión Social
Secretaria General
Subdirección Administrativa
Direcciones Territoriales</t>
  </si>
  <si>
    <t>Accesos marítimos mejorados, construidos y/o profundizados a cargo del Invías</t>
  </si>
  <si>
    <t>Kilómetros de vías terciarías mejorados</t>
  </si>
  <si>
    <t>Muelle fluvial construido, mejorado y mantenido, a cargo del Invías</t>
  </si>
  <si>
    <t>Otras Obras Fluviales construidas</t>
  </si>
  <si>
    <t>Kilómetros de red vial secundaria rehabilitados</t>
  </si>
  <si>
    <t xml:space="preserve">Gobierno Digital </t>
  </si>
  <si>
    <t xml:space="preserve">Seguimiento efectuado a Controles efectuados en los SAUS </t>
  </si>
  <si>
    <t>Dirección General
Oficina Asesora de Planeación
Subdirección de Estudios e Innovación</t>
  </si>
  <si>
    <t>Oficina Asesora Jurídica
Oficina Asesora de Planeación
Dirección Operativa
Subdirección de la Red Nacional de Carreteras
Subdirección Red Terciaria y Férrea
Subdirección Marítima y Fluvial
Dirección Técnica
Subdirección de Estudios e Innovación
Subdirección Prevención y Atención de Emergencias
Subdirección Medio Ambiente
Dirección de Contratación
Secretaria General
Subdirección Administrativa
Subdirección Financiera</t>
  </si>
  <si>
    <t>Modelo de Seguridad y Privacidad de la Información -MSPI- actualizado, implementado y divulgado</t>
  </si>
  <si>
    <t>ESTRATÉGIA DE PARTICIPACIÓN CIUDADANA</t>
  </si>
  <si>
    <t>OBJETIVO PEI 
2019-2022</t>
  </si>
  <si>
    <t xml:space="preserve">Controlar los recursos financieros asignados, con el recibo de la información y su oportuna revisión, registro y verificación, para generar informes y estados financieros confiables que sirva de insumo para la toma de decisiones </t>
  </si>
  <si>
    <t>Gestión legal y defensa judicial</t>
  </si>
  <si>
    <t xml:space="preserve">Oficina Asesora Jurídica </t>
  </si>
  <si>
    <t>Defensa jurídica</t>
  </si>
  <si>
    <t>Oficina Asesora Jurídica 
Comité de conciliación</t>
  </si>
  <si>
    <t>Gobierno Digital</t>
  </si>
  <si>
    <t>Km con rehabilitación pavimento red secundaria</t>
  </si>
  <si>
    <t>Asesorar dentro de la legalidad de manera oportuna la defensa jurídica de la entidad, facilitando la toma de decisiones administrativas en protección del patrimonio público</t>
  </si>
  <si>
    <t>PROYECTOS</t>
  </si>
  <si>
    <t>CARRO</t>
  </si>
  <si>
    <t>Kilómetros de la red vial primaria con mantenimiento rutinario</t>
  </si>
  <si>
    <t>Muelles Fluviales construidos, mejorados y/o mantenidos</t>
  </si>
  <si>
    <t>Modernizar la estructura del Invías, de acuerdo a las necesidades actuales que demanda la Entidad para satisfacer a los Grupos de valor</t>
  </si>
  <si>
    <t>Gestionar sistemas de información integrados, interoperando con otras entidades, para una oportuna y eficiente gestión.</t>
  </si>
  <si>
    <t>Promover la articulación interinstitucional, mediante el suministro de equipos y tecnologías inteligentes de comunicación para el fortalecimiento del Programa de Seguridad en las Carreteras Nacionales</t>
  </si>
  <si>
    <t>Prevenir hechos de corrupción, mediante la implementación de las acciones del Plan Anticorrupción y de Atención al Ciudadano, generando credibilidad y confianza al ciudadano</t>
  </si>
  <si>
    <t>Implementar el Plan de Gestión de Desastres, identificando, priorizando y realizando seguimiento al riesgo en la infraestructura de transporte, contribuyendo a proteger la población y la infraestructura a cargo.</t>
  </si>
  <si>
    <t>Mejorar, mantener y rehabilitar la infraestructura vial intermodal, mediante el desarrollo de programas estratégicos para la conectividad del país.</t>
  </si>
  <si>
    <t>Implementar el programa Colombia Rural, mediante alianzas estratégicas y pruebas de nuevos materiales, para conectar las regiones.</t>
  </si>
  <si>
    <t>Realizar las acciones señaladas en el Plan Maestro de Transporte Intermodal - PMTI, mediante la gestión de recursos presupuestales que permitan fortalecer la intermodalidad de la infraestructura vial.</t>
  </si>
  <si>
    <t xml:space="preserve">Contribuir a la seguridad ciudadana en las carreteras nacionales, mediante el desarrollo de alianzas interinstitucionales, el uso de la tecnología y apoyados en la fuerza pública; propendiendo por mejorar la transitabilidad y movilidad de los usuarios. </t>
  </si>
  <si>
    <t>Gestionar los servicios tecnológicos y la Información mediante la implementación de buenas prácticas de administración, con el propósito de fortalecer la disponibilidad y seguridad de la información como principal insumo en la toma de decisiones estratégicas</t>
  </si>
  <si>
    <t xml:space="preserve">Formular, implementar, hacer seguimiento y evaluar el PIC </t>
  </si>
  <si>
    <t>PIC formulado, implementado, con seguimiento y evaluado</t>
  </si>
  <si>
    <t>Plan de bienestar e incentivos formulado, implementado con seguimiento y evaluación</t>
  </si>
  <si>
    <t>Identificar, analizar y estandarizar la información estructurada y no estructurada de le gestión institucional</t>
  </si>
  <si>
    <t xml:space="preserve">Oficina Asesora de Planeación </t>
  </si>
  <si>
    <t>Comprometer del xxxx% de los recursos de inversión asignados a la vigencia xxxxx</t>
  </si>
  <si>
    <t>Comprometer del xxx% de los recursos de funcionamiento asignados a la vigencia (xx)</t>
  </si>
  <si>
    <t>Obligar xxx% de los recursos de funcionamiento asignados en la vigencia (xxx)</t>
  </si>
  <si>
    <t>Obligar xxx% de los recursos de la reserva presupuestal 2019 (xxx)</t>
  </si>
  <si>
    <t>Dirección General
Comité de Control Interno</t>
  </si>
  <si>
    <t>Revisar y actualizar los lineamientos de comunicación interna y externa</t>
  </si>
  <si>
    <t>Lineamientos de comunicación interna y externa revisados y actualizados</t>
  </si>
  <si>
    <t>Dirección General
Grupo de Comunicaciones</t>
  </si>
  <si>
    <t>Procedimientos de control fortalecidos</t>
  </si>
  <si>
    <t xml:space="preserve">Formular e implementar el Plan Anual de auditoria </t>
  </si>
  <si>
    <t xml:space="preserve">Cumplimiento del Plan Anual de Auditoria </t>
  </si>
  <si>
    <t>Oficina de Control Interno
Comité de Control Interno</t>
  </si>
  <si>
    <t>Fortalecer la gestión del conocimiento y la innovación</t>
  </si>
  <si>
    <t>Gestión del Conocimiento y la innovación fortalecida</t>
  </si>
  <si>
    <t>Dirección Técnica
Subdirección de Estudios e Innovación
Subdirección de Medio Ambiente y Gestión Social
Subdirección de Prevención y Atención a Emergencias</t>
  </si>
  <si>
    <t>Secretaría General
Grupo de Atención al Ciudadano</t>
  </si>
  <si>
    <t>Solicitar al Ministerio del Interior procedimiento para atender solicitud de lenguas nativas</t>
  </si>
  <si>
    <t>Solicitud realizada</t>
  </si>
  <si>
    <t>Dirección de Contratación</t>
  </si>
  <si>
    <t>Lideres de proceso (DO, DT, DC, SG, SF, SA, OAP, OAJ, OCI)</t>
  </si>
  <si>
    <t>Oficina de Control Interno</t>
  </si>
  <si>
    <t>Asesorar, coordinar y desarrollar las etapas del ciclo presupuestal del Invías (formulación, programación ejecución, seguimiento y evaluación)</t>
  </si>
  <si>
    <t>Etapas del ciclo presupuestal con asesoría, coordinadas y desarrolladas</t>
  </si>
  <si>
    <t>Cumplir agenda regulatoria</t>
  </si>
  <si>
    <t>Agenda Regulatoria con Cumplimiento</t>
  </si>
  <si>
    <t>Plan de Gestión del Riesgo de Desastres implementado</t>
  </si>
  <si>
    <t>Implementar el Plan de Gestión del riesgo de Desastre</t>
  </si>
  <si>
    <t>Secretaría General</t>
  </si>
  <si>
    <t>Fortalecer el Programa de Seguridad en Carreteras Nacionales</t>
  </si>
  <si>
    <t>Programa de Seguridad en Carreteras Nacionales fortalecido</t>
  </si>
  <si>
    <t>Plan Estratégico de Tecnologías de Información (PETI) actualizado, aprobado y socializado</t>
  </si>
  <si>
    <t>Diseñar, aprobar e implementar el Plan de Recuperación de Desastres</t>
  </si>
  <si>
    <t>Plan de Recuperación de Desastres diseñado, aprobado e implementado</t>
  </si>
  <si>
    <t>Diseñar, aprobar e implementar el Plan de Continuidad del Negocio</t>
  </si>
  <si>
    <t>Plan de Continuidad del Negocio aprobado</t>
  </si>
  <si>
    <t>Política de Transformación digital adoptada e implementada</t>
  </si>
  <si>
    <t>Liderar y gestionar los servicios de tecnología de información y comunicaciones, para la toma de decisiones estratégicas, garantizando disponibilidad, divulgación y seguridad de la información, contribuyendo al cumplimiento de la misión del Invias y la consulta e interacción de los ciudadanos y del gobierno.</t>
  </si>
  <si>
    <t>Sistema de Gestión Documental adoptado</t>
  </si>
  <si>
    <t>Secretaría General
Oficina Asesora de Planeación</t>
  </si>
  <si>
    <t>Kilómetros de vías terciarías mantenidos</t>
  </si>
  <si>
    <t xml:space="preserve">Kilómetros mantenidos en red terciaria </t>
  </si>
  <si>
    <t>Mejora normativa</t>
  </si>
  <si>
    <t>Participación ciudadana en la gestión pública</t>
  </si>
  <si>
    <t>Adoptar la Política de Prevención del Daño Antijurídico 2020</t>
  </si>
  <si>
    <t>Política de Prevención del Daño Antijurídico 2020 adoptada</t>
  </si>
  <si>
    <t xml:space="preserve">Fortalecer el diseño y la implementación de las actividades de control en los procedimientos </t>
  </si>
  <si>
    <t>Elaborar documentos técnicos para el ejercicio de modernización</t>
  </si>
  <si>
    <t>Documentos técnicos para el ejercicio de modernización elaborado</t>
  </si>
  <si>
    <t>Oficina Asesora de Planeación con apoyo de todas las dependencias</t>
  </si>
  <si>
    <t>Información estructurada y no estructurada de la gestión institucionales levantada, revisada y estandarizada</t>
  </si>
  <si>
    <t>Oficina Asesora Jurídica
Dirección Técnica
Subdirección de Estudios e Innovación</t>
  </si>
  <si>
    <t>Inventario de la red terciaria en municipios PDET elaborado</t>
  </si>
  <si>
    <t>Formular oportunamente los planes (táctico y operativo 2020) de la Dependencia.</t>
  </si>
  <si>
    <t>Planes (táctico y operativo 2020) formulados oportunamente.</t>
  </si>
  <si>
    <t>Adoptar e implementar la política de transformación digital con todos sus planes y proyectos</t>
  </si>
  <si>
    <t>Proyecto de arquitectura de TI analizado y definido</t>
  </si>
  <si>
    <t>Recursos obligados de la reserva presupuestal 2019</t>
  </si>
  <si>
    <t>Cobros persuasivos y procesos coactivos adelantados oportunamente</t>
  </si>
  <si>
    <t>Conceptos jurídicos emitidos dentro de los plazos legales</t>
  </si>
  <si>
    <t>Realizar seguimiento al cumplimiento de las acciones para mejorar los resultados de FURAG</t>
  </si>
  <si>
    <t>Acciones para mejorar resultado FURAG con seguimiento</t>
  </si>
  <si>
    <t>Efectuar Seguimiento a las acciones en los proyectos ambientales en cumplimiento de las medidas de mitigación, conservación, prevención y restauración establecidas dentro de los proyectos</t>
  </si>
  <si>
    <t>Efectuar Seguimiento a los controles efectuados a la Atención de Ciudadanos en los SAUS de acuerdo con los lineamientos impartidos por la Entidad. (Número único de radicado)</t>
  </si>
  <si>
    <t>código de buen gobierno o gobierno corporativo</t>
  </si>
  <si>
    <t>SRN</t>
  </si>
  <si>
    <t>kilómetros de  red vial primaria rehabilitados</t>
  </si>
  <si>
    <t>Puerto Araujo -Landázuri - Barbosa (Vig Fut Aprobada)</t>
  </si>
  <si>
    <t>PUERTA DE HIERRO MAGANGUE YATI -  MOMPOX GUAMAL</t>
  </si>
  <si>
    <t>Loboguerrero - Calima y Paso Nacional por Buenaventura</t>
  </si>
  <si>
    <t>Buga - Buenaventura</t>
  </si>
  <si>
    <t>Tumaco - Junin - Pedregal</t>
  </si>
  <si>
    <t xml:space="preserve">Paso Nacional  por Sogamoso - Sogamoso - Crucero - Aguazul </t>
  </si>
  <si>
    <t>Zipaquirá-Ubaté</t>
  </si>
  <si>
    <t>Ubaté-Chiquinquirá</t>
  </si>
  <si>
    <t>Chiquinquirá-Puente Nacional</t>
  </si>
  <si>
    <t>Puente Nacional-San Gil</t>
  </si>
  <si>
    <t>San Gil-Bucaramanga</t>
  </si>
  <si>
    <t>Rio Negro-San Alberto</t>
  </si>
  <si>
    <t>La Masa Primavera</t>
  </si>
  <si>
    <t>La Lejia - Saravena</t>
  </si>
  <si>
    <t>San Marcos . Majagual</t>
  </si>
  <si>
    <t>CHIQUINQUIRA - TUNJA</t>
  </si>
  <si>
    <t>Tunja Paez</t>
  </si>
  <si>
    <t>Honda - Guaduas - Villeta</t>
  </si>
  <si>
    <t>Mariquita - Fresno</t>
  </si>
  <si>
    <t>BUENAVENTURA - LOBOGUERRERO (CALI  LOBOGUERRERO)</t>
  </si>
  <si>
    <t>VARIANTE CALARCA-CIRCASIA</t>
  </si>
  <si>
    <t>Savaneta - Coveñas</t>
  </si>
  <si>
    <t>San Gil Barichara Guane</t>
  </si>
  <si>
    <t xml:space="preserve">VÍA SANTANA - LA GLORIA DEL ACCESO TRANSVERSAL CARMEN - BOSCONIA </t>
  </si>
  <si>
    <t>SAN ROQUE - LA PAZ RUTA 4901, LA PAZ - RIO PEREIRA RUTA 4902.</t>
  </si>
  <si>
    <t>RIO PEREIRA -SAN JUAN DEL CESAR.</t>
  </si>
  <si>
    <t>Paso Nacional Cerritos</t>
  </si>
  <si>
    <t>Apia _ La Virginia</t>
  </si>
  <si>
    <t>GUACHUCAL - IPIALES - EL ESPINO</t>
  </si>
  <si>
    <t>Rosas - Condagua</t>
  </si>
  <si>
    <t>PUERTO REY - MOÑITOS - LORICA (SECTOR MOÑITOS - SAN BERNARDO DEL VIENTO - LORICA)</t>
  </si>
  <si>
    <t>LORICA - SAN ONOFRE (COVEÑAS SAN ONORE)</t>
  </si>
  <si>
    <t>Lorica - Chinu</t>
  </si>
  <si>
    <t>Yacopi - La Palma</t>
  </si>
  <si>
    <t>Salamina - Palermo</t>
  </si>
  <si>
    <t xml:space="preserve">Barbosa - Tunja </t>
  </si>
  <si>
    <t>Santa Lucia - Moñitos</t>
  </si>
  <si>
    <t>Ocaña - La Omdina - Llano Grande - Convencion</t>
  </si>
  <si>
    <t>El pollo- La Romelia</t>
  </si>
  <si>
    <t>Tame Corocoro Arauca</t>
  </si>
  <si>
    <t>Santuario Caño Alegre</t>
  </si>
  <si>
    <t>Guaduas el Koran</t>
  </si>
  <si>
    <t>CRUCE TESALIA – TERUEL Y  PUERTO NOLASCO – NÁTAGA</t>
  </si>
  <si>
    <t>POPAYAN - ROSARIO; TIERRACRUZS -  VITANCO - NARANJAR; GUADUALEJO - BELALCAZAR - EL PALO,; TACUEYO -  TORIBIO - RIONEGRO - EL PALO.</t>
  </si>
  <si>
    <t>GRANADA - SAN JOSÉ DEL GUAVIARE</t>
  </si>
  <si>
    <t>CHAPARRAL - ORTEGA - GUAMO</t>
  </si>
  <si>
    <t>Pasto Chachagui</t>
  </si>
  <si>
    <t>Cauya Supia</t>
  </si>
  <si>
    <t>Mantenimieto Integral Antioquia</t>
  </si>
  <si>
    <t>Mantenimieto Integral Valle</t>
  </si>
  <si>
    <t>POPAYAN - PALETARA - RIO MAZAMORRAS</t>
  </si>
  <si>
    <t>RIO MAZAMORRAS - ISNOS -SOMBRERILLOS</t>
  </si>
  <si>
    <t>Cornrjo el Zulia</t>
  </si>
  <si>
    <t>Tuquerres Samaniego</t>
  </si>
  <si>
    <t>CRUCE RUTA 50 (EL SALITRE) - CRUCE RUTA 55 (BRICEÑO</t>
  </si>
  <si>
    <t xml:space="preserve">Popayán (crucero) - Totoro - Guadualejo - puerto valencia - la plata - laberinto </t>
  </si>
  <si>
    <t>Cajamarca Calarca</t>
  </si>
  <si>
    <t>Buenaventura - Loboguerrero</t>
  </si>
  <si>
    <t>ARMENIA – ALCALÁ (2901B) Y CARTAGO – ALCALÁ (25VL07)</t>
  </si>
  <si>
    <t>PASO NACIONAL POR MONTENEGRO</t>
  </si>
  <si>
    <t>La Unión - Sonsón</t>
  </si>
  <si>
    <t>VÍA ALTERNA AL PUERTO DE SANTA MARTA</t>
  </si>
  <si>
    <t>Pasto  - El Encano - El Pepino</t>
  </si>
  <si>
    <t>Isla de San Andrés</t>
  </si>
  <si>
    <t>Isla de Providencia</t>
  </si>
  <si>
    <t xml:space="preserve"> CALAMAR - SAN JOSÉ DEL GUAVIARE DE LOS ACCESOS A MITÚ</t>
  </si>
  <si>
    <t>CÚCUTA - DOS RIOS - SAN FAUSTINO - LA CHINA</t>
  </si>
  <si>
    <t>Hobo Yaguara</t>
  </si>
  <si>
    <t>Leticia - Tarapaca</t>
  </si>
  <si>
    <t>Puerto Rico - San Vicente del Cagúan - Mina Blanca.</t>
  </si>
  <si>
    <t>YE DE GRANADA - VILLAVICENCIO</t>
  </si>
  <si>
    <t>HATO COROZAL LA CABUYA</t>
  </si>
  <si>
    <t>POPAYÁN - TABLÓN - MUNCHIQUE</t>
  </si>
  <si>
    <t>Patico - La Plata - candelaria</t>
  </si>
  <si>
    <t xml:space="preserve">NEIVA - BALSILLAS </t>
  </si>
  <si>
    <t>BALSILLAS - SANTO DOMINGO - MINABLANCA</t>
  </si>
  <si>
    <t xml:space="preserve">CARRETERA CHINCHINÁ - MANIZALES. </t>
  </si>
  <si>
    <t>San Gil - Onzaga - Santa Rosita</t>
  </si>
  <si>
    <t>Circunvalar del Galeras (Cebadal-Sandoná-Consacá-Pasto)</t>
  </si>
  <si>
    <t>Variante de Daza</t>
  </si>
  <si>
    <t>Pasto-Buesaco-Mojarras</t>
  </si>
  <si>
    <t>Timbío-El Hato-El Tablón</t>
  </si>
  <si>
    <t>Piendamó-Morales</t>
  </si>
  <si>
    <t>Piendamó-Silvia-Totoro</t>
  </si>
  <si>
    <t>Santander de Quilichao-Río Desbaratado -Palmira</t>
  </si>
  <si>
    <t>Recta Cali-Palmira</t>
  </si>
  <si>
    <t>Cali- Viges-Mediacanoa</t>
  </si>
  <si>
    <t>Mediacanoa-La Unión-La Virginia</t>
  </si>
  <si>
    <t>Gestión Vial Integral Valle y Cauca (Ye de Villarica - Jamundi - Cali - Yumbo - Mediacanoa - Ansermanuevo - Cartago)</t>
  </si>
  <si>
    <t>Pererira - cerritos</t>
  </si>
  <si>
    <t>Chiquinquirá-Zipaquirá</t>
  </si>
  <si>
    <t>Armenia - Aeropuerto</t>
  </si>
  <si>
    <t>Chiquinquira - Otanche</t>
  </si>
  <si>
    <t>San Miguel - Santa Ana</t>
  </si>
  <si>
    <t>Malaga - Los Curos</t>
  </si>
  <si>
    <t xml:space="preserve">Cerrito - Presidente (paramo del almorzadero) </t>
  </si>
  <si>
    <t>Belén Sacama</t>
  </si>
  <si>
    <t>Sacama la Cabuya</t>
  </si>
  <si>
    <t>Variante Magangue</t>
  </si>
  <si>
    <t>Autosur Hatillo Caucaisa</t>
  </si>
  <si>
    <t>Laguna del Sonso (Vigencia Futura aprobada)</t>
  </si>
  <si>
    <t>Espriella - Rio Mataje</t>
  </si>
  <si>
    <t xml:space="preserve">Puentes en la red vial primaria construidos </t>
  </si>
  <si>
    <t>Variante de San Gil</t>
  </si>
  <si>
    <t>Puente Los Lagos</t>
  </si>
  <si>
    <t>Pasto Popayán</t>
  </si>
  <si>
    <t>Subdirección de la Red Nacional de Carreteras</t>
  </si>
  <si>
    <t>Via Antigua Pipiral</t>
  </si>
  <si>
    <t>Bogotá Villavicencio</t>
  </si>
  <si>
    <t xml:space="preserve">CORREDOR TRANSVERSAL DEL CUSIANA, CRUCERO - PAJARITO </t>
  </si>
  <si>
    <t>GPE</t>
  </si>
  <si>
    <t>TRAMO I</t>
  </si>
  <si>
    <t>TRAMO II</t>
  </si>
  <si>
    <t>TRAMO III</t>
  </si>
  <si>
    <t>Quindío</t>
  </si>
  <si>
    <t>Tolima 1</t>
  </si>
  <si>
    <t>Tolima 2</t>
  </si>
  <si>
    <t>Túnel</t>
  </si>
  <si>
    <t>Bogotá</t>
  </si>
  <si>
    <t>SRT</t>
  </si>
  <si>
    <t>Estaciones férreas con Restauración realizada</t>
  </si>
  <si>
    <t>Caicedonia - mpio Sevilla, Dpto Valle</t>
  </si>
  <si>
    <t>Puerto Salgar - C/amarca</t>
  </si>
  <si>
    <t>Barrancabermeja - Sder</t>
  </si>
  <si>
    <t>Puerto Wilches - Sder</t>
  </si>
  <si>
    <t>Flandes - Tolima</t>
  </si>
  <si>
    <t>Mariquita - Tolima</t>
  </si>
  <si>
    <t>Sogamoso - Boyacá</t>
  </si>
  <si>
    <t>Honda - Tolima</t>
  </si>
  <si>
    <t>Facatativá - C/marca</t>
  </si>
  <si>
    <t>Dirección General
Subdirección de Prevención y Atención de Emergencias</t>
  </si>
  <si>
    <t>Generar la guía metodológica con enfoque multiamenaza</t>
  </si>
  <si>
    <t>En el que se tenga en cuenta las variables de tipo ambiental y social que inciden en la valoración del riesgo en la infraestructura de transporte, como herramienta técnica para la planeación de la gestión del riesgo de desastres acorde a la política pública (ley 1523 del 2012) en su fase I</t>
  </si>
  <si>
    <t>Atender emergencias que se presenten en la red vial nacional primaria.</t>
  </si>
  <si>
    <t xml:space="preserve">Emergencias en la red vial nacional primaria atendidas </t>
  </si>
  <si>
    <t>Túneles en operación</t>
  </si>
  <si>
    <t>Tunel de Daza</t>
  </si>
  <si>
    <t>Aprobar el plan de trabajo para fortalecer el SCI- Sistema de Control Interno del InvÍas</t>
  </si>
  <si>
    <t>Plan de trabajo aprobado en el Comité de Control interno</t>
  </si>
  <si>
    <t>Implementar el plan de trabajo para fortalecer el SCI- Sistema de Control Interno del InvÍas</t>
  </si>
  <si>
    <t>% de cumplimiento del plan</t>
  </si>
  <si>
    <t>Administración de bienes y servicios</t>
  </si>
  <si>
    <t>Actualizar el inventario de los Bienes Inmuebles Fiscales</t>
  </si>
  <si>
    <t>Inventario de Bienes Inmuebles Fiscales</t>
  </si>
  <si>
    <t>Estrategias implementadas</t>
  </si>
  <si>
    <t>Formular y actualizar el Plan Anual de Adquisiciones -PAA-</t>
  </si>
  <si>
    <t>Plan Anual de Adquisiciones formulado y actualizado</t>
  </si>
  <si>
    <t>Gestión contractual</t>
  </si>
  <si>
    <t>Revisar los proyectos de Actas de Liquidación elaboradas por cada una de las dependencias y hacer seguimiento a los contratos liquidados y pendientes por liquidar en los términos de ley.</t>
  </si>
  <si>
    <t>Seguimiento realizados y proyectos de actas de liquidación revisadas</t>
  </si>
  <si>
    <t>Adelantar los procesos de selección de los bienes, servicios y obras solicitados por las unidades ejecutoras a través de la plataforma SECOP II</t>
  </si>
  <si>
    <t>Número de procesos realizados a través de SECOP II.</t>
  </si>
  <si>
    <t>Impartir las directrices a las Unidades ejecutoras a cargo, para el trámite de prórrogas, modificaciones y adiciones conforme lo previsto en el Manual de Contratación y Manual de Interventoría Vigentes.</t>
  </si>
  <si>
    <t>Memorandos Circulares</t>
  </si>
  <si>
    <t>Gestión Contractual</t>
  </si>
  <si>
    <t>Adquirir con oportunidad y calidad los bienes, obras y servicios, requeridos por la entidad con el fin de dar cumplimiento a su misión y lograr su continuo funcionamiento.</t>
  </si>
  <si>
    <t>Revisar y ajustar anualmente los pliegos tipo elaborados por la entidad distintos de los reglados por el Gobierno Nacional.</t>
  </si>
  <si>
    <t>Promover y facilitar el accionar de veedurías
en cada uno de los procesos.</t>
  </si>
  <si>
    <t>Listado de asistencia a las audiencias en donde se establece la calidad en que se participa (Proponente / Veedurías)</t>
  </si>
  <si>
    <t>Garantizar la administración de los bienes y la prestación de servicios de apoyo para el funcionamiento y operación de la Entidad, bajo el marco normativo que apoye e desempeño de los procesos y al cumplimiento de la misión institucional</t>
  </si>
  <si>
    <t>SUBDIRECCIÓN DE RED TERCIARIA
CONTRATO PLAN SANTANDER</t>
  </si>
  <si>
    <t>Kilómetros de vías secundarias mejoradas</t>
  </si>
  <si>
    <t xml:space="preserve">CONV 2963-213 CORREDOR ESTRATEGICO (Giron - Zapatoca - San Vicente - Albania - Troncal del Magdalena Medio / La Renta - San Vicente) </t>
  </si>
  <si>
    <t>CONV 2963-213  CORREDOR AGROFORESTAL Y ENERGETICO</t>
  </si>
  <si>
    <t>CONV 2963-213  CORREDOR DEL FOLCLOR Y BOCADILLO II (VIAS DE VEREDAS EN SUAITA, CHIPATA Y GUAVATA)</t>
  </si>
  <si>
    <t>SUBDIRECCIÓN DE RED TERCIARIA 
ISAGEN SANTANDER</t>
  </si>
  <si>
    <t>112-218 INTERVENTORIA MUNICIPIO DE BOLIVAR, OBRAS DEL CONVENIO 1245 - 217, ISAGEN - EN EL DEPARTAMENTO DE SANTANDER</t>
  </si>
  <si>
    <t>19-218 INTERVENTORIA MUNICIPIOS DE GUAPOTA Y PALMAS DE SOCORRO, OBRAS DEL CONVENIO 1245 - 217, ISAGEN - EN EL DEPARTAMENTO DE SANTANDER</t>
  </si>
  <si>
    <t>126-218 INTERVENTORIA MUNICIPIOS DE CURITI Y CABRERA, OBRAS DEL CONVENIO 1245 - 217, ISAGEN - EN EL DEPARTAMENTO DE SANTANDER</t>
  </si>
  <si>
    <t>946-218 INTERVENTORIA MUNICIPIOS DE VALLE DE SAN JOSE Y OCAMONTE, OBRAS DEL CONVENIO 1245 - 217, ISAGEN - EN EL DEPARTAMENTO DE SANTANDER</t>
  </si>
  <si>
    <t>913-218 INTERVENTORIA MUNICIPIOS DE PARAMO Y PINCHOTE, OBRAS DEL CONVENIO 1245 - 217, ISAGEN - EN EL DEPARTAMENTO DE SANTANDER</t>
  </si>
  <si>
    <t>983-218 INTERVENTORIA MUNICIPIOS DE AGUADA Y PUENTE NACIONAL, OBRAS DEL CONVENIO 1245 - 217, ISAGEN - EN EL DEPARTAMENTO DE SANTANDER</t>
  </si>
  <si>
    <t>125-218 INTERVENTORIA MUNICIPIOS DE BETULIA, OBRAS DEL CONVENIO 1245 - 217, ISAGEN - EN EL DEPARTAMENTO DE SANTANDER</t>
  </si>
  <si>
    <t>SUBDIRECCIÓN DE RED TERCIARIA
Obras Por impuestos</t>
  </si>
  <si>
    <t>CTO OBRA 1-218: Mejoramiento y pavimentacion con TSD de la via que comunica el casco urbano con la cabecera del corregimiento de la Ceiba en el Municipio de Chalan, Departamento de Sucre en los tramos K+132 - K+71, K+76 - K1+56, K1+62 - K2+5, K2+1 - K2+66, K2+71 - K2+9, K3+1 - K3+336, K3+586 - K3+596</t>
  </si>
  <si>
    <t>SUBDIRECCIÓN DE RED TERCIARIA
OCAD PAZ 2 AL 10</t>
  </si>
  <si>
    <t>CTO 98 - 218 INTERVENTORIA PARA LA CONSTRUCCION EN PAVIMENTO FLEXIBLE DE LA PRIMERA ETAPA, EN EL TRAMO VIAL COMPRENDIDO ENTRE EL CASCO URVBANO DEL MUNICIPIO DE CHAMEZA AL RIO UPIA (LIMITE CON EL MUNICIPO DE PAEZ, BOYACA) DEPARTAMENTODE CASANARE.</t>
  </si>
  <si>
    <t>CTO 912 - 218 INTERVENTORIA TECNICA, ADMINISTRATIVA, FINANCIERA Y AMBIENTAL PARA EL MEJORAMIENTO DE VÍA SECUNDARIA HERRERA - EL DIAMANTE EN EL MUNICIPIO DE RIOBLANCO DEPARTAMENTO DEL TOLIMA</t>
  </si>
  <si>
    <t>CTO 178 - 219 INTERVENTORÍA TÉCNICA, ADMINISTRATIVA, FINANCIERA Y AMBIENTAL PARA EL MEJORAMIENTO EN PAVIMENTO ASFÁLTICO DE LA VÍA BERRUGAS – SAN ONOFRE - RAMAL RINCÓN DEL MAR, MUNICIPIO DE SAN ONOFRE, DEPARTAMENTO DE SUCRE</t>
  </si>
  <si>
    <t>CTO 145 - 218INTERVENTORÍA TÉCNICA, ADMINISTRATIVA, FINANCIERA Y AMBIENTAL PARA EL Mejoramiento de las condiciones de transitabilidad de la vía para la paz y la integración de la subregión de Guambuyaco
(RT-OCAD PAZ)</t>
  </si>
  <si>
    <t>SUBDIRECCIÓN DE RED TERCIARIA
Contrato Plan Nariño</t>
  </si>
  <si>
    <t>Convenio No.2178/213 Pavimentación de la vía Junín - Barbacoas (Sector Buenavista K27+ a la cabecera municipal K55+4)</t>
  </si>
  <si>
    <t>Kilómetros de vías terciarias mejoradas</t>
  </si>
  <si>
    <t>125-218 INTERVENTORIA MUNICIPIOS DE  ZAPATOCA Y GUACA, OBRAS DEL CONVENIO 1245 - 217, ISAGEN - EN EL DEPARTAMENTO DE SANTANDER</t>
  </si>
  <si>
    <t>Kilómetros de vía terciaria mejorada</t>
  </si>
  <si>
    <t>983-218 INTERVENTORIA MUNICIPIOS DE  CIMITARRA , OBRAS DEL CONVENIO 1245 - 217, ISAGEN - EN EL DEPARTAMENTO DE SANTANDER</t>
  </si>
  <si>
    <t>SUBDIRECCIÓN DE RED TERCIARIA
OBRAS POR IMPUESTOS</t>
  </si>
  <si>
    <t>CTO 3-1-77258-004-2019 Mejoramiento de via mediante la pavimentacion de la via san pedro arizona, segunda etapa absc k3+743 a k6+543 y de k25+543 y de k27+927, municipio de Puerto Caicedo, departamento de Putumayo vinculados al contribuyente ecopetrol s.a. dentro del marco del mecanismo de obras por impuestos</t>
  </si>
  <si>
    <t>CTO 3-1-77258-005-2019 Mejoramiento mediante construccion de placa huella de vias terciarias del municipio de la Gloria, Departamento del Cesar vinculados al contribuyente ECOPETROL S.A dentro de l marco del mecanismo de obras por impuestos</t>
  </si>
  <si>
    <t>CTO 01 de 2019 Ejecutar todas las obras y actividades necesarias para la construccion del proyecto de mejoramiento del tramo vial los Andes Boqueron La Playa, del PR 12+300al PR18+700. Según especificaciones del proyecto aprobado para ejecutar mediante el mecanismo de obras por impuestos con codigo BPIN 20181719000358</t>
  </si>
  <si>
    <t>CTO 717 - 219 INTERVENTORÍA TÉCNICA, ADMINISTRATIVA, FINANCIERA Y AMBIENTAL PARA EL MEJORAMIENTO DE LA VÍA URUMITA - LA ESPERANZA - PATA GALLINA - ZONA RURAL DEL MUNICIPIO DE URUMITA, DEPARTAMENTO DE LA GUAJIRA</t>
  </si>
  <si>
    <t xml:space="preserve">CTO 736 - 219 INTERVENTORÍA TÉCNICA, ADMINISTRATIVA, FINANCIERA Y AMBIENTAL PARA E MEJORAMIENTO DE LAS VIAS TERCIARIAS EN EL MUNICIPIO DE LANDAZURI - SANTANDER </t>
  </si>
  <si>
    <t>CTO 1368 - 219 MEJORAMIENTO DE VIAS TERCIARIAS EN  APIA, SANTUARIO, LA CELIA, PUEBLO RICO EN EL DEPARTAMENTO DE RISARALDA</t>
  </si>
  <si>
    <t>CTO 695 - 219 INTERVENTORÍA TÉCNICA, ADMINISTRATIVA, FINANCIERA Y AMBIENTAL PARA LA CONSTRUCCIÓN DE PAVIMENTO EN PLACA HUELLA EN TRAMOS VARIOS PARA LA VIA QUE UNE A LOS CORREGIMIENTOS LOS CORRALES Y SAN PEDRO DE ARROYO HONDO DEL MUNICIPIO DE PURÍSIMA, DEPARTAMENTO DE CÓRDOBA</t>
  </si>
  <si>
    <t>CTO 14 - 219 Mejoramiento de las vías terciarias en el marco de la implementación de los acuerdos de paz en el municipio de  Guática, Risaralda</t>
  </si>
  <si>
    <t>SUBDIRECCIÓN DE RED TERCIARIA
OCAD PAZ 11</t>
  </si>
  <si>
    <t xml:space="preserve">1846 de 219INTERVENTORIA TECNICA, ADMINISTRATIVA, FINANCIERA, LEGAL  Y AMBIENTAL PARA LOS PROYECTOS VIABILIZADOS, PRIORIZADOS Y APROBADOS EN EL ACUERDO 11 DE 218 DEL OCAD PAZ, FINANCIADOS CON RECURSOS DEL SISTEMA GENERAL DE REGALIAS (SGR), LOCALIZADOS EN LOS DEPARTAMENTOS DE CUNDINAMARCA Y TOLIMA. </t>
  </si>
  <si>
    <t>1672 de 219INTERVENTORIA TECNICA, ADMINISTRATIVA, FINANCIERA, LEGAL  Y AMBIENTAL PARA LOS PROYECTOS VIABILIZADOS, PRIORIZADOS Y APROBADOS EN EL ACUERDO 11 DE 218 DEL OCAD PAZ, FINANCIADOS CON RECURSOS DEL SISTEMA GENERAL DE REGALIAS (SGR), LOCALIZADO EN EL MUNICIPIO DE MITU, DEPARTAMENTO DE VAUPES.</t>
  </si>
  <si>
    <t>191 de 219INTERVENTORIA TECNICA, ADMINISTRATIVA, FINANCIERA, LEGAL  Y AMBIENTAL PARA LOS PROYECTOS VIABILIZADOS, PRIORIZADOS Y APROBADOS EN EL ACUERDO 11 DE 218 DEL OCAD PAZ, FINANCIADOS CON RECURSOS DEL SISTEMA GENERAL DE REGALIAS (SGR), LOCALIZADOS EN EL DEPARTAMENTO DE NORTE DE SANTANDER.</t>
  </si>
  <si>
    <t>1636 de 219INTERVENTORIA TECNICA, ADMINISTRATIVA, FINANCIERA, LEGAL  Y AMBIENTAL PARA LOS PROYECTOS VIABILIZADOS, PRIORIZADOS Y APROBADOS EN EL ACUERDO 11 DE 218 DEL OCAD PAZ, FINANCIADOS CON RECURSOS DEL SISTEMA GENERAL DE REGALIAS (SGR), LOCALIZADOS EN EL DEPARTAMENTO DE SANTANDER.</t>
  </si>
  <si>
    <t>1769 de 219INTERVENTORIA TECNICA, ADMINISTRATIVA, FINANCIERA, LEGAL  Y AMBIENTAL PARA LOS PROYECTOS VIABILIZADOS, PRIORIZADOS Y APROBADOS EN EL ACUERDO 11 DE 218 DEL OCAD PAZ, FINANCIADOS CON RECURSOS DEL SISTEMA GENERAL DE REGALIAS (SGR), LOCALIZADOS EN LOS DEPARTAMENTOS DE QUINDIO Y RISARALDA.</t>
  </si>
  <si>
    <t xml:space="preserve">1454 de 219INTERVENTORIA TECNICA, ADMINISTRATIVA, FINANCIERA, LEGAL  Y AMBIENTAL PARA LOS PROYECTOS VIABILIZADOS, PRIORIZADOS Y APROBADOS EN EL ACUERDO 11 DE 218 DEL OCAD PAZ, FINANCIADOS CON RECURSOS DEL SISTEMA GENERAL DE REGALIAS (SGR), LOCALIZADOS EN EL DEPARTAMENTO DEL CHOCO. </t>
  </si>
  <si>
    <t xml:space="preserve">23 de 219INTERVENTORIA TECNICA, ADMINISTRATIVA, FINANCIERA, LEGAL  Y AMBIENTAL PARA LOS PROYECTOS VIABILIZADOS, PRIORIZADOS Y APROBADOS EN EL ACUERDO 11 DE 218 DEL OCAD PAZ, FINANCIADOS CON RECURSOS DEL SISTEMA GENERAL DE REGALIAS (SGR), LOCALIZADOS EN LOS DEPARTAMENTOS DEL CESAR Y LA GUAJIRA. </t>
  </si>
  <si>
    <t>222 de 219INTERVENTORIA TECNICA, ADMINISTRATIVA, FINANCIERA, LEGAL  Y AMBIENTAL PARA LOS PROYECTOS VIABILIZADOS, PRIORIZADOS Y APROBADOS EN EL ACUERDO 11 DE 218 DEL OCAD PAZ, FINANCIADOS CON RECURSOS DEL SISTEMA GENERAL DE REGALIAS (SGR), LOCALIZADOS EN EL DEPARTAMENTO DE CORDOBA.</t>
  </si>
  <si>
    <t>1848 de 219INTERVENTORIA TECNICA, ADMINISTRATIVA, FINANCIERA, LEGAL  Y AMBIENTAL PARA LOS PROYECTOS VIABILIZADOS, PRIORIZADOS Y APROBADOS EN EL ACUERDO 11 DE 218 DEL OCAD PAZ, FINANCIADOS CON RECURSOS DEL SISTEMA GENERAL DE REGALIAS (SGR), LOCALIZADOS EN EL DEPARTAMENTO DE NARIÑO.</t>
  </si>
  <si>
    <t>1642 de 219INTERVENTORIA TECNICA, ADMINISTRATIVA, FINANCIERA, LEGAL  Y AMBIENTAL PARA LOS PROYECTOS VIABILIZADOS, PRIORIZADOS Y APROBADOS EN EL ACUERDO 11 DE 218 DEL OCAD PAZ, FINANCIADOS CON RECURSOS DEL SISTEMA GENERAL DE REGALIAS (SGR), LOCALIZADOS EN EL DEPARTAMENTO DEL META.</t>
  </si>
  <si>
    <t xml:space="preserve">1754 de 219INTERVENTORIA TECNICA, ADMINISTRATIVA, FINANCIERA, LEGAL  Y AMBIENTAL PARA LOS PROYECTOS VIABILIZADOS, PRIORIZADOS Y APROBADOS EN EL ACUERDO 11 DE 218 DEL OCAD PAZ, FINANCIADOS CON RECURSOS DEL SISTEMA GENERAL DE REGALIAS (SGR), LOCALIZADOS EN EL DEPARTAMENTO DE SUCRE. </t>
  </si>
  <si>
    <t xml:space="preserve">192 de 219INTERVENTORIA TECNICA, ADMINISTRATIVA, FINANCIERA, LEGAL  Y AMBIENTAL PARA LOS PROYECTOS VIABILIZADOS, PRIORIZADOS Y APROBADOS EN EL ACUERDO 11 DE 218 DEL OCAD PAZ, FINANCIADOS CON RECURSOS DEL SISTEMA GENERAL DE REGALIAS (SGR), LOCALIZADOS EN LOS DEPARTAMENTOS DE CAQUETA, HUILA Y PUTUMAYO. </t>
  </si>
  <si>
    <t>1748 de 219INTERVENTORIA TECNICA, ADMINISTRATIVA, FINANCIERA, LEGAL  Y AMBIENTAL PARA LOS PROYECTOS VIABILIZADOS, PRIORIZADOS Y APROBADOS EN EL ACUERDO 11 DE 218 DEL OCAD PAZ, FINANCIADOS CON RECURSOS DEL SISTEMA GENERAL DE REGALIAS (SGR), LOCALIZADOS EN EL DEPARTAMENTO DE MAGDALENA.</t>
  </si>
  <si>
    <t>1663 de 219INTERVENTORIA TECNICA, ADMINISTRATIVA, FINANCIERA, LEGAL  Y AMBIENTAL PARA LOS PROYECTOS VIABILIZADOS, PRIORIZADOS Y APROBADOS EN EL ACUERDO 11 DE 218 DEL OCAD PAZ, FINANCIADOS CON RECURSOS DEL SISTEMA GENERAL DE REGALIAS (SGR), LOCALIZADOS EN EL DEPARTAMENTO DE ANTIOQUIA.</t>
  </si>
  <si>
    <t>1869 de 219INTERVENTORIA TECNICA, ADMINISTRATIVA, FINANCIERA, LEGAL  Y AMBIENTAL PARA LOS PROYECTOS VIABILIZADOS, PRIORIZADOS Y APROBADOS EN EL ACUERDO 11 DE 218 DEL OCAD PAZ, FINANCIADOS CON RECURSOS DEL SISTEMA GENERAL DE REGALIAS (SGR), LOCALIZADOS EN EL DEPARTAMENTO DEL CAUCA.</t>
  </si>
  <si>
    <t>1855 de 219INTERVENTORIA TECNICA, ADMINISTRATIVA, FINANCIERA, LEGAL  Y AMBIENTAL PARA LOS PROYECTOS VIABILIZADOS, PRIORIZADOS Y APROBADOS EN EL ACUERDO 11 DE 218 DEL OCAD PAZ, FINANCIADOS CON RECURSOS DEL SISTEMA GENERAL DE REGALIAS (SGR), LOCALIZADOS EN LOS DEPARTAMENTOS DE ARAUCA Y CASANARE.</t>
  </si>
  <si>
    <t>1483 de 219INTERVENTORIA TECNICA, ADMINISTRATIVA, FINANCIERA, LEGAL  Y AMBIENTAL PARA LOS PROYECTOS VIABILIZADOS, PRIORIZADOS Y APROBADOS EN EL ACUERDO 11 DE 218 DEL OCAD PAZ, FINANCIADOS CON RECURSOS DEL SISTEMA GENERAL DE REGALIAS (SGR), LOCALIZADOS EN EL DEPARTAMENTO DE VALLE DEL CAUCA.</t>
  </si>
  <si>
    <t>1643 de 219INTERVENTORIA TECNICA, ADMINISTRATIVA, FINANCIERA, LEGAL  Y AMBIENTAL PARA LOS PROYECTOS VIABILIZADOS, PRIORIZADOS Y APROBADOS EN EL ACUERDO 11 DE 218 DEL OCAD PAZ, FINANCIADOS CON RECURSOS DEL SISTEMA GENERAL DE REGALIAS (SGR), LOCALIZADOS EN EL DEPARTAMENTO DE BOYACA.</t>
  </si>
  <si>
    <t>SUBDIRECCIÓN DE RED TERCIARIA
OCAD PAZ 14</t>
  </si>
  <si>
    <t>CTO 2222 - 219 INTERVENTORIA TECNICA, ADMINISTRATIVA, FINANCIERA, LEGAL  Y AMBIENTAL PARA LOS PROYECTOS VIABILIZADOS, PRIORIZADOS Y APROBADOS EN EL ACUERDO 14 DE 219 DEL OCAD PAZ, FINANCIADOS CON RECURSOS DEL SISTEMA GENERAL DE REGALIAS (SGR), LOCALIZADOS EN EL DEPARTAMENTO DE NORTE DE SANTANDER</t>
  </si>
  <si>
    <t>INTERVENTORIA TECNICA, ADMINISTRATIVA, FINANCIERA, LEGAL  Y AMBIENTAL PARA LOS PROYECTOS VIABILIZADOS, PRIORIZADOS Y APROBADOS EN EL ACUERDO 14 DE 219 DEL OCAD PAZ, FINANCIADOS CON RECURSOS DEL SISTEMA GENERAL DE REGALIAS (SGR), LOCALIZADOS EN LOS DEPARTAMENTOS DE CASANARE Y VICHADA</t>
  </si>
  <si>
    <t>CTO 268-219 INTERVENTORIA TECNICA, ADMINISTRATIVA, FINANCIERA, LEGAL  Y AMBIENTAL PARA LOS PROYECTOS VIABILIZADOS, PRIORIZADOS Y APROBADOS EN EL ACUERDO 14 DE 219 DEL OCAD PAZ, FINANCIADOS CON RECURSOS DEL SISTEMA GENERAL DE REGALIAS (SGR), LOCALIZADOS EN LOS DEPARTAMENTOS DE CAUCA, NARIÑO Y CHOCO</t>
  </si>
  <si>
    <t>CTO 36-22 INTERVENTORIA TECNICA, ADMINISTRATIVA, FINANCIERA, LEGAL Y AMBIENTAL PARA EL MEJORAMIENTO DE LA VIA SANTA CRUZ - SOCAVONES - PENDALES (EMPALME VIA LA CORDIALIDAD) MUNICIPIO DE LURUACO, DEPARTAMENTO DEL ATLANTICO</t>
  </si>
  <si>
    <t>CTO 2773-219 INTERVENTORIA TECNICA, ADMINISTRATIVA, FINANCIERA, LEGAL  Y AMBIENTAL PARA LOS PROYECTOS VIABILIZADOS, PRIORIZADOS Y APROBADOS EN EL ACUERDO 14 DE 219 DEL OCAD PAZ, FINANCIADOS CON RECURSOS DEL SISTEMA GENERAL DE REGALIAS (SGR), LOCALIZADOS EN LOS DEPARTAMENTOS DE  MAGDALENA Y SUCRE</t>
  </si>
  <si>
    <t>CTO 222 / 219 INTERVENTORIA TECNICA, ADMINISTRATIVA, FINANCIERA, LEGAL  Y AMBIENTAL  PARA EL MEJORAMIENTO DE LA VIA RURAL SAN ANTONIO DE GETUCHA - MATEGUADUA MEDIANTE PAVIMENTACION EN ASFALTITA NATURAL Y LA CONSTRUCCION DE OBRAS DE ARTE DEL MUNICIPIO DE PUERTO MILAN, CAQUETA</t>
  </si>
  <si>
    <t>CTO 2732-219 INTERVENTORIA TECNICA, ADMINISTRATIVA, FINANCIERA, LEGAL  Y AMBIENTAL  PARA EL MEJORAMIENTO DE VÍAS TERCIARIAS EN 11 MUNICIPIOS ZOMAC EN EL DEPARTAMENTO DEL  CAUCA</t>
  </si>
  <si>
    <t xml:space="preserve">CTOS SUSCRITOS EN EL MARCO DEL ACUERDO 15 REGALIAS  OCAD PAZ </t>
  </si>
  <si>
    <t>SUBDIRECCIÓN DE RED TERCIARIA
Conectividad Regional</t>
  </si>
  <si>
    <t>Mejoramiento y rehabilitación de la vía Tununguá Briceño cruce de la ruta 67 del departamento de Boyacá</t>
  </si>
  <si>
    <t>SUBDIRECCIÓN DE RED TERCIARIA
Colombia Rural</t>
  </si>
  <si>
    <t>Convenios del programa Colombia Rural</t>
  </si>
  <si>
    <t>CTO 774-219 Mejoramiento Cicana- Naranjal-La Guaira</t>
  </si>
  <si>
    <t>Kilómetros de vías terciarias con mantenimiento</t>
  </si>
  <si>
    <t xml:space="preserve">Número de Juntas de acción comunal </t>
  </si>
  <si>
    <t>Subdirección de la Red terciaría y Férrea</t>
  </si>
  <si>
    <t>Sitios Críticos en la red vial terciaria</t>
  </si>
  <si>
    <t>SUBDIRECCIÓN DE RED TERCIARIA</t>
  </si>
  <si>
    <t>Sitio críticos en red terciaria estabilizados</t>
  </si>
  <si>
    <t>CTO 221-219 ATENCIÓN DE SITIOS CRÍTICOS EN EL SECTOR LA MICA DE LA VÍA CURRULAO – NUEVA ANTIOQUIA, MUNICIPIO DE TURBO, DEPARTAMENTO DE ANTIOQUIA</t>
  </si>
  <si>
    <t>CTO 219-219  ATENCION DE SITIOS CRITICOS EN EL SECTOR PR+25 VÍA TERCIARIA CODIGO 52935 DE LA CARRETERA TUTA - CRUCE, MUNICIPIO DE TUTA Y EN LA VÍA CHAPASÍA - MORRO ABAJO SECTOR PEÑA NEGRA CÓDIGO 5236 DEL MUNICIPIO DE MIRAFLORES, DEPARTAMENTO DE BOYACÁ.</t>
  </si>
  <si>
    <t>CTO 2193-219 ATENCION DEL SITIO CRITICO  EN LA VÍA CON CODIGO 8851  MORELIA - VALPARAÍSO - SOLITA EN EL KM 36  DEL MUNICIPIO DE SOLITA,  DEPARTAMENTO DE CAQUETA.</t>
  </si>
  <si>
    <t xml:space="preserve">CTO 1928-19 ATENCION DEL SITIO CRITICO MEDIANTE LA REHABILITACION DEL PUENTE EL RECUERO LOCALIZADO EN LA VÍA EL RECUERDO - DINDE - EL PLAYON EN EL EL PR+,   CODIGO 176, MUNICIPIO DE CAJIBIO  - DEPTO DEL CAUCA </t>
  </si>
  <si>
    <t>CTO 226-19 ATENCION DEL SITIO CRITICO SOBRE LA QUEBRADA JARAGUAY K2+8 DE LA VIA VALENCIA - SAN PEDRO DE URABA EN EL  K2+8 CODIGO INVIAS 64895,  DEPARTAMENTO DE CORDOBA.</t>
  </si>
  <si>
    <t>CTO XXXX-219 OBRAS DE ATENCIÓN DE EMERGENCIA SOBRE LA QUEBRADA LOS PESCADOS EN LA VIA MONTERIA - LAS PALOMAS - VALENCIA (CODIGO 649) EN LOS MUNICIPIOS DE VALENCIA Y MONTERIA, DEPARTAMENTO DE CORDOBA, TERRITORIAL CORDOBA.</t>
  </si>
  <si>
    <t>CTO 1899-19 ATENCION SITIO CRITICO EN LA VÍA PUERTO LLERAS - BIZERTA CODIGO 3968 SOBRE LA QUEBRADA LA SALADA EN EL K3+47 Y QUEBRADA MELQUISEDEC EN EL K5+28, MUNICIPIO DE LA MESA, DEPARTAMENTO DE CUNDINAMARCA.</t>
  </si>
  <si>
    <t>CTO 2289/219 ATENCION DEL SITIO DE LA VÍA CON CODIGO 2435 EN LA VÍA JUJUARO - ARRAYANES - PUERTO GOMEZ DEL MUNICIPIO DE CUBARRAL,  DEPARTAMENTO DE META.</t>
  </si>
  <si>
    <t>CTO 2344/219 ATENCION DEL SITIO CRITICO MEDIANTE LA CONSTRUCCIÓN DE OBRAS DE DRENAJE Y CONTENCIÓN DE LA VÍA TERCIARIA CON CODIGO 89438 QUE COMUNICA A SABANALARGA CON LA PIÑALERA EN EL MUNICIPIO DE SABANALARGA EN EL DEPARTAMENTO DE CASANARE.</t>
  </si>
  <si>
    <t xml:space="preserve">CTO 278/219 ATENCION DEL SITIO CRITICO MEDIANTE CONSTRUCCION DEL  PUENTE SOBRE LA QUEBRADA PIEDRAS NEGRAS MUNICIPIO DE SALADOBLANCO CARRETERA CABAÑA MORELIA CODIGO 19787 DEL DEPARTAMENTO DEL HUILA
</t>
  </si>
  <si>
    <t>Sitios críticos en la red vial terciaria atendidos</t>
  </si>
  <si>
    <t>Subdirección de la Red Terciaria y Férrea</t>
  </si>
  <si>
    <t>Sitio críticos en red secundaria estabilizados</t>
  </si>
  <si>
    <t>773-219 Mejoramiento Rehabilitación Pitalito- Acevedo- Cruce Libano</t>
  </si>
  <si>
    <t>Puentes peatonal construidos red terciaria</t>
  </si>
  <si>
    <t>Puentes peatonal en la red terciaria construidos</t>
  </si>
  <si>
    <t>SUBDIRECCIÓN DE RED TERCIARIA
OCAD PAZ AC 2 AL 1</t>
  </si>
  <si>
    <t xml:space="preserve">Construcción puentes peatonales </t>
  </si>
  <si>
    <t>CONV 1412 - 218 INTERVENTORIA TÉCNICA, ADMINISTRATIVA, FINANCIERA Y AMBIENTAL PARA EL MEJORAMIENTO DE LOS CAMINOS ANCESTRALES SOBRE CAÑO MINITAS EN EL CORREGIMIENTO DE BARRANCO MINAS DEL DEPARTAMENTO DEL GUAINÍA</t>
  </si>
  <si>
    <t>SUBDIRECCIÓN DE RED TERCIARIA
MinTransporte</t>
  </si>
  <si>
    <t xml:space="preserve">Kilómetros  via terciaria inventariado en Municipios PDET </t>
  </si>
  <si>
    <t>INVENTARIO DE LA RED VIAL TERCIARIA EN MUNICIPIOS PDET -MINTRANSPORTE</t>
  </si>
  <si>
    <t>Puentes construidos en la red secundaria</t>
  </si>
  <si>
    <t>CTO 221 - 219 INTERVENTORIA TECNICA, ADMINISTRATIVA, FINANCIERA, LEGAL  Y AMBIENTAL PARA LOS PROYECTOS VIABILIZADOS, PRIORIZADOS Y APROBADOS EN EL ACUERDO 14 DE 219 DEL OCAD PAZ, FINANCIADOS CON RECURSOS DEL SISTEMA GENERAL DE REGALIAS (SGR), LOCALIZADOS EN EL DEPARTAMENTO DE ANTIOQUIA</t>
  </si>
  <si>
    <t>SUBDIRECCIÓN DE RED TERCIARIA
OCAD PAZ 2 AL 1</t>
  </si>
  <si>
    <t>Puentes construidos en la red terciaria</t>
  </si>
  <si>
    <t>CTO 823 - 218 INTERVENTORIA PARA EL FORTALECIMIENTO DE LA INTEGRACION RUTAL EN EL MARZO DEL POSTCONFLITO EN EL DEPARTAMENTO DEL CAQUETA,MEDIANTE LA CONSTRUCCION DE PUENTES EN ZONAS VERDALES CAQUETA.</t>
  </si>
  <si>
    <t>Kilómetros de vías secundarias rehabilitadas</t>
  </si>
  <si>
    <t>SUBDIRECCIÓN DE RED TERCIARIA
ISAGEN - ANTIOQUIA</t>
  </si>
  <si>
    <t>181-218 INTERVENTORIA  MUNICIPIOS DE CONCEPCION  Y SAN VICENTE , OBRAS DEL CONVENIO 1234 - 217, ISAGEN -EN EL DEPAPRTAMENTO DE ANTIOQUIA.</t>
  </si>
  <si>
    <t>Puentes  construidos red terciaria</t>
  </si>
  <si>
    <t>Kilómetros de vías terciarias mejorados</t>
  </si>
  <si>
    <t>Realizar mantenimiento de 5000 en vías terciarias</t>
  </si>
  <si>
    <t>SMF</t>
  </si>
  <si>
    <t>Acceso Marítimo Profundizado</t>
  </si>
  <si>
    <t>Dragado de profundización San Andres y Providencia</t>
  </si>
  <si>
    <t>Acceso Marítimo Mantenido</t>
  </si>
  <si>
    <t>Dragado de mantenimiento del canal de acceso al Puerto de Buenaventura y Tumaco</t>
  </si>
  <si>
    <t>Dragado de mantenimiento de las bocas del Atrato. Golfo de Uraba</t>
  </si>
  <si>
    <t>Muelle fluvial construído</t>
  </si>
  <si>
    <t>Construcción muelle de Tarapacá, Amazonas.</t>
  </si>
  <si>
    <t>Construcción del muelle de Curbaradó, Chocó</t>
  </si>
  <si>
    <t>Canal Navegable Mejorado</t>
  </si>
  <si>
    <t>Construcción de obras de protección en el Municipio de Santa  Bárbara de Iscuandé</t>
  </si>
  <si>
    <t>Servicio de operación de transbordadores</t>
  </si>
  <si>
    <t>Manteniento de transbordadores o ferrys</t>
  </si>
  <si>
    <t>Estudio para la evaluación del cobro de tarifas por uso de canal</t>
  </si>
  <si>
    <t>Estudio para la evaluación de normatividad</t>
  </si>
  <si>
    <t>Monitoreo Canales de acceso de Buenaventura, Estero San Antonio, Tumaco, San Andrés, Bocas del Atrato y Cartagena.</t>
  </si>
  <si>
    <t>Estudio y diseño para la profundización del canal de acceso al Puerto de Tumaco.</t>
  </si>
  <si>
    <t>Evaluación de los efectos del Puente Pumarejo.</t>
  </si>
  <si>
    <t>Estudio y diseño de proyectos de la red fluvial Nacional</t>
  </si>
  <si>
    <t>Estudio de Navegavilidad del río Vaupés</t>
  </si>
  <si>
    <t>Estudio de normatividad técnica obras fluviales</t>
  </si>
  <si>
    <t>Realizar mejoramiento, construcción y/o profundización a 1 acceso marítimo</t>
  </si>
  <si>
    <t xml:space="preserve">Realizar 4 Otras obras fluviales </t>
  </si>
  <si>
    <t>Realizar mantenimiento y profundización a 2 canales de acceso marítimos</t>
  </si>
  <si>
    <t>Optimizar el proceso, actualizar procedimientos, e identificar riesgos, controles e indicadores.</t>
  </si>
  <si>
    <t>Plan de trabajo cumplido.</t>
  </si>
  <si>
    <t>Oficina Asesora Jurídica</t>
  </si>
  <si>
    <t>Verificar expedientes físicos vs expedientes virtuales. Validando las piezas procesales de cada uno.</t>
  </si>
  <si>
    <t>Registro/ Cruce de expedientes físicos Vs. Expedientes virtuales</t>
  </si>
  <si>
    <t>Actas de los comités de conciliación debidamente suscritas.</t>
  </si>
  <si>
    <t>Determinar multas,
declaratorias de incumplimiento, caducidad y demás sanciones con el fin de defender los intereses de la Entidad.</t>
  </si>
  <si>
    <t xml:space="preserve">Registro/pertinencia 
de las multas, sanciones e incumplimientos proferidos. </t>
  </si>
  <si>
    <t>Ejercer la defensa Judicial de la Entidad</t>
  </si>
  <si>
    <t>Eficiencia/Eficacia</t>
  </si>
  <si>
    <t>Kilómetros de cicloruta construida</t>
  </si>
  <si>
    <t>1355-218 INTERVENTORIA SUBREGIONES DEL DPTO DE ANTIOQUIA, OBRAS DE CICLORUTA DEL CONVENIO 1234 - 217, ISAGEN -EN EL DEPAPRTAMENTO DE ANTIOQUIA.</t>
  </si>
  <si>
    <t>998-218 INTERVENTORÍA MUNICIPIO DE SANTO DOMINGO OBRAS DERIVADAS DEL CONVENIO 1241-217, RECURSOS ISAGEN,  - DEPARTAMENTO DE ANTIOQUIA</t>
  </si>
  <si>
    <t>SUBDIRECCIÓN DE RED TERCIARIA
ISAGEN - SANTO DOMINGO (ANTIOQUIA)</t>
  </si>
  <si>
    <t xml:space="preserve">Porcentaje de Kilómetros de vías priorizadas mejoradas o en mantenimiento </t>
  </si>
  <si>
    <t>PACTO PND 2018-2022</t>
  </si>
  <si>
    <t>CONSERVACIÓN DIGITAL</t>
  </si>
  <si>
    <t>PRESERVACIÓN DIGITAL</t>
  </si>
  <si>
    <t>GASTO PÚBLICO</t>
  </si>
  <si>
    <t>AUSTERIDAD Y GESTIÓN AMBIENTAL</t>
  </si>
  <si>
    <t>BIENESTAR
INCENTIVOS INSTITUCIONALES</t>
  </si>
  <si>
    <t>MANTENIMIENTO SERVICIOS TECNOLÓGICOS</t>
  </si>
  <si>
    <t>Pacto por el transporte y la logística para la competitividad y la integración regional</t>
  </si>
  <si>
    <t xml:space="preserve">Pacto por la transformación digital de Colombia: Gobierno, empresas y hogares conectados con la era del conocimiento
</t>
  </si>
  <si>
    <t>Pacto por la legalidad: seguridad efectiva y justicia transparente para que todos vivamos con libertad y en democracia</t>
  </si>
  <si>
    <t>Pacto por la sostenibilidad: producir conservando y conservar produciendo</t>
  </si>
  <si>
    <t>Pacto por la descentralización: Conectar territorios, gobiernos y poblaciones</t>
  </si>
  <si>
    <t xml:space="preserve">Pacto por la Construcción de la Paz: Cultura de la legalidad, convivencia, estabilización y víctimas </t>
  </si>
  <si>
    <t>Grupo de Proyectos Especiales</t>
  </si>
  <si>
    <t>Segundas calzadas en la red vial secundaria</t>
  </si>
  <si>
    <t>Operar, mantener y señalizar en 7 pasos a nivel para el paso de vehículos ferroviarios</t>
  </si>
  <si>
    <t>Realizar mantenimiento a 1 estación férreas a cargo</t>
  </si>
  <si>
    <t>Realizar mantenimiento rutinario de 6 sedes y talleres férreos a cargo</t>
  </si>
  <si>
    <t>Pacto por la transformación digital de Colombia: Gobierno, empresas y hogares conectados con la era del conocimiento</t>
  </si>
  <si>
    <t>Atender 14 sitios críticos en la red vial terciaria</t>
  </si>
  <si>
    <t>Construir 20 túneles en la red vial nacional primaria</t>
  </si>
  <si>
    <t>Elaborar xxxx km del inventario de la red terciaria en municipios PDET</t>
  </si>
  <si>
    <t>Número de municipios priorizados con vías fluviales intervenidas</t>
  </si>
  <si>
    <t>Intervenir municipios priorizados con vías fluviales</t>
  </si>
  <si>
    <t>Reglamentación técnica expedida</t>
  </si>
  <si>
    <t>Expedir reglamentación técnica</t>
  </si>
  <si>
    <t>Subdirección de Estudios e Innovación</t>
  </si>
  <si>
    <t xml:space="preserve">Implementar la Política Institucional de Administración del Riesgo, y si lo amerita, actualizarla </t>
  </si>
  <si>
    <t>Divulgar en página web e intranet la Política Institucional de Administración del Riesgo vigente y los riesgos de corrupción identificados</t>
  </si>
  <si>
    <t xml:space="preserve">Publicar y divulgar el monitoreo y seguimiento de la ejecución del PAAC </t>
  </si>
  <si>
    <t>Matriz y mapa de riesgos de corrupción consolidado y aprobada</t>
  </si>
  <si>
    <t>Mapa de Riesgos de Corrupción monitoreado y revisado</t>
  </si>
  <si>
    <t xml:space="preserve">Seguimiento y monitoreo de la ejecución del PAAC publicado y divulgado </t>
  </si>
  <si>
    <t xml:space="preserve">Realizar rehabilitación y/o mantenimiento de 249,86 km 
</t>
  </si>
  <si>
    <t>Oficina Asesora de Planeación
Comité Institucional de Gestión y Desempeño</t>
  </si>
  <si>
    <t>Riesgos de Corrupción</t>
  </si>
  <si>
    <t>SUBDIRECCIÓN DE RED TERCIARIA
OCAD PAZ 15</t>
  </si>
  <si>
    <t>mantenimiento</t>
  </si>
  <si>
    <t>Kilómetros de vías terciarias mejoradas en municipios PDET</t>
  </si>
  <si>
    <t xml:space="preserve">Mejoradamiento en municipios PDET </t>
  </si>
  <si>
    <t>Porcentaje de Kilómetros de vías priorizadas mejoradas o en mantenimiento PDET</t>
  </si>
  <si>
    <t>Dirección Técnica
Subdirección de Estudios e Innovación
Oficina Asesora Jurídica
Oficina Asesora de Planeación</t>
  </si>
  <si>
    <t>Automatización de trámites</t>
  </si>
  <si>
    <t>Trámites automatizados (desde la solicitud hasta la notificación electrónica) e integrados al portal gov.co</t>
  </si>
  <si>
    <t>Racionalización de Trámites</t>
  </si>
  <si>
    <t>Transparencia, acceso a la información pública y lucha contra la corrupción</t>
  </si>
  <si>
    <t>Asegurar que toda información divulgada en canales externos sea de fácil comprensión para los grupos de valor</t>
  </si>
  <si>
    <t>Participar en eventos de infraestructura a nivel nacional</t>
  </si>
  <si>
    <t>Realizar y/o participar en espacios de diálogo en la jurisdicción de las Direcciones Territoriales</t>
  </si>
  <si>
    <t>Realizar el principal espacio de rendición de cuentas</t>
  </si>
  <si>
    <t xml:space="preserve">Realizar reconocimientos a la participación de la ciudadanía </t>
  </si>
  <si>
    <t>Capacitar un equipo interdisciplinario en temas de Rendición de cuentas</t>
  </si>
  <si>
    <t>Evaluar la estrategia de rendición de cuentas (incluyendo cada espacio de diálogo)</t>
  </si>
  <si>
    <t>100% de participación en los Espacios de dialogo realizados en las Direcciones Territoriales</t>
  </si>
  <si>
    <t>Espacio de rendición de cuentas realizado</t>
  </si>
  <si>
    <t>Participación de la ciudadanía reconocida</t>
  </si>
  <si>
    <t>100% Capacitaciones Realizadas / Capacitaciones Programadas</t>
  </si>
  <si>
    <t>Informe de evaluación
Informe de Seguimiento</t>
  </si>
  <si>
    <t xml:space="preserve">Dirección General </t>
  </si>
  <si>
    <t>Dirección General 
Dirección Técnica 
Dirección Operativa</t>
  </si>
  <si>
    <t>Dirección General 
Dirección Operativa</t>
  </si>
  <si>
    <t>Dirección General 
Dirección Operativa
Dirección Técnica</t>
  </si>
  <si>
    <t>Dirección General 
Dirección Operativa
Secretaría General</t>
  </si>
  <si>
    <t>Oficina Asesora de Planeación
Oficina de Control Interno</t>
  </si>
  <si>
    <t>Rendición de Cuentas</t>
  </si>
  <si>
    <t xml:space="preserve">9 Chat ciudadano temático realizados </t>
  </si>
  <si>
    <t>Diseñar e implementar la estrategia de participación ciudadana</t>
  </si>
  <si>
    <t>Estrategia de participación ciudadana implementada</t>
  </si>
  <si>
    <t xml:space="preserve">Secretaría General </t>
  </si>
  <si>
    <t>Fortalecer el Canal telefónico de atención</t>
  </si>
  <si>
    <t>Adoptar mecanismos de comunicación incluyentes</t>
  </si>
  <si>
    <t>Mecanismos de comunicación incluyentes, adoptados</t>
  </si>
  <si>
    <t xml:space="preserve">Dirección General
Secretaría General </t>
  </si>
  <si>
    <t>Programa diseñado e implementado</t>
  </si>
  <si>
    <t xml:space="preserve">Realizar mesas de trabajo sobre servicio al ciudadano y PQRD </t>
  </si>
  <si>
    <t>10 Mesas de trabajo realizadas</t>
  </si>
  <si>
    <t>Realizar talleres sobre la responsabilidad de los servidores públicos (deberes, derechos y obligaciones)</t>
  </si>
  <si>
    <t xml:space="preserve">Incluir en el modelo de operación de la entidad (mapa de procesos) un proceso de servicio al ciudadano con los respectivos procedimientos </t>
  </si>
  <si>
    <t>Proceso de servicio al ciudadano Incluido en el Modelo de operación
Procedimientos implementados en el sistema de gestión</t>
  </si>
  <si>
    <t xml:space="preserve">Comité Institucional de Gestión y Desempeño
Secretaría General </t>
  </si>
  <si>
    <t>Modelo del Servicio al Ciudadano implementado</t>
  </si>
  <si>
    <t xml:space="preserve">
Secretaría General </t>
  </si>
  <si>
    <t>Mejorar la accesibilidad de la población en condición de discapacidad visual y auditiva</t>
  </si>
  <si>
    <t>Accesibilidad mejorada</t>
  </si>
  <si>
    <t>Crear ficha web para cada proyecto y divulgarla en el portal de Invias y datos abiertos</t>
  </si>
  <si>
    <t>Fichas web de proyectos divulgadas en la página web</t>
  </si>
  <si>
    <t>Mecanismos para la Transparencia y Acceso a la Información</t>
  </si>
  <si>
    <t>Difundir información sobre la oferta institucional de trámites y otros procedimientos en lenguaje claro y de forma permanente a los usuarios de los trámites teniendo en cuenta la caracterización</t>
  </si>
  <si>
    <t xml:space="preserve">Información difundida </t>
  </si>
  <si>
    <t>Mejorar los mecanismos de seguimiento a la respuesta oportuna y de calidad a los derechos de petición y PQRD</t>
  </si>
  <si>
    <t>Mecanismos de seguimiento a la respuesta oportuna y de calidad, mejorados</t>
  </si>
  <si>
    <t>Actualizar los instrumentos de gestión de la información y adoptarlos mediante acto administrativo</t>
  </si>
  <si>
    <t>Instrumentos de gestión de la información actualizados y adoptados mediante acto administrativo</t>
  </si>
  <si>
    <t>GGP</t>
  </si>
  <si>
    <t>HONDA - MANIZALES (SEGUNDA CALZADA)</t>
  </si>
  <si>
    <t>YEE DE CIÉNAGA - TASAJERA</t>
  </si>
  <si>
    <t>CARTAGENA - BARRANQUILLA</t>
  </si>
  <si>
    <t>GRANADA - SAN CARLOS (OCAD)</t>
  </si>
  <si>
    <t>MAYAPO - MANAURE</t>
  </si>
  <si>
    <t xml:space="preserve">Kilómetros de la red vial secundaria con rehabilitación </t>
  </si>
  <si>
    <t>ANAPOIMA - MOSQUERA</t>
  </si>
  <si>
    <t>HONDA - MANIZALES</t>
  </si>
  <si>
    <t>Construcción de segundas calzadas red secundaria</t>
  </si>
  <si>
    <t>TEBAIDA - MONTENEGRO</t>
  </si>
  <si>
    <t xml:space="preserve">Construcción de tercer carril en red vial secundaria </t>
  </si>
  <si>
    <t>VARIANTE DE SAN FRANCISCO - MOCOA - TRAMO 1</t>
  </si>
  <si>
    <t>Sitio Crítico en la red vial secundaria</t>
  </si>
  <si>
    <t>K 38 PUERTO DE BARRANQUILLA</t>
  </si>
  <si>
    <t>,</t>
  </si>
  <si>
    <t>Predios Adquiridos Red Nacional</t>
  </si>
  <si>
    <t>Predios Adquiridos Red Secundaria</t>
  </si>
  <si>
    <t>Estudios y diseños realizados</t>
  </si>
  <si>
    <t>Plan de Gasto Público formulado e implementado</t>
  </si>
  <si>
    <t>Plan de Preservación digital formulado e implementado</t>
  </si>
  <si>
    <t>Plan de Conservación digital formulado e implementado</t>
  </si>
  <si>
    <t>Formular e implementar el Plan de Austeridad y Gestión Ambiental</t>
  </si>
  <si>
    <t>Plan de Austeridad y Gestión Ambiental formulado e implementado</t>
  </si>
  <si>
    <t>Formular e implementar el Plan de Mantenimiento de servicios tecnológicos</t>
  </si>
  <si>
    <t>Plan de Mantenimiento de servicios tecnológicos formulado e implementado</t>
  </si>
  <si>
    <t>Atender 11 sitios críticos en la red vial nacional primaria.</t>
  </si>
  <si>
    <t>Atender 5 sitios críticos en la red vial secundaria</t>
  </si>
  <si>
    <t xml:space="preserve">Realizar mejoramiento de 63,03 km de red vial primaria
</t>
  </si>
  <si>
    <t>Subdirección de la Red Nacional de Carreteras
Grupo de Grandes Proyectos</t>
  </si>
  <si>
    <t xml:space="preserve">Realizar mejoramiento de 145 Km de vías terciarías 
</t>
  </si>
  <si>
    <t>Adelantar la rehabilitación de 6,50 km de la red vial secundaria</t>
  </si>
  <si>
    <t>Construir 10 puentes de la red vial secundaria</t>
  </si>
  <si>
    <t>Subdirección de la Red Terciaria y Férrea
Grupo de Grandes Proyectos</t>
  </si>
  <si>
    <t>Grupo de Grandes Proyectos</t>
  </si>
  <si>
    <t>Construir 3,80 km de segundas calzadas en la red vial secundaria</t>
  </si>
  <si>
    <t xml:space="preserve">Poner 18 túneles en operación </t>
  </si>
  <si>
    <t>Realizar 15 estudios y diseños para la construcción y mejoramiento de la infraestructura vial</t>
  </si>
  <si>
    <t>Mecanismos para mejorar la Atención al Ciudadano</t>
  </si>
  <si>
    <t>Cumplir con las sesiones establecidas en la Resolución 5956 de 2019</t>
  </si>
  <si>
    <t>Guía metodológica con enfoque multiamenaza generada</t>
  </si>
  <si>
    <t>Subdirección de la Red Nacional de Carreteras
Gerencia de Proyectos Estratégicos</t>
  </si>
  <si>
    <t xml:space="preserve">Accesos marítimos Mantenidos y profundizados </t>
  </si>
  <si>
    <t>Subdirección de la Red Nacional de Carreteras
Grupo de Proyectos Estratégicos
Grupo de Grandes Proyectos</t>
  </si>
  <si>
    <t>Subdirección de la Red Nacional de Carreteras
Grupo de Proyectos Estratégicos</t>
  </si>
  <si>
    <t>5 puntos de atención en las Direcciones Territoriales adecuados</t>
  </si>
  <si>
    <t>Secretaría General 
Subdirección Administrativa</t>
  </si>
  <si>
    <t>6 Talleres realizados.</t>
  </si>
  <si>
    <t>Subdirección Marítima y Fluvial
Grupo de Grandes Proyectos</t>
  </si>
  <si>
    <t>Dirección Técnica
Subdirección de Estudios e Innovación</t>
  </si>
  <si>
    <t>Número de proyectos implementados</t>
  </si>
  <si>
    <t>Dirección Técnica 
Subdirección de Estudios e Innovación</t>
  </si>
  <si>
    <t>Numero de acciones implementadas para el aprovechamiento de activos improductivos</t>
  </si>
  <si>
    <t>Dirección Técnica
Subdirección de Medio Ambiente</t>
  </si>
  <si>
    <t xml:space="preserve">Dirección Técnica </t>
  </si>
  <si>
    <t>Formular, implementar el plan de gasto público</t>
  </si>
  <si>
    <t xml:space="preserve">Número de proyectos estructurados y aprobados </t>
  </si>
  <si>
    <t>Número de normas identificadas y evaluadas</t>
  </si>
  <si>
    <t>Número de Procesos sostenibles</t>
  </si>
  <si>
    <t>Número de fuentes en estado de activación para la generación de recursos</t>
  </si>
  <si>
    <t>Número de tecnologías identificadas y evaluadas</t>
  </si>
  <si>
    <t>Diseñar e implementar un programa para promover espacios de sensibilización en la cultura del servicio en Invías</t>
  </si>
  <si>
    <t xml:space="preserve">Diseñar el Modelo de Servicio al Ciudadano </t>
  </si>
  <si>
    <t>Contratar 30 juntas de acción comunal en vías terciarias</t>
  </si>
  <si>
    <t>Construir 31 puentes de la red vial nacional primaria</t>
  </si>
  <si>
    <t>Política Institucional de Administración del Riesgo vigente y riesgos de corrupción identificados y divulgados</t>
  </si>
  <si>
    <t>Revisar procedimientos internos asociados a trámites</t>
  </si>
  <si>
    <t>Procedimientos internos asociados a trámites revisado</t>
  </si>
  <si>
    <t>Dirección General</t>
  </si>
  <si>
    <t>INVIAS como ponente en 1 evento de infraestructura a nivel nacional</t>
  </si>
  <si>
    <t xml:space="preserve">Capacitar a las personas y comunidades interesadas en realizar seguimiento a los proyectos y asesorarlos en el proceso de conformación de veedurías ciudadanas u otro espacio de participación comunitaria. </t>
  </si>
  <si>
    <t>Secretaría General 
con apoyo de Oficina Asesora de Planeación
Comité Institucional de Gestión y Desempeño</t>
  </si>
  <si>
    <t>Dirección General 
Dirección Operativa
Dirección Técnica
Oficina Asesora de Planeación (datos abiertos)</t>
  </si>
  <si>
    <t xml:space="preserve">Secretaría General
Dirección General </t>
  </si>
  <si>
    <t>Dirección General 
Secretaría General 
Subdirección de Estudios e Innovación</t>
  </si>
  <si>
    <t xml:space="preserve">Identificar y definir los mecanismos u acciones que conlleven al reconocimiento y/o mejor aprovechamiento de los activos improductivos de la entidad </t>
  </si>
  <si>
    <t>1 Capacitación Realizadas</t>
  </si>
  <si>
    <t>Revisar el proyecto de acto administrativo verificando que éste se ajuste a la normatividad vigente y en el evento que no sea coherente se devuelve al abogado para que se realicen los ajustes por correo electrónico</t>
  </si>
  <si>
    <t>Número de requerimientos atendidos por el Interventor / Número de requerimientos enviados al Interventor</t>
  </si>
  <si>
    <t># de procesos con observaciones / # de procesos recibidos</t>
  </si>
  <si>
    <t># de casos compulsados / # de casos detectados</t>
  </si>
  <si>
    <t xml:space="preserve"> Política en prevención del daño antijurídico aprobada</t>
  </si>
  <si>
    <t>Oficina Asesora Jurídica
Secretario de Comité de Conciliación</t>
  </si>
  <si>
    <t>Dirección Operativa</t>
  </si>
  <si>
    <t>Realizar 9 Chat ciudadano temático que propicien el diálogo con la ciudadanía.</t>
  </si>
  <si>
    <t>Secretaría General 
Subdirección Administrativa
Oficina Asesora Jurídica
Oficina Asesora de Planeación
con apoyo de todas las dependencias</t>
  </si>
  <si>
    <t>Identificar, evaluar y priorizar nuevas tecnologías, que puedan ser adoptadas y normalizadas por el INVIAS</t>
  </si>
  <si>
    <t>que tengan aplicabilidad inmediata en el desarrollo de los proyectos de infraestructura de transporte a cargo del Instituto, que aporten a la inversión eficiente de los recursos de la entidad, y que fortalezcan la política de sostenibilidad del INVIAS.</t>
  </si>
  <si>
    <t>Proponer programas y proyectos que permitan innovar, nutrir y actualizar la base estadística y de conocimiento de la infraestructura vial, marítima, fluvial y férrea a cargo del INVIAS</t>
  </si>
  <si>
    <t>Con el fin de mejorar la toma de decisiones en la inversión de los recursos de la entidad, en la adopción de nuevas tecnologías y en la implementación de nuevos mecanismos que fortalezcan la transparencia y eficiencia en todas las actuaciones y/o procesos de la entidad.</t>
  </si>
  <si>
    <t>Llevar a cabo la estructuración de proyectos estratégicos que permitan modernizar la infraestructura vial, marítima, fluvial y férrea del país de acuerdo con los avances tecnológicos vigentes en materia de transporte</t>
  </si>
  <si>
    <t xml:space="preserve">Que optimicen los recursos de la entidad, y que dinamicen la participación activa de las entidades territoriales, y otras entidades de la nación en el desarrollo y/o mejoramiento de esta infraestructura. </t>
  </si>
  <si>
    <t xml:space="preserve">El interventor semanalmente verificará las especificaciones y normas e investigará las no conformidades dejando constancia en el informe semanal </t>
  </si>
  <si>
    <t xml:space="preserve">El supervisor y gestores mensualmente, revisará en campo los informes semanales y se solicitará al interventor que resuelva las no conformidades, dejando constancia </t>
  </si>
  <si>
    <t>Actualizar procedimientos de acuerdo con las normas vigentes</t>
  </si>
  <si>
    <t># procedimientos actualizados / Total de procedimientos</t>
  </si>
  <si>
    <t>De acuerdo con el estado del arte de la Ingeniería mundial, y que respondan a las necesidades de desarrollo en infraestructura vial del país.</t>
  </si>
  <si>
    <t>De manera que sirva para su fortalecimiento institucional y aporte al fenecimiento de la cuenta nación.</t>
  </si>
  <si>
    <t xml:space="preserve">Identificar y llevar a cabo las acciones necesarias que permitan implementar la política de sostenibilidad vigente </t>
  </si>
  <si>
    <t xml:space="preserve">Dentro de los procesos de las diferentes áreas del INVIAS con el fin de aportar a la reducción de emisiones de CO2, conservar y proteger el medio ambiente, y desarrollar proyectos de infraestructura resiliente y sostenible. </t>
  </si>
  <si>
    <t xml:space="preserve">Establecer los lineamientos estratégicos del desarrollo integral del talento humano, dentro del ciclo del servidor público (ingreso, desarrollo y retiro), en pro del fortalecimiento institucional y la creación del valor público. </t>
  </si>
  <si>
    <t>Implementar y actualizar el Plan Estratégico de Talento de acuerdo con alineación al Modelo Integrado de Planeación y Gestión (MIPG)</t>
  </si>
  <si>
    <t>Formular, implementar, hacer seguimiento y evaluar el programa de bienestar, estímulos e incentivos y divulgarlo</t>
  </si>
  <si>
    <t>Elaborar el código de buen gobierno o Gobierno Corporativo</t>
  </si>
  <si>
    <t>Actualizar, aprobar y socializar el Plan Estratégico de Tecnologías de Información (PETI) 2018-2022</t>
  </si>
  <si>
    <t xml:space="preserve">Analizar y definir proyecto de arquitectura de tecnologías de información </t>
  </si>
  <si>
    <t>Actualizar, implementar y socializar el Modelo de Seguridad y Privacidad de la Información -MSPI-</t>
  </si>
  <si>
    <t>Adecuar los puntos de atención en las Direcciones Territoriales para mejorar la accesibilidad de la población en condición de discapacidad motora</t>
  </si>
  <si>
    <t>Canal telefónico fortalecido</t>
  </si>
  <si>
    <t>Adelantar las acciones de modernización e innovación aplicables a la infraestructura de transporte y elaborar la reglamentación técnica para lograr unas vías sostenibles</t>
  </si>
  <si>
    <t xml:space="preserve">Identificar y evaluar las áreas del conocimiento en infraestructura vial, marítima, fluvial, y férrea que requieran actualización o nueva regulación técnica </t>
  </si>
  <si>
    <t>Obligar xx% de los recursos de inversión asignados en la vigencia (xx)</t>
  </si>
  <si>
    <t>Realizar registro de inventarios de los bienes y servicios adquiridos y gestionar la baja o reintegro cuando aplique</t>
  </si>
  <si>
    <t>Inventario de bines y servicios actualizado</t>
  </si>
  <si>
    <t>Implementar estrategias para la explotación económica de Bienes Inmuebles Fiscales</t>
  </si>
  <si>
    <t>Realizar oportunamente la gestión de cobro coactivo.</t>
  </si>
  <si>
    <t>Emitir conceptos jurídicos dentro del marco de sus funciones y dentro de los plazos legales.</t>
  </si>
  <si>
    <t>Registro/ Procesos judiciales adelantados en términos y competencia.</t>
  </si>
  <si>
    <t>Número de Juntas de acción comunal en vías terciarias contratadas</t>
  </si>
  <si>
    <t>Construir, mejorar y/o mantener 2 muelles fluviales</t>
  </si>
  <si>
    <t>Pavimentar 76,81 km en red secundaria</t>
  </si>
  <si>
    <t>Construir 1 puente peatonal en la red vial terciaria</t>
  </si>
  <si>
    <t>Puentes en la red terciaria construidos</t>
  </si>
  <si>
    <t xml:space="preserve">Construir 2,93 Km de tercer carril en red vial secundaria </t>
  </si>
  <si>
    <t>Adelantar el mantenimiento rutinario de 10580 km de la red vial nacional primaria.</t>
  </si>
  <si>
    <t>Seguimiento a las Acciones</t>
  </si>
  <si>
    <t>Reporte mensual de Unidades Ejecutoras</t>
  </si>
  <si>
    <t>Analizar y evaluar las alternativas para determinar la adopción de un Sistema de Gestión Documental</t>
  </si>
  <si>
    <t>Formular e implementar el Plan de Conservación digital</t>
  </si>
  <si>
    <t>Formular e implementar el Plan de Preservación digital</t>
  </si>
  <si>
    <t xml:space="preserve">Informe del porcentaje de información de fácil comprensión, divulgada e canales externos </t>
  </si>
  <si>
    <t>Elaborar informe trimestral sobre la información más consultada (indicando si la misma se encuentra disponible en la página web)</t>
  </si>
  <si>
    <t>Informes trimestrales sobre información más consultada</t>
  </si>
  <si>
    <t>Identificar, desarrollar e implementar nuevas fuentes de financiación, que permitan generar recursos adicionales a los dispuestos por la nación o provenientes de fuentes tradicionales, y que sirvan para financiar las necesidades de inversión y funcionamiento de la entidad.</t>
  </si>
  <si>
    <t>Memorando Circular que socializa las plantillas revisadas y ajustadas.</t>
  </si>
  <si>
    <t xml:space="preserve">Política Institucional de Administración del Riesgo implementada </t>
  </si>
  <si>
    <t>Consolidar la matriz y mapa de riesgos de corrupción construida mediante proceso participativo (actores internos y externos de la entidad) y someterla a aprobación por parte del comité</t>
  </si>
  <si>
    <t>Monitorear y revisar el Mapa de Riesgos de Corrupción y si es del caso ajustarlo e informar a la Oficina Asesora de Planeación</t>
  </si>
  <si>
    <t>Número de “No Conformidades” atendidas / Número de “No conformidades” encontradas</t>
  </si>
  <si>
    <t>Revisar estudios previos y del sector, los Pre pliegos y Pliegos de condiciones definitivos enviados por la Unidad Ejecutora, dirigiendo observaciones a las Unidades Ejecutoras con el fin de que estas, realicen el sustento del porque de los requisitos solicitados en el pliego de condiciones, dejando constancia en Acta de Observaciones a los Pre pliegos y Pliegos definitivos y Adendas publicados en el SECOP</t>
  </si>
  <si>
    <t># de conceptos revisados / # de conceptos recibidos</t>
  </si>
  <si>
    <t xml:space="preserve">Compulsar al Grupo de Control Disciplinario Interno, cuando detecte omisión o negligencia por parte de algún miembro del equipo de trabajo, para que se adelanten las Investigaciones disciplinarias que haya lugar a través de memorando.
</t>
  </si>
  <si>
    <t xml:space="preserve">Actualizar la Política en prevención del daño antijurídico, con el fin de que se apliquen los controles establecidos para el debido proceso judicial </t>
  </si>
  <si>
    <t>Construir 12 puentes en la red vial terciaria</t>
  </si>
  <si>
    <t>FICHA EN ELABORACIÓN</t>
  </si>
  <si>
    <t>Gestionar la adquisición de los predios requeridos para el desarrollo de los proyectos del INVIAS</t>
  </si>
  <si>
    <t>Predios adquiridos en la red vial nacional</t>
  </si>
  <si>
    <t>Gestionar la adquisición de los predios en la red secundaria</t>
  </si>
  <si>
    <t>Mejoramiento y mantenimiento carretera santa fe de Bogotá - Chiquinquirá- Bucaramanga- San Alberto de la troncal central. Cundinamarca, Boyacá, Santander, Norte De Santander</t>
  </si>
  <si>
    <t>Construcción, mejoramiento y mantenimiento de la vía puerto salgar - Puerto Araujo - La Lizama - San Alberto - san roque de la troncal del magdalena. Cundinamarca, Boyacá, Santander, Norte De Santander, Cesar</t>
  </si>
  <si>
    <t>Mejoramiento y mantenimiento de la carretera Cúcuta - Sardinata - Ocaña - Aguaclara y accesos. Cesar, Norte de Santander</t>
  </si>
  <si>
    <t>Mejoramiento y mantenimiento Tribugá-Medellín-Puerto Berrio-cruce ruta 45-barrancabermeja-bucaramanga-pamplona-arauca. Chocó, Antioquia, Santander, Norte De Santander, Arauca.</t>
  </si>
  <si>
    <t>Mejoramiento, mantenimiento de la carretera Puerto Rey - Montería - Cereté - La Ye - El Viajano - Guayepo - Majagual de la transversal Puerto Rey - Montería - Tibú. Departamentos Córdoba, Sucre</t>
  </si>
  <si>
    <t>Mejoramiento y mantenimiento carretera puerto Boyacá - Chiquinquirá - Villa De Leyva - Tunja - Ramiriquí - Miraflores - Monterrey. Boyacá, Casanare</t>
  </si>
  <si>
    <t>Mejoramiento y mantenimiento carretera las Animas-Santa Cecilia-Pueblo Rico-Fresno-Bogotá. Transversal las Animas-Bogotá. Chocó, Risaralda, Caldas, Tolima, Cundinamarca</t>
  </si>
  <si>
    <t>Mejoramiento y mantenimiento de la carretera Puente San Miguel - Espinal de la troncal del Magdalena. Departamentos Putumayo, Cauca, Huila, Tolima</t>
  </si>
  <si>
    <t>Mejoramiento y mantenimiento de la carretera los Curos - Málaga. Santander</t>
  </si>
  <si>
    <t>Construcción, mejoramiento y mantenimiento de la carretera Cali - Loboguerrero de los accesos a Cali. Valle del cauca</t>
  </si>
  <si>
    <t>Administración, recaudo y control de la tasa de peaje. Nacional</t>
  </si>
  <si>
    <t>Construcción, mejoramiento y mantenimiento de la carretera Altamira - Florencia. Huila, Caquetá</t>
  </si>
  <si>
    <t>Construcción, mejoramiento y mantenimiento de la variante Calarcá - Circasia. Quindío</t>
  </si>
  <si>
    <t>Construcción, mejoramiento y mantenimiento de la carretera Sabaneta – Coveñas. Sucre - Córdoba</t>
  </si>
  <si>
    <t>Mejoramiento y mantenimiento carretera San Gil - Barichara - Guane. Santander</t>
  </si>
  <si>
    <t>Construcción, mejoramiento, mantenimiento y rehabilitación de la vía santana - la gloria del acceso transversal Carmen - Bosconía del departamento del Magdalena</t>
  </si>
  <si>
    <t>Construcción, mejoramiento y mantenimiento de la carretera San Roque - La Paz - San Juan Del Cesar - Buenavista y Valledupar - La Paz. Troncal del carbón. Cesar, La Guajira</t>
  </si>
  <si>
    <t>Construcción, mejoramiento y mantenimiento carretera Bogotá - Tunja - Duitama - Soata - Málaga - Pamplona - Cúcuta - Puerto Santander - puente internacional. Troncal central del norte y alternas. Cundinamarca, Boyacá, Santander, Norte De Santander</t>
  </si>
  <si>
    <t>Construcción, mejoramiento y mantenimiento de la carretera La Virginia - Apia, de la conexión troncal de occidente - transversal las animas-Bogotá Risaralda</t>
  </si>
  <si>
    <t>Construcción, mejoramiento y mantenimiento de la carretera Guachucal - Ipiales - El Espino, Vía Alterna Al Puerto De Tumaco. Nariño</t>
  </si>
  <si>
    <t>Construcción, mejoramiento y mantenimiento de la transversal Rosas - Condagua. Cauca, Putumayo</t>
  </si>
  <si>
    <t>Construcción, mejoramiento y mantenimiento de la carretera Turbo-Cartagena-Barranquilla-Santa Marta-Riohacha-Paraguachón. Transversal del caribe. Córdoba, Atlántico, Sucre, Antioquia, Bolívar, Magdalena, La Guajira</t>
  </si>
  <si>
    <t>Construcción, mejoramiento y mantenimiento de la carretera Lorica - Chinú, conexión transversal del caribe - troncal de occidente. Córdoba</t>
  </si>
  <si>
    <t>Construcción, mejoramiento y mantenimiento de la carretera Yacopi - La Palma – Caparrapí - Dindal. Cundinamarca</t>
  </si>
  <si>
    <t>Construcción, mejoramiento y mantenimiento de la carretera plato - Salamina - Palermo. Paralela río magdalena. Magdalena</t>
  </si>
  <si>
    <t>Construcción, mejoramiento y mantenimiento de la carretera Puerto Araujo - Cimitarra - Landázuri - Velez - Barbosa - Tunja de la transversal del carare. Boyacá, Santander</t>
  </si>
  <si>
    <t>Construcción, mejoramiento y mantenimiento de la carretera Santa Lucia - Moñitos en el departamento de Córdoba</t>
  </si>
  <si>
    <t>Construcción, mejoramiento y mantenimiento de la carretera Ocaña - La Ondina - Llano Grande - Convención. Acceso a Ocaña. Norte de Santander</t>
  </si>
  <si>
    <t>Construcción, mejoramiento y mantenimiento de las vías alternas a la transversal del caribe. Córdoba, Atlántico, Bolívar</t>
  </si>
  <si>
    <t>Construcción, mejoramiento y mantenimiento de la carretera club campestre –Armenia – Pereira – Chinchiná – La Manuela - La Felisa y variantes, troncal del eje cafetero. Quindío, Risaralda, Caldas, Valle Del Cauca</t>
  </si>
  <si>
    <t>Construcción, mejoramiento y mantenimiento de la carretera Tame - Corocoro - Arauca. Transversal corredor fronterizo del oriente colombiano. Arauca</t>
  </si>
  <si>
    <t>Construcción, mejoramiento y mantenimiento de la carretera Medellín-Santuario-Puerto Triunfo-cruce ruta 45 y Tobiagrande-Santafé De Bogotá. Transversal Medellín-Bogotá. Cundinamarca, Antioquia</t>
  </si>
  <si>
    <t>Conservación de vías a través de mantenimiento rutinario y administración vial. Nacional</t>
  </si>
  <si>
    <t>Construcción de las obras de infraestructura vial para la solución integral del paso sobre el río magdalena en la carretera Barranquilla - Palermo - Santa Marta En Los Departamentos De Atlántico, Magdalena</t>
  </si>
  <si>
    <t>Construcción, mejoramiento y mantenimiento de las vías transferidas por la emergencia del rio Páez. Cauca, Huila</t>
  </si>
  <si>
    <t>Construcción obras anexas y túnel del segundo centenario en los departamentos de Tolima, Quindío</t>
  </si>
  <si>
    <t>Mejoramiento, mantenimiento y rehabilitación de la vía Belén - Socha - Sácama - La Cabuya. Casanare, Boyacá</t>
  </si>
  <si>
    <t>Construcción, mejoramiento y mantenimiento de la carretera puerta de Hierro-Magangué- Mompox-El Banco-Arjona-Cuatrovientos-Codazzi y El Banco-Tamalameque-el burro. Transversal depresión Momposina. Bolívar, Cesar, Magdalena</t>
  </si>
  <si>
    <t>Construcción, mejoramiento y mantenimiento de la carretera granada - San José Del Guaviare De La Transversal Buga - Puerto Inírida. Meta - Guaviare</t>
  </si>
  <si>
    <t>Construcción, mejoramiento y mantenimiento de la carretera chaparral - ortega - guamo. Alterna Buga - Puerto Inírida. Tolima</t>
  </si>
  <si>
    <t>Construcción, mejoramiento y mantenimiento de la carretera Rumichaca-Palmira-Cerrito-Medellín-Sincelejo-Barranquilla. Troncal de occidente. Nariño, Cauca, Valle Del Cauca, Risaralda, Caldas, Antioquia, Córdoba, Sucre, Bolívar, Atlántico</t>
  </si>
  <si>
    <t>Construcción, Mejoramiento Y Mantenimiento De La Carretera Popayán - Patico - Paletará - Isnos - Pitalito - San Agustín De Los Circuitos Ecoturísticos Huila, Cauca.</t>
  </si>
  <si>
    <t>Construcción, mejoramiento y mantenimiento de la carretera san Cayetano - Cornejo - Zulia. Norte De Santander</t>
  </si>
  <si>
    <t>Construcción, mejoramiento y mantenimiento de la carretera Túquerres - Samaniego. Nariño</t>
  </si>
  <si>
    <t>Construcción, mejoramiento y mantenimiento de la conexión entre la transversal Buenaventura - Puerto Carreño y la troncal central del norte, Cundinamarca</t>
  </si>
  <si>
    <t>Construcción, mejoramiento y mantenimiento de la carretera Popayán (Crucero) - Totoró - Guadualejo - Puerto Valencia - La Plata - Laberinto Y Alternas De La Transversal Huila, Cauca</t>
  </si>
  <si>
    <t>Construcción, mejoramiento y mantenimiento de la carretera Buenaventura-Bogotá-Villavicencio-Puerto Gaitán-El Porvenir-Puerto Carreño. Transversal buenaventura-Villavicencio-Puerto Carreño. Valle Del Cauca, Quindío, Tolima, Cundinamarca, Meta, Vichada.</t>
  </si>
  <si>
    <t>Construcción, mejoramiento y mantenimiento de la carretera Cartago-Alcalá-Montenegro-Armenia. Valle del Cauca, Quindío</t>
  </si>
  <si>
    <t xml:space="preserve">Construcción, mejoramiento y mantenimiento de la carretera la Unión - Sonsón, Circuito Medellín - Valle de Rionegro. Antioquia </t>
  </si>
  <si>
    <t>Mejoramiento y mantenimiento de la vía alterna al puerto de santa marta en el departamento de magdalena</t>
  </si>
  <si>
    <t>Construcción, mejoramiento y mantenimiento de la carretera Tumaco-Pasto-Mocoa de la transversal Tumaco-Mocoa en los departamentos de Nariño, Putumayo</t>
  </si>
  <si>
    <t>Construcción, mejoramiento y mantenimiento de las circunvalares de San Andrés Y Providencia</t>
  </si>
  <si>
    <t>Construcción, Mejoramiento Y Mantenimiento De La Carretera La Espriella - Rio Mataje-Conexión Transversal Tumaco Leticia Y El Ecuador En El Departamento De Nariño</t>
  </si>
  <si>
    <t>Construcción, mejoramiento y mantenimiento carretera calamar - san José Del Guaviare De Los Accesos A Mitú. Departamento del Guaviare</t>
  </si>
  <si>
    <t>Construcción, mejoramiento y mantenimiento de la carretera Cúcuta - Dos Ríos - San Faustino - La China, Norte De Santander</t>
  </si>
  <si>
    <t>Construcción, mejoramiento y mantenimiento de la carretera el Carmen - Valledupar - Maicao. Transversal Carmen - Bosconía - Valledupar - Maicao. Bolívar, Magdalena, Cesar, La Guajira</t>
  </si>
  <si>
    <t>Construcción, mejoramiento y mantenimiento de la carretera Hobo - Yaguará. Huila</t>
  </si>
  <si>
    <t>Construcción mejoramiento y mantenimiento de la carretera Duitama-Sogamoso-Aguazul. Accesos a Yopal en los departamentos De Boyacá, Casanare</t>
  </si>
  <si>
    <t>Construcción, mejoramiento y mantenimiento de la carretera Leticia - Tarapacá Amazonas</t>
  </si>
  <si>
    <t>Construcción, mejoramiento y mantenimiento de la carretera Villagarzón-La Mina-San Juan De Arama-Villavicencio-Tame-Saravena-Puente Internacional Río Arauca. Troncal Villagarzón-Saravena. Putumayo, Caquetá, Meta, Casanare</t>
  </si>
  <si>
    <t>Construcción, mejoramiento y mantenimiento de la conexión costa pacífica y la troncal de occidente. Cauca</t>
  </si>
  <si>
    <t>Construcción, mejoramiento y mantenimiento de la carretera patico - la plata de los circuitos ecoturísticos Huila, Cauca</t>
  </si>
  <si>
    <t>Construcción, mejoramiento y mantenimiento de la carretera Neiva - Platanillal - Balsillas - San Vicente. Transversal Neiva - San Vicente. Huila, Caquetá</t>
  </si>
  <si>
    <t>Construcción, mejoramiento y mantenimiento de la carretera Chinchiná - Manizales. Accesos a Manizales. Caldas</t>
  </si>
  <si>
    <t>Construcción, mejoramiento y mantenimiento de la carretera San Gil - Onzaga - Santa Rosita. Transversal San Gil - Mogotes - La Rosita. Santander, Boyacá</t>
  </si>
  <si>
    <t>Construcción, mejoramiento y mantenimiento de vías alternas a la troncal de occidente. Nariño, Antioquia, Cauca, Valle Del Cauca, Risaralda</t>
  </si>
  <si>
    <t>Construcción, mejoramiento y mantenimiento de las vías Pereira - cerritos y retorno santa rosa de los accesos a Pereira. Risaralda</t>
  </si>
  <si>
    <t>Mejoramiento, mantenimiento y rehabilitación de la red terciaria. Nacional</t>
  </si>
  <si>
    <t>Mejoramiento, mantenimiento y rehabilitación de corredores rurales productivos - Colombia rural. Nacional</t>
  </si>
  <si>
    <t>Construcción, mejoramiento y mantenimiento de infraestructura para conectar territorios, gobiernos y poblaciones. Nacional</t>
  </si>
  <si>
    <t>Mejoramiento, mantenimiento y conservación del sistema de transporte férreo en la red vial. Nacional</t>
  </si>
  <si>
    <t>Construcción, mejoramiento y mantenimiento de los accesos marítimos a los puertos de la nación. Nacional</t>
  </si>
  <si>
    <t>Recuperación y mitigación ambiental en el área de influencia de la zona portuaria de Santa Marta - Caño Clarín. Departamento del magdalena</t>
  </si>
  <si>
    <t>Adecuación mejoramiento y mantenimiento de la red fluvial. Nacional</t>
  </si>
  <si>
    <t>Construcción, mejoramiento, mantenimiento y operación de la infraestructura portuaria fluvial. Nacional</t>
  </si>
  <si>
    <t>Construcción y mantenimiento de transbordadores. Nacional</t>
  </si>
  <si>
    <t>Fortalecimiento de la seguridad ciudadana en las vías nacionales. Nacional</t>
  </si>
  <si>
    <t>Construcción de obras y señalización para la seguridad vial en la infraestructura de transporte. Nacional</t>
  </si>
  <si>
    <t>Construcción de obras de emergencia en la infraestructura de transporte. Nacional</t>
  </si>
  <si>
    <t>Implementación de un sistema de información geográfico del InvÍas. Nacional</t>
  </si>
  <si>
    <t>Implementación de la gestión del riesgo en la infraestructura de transporte. Nacional</t>
  </si>
  <si>
    <t>Investigación de nuevas tecnologías para la infraestructura de transporte. Nacional</t>
  </si>
  <si>
    <t>Mejoramiento de la calidad en la estructuración y diseños de proyectos de infraestructura de transporte. Nacional</t>
  </si>
  <si>
    <t>Análisis estudios y/o diseños en infraestructura de transporte. Nacional</t>
  </si>
  <si>
    <t>Levantamiento y análisis de información del parque automotor que transita por la red vial. Nacional</t>
  </si>
  <si>
    <t>Desarrollo e implementación de un sistema de gestión de la infraestructura de transporte. Nacional</t>
  </si>
  <si>
    <t>Administración, recaudo y control de la contribución por valorización. Nacional</t>
  </si>
  <si>
    <t>Formulación</t>
  </si>
  <si>
    <t>Implementación</t>
  </si>
  <si>
    <t>Definir la ruta estratégica institucional en el mediano y corto plazo, optimizando el uso de los recursos financieros y liderando la implementación del Modelo Integrado de Planeación y Gestión -MIPG-, con el fin de orientar la gestión hacia el cumplimiento del Plan Nacional de Desarrollo -PND-.</t>
  </si>
  <si>
    <t>Dirigir la planificación, ejecución y supervisión de proyectos de infraestructura de la red vial, en sus modos carretero,  férreo, fluvial y marítimo en el marco de la misión del instituto.</t>
  </si>
  <si>
    <t xml:space="preserve">Controlar los recursos financieros asignados, con el recibo de la información y su oportuna revisión, registro y verificación, para generar informes y estados financieros razonables, que sirva de insumo para la toma de decisiones </t>
  </si>
  <si>
    <t>Secretaría General
Subdirección Administrativa
Subdirección de Medio Ambiente y Gestión Social</t>
  </si>
  <si>
    <t>Realizar 5145 km de red vial terciaria  con mejoramiento o mantenimiento en vías priorizadas</t>
  </si>
  <si>
    <t>Realizar 1,022 km de red vial terciaria con mejoramiento o mantenimiento en vías priorizadas en municipios PDET</t>
  </si>
  <si>
    <t>Porcentaje de kilómetros de vías priorizadas mejoradas o en mantenimiento en municipios PDET</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</si>
</sst>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 #,##0_-;_-* &quot;-&quot;_-;_-@_-"/>
    <numFmt numFmtId="43" formatCode="_-* #,##0.00_-;\-* #,##0.00_-;_-* &quot;-&quot;??_-;_-@_-"/>
    <numFmt numFmtId="164" formatCode="_(* #,##0.00_);_(* \(#,##0.00\);_(* &quot;-&quot;??_);_(@_)"/>
    <numFmt numFmtId="165" formatCode="#,##0.0"/>
    <numFmt numFmtId="166" formatCode="0.0"/>
    <numFmt numFmtId="167" formatCode="0.0000"/>
    <numFmt numFmtId="168" formatCode="_(* #,##0.00_);_(* \(#,##0.00\);_(* &quot;-&quot;_);_(@_)"/>
    <numFmt numFmtId="169" formatCode="#,##0.000"/>
  </numFmts>
  <fonts count="20" x14ac:knownFonts="1">
    <font>
      <sz val="11"/>
      <color theme="1"/>
      <name val="Calibri"/>
      <family val="2"/>
      <scheme val="minor"/>
    </font>
    <font>
      <sz val="11"/>
      <color theme="1"/>
      <name val="Calibri"/>
      <family val="2"/>
      <scheme val="minor"/>
    </font>
    <font>
      <sz val="10"/>
      <name val="Arial"/>
      <family val="2"/>
    </font>
    <font>
      <sz val="11"/>
      <name val="Segoe UI Historic"/>
      <family val="2"/>
    </font>
    <font>
      <b/>
      <sz val="11"/>
      <name val="Segoe UI Historic"/>
      <family val="2"/>
    </font>
    <font>
      <sz val="11"/>
      <color rgb="FF0070C0"/>
      <name val="Segoe UI Historic"/>
      <family val="2"/>
    </font>
    <font>
      <b/>
      <sz val="11"/>
      <color rgb="FF0070C0"/>
      <name val="Segoe UI Historic"/>
      <family val="2"/>
    </font>
    <font>
      <strike/>
      <sz val="11"/>
      <color rgb="FF0070C0"/>
      <name val="Segoe UI Historic"/>
      <family val="2"/>
    </font>
    <font>
      <sz val="11"/>
      <color rgb="FF7030A0"/>
      <name val="Segoe UI Historic"/>
      <family val="2"/>
    </font>
    <font>
      <b/>
      <sz val="11"/>
      <color rgb="FF7030A0"/>
      <name val="Segoe UI Historic"/>
      <family val="2"/>
    </font>
    <font>
      <sz val="11"/>
      <color theme="1"/>
      <name val="Segoe UI Historic"/>
      <family val="2"/>
    </font>
    <font>
      <sz val="11"/>
      <color theme="9"/>
      <name val="Segoe UI Historic"/>
      <family val="2"/>
    </font>
    <font>
      <sz val="11"/>
      <color theme="7" tint="-0.249977111117893"/>
      <name val="Segoe UI Historic"/>
      <family val="2"/>
    </font>
    <font>
      <b/>
      <sz val="11"/>
      <color theme="7" tint="-0.249977111117893"/>
      <name val="Segoe UI Historic"/>
      <family val="2"/>
    </font>
    <font>
      <sz val="12"/>
      <color theme="1"/>
      <name val="Arial"/>
      <family val="2"/>
    </font>
    <font>
      <b/>
      <sz val="10"/>
      <name val="Segoe UI Historic"/>
      <family val="2"/>
    </font>
    <font>
      <sz val="10"/>
      <name val="Segoe UI Historic"/>
      <family val="2"/>
    </font>
    <font>
      <b/>
      <sz val="12"/>
      <color theme="1"/>
      <name val="Segoe UI Historic"/>
      <family val="2"/>
    </font>
    <font>
      <sz val="12"/>
      <color rgb="FF000000"/>
      <name val="Segoe UI Historic"/>
      <family val="2"/>
    </font>
    <font>
      <b/>
      <sz val="11"/>
      <color theme="0"/>
      <name val="Segoe UI Historic"/>
      <family val="2"/>
    </font>
  </fonts>
  <fills count="6">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4" tint="-0.249977111117893"/>
        <bgColor indexed="64"/>
      </patternFill>
    </fill>
  </fills>
  <borders count="63">
    <border>
      <left/>
      <right/>
      <top/>
      <bottom/>
      <diagonal/>
    </border>
    <border>
      <left style="medium">
        <color auto="1"/>
      </left>
      <right/>
      <top style="medium">
        <color auto="1"/>
      </top>
      <bottom/>
      <diagonal/>
    </border>
    <border>
      <left/>
      <right style="medium">
        <color auto="1"/>
      </right>
      <top style="medium">
        <color auto="1"/>
      </top>
      <bottom/>
      <diagonal/>
    </border>
    <border>
      <left/>
      <right/>
      <top style="medium">
        <color auto="1"/>
      </top>
      <bottom/>
      <diagonal/>
    </border>
    <border>
      <left style="medium">
        <color auto="1"/>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style="medium">
        <color auto="1"/>
      </right>
      <top/>
      <bottom style="thin">
        <color auto="1"/>
      </bottom>
      <diagonal/>
    </border>
    <border>
      <left style="medium">
        <color auto="1"/>
      </left>
      <right/>
      <top/>
      <bottom style="thin">
        <color auto="1"/>
      </bottom>
      <diagonal/>
    </border>
    <border>
      <left/>
      <right/>
      <top/>
      <bottom style="thin">
        <color auto="1"/>
      </bottom>
      <diagonal/>
    </border>
    <border>
      <left/>
      <right style="medium">
        <color auto="1"/>
      </right>
      <top/>
      <bottom style="thin">
        <color auto="1"/>
      </bottom>
      <diagonal/>
    </border>
    <border>
      <left style="medium">
        <color auto="1"/>
      </left>
      <right style="medium">
        <color auto="1"/>
      </right>
      <top style="thin">
        <color auto="1"/>
      </top>
      <bottom/>
      <diagonal/>
    </border>
    <border>
      <left style="medium">
        <color auto="1"/>
      </left>
      <right/>
      <top style="thin">
        <color auto="1"/>
      </top>
      <bottom/>
      <diagonal/>
    </border>
    <border>
      <left/>
      <right/>
      <top style="thin">
        <color auto="1"/>
      </top>
      <bottom/>
      <diagonal/>
    </border>
    <border>
      <left/>
      <right style="medium">
        <color auto="1"/>
      </right>
      <top style="thin">
        <color auto="1"/>
      </top>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top/>
      <bottom style="medium">
        <color auto="1"/>
      </bottom>
      <diagonal/>
    </border>
    <border>
      <left/>
      <right style="medium">
        <color auto="1"/>
      </right>
      <top/>
      <bottom style="medium">
        <color auto="1"/>
      </bottom>
      <diagonal/>
    </border>
    <border>
      <left/>
      <right/>
      <top/>
      <bottom style="medium">
        <color auto="1"/>
      </bottom>
      <diagonal/>
    </border>
    <border>
      <left style="medium">
        <color auto="1"/>
      </left>
      <right style="medium">
        <color auto="1"/>
      </right>
      <top/>
      <bottom style="medium">
        <color auto="1"/>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top style="thin">
        <color auto="1"/>
      </top>
      <bottom/>
      <diagonal/>
    </border>
    <border>
      <left style="thin">
        <color auto="1"/>
      </left>
      <right/>
      <top/>
      <bottom style="medium">
        <color auto="1"/>
      </bottom>
      <diagonal/>
    </border>
    <border>
      <left style="thin">
        <color auto="1"/>
      </left>
      <right/>
      <top/>
      <bottom style="thin">
        <color auto="1"/>
      </bottom>
      <diagonal/>
    </border>
    <border>
      <left/>
      <right style="thin">
        <color auto="1"/>
      </right>
      <top/>
      <bottom style="medium">
        <color auto="1"/>
      </bottom>
      <diagonal/>
    </border>
    <border>
      <left/>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dashDot">
        <color indexed="64"/>
      </left>
      <right style="dashDot">
        <color indexed="64"/>
      </right>
      <top style="thin">
        <color auto="1"/>
      </top>
      <bottom style="thin">
        <color auto="1"/>
      </bottom>
      <diagonal/>
    </border>
    <border>
      <left style="dashDot">
        <color indexed="64"/>
      </left>
      <right style="dashDot">
        <color indexed="64"/>
      </right>
      <top style="dashDot">
        <color indexed="64"/>
      </top>
      <bottom style="thin">
        <color auto="1"/>
      </bottom>
      <diagonal/>
    </border>
    <border>
      <left style="dashDot">
        <color indexed="64"/>
      </left>
      <right style="dashDot">
        <color indexed="64"/>
      </right>
      <top/>
      <bottom style="dashDot">
        <color indexed="64"/>
      </bottom>
      <diagonal/>
    </border>
    <border>
      <left style="dashDot">
        <color indexed="64"/>
      </left>
      <right style="dashDot">
        <color indexed="64"/>
      </right>
      <top style="thin">
        <color auto="1"/>
      </top>
      <bottom style="dashDot">
        <color indexed="64"/>
      </bottom>
      <diagonal/>
    </border>
    <border>
      <left style="dashDot">
        <color indexed="64"/>
      </left>
      <right/>
      <top style="thin">
        <color auto="1"/>
      </top>
      <bottom style="thin">
        <color auto="1"/>
      </bottom>
      <diagonal/>
    </border>
    <border>
      <left/>
      <right style="dashDot">
        <color indexed="64"/>
      </right>
      <top style="thin">
        <color auto="1"/>
      </top>
      <bottom/>
      <diagonal/>
    </border>
    <border>
      <left style="dashDot">
        <color indexed="64"/>
      </left>
      <right style="dashDot">
        <color indexed="64"/>
      </right>
      <top/>
      <bottom style="thin">
        <color auto="1"/>
      </bottom>
      <diagonal/>
    </border>
    <border>
      <left style="dashDot">
        <color indexed="64"/>
      </left>
      <right style="dashDot">
        <color indexed="64"/>
      </right>
      <top style="thin">
        <color auto="1"/>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dashDot">
        <color indexed="64"/>
      </left>
      <right style="dashDot">
        <color indexed="64"/>
      </right>
      <top style="dashDot">
        <color indexed="64"/>
      </top>
      <bottom style="dashDot">
        <color indexed="64"/>
      </bottom>
      <diagonal/>
    </border>
    <border>
      <left/>
      <right style="dashDot">
        <color indexed="64"/>
      </right>
      <top style="thin">
        <color auto="1"/>
      </top>
      <bottom style="thin">
        <color auto="1"/>
      </bottom>
      <diagonal/>
    </border>
    <border>
      <left style="dashDot">
        <color indexed="64"/>
      </left>
      <right style="dashDot">
        <color indexed="64"/>
      </right>
      <top style="dashDot">
        <color indexed="64"/>
      </top>
      <bottom/>
      <diagonal/>
    </border>
    <border>
      <left style="dashDot">
        <color indexed="64"/>
      </left>
      <right style="dashDot">
        <color indexed="64"/>
      </right>
      <top/>
      <bottom/>
      <diagonal/>
    </border>
    <border>
      <left/>
      <right style="dashDot">
        <color indexed="64"/>
      </right>
      <top style="thin">
        <color auto="1"/>
      </top>
      <bottom style="dashDot">
        <color indexed="64"/>
      </bottom>
      <diagonal/>
    </border>
    <border>
      <left style="dashDot">
        <color indexed="64"/>
      </left>
      <right/>
      <top style="thin">
        <color auto="1"/>
      </top>
      <bottom/>
      <diagonal/>
    </border>
    <border>
      <left/>
      <right style="dashDot">
        <color indexed="64"/>
      </right>
      <top/>
      <bottom/>
      <diagonal/>
    </border>
    <border>
      <left style="dashDotDot">
        <color indexed="64"/>
      </left>
      <right style="dashDotDot">
        <color indexed="64"/>
      </right>
      <top style="dashDotDot">
        <color indexed="64"/>
      </top>
      <bottom style="dashDotDot">
        <color indexed="64"/>
      </bottom>
      <diagonal/>
    </border>
    <border>
      <left style="dashDotDot">
        <color indexed="64"/>
      </left>
      <right style="dashDotDot">
        <color indexed="64"/>
      </right>
      <top/>
      <bottom style="medium">
        <color rgb="FFD3D3D3"/>
      </bottom>
      <diagonal/>
    </border>
    <border>
      <left style="dashDotDot">
        <color indexed="64"/>
      </left>
      <right style="dashDotDot">
        <color indexed="64"/>
      </right>
      <top/>
      <bottom style="dashDotDot">
        <color indexed="64"/>
      </bottom>
      <diagonal/>
    </border>
    <border>
      <left style="dashDotDot">
        <color indexed="64"/>
      </left>
      <right style="dashDotDot">
        <color indexed="64"/>
      </right>
      <top style="medium">
        <color rgb="FFD3D3D3"/>
      </top>
      <bottom style="dashDotDot">
        <color indexed="64"/>
      </bottom>
      <diagonal/>
    </border>
    <border>
      <left style="thin">
        <color theme="1" tint="0.499984740745262"/>
      </left>
      <right style="thin">
        <color theme="1" tint="0.499984740745262"/>
      </right>
      <top style="thin">
        <color theme="1" tint="0.499984740745262"/>
      </top>
      <bottom/>
      <diagonal/>
    </border>
  </borders>
  <cellStyleXfs count="8">
    <xf numFmtId="0" fontId="0" fillId="0" borderId="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0" fontId="2" fillId="0" borderId="0"/>
    <xf numFmtId="10" fontId="2" fillId="0" borderId="0"/>
    <xf numFmtId="164" fontId="2" fillId="0" borderId="0" applyFont="0" applyFill="0" applyBorder="0" applyAlignment="0" applyProtection="0"/>
    <xf numFmtId="9" fontId="2" fillId="0" borderId="0" applyFont="0" applyFill="0" applyBorder="0" applyAlignment="0" applyProtection="0"/>
  </cellStyleXfs>
  <cellXfs count="420">
    <xf numFmtId="0" fontId="0" fillId="0" borderId="0" xfId="0"/>
    <xf numFmtId="0" fontId="3" fillId="2" borderId="0" xfId="4" applyFont="1" applyFill="1" applyBorder="1" applyAlignment="1">
      <alignment vertical="center" wrapText="1"/>
    </xf>
    <xf numFmtId="0" fontId="3" fillId="2" borderId="0" xfId="4" applyFont="1" applyFill="1" applyAlignment="1">
      <alignment horizontal="justify" vertical="center" wrapText="1"/>
    </xf>
    <xf numFmtId="0" fontId="3" fillId="2" borderId="0" xfId="4" applyFont="1" applyFill="1" applyAlignment="1">
      <alignment horizontal="center" vertical="center" wrapText="1"/>
    </xf>
    <xf numFmtId="0" fontId="3" fillId="2" borderId="0" xfId="4" applyFont="1" applyFill="1" applyAlignment="1">
      <alignment vertical="center" wrapText="1"/>
    </xf>
    <xf numFmtId="9" fontId="3" fillId="2" borderId="0" xfId="3" applyFont="1" applyFill="1" applyAlignment="1">
      <alignment horizontal="center" vertical="center" wrapText="1"/>
    </xf>
    <xf numFmtId="0" fontId="4" fillId="2" borderId="0" xfId="4" applyFont="1" applyFill="1" applyAlignment="1">
      <alignment horizontal="center" vertical="center" wrapText="1"/>
    </xf>
    <xf numFmtId="0" fontId="3" fillId="2" borderId="20" xfId="4" applyFont="1" applyFill="1" applyBorder="1" applyAlignment="1">
      <alignment vertical="center" wrapText="1"/>
    </xf>
    <xf numFmtId="0" fontId="3" fillId="2" borderId="20" xfId="4" applyFont="1" applyFill="1" applyBorder="1" applyAlignment="1">
      <alignment horizontal="justify" vertical="center" wrapText="1"/>
    </xf>
    <xf numFmtId="0" fontId="3" fillId="2" borderId="20" xfId="4" applyFont="1" applyFill="1" applyBorder="1" applyAlignment="1">
      <alignment horizontal="center" vertical="center" wrapText="1"/>
    </xf>
    <xf numFmtId="0" fontId="3" fillId="2" borderId="19" xfId="4" applyFont="1" applyFill="1" applyBorder="1" applyAlignment="1">
      <alignment vertical="center" wrapText="1"/>
    </xf>
    <xf numFmtId="0" fontId="3" fillId="2" borderId="0" xfId="4" applyFont="1" applyFill="1" applyBorder="1" applyAlignment="1">
      <alignment horizontal="justify" vertical="center" wrapText="1"/>
    </xf>
    <xf numFmtId="49" fontId="3" fillId="2" borderId="0" xfId="4" applyNumberFormat="1" applyFont="1" applyFill="1" applyBorder="1" applyAlignment="1">
      <alignment horizontal="justify" vertical="center" wrapText="1"/>
    </xf>
    <xf numFmtId="1" fontId="3" fillId="2" borderId="0" xfId="4" applyNumberFormat="1" applyFont="1" applyFill="1" applyBorder="1" applyAlignment="1">
      <alignment horizontal="center" vertical="center" wrapText="1"/>
    </xf>
    <xf numFmtId="9" fontId="3" fillId="2" borderId="0" xfId="4" applyNumberFormat="1" applyFont="1" applyFill="1" applyBorder="1" applyAlignment="1">
      <alignment horizontal="center" vertical="center" wrapText="1"/>
    </xf>
    <xf numFmtId="9" fontId="3" fillId="2" borderId="0" xfId="3" applyFont="1" applyFill="1" applyBorder="1" applyAlignment="1">
      <alignment horizontal="center" vertical="center" wrapText="1"/>
    </xf>
    <xf numFmtId="0" fontId="4" fillId="2" borderId="26" xfId="4" applyFont="1" applyFill="1" applyBorder="1" applyAlignment="1">
      <alignment horizontal="justify" vertical="center" wrapText="1"/>
    </xf>
    <xf numFmtId="0" fontId="4" fillId="2" borderId="0" xfId="4" applyFont="1" applyFill="1" applyBorder="1" applyAlignment="1">
      <alignment horizontal="justify" vertical="center" wrapText="1"/>
    </xf>
    <xf numFmtId="0" fontId="5" fillId="2" borderId="0" xfId="4" applyFont="1" applyFill="1" applyBorder="1" applyAlignment="1">
      <alignment vertical="center" wrapText="1"/>
    </xf>
    <xf numFmtId="0" fontId="5" fillId="2" borderId="27" xfId="4" applyFont="1" applyFill="1" applyBorder="1" applyAlignment="1">
      <alignment horizontal="justify" vertical="center" wrapText="1"/>
    </xf>
    <xf numFmtId="10" fontId="5" fillId="2" borderId="27" xfId="5" applyFont="1" applyFill="1" applyBorder="1" applyAlignment="1">
      <alignment horizontal="justify" vertical="center" wrapText="1"/>
    </xf>
    <xf numFmtId="0" fontId="5" fillId="2" borderId="27" xfId="4" applyFont="1" applyFill="1" applyBorder="1" applyAlignment="1">
      <alignment horizontal="center" vertical="center" wrapText="1"/>
    </xf>
    <xf numFmtId="0" fontId="6" fillId="2" borderId="27" xfId="4" applyFont="1" applyFill="1" applyBorder="1" applyAlignment="1">
      <alignment horizontal="center" vertical="center" wrapText="1"/>
    </xf>
    <xf numFmtId="0" fontId="5" fillId="2" borderId="27" xfId="4" applyFont="1" applyFill="1" applyBorder="1" applyAlignment="1">
      <alignment vertical="center" wrapText="1"/>
    </xf>
    <xf numFmtId="0" fontId="5" fillId="2" borderId="27" xfId="0" applyFont="1" applyFill="1" applyBorder="1" applyAlignment="1">
      <alignment horizontal="center" vertical="center" wrapText="1"/>
    </xf>
    <xf numFmtId="9" fontId="5" fillId="2" borderId="27" xfId="3" applyFont="1" applyFill="1" applyBorder="1" applyAlignment="1">
      <alignment horizontal="center" vertical="center" wrapText="1"/>
    </xf>
    <xf numFmtId="2" fontId="5" fillId="2" borderId="27" xfId="4" applyNumberFormat="1" applyFont="1" applyFill="1" applyBorder="1" applyAlignment="1">
      <alignment horizontal="center" vertical="center" wrapText="1"/>
    </xf>
    <xf numFmtId="0" fontId="5" fillId="2" borderId="27" xfId="0" applyFont="1" applyFill="1" applyBorder="1" applyAlignment="1">
      <alignment horizontal="justify" vertical="center" wrapText="1"/>
    </xf>
    <xf numFmtId="0" fontId="5" fillId="2" borderId="27" xfId="0" applyFont="1" applyFill="1" applyBorder="1" applyAlignment="1">
      <alignment vertical="center" wrapText="1"/>
    </xf>
    <xf numFmtId="4" fontId="5" fillId="2" borderId="27" xfId="4" applyNumberFormat="1" applyFont="1" applyFill="1" applyBorder="1" applyAlignment="1">
      <alignment horizontal="center" vertical="center" wrapText="1"/>
    </xf>
    <xf numFmtId="2" fontId="5" fillId="2" borderId="27" xfId="3" applyNumberFormat="1" applyFont="1" applyFill="1" applyBorder="1" applyAlignment="1">
      <alignment horizontal="center" vertical="center" wrapText="1"/>
    </xf>
    <xf numFmtId="0" fontId="4" fillId="2" borderId="25" xfId="4" applyFont="1" applyFill="1" applyBorder="1" applyAlignment="1">
      <alignment horizontal="center" vertical="center" wrapText="1"/>
    </xf>
    <xf numFmtId="0" fontId="8" fillId="2" borderId="0" xfId="4" applyFont="1" applyFill="1" applyBorder="1" applyAlignment="1">
      <alignment vertical="center" wrapText="1"/>
    </xf>
    <xf numFmtId="0" fontId="3" fillId="2" borderId="0" xfId="4" applyFont="1" applyFill="1" applyBorder="1" applyAlignment="1">
      <alignment horizontal="center" vertical="center" wrapText="1"/>
    </xf>
    <xf numFmtId="0" fontId="4" fillId="2" borderId="0" xfId="4" applyFont="1" applyFill="1" applyBorder="1" applyAlignment="1">
      <alignment horizontal="center" vertical="center" wrapText="1"/>
    </xf>
    <xf numFmtId="1" fontId="5" fillId="2" borderId="27" xfId="4" applyNumberFormat="1" applyFont="1" applyFill="1" applyBorder="1" applyAlignment="1">
      <alignment horizontal="center" vertical="center" wrapText="1"/>
    </xf>
    <xf numFmtId="164" fontId="5" fillId="2" borderId="27" xfId="6" applyFont="1" applyFill="1" applyBorder="1" applyAlignment="1">
      <alignment horizontal="center" vertical="center" wrapText="1"/>
    </xf>
    <xf numFmtId="39" fontId="5" fillId="2" borderId="27" xfId="6" applyNumberFormat="1" applyFont="1" applyFill="1" applyBorder="1" applyAlignment="1">
      <alignment horizontal="center" vertical="center" wrapText="1"/>
    </xf>
    <xf numFmtId="10" fontId="5" fillId="2" borderId="27" xfId="5" applyFont="1" applyFill="1" applyBorder="1" applyAlignment="1">
      <alignment horizontal="center" vertical="center" wrapText="1"/>
    </xf>
    <xf numFmtId="9" fontId="5" fillId="2" borderId="27" xfId="4" applyNumberFormat="1" applyFont="1" applyFill="1" applyBorder="1" applyAlignment="1">
      <alignment horizontal="center" vertical="center" wrapText="1"/>
    </xf>
    <xf numFmtId="0" fontId="5" fillId="2" borderId="27" xfId="5" applyNumberFormat="1" applyFont="1" applyFill="1" applyBorder="1" applyAlignment="1">
      <alignment horizontal="center" vertical="center" wrapText="1"/>
    </xf>
    <xf numFmtId="9" fontId="5" fillId="2" borderId="27" xfId="0" applyNumberFormat="1" applyFont="1" applyFill="1" applyBorder="1" applyAlignment="1">
      <alignment horizontal="center" vertical="center" wrapText="1"/>
    </xf>
    <xf numFmtId="1" fontId="5" fillId="2" borderId="27" xfId="0" applyNumberFormat="1" applyFont="1" applyFill="1" applyBorder="1" applyAlignment="1">
      <alignment horizontal="center" vertical="center" wrapText="1"/>
    </xf>
    <xf numFmtId="0" fontId="5" fillId="2" borderId="27" xfId="3" applyNumberFormat="1" applyFont="1" applyFill="1" applyBorder="1" applyAlignment="1">
      <alignment horizontal="center" vertical="center" wrapText="1"/>
    </xf>
    <xf numFmtId="0" fontId="7" fillId="2" borderId="27" xfId="4" applyFont="1" applyFill="1" applyBorder="1" applyAlignment="1">
      <alignment vertical="center" wrapText="1"/>
    </xf>
    <xf numFmtId="0" fontId="6" fillId="2" borderId="28" xfId="4" applyFont="1" applyFill="1" applyBorder="1" applyAlignment="1">
      <alignment horizontal="center" vertical="center" wrapText="1"/>
    </xf>
    <xf numFmtId="167" fontId="5" fillId="2" borderId="27" xfId="4" applyNumberFormat="1" applyFont="1" applyFill="1" applyBorder="1" applyAlignment="1">
      <alignment horizontal="center" vertical="center" wrapText="1"/>
    </xf>
    <xf numFmtId="0" fontId="8" fillId="2" borderId="27" xfId="4" applyFont="1" applyFill="1" applyBorder="1" applyAlignment="1">
      <alignment horizontal="justify" vertical="center" wrapText="1"/>
    </xf>
    <xf numFmtId="10" fontId="8" fillId="2" borderId="27" xfId="5" applyFont="1" applyFill="1" applyBorder="1" applyAlignment="1">
      <alignment horizontal="justify" vertical="center" wrapText="1"/>
    </xf>
    <xf numFmtId="0" fontId="8" fillId="2" borderId="27" xfId="4" applyFont="1" applyFill="1" applyBorder="1" applyAlignment="1">
      <alignment horizontal="center" vertical="center" wrapText="1"/>
    </xf>
    <xf numFmtId="0" fontId="8" fillId="2" borderId="27" xfId="4" applyFont="1" applyFill="1" applyBorder="1" applyAlignment="1">
      <alignment vertical="center" wrapText="1"/>
    </xf>
    <xf numFmtId="166" fontId="8" fillId="2" borderId="27" xfId="4" applyNumberFormat="1" applyFont="1" applyFill="1" applyBorder="1" applyAlignment="1">
      <alignment horizontal="center" vertical="center" wrapText="1"/>
    </xf>
    <xf numFmtId="4" fontId="8" fillId="2" borderId="27" xfId="4" applyNumberFormat="1" applyFont="1" applyFill="1" applyBorder="1" applyAlignment="1">
      <alignment horizontal="center" vertical="center" wrapText="1"/>
    </xf>
    <xf numFmtId="9" fontId="8" fillId="2" borderId="27" xfId="3" applyFont="1" applyFill="1" applyBorder="1" applyAlignment="1">
      <alignment horizontal="center" vertical="center" wrapText="1"/>
    </xf>
    <xf numFmtId="165" fontId="8" fillId="2" borderId="27" xfId="4" applyNumberFormat="1" applyFont="1" applyFill="1" applyBorder="1" applyAlignment="1">
      <alignment horizontal="center" vertical="center" wrapText="1"/>
    </xf>
    <xf numFmtId="0" fontId="9" fillId="2" borderId="27" xfId="4" applyFont="1" applyFill="1" applyBorder="1" applyAlignment="1">
      <alignment horizontal="center" vertical="center" wrapText="1"/>
    </xf>
    <xf numFmtId="165" fontId="5" fillId="2" borderId="27" xfId="1" applyNumberFormat="1" applyFont="1" applyFill="1" applyBorder="1" applyAlignment="1">
      <alignment horizontal="center" vertical="center" wrapText="1"/>
    </xf>
    <xf numFmtId="4" fontId="5" fillId="2" borderId="27" xfId="1" applyNumberFormat="1" applyFont="1" applyFill="1" applyBorder="1" applyAlignment="1">
      <alignment horizontal="center" vertical="center" wrapText="1"/>
    </xf>
    <xf numFmtId="165" fontId="5" fillId="2" borderId="27" xfId="4" applyNumberFormat="1" applyFont="1" applyFill="1" applyBorder="1" applyAlignment="1">
      <alignment horizontal="center" vertical="center" wrapText="1"/>
    </xf>
    <xf numFmtId="9" fontId="5" fillId="2" borderId="27" xfId="7" applyFont="1" applyFill="1" applyBorder="1" applyAlignment="1">
      <alignment horizontal="center" vertical="center" wrapText="1"/>
    </xf>
    <xf numFmtId="0" fontId="6" fillId="2" borderId="0" xfId="4" applyFont="1" applyFill="1" applyBorder="1" applyAlignment="1">
      <alignment horizontal="center" vertical="center" wrapText="1"/>
    </xf>
    <xf numFmtId="0" fontId="5" fillId="2" borderId="47" xfId="0" applyFont="1" applyFill="1" applyBorder="1" applyAlignment="1">
      <alignment horizontal="center" vertical="center" wrapText="1"/>
    </xf>
    <xf numFmtId="0" fontId="5" fillId="2" borderId="48" xfId="0" applyFont="1" applyFill="1" applyBorder="1" applyAlignment="1">
      <alignment horizontal="center" vertical="center" wrapText="1"/>
    </xf>
    <xf numFmtId="2" fontId="5" fillId="2" borderId="27" xfId="4" applyNumberFormat="1" applyFont="1" applyFill="1" applyBorder="1" applyAlignment="1">
      <alignment horizontal="justify" vertical="center" wrapText="1"/>
    </xf>
    <xf numFmtId="0" fontId="10" fillId="2" borderId="47" xfId="0" applyFont="1" applyFill="1" applyBorder="1" applyAlignment="1">
      <alignment vertical="center" wrapText="1"/>
    </xf>
    <xf numFmtId="0" fontId="11" fillId="2" borderId="47" xfId="0" applyFont="1" applyFill="1" applyBorder="1" applyAlignment="1">
      <alignment vertical="center" wrapText="1"/>
    </xf>
    <xf numFmtId="0" fontId="5" fillId="2" borderId="47" xfId="0" applyFont="1" applyFill="1" applyBorder="1" applyAlignment="1">
      <alignment vertical="center" wrapText="1"/>
    </xf>
    <xf numFmtId="0" fontId="5" fillId="2" borderId="47" xfId="0" applyFont="1" applyFill="1" applyBorder="1" applyAlignment="1">
      <alignment horizontal="left" vertical="center" wrapText="1"/>
    </xf>
    <xf numFmtId="0" fontId="5" fillId="2" borderId="48" xfId="0" applyFont="1" applyFill="1" applyBorder="1" applyAlignment="1">
      <alignment horizontal="left" vertical="center" wrapText="1"/>
    </xf>
    <xf numFmtId="0" fontId="5" fillId="2" borderId="0" xfId="0" applyFont="1" applyFill="1" applyBorder="1" applyAlignment="1">
      <alignment horizontal="left" vertical="center" wrapText="1"/>
    </xf>
    <xf numFmtId="4" fontId="5" fillId="2" borderId="27" xfId="4" applyNumberFormat="1" applyFont="1" applyFill="1" applyBorder="1" applyAlignment="1">
      <alignment horizontal="center" vertical="center"/>
    </xf>
    <xf numFmtId="9" fontId="5" fillId="2" borderId="27" xfId="3" applyFont="1" applyFill="1" applyBorder="1" applyAlignment="1">
      <alignment horizontal="center" vertical="center"/>
    </xf>
    <xf numFmtId="0" fontId="12" fillId="2" borderId="27" xfId="4" applyFont="1" applyFill="1" applyBorder="1" applyAlignment="1">
      <alignment horizontal="justify" vertical="center" wrapText="1"/>
    </xf>
    <xf numFmtId="10" fontId="12" fillId="2" borderId="27" xfId="5" applyFont="1" applyFill="1" applyBorder="1" applyAlignment="1">
      <alignment horizontal="justify" vertical="center" wrapText="1"/>
    </xf>
    <xf numFmtId="0" fontId="12" fillId="2" borderId="27" xfId="4" applyFont="1" applyFill="1" applyBorder="1" applyAlignment="1">
      <alignment horizontal="center" vertical="center" wrapText="1"/>
    </xf>
    <xf numFmtId="0" fontId="12" fillId="2" borderId="27" xfId="4" applyFont="1" applyFill="1" applyBorder="1" applyAlignment="1">
      <alignment vertical="center" wrapText="1"/>
    </xf>
    <xf numFmtId="4" fontId="12" fillId="2" borderId="27" xfId="4" applyNumberFormat="1" applyFont="1" applyFill="1" applyBorder="1" applyAlignment="1">
      <alignment horizontal="center" vertical="center" wrapText="1"/>
    </xf>
    <xf numFmtId="2" fontId="12" fillId="2" borderId="27" xfId="4" applyNumberFormat="1" applyFont="1" applyFill="1" applyBorder="1" applyAlignment="1">
      <alignment horizontal="center" vertical="center" wrapText="1"/>
    </xf>
    <xf numFmtId="9" fontId="12" fillId="2" borderId="27" xfId="3" applyFont="1" applyFill="1" applyBorder="1" applyAlignment="1">
      <alignment horizontal="center" vertical="center" wrapText="1"/>
    </xf>
    <xf numFmtId="0" fontId="13" fillId="2" borderId="27" xfId="4" applyFont="1" applyFill="1" applyBorder="1" applyAlignment="1">
      <alignment horizontal="center" vertical="center" wrapText="1"/>
    </xf>
    <xf numFmtId="0" fontId="12" fillId="2" borderId="0" xfId="4" applyFont="1" applyFill="1" applyBorder="1" applyAlignment="1">
      <alignment vertical="center" wrapText="1"/>
    </xf>
    <xf numFmtId="166" fontId="5" fillId="2" borderId="27" xfId="4" applyNumberFormat="1" applyFont="1" applyFill="1" applyBorder="1" applyAlignment="1">
      <alignment horizontal="center" vertical="center" wrapText="1"/>
    </xf>
    <xf numFmtId="41" fontId="5" fillId="2" borderId="27" xfId="2" applyFont="1" applyFill="1" applyBorder="1" applyAlignment="1">
      <alignment horizontal="center" vertical="center" wrapText="1"/>
    </xf>
    <xf numFmtId="10" fontId="5" fillId="2" borderId="27" xfId="3" applyNumberFormat="1" applyFont="1" applyFill="1" applyBorder="1" applyAlignment="1">
      <alignment horizontal="center" vertical="center" wrapText="1"/>
    </xf>
    <xf numFmtId="0" fontId="3" fillId="2" borderId="0" xfId="4" applyFont="1" applyFill="1" applyBorder="1" applyAlignment="1">
      <alignment horizontal="center" vertical="center" wrapText="1"/>
    </xf>
    <xf numFmtId="0" fontId="5" fillId="2" borderId="27" xfId="4" applyFont="1" applyFill="1" applyBorder="1" applyAlignment="1">
      <alignment horizontal="center" vertical="center" wrapText="1"/>
    </xf>
    <xf numFmtId="0" fontId="5" fillId="2" borderId="27" xfId="4" applyFont="1" applyFill="1" applyBorder="1" applyAlignment="1">
      <alignment horizontal="center" vertical="center" wrapText="1"/>
    </xf>
    <xf numFmtId="0" fontId="5" fillId="2" borderId="27" xfId="4" applyFont="1" applyFill="1" applyBorder="1" applyAlignment="1">
      <alignment horizontal="justify" vertical="center" wrapText="1"/>
    </xf>
    <xf numFmtId="0" fontId="11" fillId="2" borderId="49" xfId="0" applyFont="1" applyFill="1" applyBorder="1" applyAlignment="1">
      <alignment vertical="center" wrapText="1"/>
    </xf>
    <xf numFmtId="0" fontId="5" fillId="2" borderId="50" xfId="0" applyFont="1" applyFill="1" applyBorder="1" applyAlignment="1">
      <alignment vertical="center" wrapText="1"/>
    </xf>
    <xf numFmtId="0" fontId="5" fillId="2" borderId="27" xfId="4" applyFont="1" applyFill="1" applyBorder="1" applyAlignment="1">
      <alignment horizontal="center" vertical="center" wrapText="1"/>
    </xf>
    <xf numFmtId="0" fontId="5" fillId="2" borderId="27" xfId="4" applyFont="1" applyFill="1" applyBorder="1" applyAlignment="1">
      <alignment horizontal="justify" vertical="center" wrapText="1"/>
    </xf>
    <xf numFmtId="0" fontId="5" fillId="0" borderId="27" xfId="0" applyFont="1" applyFill="1" applyBorder="1" applyAlignment="1">
      <alignment horizontal="center" vertical="center" wrapText="1"/>
    </xf>
    <xf numFmtId="1" fontId="5" fillId="0" borderId="27" xfId="4" applyNumberFormat="1" applyFont="1" applyFill="1" applyBorder="1" applyAlignment="1">
      <alignment horizontal="center" vertical="center" wrapText="1"/>
    </xf>
    <xf numFmtId="165" fontId="5" fillId="0" borderId="27" xfId="1" applyNumberFormat="1" applyFont="1" applyFill="1" applyBorder="1" applyAlignment="1">
      <alignment horizontal="center" vertical="center" wrapText="1"/>
    </xf>
    <xf numFmtId="9" fontId="5" fillId="0" borderId="27" xfId="3" applyFont="1" applyFill="1" applyBorder="1" applyAlignment="1">
      <alignment horizontal="center" vertical="center" wrapText="1"/>
    </xf>
    <xf numFmtId="4" fontId="5" fillId="0" borderId="27" xfId="1" applyNumberFormat="1" applyFont="1" applyFill="1" applyBorder="1" applyAlignment="1">
      <alignment horizontal="center" vertical="center" wrapText="1"/>
    </xf>
    <xf numFmtId="0" fontId="5" fillId="0" borderId="27" xfId="0" applyFont="1" applyFill="1" applyBorder="1" applyAlignment="1">
      <alignment horizontal="justify" vertical="center" wrapText="1"/>
    </xf>
    <xf numFmtId="0" fontId="5" fillId="2" borderId="27" xfId="6" applyNumberFormat="1" applyFont="1" applyFill="1" applyBorder="1" applyAlignment="1">
      <alignment horizontal="center" vertical="center" wrapText="1"/>
    </xf>
    <xf numFmtId="0" fontId="15" fillId="2" borderId="29" xfId="0" applyNumberFormat="1" applyFont="1" applyFill="1" applyBorder="1" applyAlignment="1">
      <alignment horizontal="center" vertical="center" wrapText="1"/>
    </xf>
    <xf numFmtId="0" fontId="15" fillId="2" borderId="35" xfId="0" applyNumberFormat="1" applyFont="1" applyFill="1" applyBorder="1" applyAlignment="1">
      <alignment horizontal="center" vertical="center" wrapText="1"/>
    </xf>
    <xf numFmtId="2" fontId="15" fillId="0" borderId="13" xfId="0" applyNumberFormat="1" applyFont="1" applyFill="1" applyBorder="1" applyAlignment="1">
      <alignment horizontal="center" vertical="center" wrapText="1"/>
    </xf>
    <xf numFmtId="0" fontId="16" fillId="2" borderId="0" xfId="0" applyFont="1" applyFill="1" applyAlignment="1">
      <alignment horizontal="center"/>
    </xf>
    <xf numFmtId="0" fontId="15" fillId="0" borderId="27" xfId="0" applyNumberFormat="1" applyFont="1" applyFill="1" applyBorder="1" applyAlignment="1">
      <alignment horizontal="center" vertical="center" wrapText="1"/>
    </xf>
    <xf numFmtId="0" fontId="15" fillId="0" borderId="29" xfId="0" applyNumberFormat="1" applyFont="1" applyFill="1" applyBorder="1" applyAlignment="1">
      <alignment horizontal="center" vertical="center" wrapText="1"/>
    </xf>
    <xf numFmtId="2" fontId="15" fillId="0" borderId="40" xfId="0" applyNumberFormat="1" applyFont="1" applyFill="1" applyBorder="1" applyAlignment="1">
      <alignment horizontal="center" vertical="center" wrapText="1"/>
    </xf>
    <xf numFmtId="1" fontId="15" fillId="0" borderId="28" xfId="0" applyNumberFormat="1" applyFont="1" applyFill="1" applyBorder="1" applyAlignment="1">
      <alignment horizontal="center" vertical="center" wrapText="1"/>
    </xf>
    <xf numFmtId="1" fontId="15" fillId="0" borderId="27" xfId="0" applyNumberFormat="1" applyFont="1" applyFill="1" applyBorder="1" applyAlignment="1">
      <alignment horizontal="center" vertical="center" wrapText="1"/>
    </xf>
    <xf numFmtId="0" fontId="16" fillId="0" borderId="27" xfId="0" applyNumberFormat="1" applyFont="1" applyFill="1" applyBorder="1" applyAlignment="1">
      <alignment horizontal="center" vertical="center" wrapText="1"/>
    </xf>
    <xf numFmtId="0" fontId="16" fillId="0" borderId="29" xfId="0" applyNumberFormat="1" applyFont="1" applyFill="1" applyBorder="1" applyAlignment="1">
      <alignment horizontal="center" vertical="center" wrapText="1"/>
    </xf>
    <xf numFmtId="0" fontId="16" fillId="0" borderId="39" xfId="0" applyFont="1" applyBorder="1" applyAlignment="1">
      <alignment horizontal="center" vertical="center"/>
    </xf>
    <xf numFmtId="168" fontId="16" fillId="2" borderId="28" xfId="2" applyNumberFormat="1" applyFont="1" applyFill="1" applyBorder="1" applyAlignment="1">
      <alignment vertical="center"/>
    </xf>
    <xf numFmtId="168" fontId="16" fillId="2" borderId="27" xfId="2" applyNumberFormat="1" applyFont="1" applyFill="1" applyBorder="1" applyAlignment="1">
      <alignment vertical="center"/>
    </xf>
    <xf numFmtId="2" fontId="15" fillId="4" borderId="39" xfId="0" applyNumberFormat="1" applyFont="1" applyFill="1" applyBorder="1" applyAlignment="1">
      <alignment horizontal="center" vertical="center" wrapText="1"/>
    </xf>
    <xf numFmtId="2" fontId="15" fillId="4" borderId="41" xfId="0" applyNumberFormat="1" applyFont="1" applyFill="1" applyBorder="1" applyAlignment="1">
      <alignment horizontal="center" vertical="center" wrapText="1"/>
    </xf>
    <xf numFmtId="2" fontId="15" fillId="0" borderId="54" xfId="0" applyNumberFormat="1" applyFont="1" applyFill="1" applyBorder="1" applyAlignment="1">
      <alignment horizontal="center" vertical="center" wrapText="1"/>
    </xf>
    <xf numFmtId="2" fontId="15" fillId="2" borderId="35" xfId="0" applyNumberFormat="1" applyFont="1" applyFill="1" applyBorder="1" applyAlignment="1">
      <alignment horizontal="center" vertical="center" wrapText="1"/>
    </xf>
    <xf numFmtId="9" fontId="15" fillId="2" borderId="35" xfId="3" applyFont="1" applyFill="1" applyBorder="1" applyAlignment="1">
      <alignment horizontal="center" vertical="center" wrapText="1"/>
    </xf>
    <xf numFmtId="2" fontId="15" fillId="2" borderId="13" xfId="0" applyNumberFormat="1" applyFont="1" applyFill="1" applyBorder="1" applyAlignment="1">
      <alignment horizontal="center" vertical="center" wrapText="1"/>
    </xf>
    <xf numFmtId="9" fontId="15" fillId="2" borderId="13" xfId="3" applyFont="1" applyFill="1" applyBorder="1" applyAlignment="1">
      <alignment horizontal="center" vertical="center" wrapText="1"/>
    </xf>
    <xf numFmtId="0" fontId="16" fillId="0" borderId="39" xfId="0" applyNumberFormat="1" applyFont="1" applyBorder="1" applyAlignment="1">
      <alignment horizontal="center" vertical="center"/>
    </xf>
    <xf numFmtId="168" fontId="16" fillId="0" borderId="28" xfId="2" applyNumberFormat="1" applyFont="1" applyBorder="1" applyAlignment="1">
      <alignment vertical="center"/>
    </xf>
    <xf numFmtId="168" fontId="16" fillId="0" borderId="27" xfId="2" applyNumberFormat="1" applyFont="1" applyBorder="1" applyAlignment="1">
      <alignment vertical="center"/>
    </xf>
    <xf numFmtId="168" fontId="16" fillId="0" borderId="28" xfId="2" applyNumberFormat="1" applyFont="1" applyFill="1" applyBorder="1" applyAlignment="1">
      <alignment vertical="center"/>
    </xf>
    <xf numFmtId="168" fontId="16" fillId="0" borderId="27" xfId="2" applyNumberFormat="1" applyFont="1" applyFill="1" applyBorder="1" applyAlignment="1">
      <alignment vertical="center"/>
    </xf>
    <xf numFmtId="0" fontId="16" fillId="2" borderId="0" xfId="0" applyNumberFormat="1" applyFont="1" applyFill="1" applyAlignment="1">
      <alignment horizontal="center"/>
    </xf>
    <xf numFmtId="0" fontId="16" fillId="0" borderId="31" xfId="0" applyNumberFormat="1" applyFont="1" applyFill="1" applyBorder="1" applyAlignment="1">
      <alignment horizontal="center" vertical="center" wrapText="1"/>
    </xf>
    <xf numFmtId="0" fontId="16" fillId="0" borderId="29" xfId="0" applyFont="1" applyFill="1" applyBorder="1" applyAlignment="1">
      <alignment horizontal="center" vertical="center"/>
    </xf>
    <xf numFmtId="2" fontId="16" fillId="0" borderId="28" xfId="0" applyNumberFormat="1" applyFont="1" applyFill="1" applyBorder="1" applyAlignment="1">
      <alignment horizontal="center" vertical="center"/>
    </xf>
    <xf numFmtId="2" fontId="16" fillId="0" borderId="27" xfId="0" applyNumberFormat="1" applyFont="1" applyFill="1" applyBorder="1" applyAlignment="1">
      <alignment horizontal="center" vertical="center"/>
    </xf>
    <xf numFmtId="2" fontId="16" fillId="0" borderId="30" xfId="0" applyNumberFormat="1" applyFont="1" applyFill="1" applyBorder="1" applyAlignment="1">
      <alignment horizontal="center" vertical="center"/>
    </xf>
    <xf numFmtId="2" fontId="16" fillId="0" borderId="16" xfId="0" applyNumberFormat="1" applyFont="1" applyFill="1" applyBorder="1" applyAlignment="1">
      <alignment horizontal="center" vertical="center"/>
    </xf>
    <xf numFmtId="2" fontId="15" fillId="4" borderId="51" xfId="0" applyNumberFormat="1" applyFont="1" applyFill="1" applyBorder="1" applyAlignment="1">
      <alignment horizontal="center" vertical="center"/>
    </xf>
    <xf numFmtId="168" fontId="15" fillId="4" borderId="51" xfId="2" applyNumberFormat="1" applyFont="1" applyFill="1" applyBorder="1" applyAlignment="1">
      <alignment horizontal="center" vertical="center"/>
    </xf>
    <xf numFmtId="0" fontId="15" fillId="0" borderId="0" xfId="0" applyNumberFormat="1" applyFont="1" applyFill="1" applyBorder="1" applyAlignment="1">
      <alignment horizontal="center" vertical="center" wrapText="1"/>
    </xf>
    <xf numFmtId="168" fontId="16" fillId="2" borderId="54" xfId="2" applyNumberFormat="1" applyFont="1" applyFill="1" applyBorder="1" applyAlignment="1">
      <alignment horizontal="center" vertical="center"/>
    </xf>
    <xf numFmtId="168" fontId="16" fillId="0" borderId="0" xfId="2" applyNumberFormat="1" applyFont="1" applyBorder="1" applyAlignment="1">
      <alignment vertical="center"/>
    </xf>
    <xf numFmtId="0" fontId="16" fillId="2" borderId="0" xfId="0" applyFont="1" applyFill="1" applyBorder="1" applyAlignment="1">
      <alignment horizontal="center"/>
    </xf>
    <xf numFmtId="2" fontId="15" fillId="0" borderId="39" xfId="0" applyNumberFormat="1" applyFont="1" applyFill="1" applyBorder="1" applyAlignment="1">
      <alignment horizontal="center" vertical="center" wrapText="1"/>
    </xf>
    <xf numFmtId="0" fontId="16" fillId="0" borderId="13" xfId="0" applyNumberFormat="1" applyFont="1" applyFill="1" applyBorder="1" applyAlignment="1">
      <alignment horizontal="center" vertical="center" wrapText="1"/>
    </xf>
    <xf numFmtId="0" fontId="16" fillId="2" borderId="29" xfId="0" applyNumberFormat="1" applyFont="1" applyFill="1" applyBorder="1" applyAlignment="1">
      <alignment horizontal="center" vertical="center" wrapText="1"/>
    </xf>
    <xf numFmtId="2" fontId="16" fillId="2" borderId="28" xfId="4" applyNumberFormat="1" applyFont="1" applyFill="1" applyBorder="1" applyAlignment="1">
      <alignment horizontal="center" vertical="center" wrapText="1"/>
    </xf>
    <xf numFmtId="2" fontId="16" fillId="2" borderId="27" xfId="4" applyNumberFormat="1" applyFont="1" applyFill="1" applyBorder="1" applyAlignment="1">
      <alignment horizontal="center" vertical="center" wrapText="1"/>
    </xf>
    <xf numFmtId="0" fontId="16" fillId="2" borderId="35" xfId="0" applyNumberFormat="1" applyFont="1" applyFill="1" applyBorder="1" applyAlignment="1">
      <alignment horizontal="center" vertical="center" wrapText="1"/>
    </xf>
    <xf numFmtId="2" fontId="16" fillId="2" borderId="27" xfId="0" applyNumberFormat="1" applyFont="1" applyFill="1" applyBorder="1" applyAlignment="1">
      <alignment horizontal="center" vertical="center" wrapText="1"/>
    </xf>
    <xf numFmtId="2" fontId="15" fillId="4" borderId="52" xfId="0" applyNumberFormat="1" applyFont="1" applyFill="1" applyBorder="1" applyAlignment="1">
      <alignment horizontal="center" vertical="center" wrapText="1"/>
    </xf>
    <xf numFmtId="2" fontId="15" fillId="4" borderId="42" xfId="0" applyNumberFormat="1" applyFont="1" applyFill="1" applyBorder="1" applyAlignment="1">
      <alignment horizontal="center" vertical="center" wrapText="1"/>
    </xf>
    <xf numFmtId="0" fontId="15" fillId="2" borderId="13" xfId="0" applyNumberFormat="1" applyFont="1" applyFill="1" applyBorder="1" applyAlignment="1">
      <alignment horizontal="center" vertical="center" wrapText="1"/>
    </xf>
    <xf numFmtId="2" fontId="15" fillId="2" borderId="0" xfId="0" applyNumberFormat="1" applyFont="1" applyFill="1" applyBorder="1" applyAlignment="1">
      <alignment horizontal="center" vertical="center" wrapText="1"/>
    </xf>
    <xf numFmtId="9" fontId="15" fillId="2" borderId="0" xfId="3" applyFont="1" applyFill="1" applyBorder="1" applyAlignment="1">
      <alignment horizontal="center" vertical="center" wrapText="1"/>
    </xf>
    <xf numFmtId="166" fontId="16" fillId="0" borderId="39" xfId="2" applyNumberFormat="1" applyFont="1" applyBorder="1" applyAlignment="1">
      <alignment horizontal="center" vertical="center"/>
    </xf>
    <xf numFmtId="0" fontId="16" fillId="2" borderId="33" xfId="0" applyFont="1" applyFill="1" applyBorder="1" applyAlignment="1">
      <alignment horizontal="center" vertical="center" wrapText="1"/>
    </xf>
    <xf numFmtId="0" fontId="15" fillId="0" borderId="27" xfId="0" applyNumberFormat="1" applyFont="1" applyBorder="1" applyAlignment="1">
      <alignment horizontal="center" vertical="center" wrapText="1"/>
    </xf>
    <xf numFmtId="0" fontId="15" fillId="0" borderId="29" xfId="0" applyNumberFormat="1" applyFont="1" applyBorder="1" applyAlignment="1">
      <alignment horizontal="center" vertical="center" wrapText="1"/>
    </xf>
    <xf numFmtId="2" fontId="15" fillId="0" borderId="40" xfId="0" applyNumberFormat="1" applyFont="1" applyFill="1" applyBorder="1" applyAlignment="1" applyProtection="1">
      <alignment horizontal="center" vertical="center" wrapText="1"/>
      <protection locked="0"/>
    </xf>
    <xf numFmtId="1" fontId="15" fillId="0" borderId="28" xfId="0" applyNumberFormat="1" applyFont="1" applyBorder="1" applyAlignment="1">
      <alignment horizontal="center" vertical="center" wrapText="1"/>
    </xf>
    <xf numFmtId="1" fontId="15" fillId="0" borderId="27" xfId="0" applyNumberFormat="1" applyFont="1" applyBorder="1" applyAlignment="1">
      <alignment horizontal="center" vertical="center" wrapText="1"/>
    </xf>
    <xf numFmtId="0" fontId="16" fillId="0" borderId="27" xfId="0" applyFont="1" applyFill="1" applyBorder="1" applyAlignment="1">
      <alignment horizontal="center" vertical="center" wrapText="1"/>
    </xf>
    <xf numFmtId="0" fontId="16" fillId="0" borderId="29" xfId="0" applyFont="1" applyFill="1" applyBorder="1" applyAlignment="1">
      <alignment horizontal="center" vertical="center" wrapText="1"/>
    </xf>
    <xf numFmtId="2" fontId="16" fillId="0" borderId="39" xfId="0" applyNumberFormat="1" applyFont="1" applyFill="1" applyBorder="1" applyAlignment="1">
      <alignment horizontal="center" vertical="center" wrapText="1"/>
    </xf>
    <xf numFmtId="0" fontId="16" fillId="0" borderId="28" xfId="0" applyFont="1" applyFill="1" applyBorder="1" applyAlignment="1">
      <alignment horizontal="center" vertical="center" wrapText="1"/>
    </xf>
    <xf numFmtId="0" fontId="16" fillId="0" borderId="29" xfId="0" applyFont="1" applyFill="1" applyBorder="1" applyAlignment="1">
      <alignment horizontal="left" vertical="center" wrapText="1"/>
    </xf>
    <xf numFmtId="165" fontId="16" fillId="0" borderId="28" xfId="0" applyNumberFormat="1" applyFont="1" applyFill="1" applyBorder="1" applyAlignment="1">
      <alignment horizontal="center" vertical="center"/>
    </xf>
    <xf numFmtId="165" fontId="16" fillId="0" borderId="27" xfId="0" applyNumberFormat="1" applyFont="1" applyFill="1" applyBorder="1" applyAlignment="1">
      <alignment horizontal="center" vertical="center"/>
    </xf>
    <xf numFmtId="4" fontId="16" fillId="0" borderId="27" xfId="0" applyNumberFormat="1" applyFont="1" applyFill="1" applyBorder="1" applyAlignment="1">
      <alignment horizontal="center" vertical="center"/>
    </xf>
    <xf numFmtId="169" fontId="16" fillId="0" borderId="27" xfId="0" applyNumberFormat="1" applyFont="1" applyFill="1" applyBorder="1" applyAlignment="1">
      <alignment horizontal="center" vertical="center"/>
    </xf>
    <xf numFmtId="166" fontId="15" fillId="4" borderId="39" xfId="0" applyNumberFormat="1" applyFont="1" applyFill="1" applyBorder="1" applyAlignment="1">
      <alignment horizontal="center" vertical="center" wrapText="1"/>
    </xf>
    <xf numFmtId="166" fontId="15" fillId="4" borderId="52" xfId="0" applyNumberFormat="1" applyFont="1" applyFill="1" applyBorder="1" applyAlignment="1">
      <alignment horizontal="center" vertical="center" wrapText="1"/>
    </xf>
    <xf numFmtId="166" fontId="15" fillId="2" borderId="0" xfId="0" applyNumberFormat="1" applyFont="1" applyFill="1" applyBorder="1" applyAlignment="1">
      <alignment horizontal="center" vertical="center" wrapText="1"/>
    </xf>
    <xf numFmtId="165" fontId="16" fillId="0" borderId="39" xfId="0" applyNumberFormat="1" applyFont="1" applyFill="1" applyBorder="1" applyAlignment="1">
      <alignment horizontal="center" vertical="center"/>
    </xf>
    <xf numFmtId="0" fontId="16" fillId="2" borderId="13" xfId="0" applyNumberFormat="1" applyFont="1" applyFill="1" applyBorder="1" applyAlignment="1">
      <alignment horizontal="center" vertical="center" wrapText="1"/>
    </xf>
    <xf numFmtId="0" fontId="16" fillId="2" borderId="27" xfId="0" applyNumberFormat="1" applyFont="1" applyFill="1" applyBorder="1" applyAlignment="1">
      <alignment horizontal="center" vertical="center" wrapText="1"/>
    </xf>
    <xf numFmtId="0" fontId="15" fillId="2" borderId="27" xfId="0" applyFont="1" applyFill="1" applyBorder="1" applyAlignment="1">
      <alignment horizontal="center" vertical="center" wrapText="1"/>
    </xf>
    <xf numFmtId="0" fontId="15" fillId="2" borderId="29" xfId="0" applyFont="1" applyFill="1" applyBorder="1" applyAlignment="1">
      <alignment horizontal="center" vertical="center" wrapText="1"/>
    </xf>
    <xf numFmtId="0" fontId="15" fillId="2" borderId="39" xfId="0" applyFont="1" applyFill="1" applyBorder="1" applyAlignment="1">
      <alignment horizontal="center" vertical="center" wrapText="1"/>
    </xf>
    <xf numFmtId="0" fontId="15" fillId="2" borderId="28"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29" xfId="0" applyFont="1" applyFill="1" applyBorder="1" applyAlignment="1">
      <alignment horizontal="center" vertical="center" wrapText="1"/>
    </xf>
    <xf numFmtId="2" fontId="16" fillId="2" borderId="39" xfId="0" applyNumberFormat="1" applyFont="1" applyFill="1" applyBorder="1" applyAlignment="1">
      <alignment horizontal="center" vertical="center" wrapText="1"/>
    </xf>
    <xf numFmtId="0" fontId="16" fillId="2" borderId="28" xfId="0" applyFont="1" applyFill="1" applyBorder="1" applyAlignment="1">
      <alignment horizontal="center" vertical="center" wrapText="1"/>
    </xf>
    <xf numFmtId="2" fontId="16" fillId="2" borderId="42" xfId="0" applyNumberFormat="1" applyFont="1" applyFill="1" applyBorder="1" applyAlignment="1">
      <alignment horizontal="center" vertical="center" wrapText="1"/>
    </xf>
    <xf numFmtId="165" fontId="15" fillId="4" borderId="28" xfId="0" applyNumberFormat="1" applyFont="1" applyFill="1" applyBorder="1" applyAlignment="1">
      <alignment horizontal="center" vertical="center" wrapText="1"/>
    </xf>
    <xf numFmtId="165" fontId="15" fillId="4" borderId="27" xfId="0" applyNumberFormat="1" applyFont="1" applyFill="1" applyBorder="1" applyAlignment="1">
      <alignment horizontal="center" vertical="center" wrapText="1"/>
    </xf>
    <xf numFmtId="2" fontId="15" fillId="0" borderId="53" xfId="0" applyNumberFormat="1" applyFont="1" applyFill="1" applyBorder="1" applyAlignment="1">
      <alignment horizontal="center" vertical="center" wrapText="1"/>
    </xf>
    <xf numFmtId="0" fontId="15" fillId="0" borderId="27" xfId="0" applyFont="1" applyBorder="1" applyAlignment="1">
      <alignment horizontal="center" vertical="center" wrapText="1"/>
    </xf>
    <xf numFmtId="0" fontId="15" fillId="0" borderId="27" xfId="0" applyFont="1" applyFill="1" applyBorder="1" applyAlignment="1">
      <alignment horizontal="center" vertical="center" wrapText="1"/>
    </xf>
    <xf numFmtId="0" fontId="15" fillId="0" borderId="29" xfId="0" applyFont="1" applyBorder="1" applyAlignment="1">
      <alignment horizontal="center" vertical="center" wrapText="1"/>
    </xf>
    <xf numFmtId="0" fontId="15" fillId="0" borderId="39" xfId="0" applyFont="1" applyBorder="1" applyAlignment="1">
      <alignment horizontal="center" vertical="center" wrapText="1"/>
    </xf>
    <xf numFmtId="0" fontId="15" fillId="0" borderId="28" xfId="0" applyFont="1" applyBorder="1" applyAlignment="1">
      <alignment horizontal="center" vertical="center" wrapText="1"/>
    </xf>
    <xf numFmtId="2" fontId="15" fillId="0" borderId="0" xfId="0" applyNumberFormat="1" applyFont="1" applyFill="1" applyBorder="1" applyAlignment="1">
      <alignment horizontal="center" vertical="center" wrapText="1"/>
    </xf>
    <xf numFmtId="0" fontId="15" fillId="0" borderId="40" xfId="0" applyFont="1" applyBorder="1" applyAlignment="1">
      <alignment horizontal="center" vertical="center" wrapText="1"/>
    </xf>
    <xf numFmtId="165" fontId="16" fillId="0" borderId="42" xfId="0" applyNumberFormat="1" applyFont="1" applyFill="1" applyBorder="1" applyAlignment="1">
      <alignment horizontal="center" vertical="center"/>
    </xf>
    <xf numFmtId="2" fontId="16" fillId="0" borderId="45" xfId="0" applyNumberFormat="1" applyFont="1" applyFill="1" applyBorder="1" applyAlignment="1">
      <alignment horizontal="center" vertical="center" wrapText="1"/>
    </xf>
    <xf numFmtId="2" fontId="15" fillId="4" borderId="28" xfId="0" applyNumberFormat="1" applyFont="1" applyFill="1" applyBorder="1" applyAlignment="1">
      <alignment horizontal="center" vertical="center" wrapText="1"/>
    </xf>
    <xf numFmtId="2" fontId="15" fillId="4" borderId="27" xfId="0" applyNumberFormat="1" applyFont="1" applyFill="1" applyBorder="1" applyAlignment="1">
      <alignment horizontal="center" vertical="center" wrapText="1"/>
    </xf>
    <xf numFmtId="0" fontId="16" fillId="2" borderId="0" xfId="0" applyNumberFormat="1" applyFont="1" applyFill="1" applyBorder="1" applyAlignment="1">
      <alignment horizontal="center" vertical="center" wrapText="1"/>
    </xf>
    <xf numFmtId="2" fontId="16" fillId="0" borderId="54" xfId="0" applyNumberFormat="1" applyFont="1" applyFill="1" applyBorder="1" applyAlignment="1">
      <alignment horizontal="center" vertical="center" wrapText="1"/>
    </xf>
    <xf numFmtId="2" fontId="16" fillId="2" borderId="0" xfId="0" applyNumberFormat="1" applyFont="1" applyFill="1" applyBorder="1" applyAlignment="1">
      <alignment horizontal="center" vertical="center" wrapText="1"/>
    </xf>
    <xf numFmtId="2" fontId="16" fillId="0" borderId="39" xfId="4" applyNumberFormat="1" applyFont="1" applyFill="1" applyBorder="1" applyAlignment="1">
      <alignment horizontal="center" vertical="center" wrapText="1"/>
    </xf>
    <xf numFmtId="2" fontId="15" fillId="0" borderId="28" xfId="0" applyNumberFormat="1" applyFont="1" applyFill="1" applyBorder="1" applyAlignment="1">
      <alignment horizontal="center" vertical="center" wrapText="1"/>
    </xf>
    <xf numFmtId="2" fontId="15" fillId="0" borderId="27" xfId="0" applyNumberFormat="1" applyFont="1" applyFill="1" applyBorder="1" applyAlignment="1">
      <alignment horizontal="center" vertical="center" wrapText="1"/>
    </xf>
    <xf numFmtId="2" fontId="16" fillId="0" borderId="27" xfId="0" applyNumberFormat="1" applyFont="1" applyFill="1" applyBorder="1" applyAlignment="1">
      <alignment horizontal="center" vertical="center" wrapText="1"/>
    </xf>
    <xf numFmtId="0" fontId="15" fillId="2" borderId="0" xfId="0" applyNumberFormat="1" applyFont="1" applyFill="1" applyBorder="1" applyAlignment="1">
      <alignment horizontal="center" vertical="center" wrapText="1"/>
    </xf>
    <xf numFmtId="1" fontId="16" fillId="0" borderId="27" xfId="0" applyNumberFormat="1" applyFont="1" applyFill="1" applyBorder="1" applyAlignment="1">
      <alignment horizontal="center" vertical="center" wrapText="1"/>
    </xf>
    <xf numFmtId="0" fontId="16" fillId="2" borderId="0" xfId="0" applyFont="1" applyFill="1" applyAlignment="1">
      <alignment horizontal="center" vertical="center"/>
    </xf>
    <xf numFmtId="0" fontId="16" fillId="2" borderId="0" xfId="0" applyFont="1" applyFill="1" applyAlignment="1">
      <alignment horizontal="center" vertical="center" wrapText="1"/>
    </xf>
    <xf numFmtId="2" fontId="16" fillId="0" borderId="54" xfId="0" applyNumberFormat="1" applyFont="1" applyFill="1" applyBorder="1" applyAlignment="1">
      <alignment horizontal="center" vertical="center"/>
    </xf>
    <xf numFmtId="2" fontId="16" fillId="2" borderId="0" xfId="0" applyNumberFormat="1" applyFont="1" applyFill="1" applyAlignment="1">
      <alignment horizontal="center" vertical="center"/>
    </xf>
    <xf numFmtId="1" fontId="15" fillId="0" borderId="29" xfId="0" applyNumberFormat="1" applyFont="1" applyBorder="1" applyAlignment="1">
      <alignment horizontal="center" vertical="center" wrapText="1"/>
    </xf>
    <xf numFmtId="0" fontId="15" fillId="2" borderId="0" xfId="0" applyFont="1" applyFill="1" applyAlignment="1">
      <alignment horizontal="center"/>
    </xf>
    <xf numFmtId="0" fontId="16" fillId="0" borderId="39" xfId="0" applyFont="1" applyFill="1" applyBorder="1" applyAlignment="1">
      <alignment horizontal="center" vertical="center" wrapText="1"/>
    </xf>
    <xf numFmtId="0" fontId="16" fillId="0" borderId="31" xfId="0" applyFont="1" applyFill="1" applyBorder="1" applyAlignment="1">
      <alignment horizontal="center" vertical="center" wrapText="1"/>
    </xf>
    <xf numFmtId="2" fontId="16" fillId="2" borderId="43" xfId="4" applyNumberFormat="1" applyFont="1" applyFill="1" applyBorder="1" applyAlignment="1">
      <alignment horizontal="center" vertical="center" wrapText="1"/>
    </xf>
    <xf numFmtId="2" fontId="16" fillId="2" borderId="52" xfId="4" applyNumberFormat="1" applyFont="1" applyFill="1" applyBorder="1" applyAlignment="1">
      <alignment horizontal="center" vertical="center" wrapText="1"/>
    </xf>
    <xf numFmtId="2" fontId="16" fillId="2" borderId="39" xfId="4" applyNumberFormat="1" applyFont="1" applyFill="1" applyBorder="1" applyAlignment="1">
      <alignment horizontal="center" vertical="center" wrapText="1"/>
    </xf>
    <xf numFmtId="0" fontId="16" fillId="0" borderId="16" xfId="0" applyFont="1" applyFill="1" applyBorder="1" applyAlignment="1">
      <alignment horizontal="center" vertical="center" wrapText="1"/>
    </xf>
    <xf numFmtId="0" fontId="16" fillId="2" borderId="31" xfId="0" applyNumberFormat="1" applyFont="1" applyFill="1" applyBorder="1" applyAlignment="1">
      <alignment horizontal="center" vertical="center" wrapText="1"/>
    </xf>
    <xf numFmtId="0" fontId="16" fillId="0" borderId="46" xfId="0" applyFont="1" applyFill="1" applyBorder="1" applyAlignment="1">
      <alignment horizontal="center" vertical="center" wrapText="1"/>
    </xf>
    <xf numFmtId="2" fontId="15" fillId="4" borderId="44" xfId="0" applyNumberFormat="1" applyFont="1" applyFill="1" applyBorder="1" applyAlignment="1">
      <alignment horizontal="center" vertical="center" wrapText="1"/>
    </xf>
    <xf numFmtId="2" fontId="15" fillId="4" borderId="46" xfId="0" applyNumberFormat="1" applyFont="1" applyFill="1" applyBorder="1" applyAlignment="1">
      <alignment horizontal="center" vertical="center" wrapText="1"/>
    </xf>
    <xf numFmtId="2" fontId="15" fillId="0" borderId="39" xfId="0" applyNumberFormat="1" applyFont="1" applyFill="1" applyBorder="1" applyAlignment="1" applyProtection="1">
      <alignment horizontal="center" vertical="center" wrapText="1"/>
      <protection locked="0"/>
    </xf>
    <xf numFmtId="0" fontId="16" fillId="0" borderId="0" xfId="0" applyFont="1" applyFill="1" applyBorder="1" applyAlignment="1">
      <alignment horizontal="center" vertical="center" wrapText="1"/>
    </xf>
    <xf numFmtId="0" fontId="16" fillId="2" borderId="27" xfId="0" applyFont="1" applyFill="1" applyBorder="1" applyAlignment="1" applyProtection="1">
      <alignment horizontal="center" vertical="center" wrapText="1"/>
      <protection locked="0"/>
    </xf>
    <xf numFmtId="2" fontId="16" fillId="2" borderId="28" xfId="0" applyNumberFormat="1" applyFont="1" applyFill="1" applyBorder="1" applyAlignment="1" applyProtection="1">
      <alignment horizontal="center" vertical="center" wrapText="1"/>
      <protection locked="0"/>
    </xf>
    <xf numFmtId="0" fontId="16" fillId="0" borderId="27" xfId="0" applyFont="1" applyFill="1" applyBorder="1" applyAlignment="1">
      <alignment horizontal="center" vertical="center"/>
    </xf>
    <xf numFmtId="2" fontId="16" fillId="0" borderId="39" xfId="0" applyNumberFormat="1" applyFont="1" applyFill="1" applyBorder="1" applyAlignment="1">
      <alignment horizontal="center" vertical="center"/>
    </xf>
    <xf numFmtId="0" fontId="16" fillId="0" borderId="28" xfId="0" applyFont="1" applyFill="1" applyBorder="1" applyAlignment="1">
      <alignment horizontal="center" vertical="center"/>
    </xf>
    <xf numFmtId="0" fontId="16" fillId="0" borderId="27" xfId="0" applyNumberFormat="1" applyFont="1" applyBorder="1" applyAlignment="1">
      <alignment horizontal="center" vertical="center" wrapText="1"/>
    </xf>
    <xf numFmtId="0" fontId="16" fillId="0" borderId="28" xfId="2" applyNumberFormat="1" applyFont="1" applyBorder="1" applyAlignment="1">
      <alignment horizontal="center" vertical="center"/>
    </xf>
    <xf numFmtId="0" fontId="16" fillId="0" borderId="27" xfId="2" applyNumberFormat="1" applyFont="1" applyBorder="1" applyAlignment="1">
      <alignment horizontal="center" vertical="center"/>
    </xf>
    <xf numFmtId="0" fontId="16" fillId="0" borderId="28" xfId="0" applyNumberFormat="1" applyFont="1" applyFill="1" applyBorder="1" applyAlignment="1">
      <alignment horizontal="center" vertical="center"/>
    </xf>
    <xf numFmtId="0" fontId="16" fillId="0" borderId="27" xfId="0" applyNumberFormat="1" applyFont="1" applyFill="1" applyBorder="1" applyAlignment="1">
      <alignment horizontal="center" vertical="center"/>
    </xf>
    <xf numFmtId="0" fontId="16" fillId="0" borderId="31" xfId="0" applyFont="1" applyFill="1" applyBorder="1" applyAlignment="1">
      <alignment horizontal="center" vertical="center"/>
    </xf>
    <xf numFmtId="2" fontId="16" fillId="2" borderId="28" xfId="7" applyNumberFormat="1" applyFont="1" applyFill="1" applyBorder="1" applyAlignment="1">
      <alignment horizontal="center" vertical="center" wrapText="1"/>
    </xf>
    <xf numFmtId="9" fontId="16" fillId="2" borderId="0" xfId="3" applyFont="1" applyFill="1" applyAlignment="1">
      <alignment horizontal="center" vertical="center"/>
    </xf>
    <xf numFmtId="165" fontId="16" fillId="2" borderId="0" xfId="0" applyNumberFormat="1" applyFont="1" applyFill="1" applyAlignment="1">
      <alignment horizontal="center"/>
    </xf>
    <xf numFmtId="2" fontId="15" fillId="4" borderId="55" xfId="0" applyNumberFormat="1" applyFont="1" applyFill="1" applyBorder="1" applyAlignment="1">
      <alignment horizontal="center" vertical="center" wrapText="1"/>
    </xf>
    <xf numFmtId="0" fontId="16" fillId="0" borderId="0" xfId="0" applyFont="1" applyAlignment="1">
      <alignment horizontal="center" vertical="center"/>
    </xf>
    <xf numFmtId="0" fontId="16" fillId="0" borderId="0" xfId="0" applyFont="1" applyAlignment="1">
      <alignment horizontal="center" vertical="center" wrapText="1"/>
    </xf>
    <xf numFmtId="0" fontId="16" fillId="0" borderId="39" xfId="0" applyFont="1" applyFill="1" applyBorder="1" applyAlignment="1">
      <alignment horizontal="center" vertical="center"/>
    </xf>
    <xf numFmtId="2" fontId="16" fillId="0" borderId="28" xfId="0" applyNumberFormat="1" applyFont="1" applyBorder="1" applyAlignment="1">
      <alignment horizontal="center" vertical="center"/>
    </xf>
    <xf numFmtId="2" fontId="16" fillId="0" borderId="27" xfId="0" applyNumberFormat="1" applyFont="1" applyBorder="1" applyAlignment="1">
      <alignment horizontal="center" vertical="center"/>
    </xf>
    <xf numFmtId="2" fontId="16" fillId="0" borderId="29" xfId="0" applyNumberFormat="1" applyFont="1" applyBorder="1" applyAlignment="1">
      <alignment horizontal="center" vertical="center"/>
    </xf>
    <xf numFmtId="2" fontId="16" fillId="0" borderId="35" xfId="0" applyNumberFormat="1" applyFont="1" applyBorder="1" applyAlignment="1">
      <alignment horizontal="center" vertical="center"/>
    </xf>
    <xf numFmtId="1" fontId="15" fillId="0" borderId="29" xfId="0" applyNumberFormat="1" applyFont="1" applyFill="1" applyBorder="1" applyAlignment="1">
      <alignment horizontal="center" vertical="center" wrapText="1"/>
    </xf>
    <xf numFmtId="0" fontId="15" fillId="0" borderId="29" xfId="0" applyFont="1" applyFill="1" applyBorder="1" applyAlignment="1">
      <alignment horizontal="center" vertical="center" wrapText="1"/>
    </xf>
    <xf numFmtId="0" fontId="15" fillId="0" borderId="39" xfId="0" applyFont="1" applyFill="1" applyBorder="1" applyAlignment="1">
      <alignment horizontal="center" vertical="center" wrapText="1"/>
    </xf>
    <xf numFmtId="0" fontId="15" fillId="0" borderId="28" xfId="0" applyFont="1" applyFill="1" applyBorder="1" applyAlignment="1">
      <alignment horizontal="center" vertical="center" wrapText="1"/>
    </xf>
    <xf numFmtId="0" fontId="16" fillId="0" borderId="42" xfId="0" applyFont="1" applyFill="1" applyBorder="1" applyAlignment="1">
      <alignment horizontal="center" vertical="center" wrapText="1"/>
    </xf>
    <xf numFmtId="165" fontId="16" fillId="2" borderId="27" xfId="0" applyNumberFormat="1" applyFont="1" applyFill="1" applyBorder="1" applyAlignment="1">
      <alignment horizontal="center" vertical="center" wrapText="1"/>
    </xf>
    <xf numFmtId="2" fontId="16" fillId="4" borderId="41" xfId="0" applyNumberFormat="1" applyFont="1" applyFill="1" applyBorder="1" applyAlignment="1">
      <alignment horizontal="center" vertical="center"/>
    </xf>
    <xf numFmtId="165" fontId="16" fillId="2" borderId="16" xfId="0" applyNumberFormat="1" applyFont="1" applyFill="1" applyBorder="1" applyAlignment="1">
      <alignment horizontal="center" vertical="center" wrapText="1"/>
    </xf>
    <xf numFmtId="0" fontId="16" fillId="2" borderId="16" xfId="0" applyNumberFormat="1" applyFont="1" applyFill="1" applyBorder="1" applyAlignment="1">
      <alignment horizontal="center" vertical="center" wrapText="1"/>
    </xf>
    <xf numFmtId="2" fontId="16" fillId="2" borderId="46" xfId="4" applyNumberFormat="1" applyFont="1" applyFill="1" applyBorder="1" applyAlignment="1">
      <alignment horizontal="center" vertical="center" wrapText="1"/>
    </xf>
    <xf numFmtId="2" fontId="16" fillId="2" borderId="30" xfId="4" applyNumberFormat="1" applyFont="1" applyFill="1" applyBorder="1" applyAlignment="1">
      <alignment horizontal="center" vertical="center" wrapText="1"/>
    </xf>
    <xf numFmtId="2" fontId="16" fillId="2" borderId="16" xfId="4" applyNumberFormat="1" applyFont="1" applyFill="1" applyBorder="1" applyAlignment="1">
      <alignment horizontal="center" vertical="center" wrapText="1"/>
    </xf>
    <xf numFmtId="2" fontId="15" fillId="4" borderId="51" xfId="0" applyNumberFormat="1" applyFont="1" applyFill="1" applyBorder="1" applyAlignment="1">
      <alignment horizontal="center" vertical="center" wrapText="1"/>
    </xf>
    <xf numFmtId="2" fontId="16" fillId="4" borderId="51" xfId="0" applyNumberFormat="1" applyFont="1" applyFill="1" applyBorder="1" applyAlignment="1">
      <alignment horizontal="center" vertical="center"/>
    </xf>
    <xf numFmtId="0" fontId="16" fillId="0" borderId="29" xfId="0" applyFont="1" applyBorder="1" applyAlignment="1">
      <alignment horizontal="center" vertical="center" wrapText="1"/>
    </xf>
    <xf numFmtId="0" fontId="15" fillId="0" borderId="35" xfId="0" applyNumberFormat="1" applyFont="1" applyFill="1" applyBorder="1" applyAlignment="1">
      <alignment horizontal="center" vertical="center" wrapText="1"/>
    </xf>
    <xf numFmtId="2" fontId="15" fillId="0" borderId="45" xfId="0" applyNumberFormat="1" applyFont="1" applyFill="1" applyBorder="1" applyAlignment="1">
      <alignment horizontal="center" vertical="center" wrapText="1"/>
    </xf>
    <xf numFmtId="2" fontId="15" fillId="0" borderId="29" xfId="0" applyNumberFormat="1" applyFont="1" applyFill="1" applyBorder="1" applyAlignment="1">
      <alignment horizontal="center" vertical="center" wrapText="1"/>
    </xf>
    <xf numFmtId="2" fontId="15" fillId="0" borderId="35" xfId="0" applyNumberFormat="1" applyFont="1" applyFill="1" applyBorder="1" applyAlignment="1">
      <alignment horizontal="center" vertical="center" wrapText="1"/>
    </xf>
    <xf numFmtId="0" fontId="16" fillId="0" borderId="29" xfId="0" applyFont="1" applyFill="1" applyBorder="1" applyAlignment="1">
      <alignment horizontal="left" vertical="top" wrapText="1"/>
    </xf>
    <xf numFmtId="2" fontId="15" fillId="3" borderId="55" xfId="0" applyNumberFormat="1" applyFont="1" applyFill="1" applyBorder="1" applyAlignment="1">
      <alignment horizontal="center" vertical="center" wrapText="1"/>
    </xf>
    <xf numFmtId="2" fontId="15" fillId="3" borderId="42" xfId="0" applyNumberFormat="1" applyFont="1" applyFill="1" applyBorder="1" applyAlignment="1">
      <alignment horizontal="center" vertical="center" wrapText="1"/>
    </xf>
    <xf numFmtId="1" fontId="15" fillId="0" borderId="40" xfId="0" applyNumberFormat="1" applyFont="1" applyFill="1" applyBorder="1" applyAlignment="1">
      <alignment horizontal="center" vertical="center" wrapText="1"/>
    </xf>
    <xf numFmtId="2" fontId="16" fillId="2" borderId="28" xfId="0" applyNumberFormat="1" applyFont="1" applyFill="1" applyBorder="1" applyAlignment="1">
      <alignment horizontal="center" vertical="center" wrapText="1"/>
    </xf>
    <xf numFmtId="2" fontId="15" fillId="4" borderId="29" xfId="0" applyNumberFormat="1" applyFont="1" applyFill="1" applyBorder="1" applyAlignment="1">
      <alignment horizontal="center" vertical="center" wrapText="1"/>
    </xf>
    <xf numFmtId="2" fontId="15" fillId="4" borderId="41" xfId="0" applyNumberFormat="1" applyFont="1" applyFill="1" applyBorder="1" applyAlignment="1">
      <alignment horizontal="center" vertical="center"/>
    </xf>
    <xf numFmtId="0" fontId="16" fillId="0" borderId="36" xfId="0" applyNumberFormat="1" applyFont="1" applyFill="1" applyBorder="1" applyAlignment="1">
      <alignment horizontal="center" vertical="center" wrapText="1"/>
    </xf>
    <xf numFmtId="2" fontId="16" fillId="0" borderId="28" xfId="0" applyNumberFormat="1" applyFont="1" applyFill="1" applyBorder="1" applyAlignment="1">
      <alignment horizontal="center" vertical="center" wrapText="1"/>
    </xf>
    <xf numFmtId="2" fontId="16" fillId="4" borderId="42" xfId="0" applyNumberFormat="1" applyFont="1" applyFill="1" applyBorder="1" applyAlignment="1">
      <alignment horizontal="center" vertical="center"/>
    </xf>
    <xf numFmtId="0" fontId="16" fillId="0" borderId="27" xfId="0" applyFont="1" applyFill="1" applyBorder="1" applyAlignment="1" applyProtection="1">
      <alignment horizontal="center" vertical="center"/>
      <protection locked="0"/>
    </xf>
    <xf numFmtId="0" fontId="16" fillId="0" borderId="27" xfId="0" applyFont="1" applyFill="1" applyBorder="1" applyAlignment="1" applyProtection="1">
      <alignment horizontal="center" vertical="center" wrapText="1"/>
      <protection locked="0"/>
    </xf>
    <xf numFmtId="0" fontId="16" fillId="0" borderId="29" xfId="0" applyNumberFormat="1" applyFont="1" applyFill="1" applyBorder="1" applyAlignment="1" applyProtection="1">
      <alignment horizontal="center" vertical="center" wrapText="1"/>
      <protection locked="0"/>
    </xf>
    <xf numFmtId="2" fontId="16" fillId="0" borderId="39" xfId="0" applyNumberFormat="1" applyFont="1" applyFill="1" applyBorder="1" applyAlignment="1" applyProtection="1">
      <alignment horizontal="center" vertical="center" wrapText="1"/>
      <protection locked="0"/>
    </xf>
    <xf numFmtId="2" fontId="16" fillId="0" borderId="28" xfId="0" applyNumberFormat="1" applyFont="1" applyFill="1" applyBorder="1" applyAlignment="1" applyProtection="1">
      <alignment horizontal="center" vertical="center" wrapText="1"/>
      <protection locked="0"/>
    </xf>
    <xf numFmtId="2" fontId="16" fillId="0" borderId="27" xfId="0" applyNumberFormat="1" applyFont="1" applyFill="1" applyBorder="1" applyAlignment="1" applyProtection="1">
      <alignment horizontal="center" vertical="center" wrapText="1"/>
      <protection locked="0"/>
    </xf>
    <xf numFmtId="0" fontId="16" fillId="0" borderId="29" xfId="0" applyNumberFormat="1" applyFont="1" applyBorder="1" applyAlignment="1">
      <alignment horizontal="center" vertical="center" wrapText="1"/>
    </xf>
    <xf numFmtId="2" fontId="16" fillId="0" borderId="40" xfId="0" applyNumberFormat="1" applyFont="1" applyFill="1" applyBorder="1" applyAlignment="1" applyProtection="1">
      <alignment horizontal="center" vertical="center" wrapText="1"/>
      <protection locked="0"/>
    </xf>
    <xf numFmtId="2" fontId="16" fillId="0" borderId="28" xfId="0" applyNumberFormat="1" applyFont="1" applyBorder="1" applyAlignment="1">
      <alignment horizontal="center" vertical="center" wrapText="1"/>
    </xf>
    <xf numFmtId="2" fontId="16" fillId="0" borderId="27" xfId="0" applyNumberFormat="1" applyFont="1" applyBorder="1" applyAlignment="1">
      <alignment horizontal="center" vertical="center" wrapText="1"/>
    </xf>
    <xf numFmtId="2" fontId="16" fillId="0" borderId="45" xfId="0" applyNumberFormat="1" applyFont="1" applyFill="1" applyBorder="1" applyAlignment="1" applyProtection="1">
      <alignment horizontal="center" vertical="center" wrapText="1"/>
      <protection locked="0"/>
    </xf>
    <xf numFmtId="2" fontId="16" fillId="0" borderId="9" xfId="0" applyNumberFormat="1" applyFont="1" applyFill="1" applyBorder="1" applyAlignment="1" applyProtection="1">
      <alignment horizontal="center" vertical="center" wrapText="1"/>
      <protection locked="0"/>
    </xf>
    <xf numFmtId="0" fontId="15" fillId="2" borderId="27" xfId="0" applyNumberFormat="1" applyFont="1" applyFill="1" applyBorder="1" applyAlignment="1">
      <alignment horizontal="center" vertical="center" wrapText="1"/>
    </xf>
    <xf numFmtId="2" fontId="15" fillId="2" borderId="39" xfId="0" applyNumberFormat="1" applyFont="1" applyFill="1" applyBorder="1" applyAlignment="1" applyProtection="1">
      <alignment horizontal="center" vertical="center" wrapText="1"/>
      <protection locked="0"/>
    </xf>
    <xf numFmtId="0" fontId="16" fillId="2" borderId="27" xfId="0" applyFont="1" applyFill="1" applyBorder="1" applyAlignment="1" applyProtection="1">
      <alignment horizontal="center" vertical="center"/>
      <protection locked="0"/>
    </xf>
    <xf numFmtId="0" fontId="16" fillId="2" borderId="39" xfId="2" applyNumberFormat="1" applyFont="1" applyFill="1" applyBorder="1" applyAlignment="1">
      <alignment horizontal="center" vertical="center"/>
    </xf>
    <xf numFmtId="0" fontId="16" fillId="2" borderId="28" xfId="2" applyNumberFormat="1" applyFont="1" applyFill="1" applyBorder="1" applyAlignment="1">
      <alignment horizontal="center" vertical="center"/>
    </xf>
    <xf numFmtId="0" fontId="16" fillId="2" borderId="27" xfId="2" applyNumberFormat="1" applyFont="1" applyFill="1" applyBorder="1" applyAlignment="1">
      <alignment horizontal="center" vertical="center"/>
    </xf>
    <xf numFmtId="0" fontId="16" fillId="0" borderId="27" xfId="0" applyFont="1" applyBorder="1" applyAlignment="1">
      <alignment horizontal="center" vertical="center" wrapText="1"/>
    </xf>
    <xf numFmtId="0" fontId="16" fillId="0" borderId="27" xfId="0" applyFont="1" applyBorder="1" applyAlignment="1">
      <alignment horizontal="center" wrapText="1"/>
    </xf>
    <xf numFmtId="165" fontId="16" fillId="2" borderId="39" xfId="0" applyNumberFormat="1" applyFont="1" applyFill="1" applyBorder="1" applyAlignment="1">
      <alignment horizontal="center" vertical="center"/>
    </xf>
    <xf numFmtId="165" fontId="16" fillId="2" borderId="28" xfId="0" applyNumberFormat="1" applyFont="1" applyFill="1" applyBorder="1" applyAlignment="1">
      <alignment horizontal="center" vertical="center"/>
    </xf>
    <xf numFmtId="165" fontId="16" fillId="0" borderId="27" xfId="0" applyNumberFormat="1" applyFont="1" applyBorder="1" applyAlignment="1">
      <alignment horizontal="center" vertical="center"/>
    </xf>
    <xf numFmtId="165" fontId="15" fillId="4" borderId="42" xfId="0" applyNumberFormat="1" applyFont="1" applyFill="1" applyBorder="1" applyAlignment="1">
      <alignment horizontal="center" vertical="center" wrapText="1"/>
    </xf>
    <xf numFmtId="0" fontId="17" fillId="0" borderId="16" xfId="0" applyFont="1" applyBorder="1" applyAlignment="1">
      <alignment horizontal="center" vertical="center"/>
    </xf>
    <xf numFmtId="0" fontId="18" fillId="0" borderId="59" xfId="0" applyFont="1" applyBorder="1" applyAlignment="1">
      <alignment vertical="center" wrapText="1"/>
    </xf>
    <xf numFmtId="0" fontId="18" fillId="0" borderId="60" xfId="0" applyFont="1" applyBorder="1" applyAlignment="1">
      <alignment vertical="center" wrapText="1"/>
    </xf>
    <xf numFmtId="0" fontId="18" fillId="0" borderId="61" xfId="0" applyFont="1" applyBorder="1" applyAlignment="1">
      <alignment vertical="center" wrapText="1"/>
    </xf>
    <xf numFmtId="0" fontId="18" fillId="0" borderId="58" xfId="0" applyFont="1" applyBorder="1" applyAlignment="1">
      <alignment vertical="center" wrapText="1"/>
    </xf>
    <xf numFmtId="0" fontId="14" fillId="2" borderId="0" xfId="0" applyFont="1" applyFill="1"/>
    <xf numFmtId="0" fontId="6" fillId="2" borderId="47" xfId="0" applyFont="1" applyFill="1" applyBorder="1" applyAlignment="1">
      <alignment horizontal="center" vertical="center" wrapText="1"/>
    </xf>
    <xf numFmtId="0" fontId="5" fillId="2" borderId="29" xfId="0" applyFont="1" applyFill="1" applyBorder="1" applyAlignment="1">
      <alignment horizontal="left" vertical="center" wrapText="1"/>
    </xf>
    <xf numFmtId="0" fontId="5" fillId="2" borderId="28" xfId="0" applyFont="1" applyFill="1" applyBorder="1" applyAlignment="1">
      <alignment vertical="center" wrapText="1"/>
    </xf>
    <xf numFmtId="0" fontId="6" fillId="2" borderId="38" xfId="4" applyFont="1" applyFill="1" applyBorder="1" applyAlignment="1">
      <alignment horizontal="center" vertical="center" wrapText="1"/>
    </xf>
    <xf numFmtId="0" fontId="10" fillId="2" borderId="27" xfId="0" applyFont="1" applyFill="1" applyBorder="1" applyAlignment="1">
      <alignment horizontal="center" vertical="center" wrapText="1"/>
    </xf>
    <xf numFmtId="0" fontId="10" fillId="2" borderId="16" xfId="0" applyFont="1" applyFill="1" applyBorder="1" applyAlignment="1">
      <alignment horizontal="center" vertical="center" wrapText="1"/>
    </xf>
    <xf numFmtId="0" fontId="6" fillId="2" borderId="48" xfId="0" applyFont="1" applyFill="1" applyBorder="1" applyAlignment="1">
      <alignment horizontal="center" vertical="center" wrapText="1"/>
    </xf>
    <xf numFmtId="0" fontId="6" fillId="2" borderId="62" xfId="0" applyFont="1" applyFill="1" applyBorder="1" applyAlignment="1">
      <alignment horizontal="center" vertical="center" wrapText="1"/>
    </xf>
    <xf numFmtId="0" fontId="6" fillId="2" borderId="49" xfId="0" applyFont="1" applyFill="1" applyBorder="1" applyAlignment="1">
      <alignment horizontal="center" vertical="center" wrapText="1"/>
    </xf>
    <xf numFmtId="9" fontId="19" fillId="5" borderId="27" xfId="4" applyNumberFormat="1" applyFont="1" applyFill="1" applyBorder="1" applyAlignment="1">
      <alignment horizontal="center" vertical="center" wrapText="1"/>
    </xf>
    <xf numFmtId="9" fontId="19" fillId="5" borderId="27" xfId="3" applyFont="1" applyFill="1" applyBorder="1" applyAlignment="1">
      <alignment horizontal="center" vertical="center" wrapText="1"/>
    </xf>
    <xf numFmtId="0" fontId="5" fillId="2" borderId="27" xfId="4" applyFont="1" applyFill="1" applyBorder="1" applyAlignment="1">
      <alignment horizontal="justify" vertical="center" wrapText="1"/>
    </xf>
    <xf numFmtId="0" fontId="19" fillId="5" borderId="16" xfId="4" applyFont="1" applyFill="1" applyBorder="1" applyAlignment="1">
      <alignment horizontal="center" vertical="center" wrapText="1"/>
    </xf>
    <xf numFmtId="0" fontId="19" fillId="5" borderId="37" xfId="4" applyFont="1" applyFill="1" applyBorder="1" applyAlignment="1">
      <alignment horizontal="center" vertical="center" wrapText="1"/>
    </xf>
    <xf numFmtId="0" fontId="19" fillId="5" borderId="38" xfId="4" applyFont="1" applyFill="1" applyBorder="1" applyAlignment="1">
      <alignment horizontal="center" vertical="center" wrapText="1"/>
    </xf>
    <xf numFmtId="0" fontId="5" fillId="2" borderId="27" xfId="4" applyFont="1" applyFill="1" applyBorder="1" applyAlignment="1">
      <alignment horizontal="center" vertical="center" wrapText="1"/>
    </xf>
    <xf numFmtId="0" fontId="19" fillId="5" borderId="27" xfId="4" applyFont="1" applyFill="1" applyBorder="1" applyAlignment="1">
      <alignment horizontal="center" vertical="center" wrapText="1"/>
    </xf>
    <xf numFmtId="0" fontId="4" fillId="2" borderId="31" xfId="4" applyFont="1" applyFill="1" applyBorder="1" applyAlignment="1">
      <alignment horizontal="center" vertical="center" wrapText="1"/>
    </xf>
    <xf numFmtId="0" fontId="4" fillId="2" borderId="13" xfId="4" applyFont="1" applyFill="1" applyBorder="1" applyAlignment="1">
      <alignment horizontal="center" vertical="center" wrapText="1"/>
    </xf>
    <xf numFmtId="0" fontId="4" fillId="2" borderId="30" xfId="4" applyFont="1" applyFill="1" applyBorder="1" applyAlignment="1">
      <alignment horizontal="center" vertical="center" wrapText="1"/>
    </xf>
    <xf numFmtId="0" fontId="4" fillId="2" borderId="32" xfId="4" applyFont="1" applyFill="1" applyBorder="1" applyAlignment="1">
      <alignment horizontal="center" vertical="center" wrapText="1"/>
    </xf>
    <xf numFmtId="0" fontId="4" fillId="2" borderId="20" xfId="4" applyFont="1" applyFill="1" applyBorder="1" applyAlignment="1">
      <alignment horizontal="center" vertical="center" wrapText="1"/>
    </xf>
    <xf numFmtId="0" fontId="4" fillId="2" borderId="34" xfId="4" applyFont="1" applyFill="1" applyBorder="1" applyAlignment="1">
      <alignment horizontal="center" vertical="center" wrapText="1"/>
    </xf>
    <xf numFmtId="0" fontId="4" fillId="2" borderId="24" xfId="4" applyFont="1" applyFill="1" applyBorder="1" applyAlignment="1">
      <alignment horizontal="left" vertical="center" wrapText="1"/>
    </xf>
    <xf numFmtId="0" fontId="4" fillId="2" borderId="25" xfId="4" applyFont="1" applyFill="1" applyBorder="1" applyAlignment="1">
      <alignment horizontal="left" vertical="center" wrapText="1"/>
    </xf>
    <xf numFmtId="0" fontId="3" fillId="2" borderId="24" xfId="4" applyFont="1" applyFill="1" applyBorder="1" applyAlignment="1">
      <alignment horizontal="left" vertical="center" wrapText="1"/>
    </xf>
    <xf numFmtId="0" fontId="3" fillId="2" borderId="25" xfId="4" applyFont="1" applyFill="1" applyBorder="1" applyAlignment="1">
      <alignment horizontal="left" vertical="center" wrapText="1"/>
    </xf>
    <xf numFmtId="0" fontId="3" fillId="2" borderId="25" xfId="4" applyFont="1" applyFill="1" applyBorder="1" applyAlignment="1">
      <alignment horizontal="center" vertical="center" wrapText="1"/>
    </xf>
    <xf numFmtId="0" fontId="3" fillId="2" borderId="26" xfId="4" applyFont="1" applyFill="1" applyBorder="1" applyAlignment="1">
      <alignment horizontal="left" vertical="center" wrapText="1"/>
    </xf>
    <xf numFmtId="0" fontId="3" fillId="2" borderId="1" xfId="4" applyFont="1" applyFill="1" applyBorder="1" applyAlignment="1">
      <alignment horizontal="center" vertical="center" wrapText="1"/>
    </xf>
    <xf numFmtId="0" fontId="3" fillId="2" borderId="2" xfId="4" applyFont="1" applyFill="1" applyBorder="1" applyAlignment="1">
      <alignment horizontal="center" vertical="center" wrapText="1"/>
    </xf>
    <xf numFmtId="0" fontId="3" fillId="2" borderId="5" xfId="4" applyFont="1" applyFill="1" applyBorder="1" applyAlignment="1">
      <alignment horizontal="center" vertical="center" wrapText="1"/>
    </xf>
    <xf numFmtId="0" fontId="3" fillId="2" borderId="6" xfId="4" applyFont="1" applyFill="1" applyBorder="1" applyAlignment="1">
      <alignment horizontal="center" vertical="center" wrapText="1"/>
    </xf>
    <xf numFmtId="0" fontId="3" fillId="2" borderId="18" xfId="4" applyFont="1" applyFill="1" applyBorder="1" applyAlignment="1">
      <alignment horizontal="center" vertical="center" wrapText="1"/>
    </xf>
    <xf numFmtId="0" fontId="3" fillId="2" borderId="19" xfId="4" applyFont="1" applyFill="1" applyBorder="1" applyAlignment="1">
      <alignment horizontal="center" vertical="center" wrapText="1"/>
    </xf>
    <xf numFmtId="0" fontId="3" fillId="2" borderId="3" xfId="4" applyFont="1" applyFill="1" applyBorder="1" applyAlignment="1">
      <alignment horizontal="center" vertical="center" wrapText="1"/>
    </xf>
    <xf numFmtId="0" fontId="3" fillId="2" borderId="0" xfId="4" applyFont="1" applyFill="1" applyBorder="1" applyAlignment="1">
      <alignment horizontal="center" vertical="center" wrapText="1"/>
    </xf>
    <xf numFmtId="0" fontId="4" fillId="2" borderId="4" xfId="4" applyFont="1" applyFill="1" applyBorder="1" applyAlignment="1">
      <alignment horizontal="center" vertical="center" wrapText="1"/>
    </xf>
    <xf numFmtId="0" fontId="4" fillId="2" borderId="7" xfId="4" applyFont="1" applyFill="1" applyBorder="1" applyAlignment="1">
      <alignment horizontal="center" vertical="center" wrapText="1"/>
    </xf>
    <xf numFmtId="0" fontId="4" fillId="2" borderId="1" xfId="4" applyFont="1" applyFill="1" applyBorder="1" applyAlignment="1">
      <alignment horizontal="center" vertical="center" wrapText="1"/>
    </xf>
    <xf numFmtId="0" fontId="4" fillId="2" borderId="3" xfId="4" applyFont="1" applyFill="1" applyBorder="1" applyAlignment="1">
      <alignment horizontal="center" vertical="center" wrapText="1"/>
    </xf>
    <xf numFmtId="0" fontId="4" fillId="2" borderId="2" xfId="4" applyFont="1" applyFill="1" applyBorder="1" applyAlignment="1">
      <alignment horizontal="center" vertical="center" wrapText="1"/>
    </xf>
    <xf numFmtId="0" fontId="4" fillId="2" borderId="8" xfId="4" applyFont="1" applyFill="1" applyBorder="1" applyAlignment="1">
      <alignment horizontal="center" vertical="center" wrapText="1"/>
    </xf>
    <xf numFmtId="0" fontId="4" fillId="2" borderId="9" xfId="4" applyFont="1" applyFill="1" applyBorder="1" applyAlignment="1">
      <alignment horizontal="center" vertical="center" wrapText="1"/>
    </xf>
    <xf numFmtId="0" fontId="4" fillId="2" borderId="10" xfId="4" applyFont="1" applyFill="1" applyBorder="1" applyAlignment="1">
      <alignment horizontal="center" vertical="center" wrapText="1"/>
    </xf>
    <xf numFmtId="0" fontId="4" fillId="2" borderId="0" xfId="4" applyFont="1" applyFill="1" applyBorder="1" applyAlignment="1">
      <alignment horizontal="center" vertical="center" wrapText="1"/>
    </xf>
    <xf numFmtId="0" fontId="4" fillId="2" borderId="6" xfId="4" applyFont="1" applyFill="1" applyBorder="1" applyAlignment="1">
      <alignment horizontal="center" vertical="center" wrapText="1"/>
    </xf>
    <xf numFmtId="0" fontId="4" fillId="2" borderId="11" xfId="4" applyFont="1" applyFill="1" applyBorder="1" applyAlignment="1">
      <alignment horizontal="center" vertical="center" wrapText="1"/>
    </xf>
    <xf numFmtId="0" fontId="4" fillId="2" borderId="12" xfId="4" applyFont="1" applyFill="1" applyBorder="1" applyAlignment="1">
      <alignment horizontal="center" vertical="center" wrapText="1"/>
    </xf>
    <xf numFmtId="0" fontId="4" fillId="2" borderId="14" xfId="4" applyFont="1" applyFill="1" applyBorder="1" applyAlignment="1">
      <alignment horizontal="center" vertical="center" wrapText="1"/>
    </xf>
    <xf numFmtId="0" fontId="4" fillId="2" borderId="21" xfId="4" applyFont="1" applyFill="1" applyBorder="1" applyAlignment="1">
      <alignment horizontal="center" vertical="center" wrapText="1"/>
    </xf>
    <xf numFmtId="0" fontId="4" fillId="2" borderId="15" xfId="4" applyFont="1" applyFill="1" applyBorder="1" applyAlignment="1">
      <alignment horizontal="center" vertical="center" wrapText="1"/>
    </xf>
    <xf numFmtId="0" fontId="4" fillId="2" borderId="22" xfId="4" applyFont="1" applyFill="1" applyBorder="1" applyAlignment="1">
      <alignment horizontal="center" vertical="center" wrapText="1"/>
    </xf>
    <xf numFmtId="0" fontId="4" fillId="2" borderId="17" xfId="4" applyFont="1" applyFill="1" applyBorder="1" applyAlignment="1">
      <alignment horizontal="center" vertical="center" wrapText="1"/>
    </xf>
    <xf numFmtId="0" fontId="4" fillId="2" borderId="23" xfId="4" applyFont="1" applyFill="1" applyBorder="1" applyAlignment="1">
      <alignment horizontal="center" vertical="center" wrapText="1"/>
    </xf>
    <xf numFmtId="0" fontId="5" fillId="2" borderId="27" xfId="4" applyFont="1" applyFill="1" applyBorder="1" applyAlignment="1">
      <alignment horizontal="justify" vertical="center" wrapText="1"/>
    </xf>
    <xf numFmtId="0" fontId="15" fillId="4" borderId="27" xfId="0" applyFont="1" applyFill="1" applyBorder="1" applyAlignment="1">
      <alignment horizontal="center" vertical="center" wrapText="1"/>
    </xf>
    <xf numFmtId="0" fontId="15" fillId="4" borderId="29" xfId="0" applyFont="1" applyFill="1" applyBorder="1" applyAlignment="1">
      <alignment horizontal="center" vertical="center" wrapText="1"/>
    </xf>
    <xf numFmtId="0" fontId="15" fillId="4" borderId="0" xfId="0" applyNumberFormat="1" applyFont="1" applyFill="1" applyBorder="1" applyAlignment="1">
      <alignment horizontal="center" vertical="center" wrapText="1"/>
    </xf>
    <xf numFmtId="0" fontId="15" fillId="4" borderId="9" xfId="0" applyNumberFormat="1" applyFont="1" applyFill="1" applyBorder="1" applyAlignment="1">
      <alignment horizontal="center" vertical="center" wrapText="1"/>
    </xf>
    <xf numFmtId="2" fontId="15" fillId="4" borderId="28" xfId="0" applyNumberFormat="1" applyFont="1" applyFill="1" applyBorder="1" applyAlignment="1">
      <alignment horizontal="center" vertical="center" wrapText="1"/>
    </xf>
    <xf numFmtId="2" fontId="15" fillId="4" borderId="27" xfId="0" applyNumberFormat="1" applyFont="1" applyFill="1" applyBorder="1" applyAlignment="1">
      <alignment horizontal="center" vertical="center" wrapText="1"/>
    </xf>
    <xf numFmtId="2" fontId="15" fillId="4" borderId="29" xfId="0" applyNumberFormat="1" applyFont="1" applyFill="1" applyBorder="1" applyAlignment="1">
      <alignment horizontal="center" vertical="center" wrapText="1"/>
    </xf>
    <xf numFmtId="2" fontId="15" fillId="4" borderId="35" xfId="0" applyNumberFormat="1" applyFont="1" applyFill="1" applyBorder="1" applyAlignment="1">
      <alignment horizontal="center" vertical="center" wrapText="1"/>
    </xf>
    <xf numFmtId="2" fontId="15" fillId="4" borderId="13" xfId="0" applyNumberFormat="1" applyFont="1" applyFill="1" applyBorder="1" applyAlignment="1">
      <alignment horizontal="center" vertical="center"/>
    </xf>
    <xf numFmtId="0" fontId="15" fillId="4" borderId="27" xfId="0" applyNumberFormat="1" applyFont="1" applyFill="1" applyBorder="1" applyAlignment="1">
      <alignment horizontal="center" vertical="center" wrapText="1"/>
    </xf>
    <xf numFmtId="0" fontId="15" fillId="4" borderId="29" xfId="0" applyNumberFormat="1" applyFont="1" applyFill="1" applyBorder="1" applyAlignment="1">
      <alignment horizontal="center" vertical="center" wrapText="1"/>
    </xf>
    <xf numFmtId="2" fontId="16" fillId="4" borderId="28" xfId="0" applyNumberFormat="1" applyFont="1" applyFill="1" applyBorder="1" applyAlignment="1">
      <alignment horizontal="center" vertical="center"/>
    </xf>
    <xf numFmtId="2" fontId="16" fillId="4" borderId="27" xfId="0" applyNumberFormat="1" applyFont="1" applyFill="1" applyBorder="1" applyAlignment="1">
      <alignment horizontal="center" vertical="center"/>
    </xf>
    <xf numFmtId="2" fontId="16" fillId="4" borderId="29" xfId="0" applyNumberFormat="1" applyFont="1" applyFill="1" applyBorder="1" applyAlignment="1">
      <alignment horizontal="center" vertical="center"/>
    </xf>
    <xf numFmtId="2" fontId="16" fillId="4" borderId="35" xfId="0" applyNumberFormat="1" applyFont="1" applyFill="1" applyBorder="1" applyAlignment="1">
      <alignment horizontal="center" vertical="center"/>
    </xf>
    <xf numFmtId="0" fontId="15" fillId="4" borderId="35" xfId="0" applyNumberFormat="1" applyFont="1" applyFill="1" applyBorder="1" applyAlignment="1">
      <alignment horizontal="center" vertical="center" wrapText="1"/>
    </xf>
    <xf numFmtId="2" fontId="15" fillId="0" borderId="28" xfId="0" applyNumberFormat="1" applyFont="1" applyFill="1" applyBorder="1" applyAlignment="1">
      <alignment horizontal="center" vertical="center" wrapText="1"/>
    </xf>
    <xf numFmtId="2" fontId="15" fillId="0" borderId="27" xfId="0" applyNumberFormat="1" applyFont="1" applyFill="1" applyBorder="1" applyAlignment="1">
      <alignment horizontal="center" vertical="center" wrapText="1"/>
    </xf>
    <xf numFmtId="2" fontId="15" fillId="0" borderId="29" xfId="0" applyNumberFormat="1" applyFont="1" applyFill="1" applyBorder="1" applyAlignment="1">
      <alignment horizontal="center" vertical="center" wrapText="1"/>
    </xf>
    <xf numFmtId="2" fontId="15" fillId="0" borderId="35" xfId="0" applyNumberFormat="1" applyFont="1" applyFill="1" applyBorder="1" applyAlignment="1">
      <alignment horizontal="center" vertical="center" wrapText="1"/>
    </xf>
    <xf numFmtId="165" fontId="15" fillId="4" borderId="40" xfId="0" applyNumberFormat="1" applyFont="1" applyFill="1" applyBorder="1" applyAlignment="1">
      <alignment horizontal="center" vertical="center" wrapText="1"/>
    </xf>
    <xf numFmtId="165" fontId="15" fillId="4" borderId="42" xfId="0" applyNumberFormat="1" applyFont="1" applyFill="1" applyBorder="1" applyAlignment="1">
      <alignment horizontal="center" vertical="center" wrapText="1"/>
    </xf>
    <xf numFmtId="2" fontId="16" fillId="4" borderId="51" xfId="0" applyNumberFormat="1" applyFont="1" applyFill="1" applyBorder="1" applyAlignment="1">
      <alignment horizontal="center" vertical="center"/>
    </xf>
    <xf numFmtId="2" fontId="16" fillId="4" borderId="13" xfId="0" applyNumberFormat="1" applyFont="1" applyFill="1" applyBorder="1" applyAlignment="1">
      <alignment horizontal="center" vertical="center"/>
    </xf>
    <xf numFmtId="0" fontId="15" fillId="4" borderId="13" xfId="0" applyNumberFormat="1" applyFont="1" applyFill="1" applyBorder="1" applyAlignment="1">
      <alignment horizontal="center" vertical="center" wrapText="1"/>
    </xf>
    <xf numFmtId="2" fontId="15" fillId="4" borderId="30" xfId="0" applyNumberFormat="1" applyFont="1" applyFill="1" applyBorder="1" applyAlignment="1">
      <alignment horizontal="center" vertical="center" wrapText="1"/>
    </xf>
    <xf numFmtId="2" fontId="15" fillId="4" borderId="16" xfId="0" applyNumberFormat="1" applyFont="1" applyFill="1" applyBorder="1" applyAlignment="1">
      <alignment horizontal="center" vertical="center" wrapText="1"/>
    </xf>
    <xf numFmtId="2" fontId="15" fillId="4" borderId="31" xfId="0" applyNumberFormat="1" applyFont="1" applyFill="1" applyBorder="1" applyAlignment="1">
      <alignment horizontal="center" vertical="center" wrapText="1"/>
    </xf>
    <xf numFmtId="2" fontId="15" fillId="4" borderId="13" xfId="0" applyNumberFormat="1" applyFont="1" applyFill="1" applyBorder="1" applyAlignment="1">
      <alignment horizontal="center" vertical="center" wrapText="1"/>
    </xf>
    <xf numFmtId="0" fontId="15" fillId="4" borderId="13" xfId="0" applyFont="1" applyFill="1" applyBorder="1" applyAlignment="1">
      <alignment horizontal="center" vertical="center" wrapText="1"/>
    </xf>
    <xf numFmtId="0" fontId="15" fillId="4" borderId="0" xfId="0" applyFont="1" applyFill="1" applyBorder="1" applyAlignment="1">
      <alignment horizontal="center" vertical="center" wrapText="1"/>
    </xf>
    <xf numFmtId="165" fontId="15" fillId="4" borderId="53" xfId="0" applyNumberFormat="1" applyFont="1" applyFill="1" applyBorder="1" applyAlignment="1">
      <alignment horizontal="center" vertical="center" wrapText="1"/>
    </xf>
    <xf numFmtId="165" fontId="15" fillId="4" borderId="41" xfId="0" applyNumberFormat="1" applyFont="1" applyFill="1" applyBorder="1" applyAlignment="1">
      <alignment horizontal="center" vertical="center" wrapText="1"/>
    </xf>
    <xf numFmtId="165" fontId="15" fillId="4" borderId="28" xfId="0" applyNumberFormat="1" applyFont="1" applyFill="1" applyBorder="1" applyAlignment="1">
      <alignment horizontal="center" vertical="center" wrapText="1"/>
    </xf>
    <xf numFmtId="165" fontId="15" fillId="4" borderId="27" xfId="0" applyNumberFormat="1" applyFont="1" applyFill="1" applyBorder="1" applyAlignment="1">
      <alignment horizontal="center" vertical="center" wrapText="1"/>
    </xf>
    <xf numFmtId="2" fontId="15" fillId="2" borderId="35" xfId="0" applyNumberFormat="1" applyFont="1" applyFill="1" applyBorder="1" applyAlignment="1">
      <alignment horizontal="center" vertical="center" wrapText="1"/>
    </xf>
    <xf numFmtId="2" fontId="15" fillId="2" borderId="13" xfId="0" applyNumberFormat="1" applyFont="1" applyFill="1" applyBorder="1" applyAlignment="1">
      <alignment horizontal="center" vertical="center" wrapText="1"/>
    </xf>
    <xf numFmtId="0" fontId="15" fillId="4" borderId="31" xfId="0" applyNumberFormat="1" applyFont="1" applyFill="1" applyBorder="1" applyAlignment="1">
      <alignment horizontal="center" vertical="center" wrapText="1"/>
    </xf>
    <xf numFmtId="0" fontId="15" fillId="4" borderId="33" xfId="0" applyNumberFormat="1" applyFont="1" applyFill="1" applyBorder="1" applyAlignment="1">
      <alignment horizontal="center" vertical="center" wrapText="1"/>
    </xf>
    <xf numFmtId="0" fontId="15" fillId="4" borderId="51" xfId="0" applyFont="1" applyFill="1" applyBorder="1" applyAlignment="1">
      <alignment horizontal="center" vertical="center"/>
    </xf>
    <xf numFmtId="165" fontId="16" fillId="0" borderId="56" xfId="0" applyNumberFormat="1" applyFont="1" applyFill="1" applyBorder="1" applyAlignment="1">
      <alignment horizontal="center" vertical="center"/>
    </xf>
    <xf numFmtId="165" fontId="16" fillId="0" borderId="13" xfId="0" applyNumberFormat="1" applyFont="1" applyFill="1" applyBorder="1" applyAlignment="1">
      <alignment horizontal="center" vertical="center"/>
    </xf>
    <xf numFmtId="165" fontId="16" fillId="0" borderId="30" xfId="0" applyNumberFormat="1" applyFont="1" applyFill="1" applyBorder="1" applyAlignment="1">
      <alignment horizontal="center" vertical="center"/>
    </xf>
    <xf numFmtId="0" fontId="15" fillId="4" borderId="44" xfId="0" applyNumberFormat="1" applyFont="1" applyFill="1" applyBorder="1" applyAlignment="1">
      <alignment horizontal="center" vertical="center" wrapText="1"/>
    </xf>
    <xf numFmtId="0" fontId="15" fillId="4" borderId="57" xfId="0" applyNumberFormat="1" applyFont="1" applyFill="1" applyBorder="1" applyAlignment="1">
      <alignment horizontal="center" vertical="center" wrapText="1"/>
    </xf>
    <xf numFmtId="0" fontId="15" fillId="4" borderId="51" xfId="0" applyNumberFormat="1" applyFont="1" applyFill="1" applyBorder="1" applyAlignment="1">
      <alignment horizontal="center" vertical="center" wrapText="1"/>
    </xf>
    <xf numFmtId="2" fontId="15" fillId="4" borderId="51" xfId="0" applyNumberFormat="1" applyFont="1" applyFill="1" applyBorder="1" applyAlignment="1">
      <alignment horizontal="center" vertical="center" wrapText="1"/>
    </xf>
    <xf numFmtId="2" fontId="16" fillId="0" borderId="28" xfId="0" applyNumberFormat="1" applyFont="1" applyBorder="1" applyAlignment="1">
      <alignment horizontal="center" vertical="center"/>
    </xf>
    <xf numFmtId="2" fontId="16" fillId="0" borderId="27" xfId="0" applyNumberFormat="1" applyFont="1" applyBorder="1" applyAlignment="1">
      <alignment horizontal="center" vertical="center"/>
    </xf>
    <xf numFmtId="2" fontId="16" fillId="0" borderId="29" xfId="0" applyNumberFormat="1" applyFont="1" applyBorder="1" applyAlignment="1">
      <alignment horizontal="center" vertical="center"/>
    </xf>
    <xf numFmtId="2" fontId="16" fillId="0" borderId="35" xfId="0" applyNumberFormat="1" applyFont="1" applyBorder="1" applyAlignment="1">
      <alignment horizontal="center" vertical="center"/>
    </xf>
    <xf numFmtId="0" fontId="8" fillId="0" borderId="27" xfId="4" applyFont="1" applyFill="1" applyBorder="1" applyAlignment="1">
      <alignment horizontal="justify" vertical="center" wrapText="1"/>
    </xf>
    <xf numFmtId="10" fontId="8" fillId="0" borderId="27" xfId="5" applyFont="1" applyFill="1" applyBorder="1" applyAlignment="1">
      <alignment horizontal="justify" vertical="center" wrapText="1"/>
    </xf>
    <xf numFmtId="0" fontId="8" fillId="0" borderId="27" xfId="4" applyFont="1" applyFill="1" applyBorder="1" applyAlignment="1">
      <alignment horizontal="center" vertical="center" wrapText="1"/>
    </xf>
    <xf numFmtId="166" fontId="8" fillId="0" borderId="27" xfId="4" applyNumberFormat="1" applyFont="1" applyFill="1" applyBorder="1" applyAlignment="1">
      <alignment horizontal="center" vertical="center" wrapText="1"/>
    </xf>
    <xf numFmtId="4" fontId="8" fillId="0" borderId="27" xfId="4" applyNumberFormat="1" applyFont="1" applyFill="1" applyBorder="1" applyAlignment="1">
      <alignment horizontal="center" vertical="center" wrapText="1"/>
    </xf>
    <xf numFmtId="9" fontId="8" fillId="0" borderId="27" xfId="3" applyFont="1" applyFill="1" applyBorder="1" applyAlignment="1">
      <alignment horizontal="center" vertical="center" wrapText="1"/>
    </xf>
    <xf numFmtId="165" fontId="8" fillId="0" borderId="27" xfId="4" applyNumberFormat="1" applyFont="1" applyFill="1" applyBorder="1" applyAlignment="1">
      <alignment horizontal="center" vertical="center" wrapText="1"/>
    </xf>
    <xf numFmtId="0" fontId="9" fillId="0" borderId="27" xfId="4" applyFont="1" applyFill="1" applyBorder="1" applyAlignment="1">
      <alignment horizontal="center" vertical="center" wrapText="1"/>
    </xf>
    <xf numFmtId="0" fontId="8" fillId="0" borderId="27" xfId="4" applyFont="1" applyFill="1" applyBorder="1" applyAlignment="1">
      <alignment vertical="center" wrapText="1"/>
    </xf>
    <xf numFmtId="0" fontId="8" fillId="0" borderId="0" xfId="4" applyFont="1" applyFill="1" applyBorder="1" applyAlignment="1">
      <alignment vertical="center" wrapText="1"/>
    </xf>
  </cellXfs>
  <cellStyles count="8">
    <cellStyle name="Millares" xfId="1" builtinId="3"/>
    <cellStyle name="Millares [0]" xfId="2" builtinId="6"/>
    <cellStyle name="Millares 2" xfId="6"/>
    <cellStyle name="Normal" xfId="0" builtinId="0"/>
    <cellStyle name="Normal 2" xfId="4"/>
    <cellStyle name="Normal_EVALUACION GESTION  CALDAS A 31-MAR-06" xfId="5"/>
    <cellStyle name="Porcentaje" xfId="3" builtinId="5"/>
    <cellStyle name="Porcentual 2" xfId="7"/>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33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1445147</xdr:colOff>
      <xdr:row>1</xdr:row>
      <xdr:rowOff>141287</xdr:rowOff>
    </xdr:from>
    <xdr:to>
      <xdr:col>2</xdr:col>
      <xdr:colOff>77372</xdr:colOff>
      <xdr:row>6</xdr:row>
      <xdr:rowOff>5004</xdr:rowOff>
    </xdr:to>
    <xdr:pic>
      <xdr:nvPicPr>
        <xdr:cNvPr id="2" name="2 Imagen">
          <a:extLst>
            <a:ext uri="{FF2B5EF4-FFF2-40B4-BE49-F238E27FC236}">
              <a16:creationId xmlns:a16="http://schemas.microsoft.com/office/drawing/2014/main" xmlns="" id="{00000000-0008-0000-0100-000003000000}"/>
            </a:ext>
          </a:extLst>
        </xdr:cNvPr>
        <xdr:cNvPicPr>
          <a:picLocks noChangeAspect="1"/>
        </xdr:cNvPicPr>
      </xdr:nvPicPr>
      <xdr:blipFill>
        <a:blip xmlns:r="http://schemas.openxmlformats.org/officeDocument/2006/relationships" r:embed="rId1"/>
        <a:stretch>
          <a:fillRect/>
        </a:stretch>
      </xdr:blipFill>
      <xdr:spPr>
        <a:xfrm>
          <a:off x="1730897" y="360362"/>
          <a:ext cx="992913" cy="91146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riana/Library/Containers/com.microsoft.Excel/Data/Documents/C:/Users/avarelam/Desktop/Planeaci&#243;n/PLANEACI&#211;N%202018/MIPG/PAA%20V.1.1/Plan%20de%20Acci&#243;n%202018%20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íticas Vs Dimensión"/>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233"/>
  <sheetViews>
    <sheetView tabSelected="1" view="pageBreakPreview" zoomScale="70" zoomScaleNormal="80" zoomScaleSheetLayoutView="70" workbookViewId="0">
      <selection activeCell="A121" sqref="A121"/>
    </sheetView>
  </sheetViews>
  <sheetFormatPr baseColWidth="10" defaultColWidth="10.85546875" defaultRowHeight="16.5" x14ac:dyDescent="0.25"/>
  <cols>
    <col min="1" max="1" width="4.28515625" style="1" customWidth="1"/>
    <col min="2" max="2" width="34.7109375" style="2" customWidth="1"/>
    <col min="3" max="3" width="49" style="2" customWidth="1"/>
    <col min="4" max="4" width="20.28515625" style="3" customWidth="1"/>
    <col min="5" max="5" width="34.85546875" style="3" customWidth="1"/>
    <col min="6" max="6" width="48.140625" style="2" customWidth="1"/>
    <col min="7" max="7" width="17.42578125" style="3" customWidth="1"/>
    <col min="8" max="8" width="42.85546875" style="3" customWidth="1"/>
    <col min="9" max="9" width="30.7109375" style="3" customWidth="1"/>
    <col min="10" max="10" width="16.5703125" style="3" customWidth="1"/>
    <col min="11" max="11" width="14.42578125" style="3" customWidth="1"/>
    <col min="12" max="12" width="14" style="3" customWidth="1"/>
    <col min="13" max="13" width="9.42578125" style="5" customWidth="1"/>
    <col min="14" max="14" width="15.42578125" style="3" customWidth="1"/>
    <col min="15" max="15" width="9.28515625" style="5" customWidth="1"/>
    <col min="16" max="16" width="13.140625" style="3" customWidth="1"/>
    <col min="17" max="17" width="10.28515625" style="15" customWidth="1"/>
    <col min="18" max="18" width="13" style="33" customWidth="1"/>
    <col min="19" max="19" width="10.7109375" style="15" customWidth="1"/>
    <col min="20" max="21" width="38.7109375" style="11" customWidth="1"/>
    <col min="22" max="22" width="23.28515625" style="1" customWidth="1"/>
    <col min="23" max="25" width="21.42578125" style="34" customWidth="1"/>
    <col min="26" max="28" width="23.7109375" style="34" customWidth="1"/>
    <col min="29" max="29" width="16" style="1" customWidth="1"/>
    <col min="30" max="30" width="15.7109375" style="1" customWidth="1"/>
    <col min="31" max="31" width="20.7109375" style="1" customWidth="1"/>
    <col min="32" max="32" width="22.85546875" style="34" customWidth="1"/>
    <col min="33" max="33" width="25.42578125" style="1" customWidth="1"/>
    <col min="34" max="34" width="20.85546875" style="34" customWidth="1"/>
    <col min="35" max="35" width="33.42578125" style="34" customWidth="1"/>
    <col min="36" max="36" width="30" style="34" customWidth="1"/>
    <col min="37" max="38" width="24.28515625" style="34" customWidth="1"/>
    <col min="39" max="39" width="29.85546875" style="34" customWidth="1"/>
    <col min="40" max="40" width="30" style="1" customWidth="1"/>
    <col min="41" max="16384" width="10.85546875" style="1"/>
  </cols>
  <sheetData>
    <row r="1" spans="1:40" s="4" customFormat="1" ht="17.25" thickBot="1" x14ac:dyDescent="0.3">
      <c r="A1" s="1"/>
      <c r="B1" s="2"/>
      <c r="C1" s="2"/>
      <c r="D1" s="3"/>
      <c r="E1" s="3"/>
      <c r="F1" s="2"/>
      <c r="G1" s="3"/>
      <c r="H1" s="3"/>
      <c r="I1" s="3"/>
      <c r="J1" s="3"/>
      <c r="K1" s="3"/>
      <c r="L1" s="3"/>
      <c r="M1" s="5"/>
      <c r="N1" s="3"/>
      <c r="O1" s="5"/>
      <c r="P1" s="3"/>
      <c r="Q1" s="5"/>
      <c r="R1" s="3"/>
      <c r="S1" s="5"/>
      <c r="T1" s="2"/>
      <c r="U1" s="2"/>
      <c r="W1" s="6"/>
      <c r="X1" s="6"/>
      <c r="Y1" s="6"/>
      <c r="Z1" s="6"/>
      <c r="AA1" s="6"/>
      <c r="AB1" s="6"/>
      <c r="AF1" s="6"/>
      <c r="AH1" s="6"/>
      <c r="AI1" s="6"/>
      <c r="AJ1" s="6"/>
      <c r="AK1" s="6"/>
      <c r="AL1" s="6"/>
      <c r="AM1" s="6"/>
    </row>
    <row r="2" spans="1:40" s="4" customFormat="1" x14ac:dyDescent="0.25">
      <c r="A2" s="1"/>
      <c r="B2" s="332"/>
      <c r="C2" s="333"/>
      <c r="D2" s="338"/>
      <c r="E2" s="338"/>
      <c r="F2" s="338"/>
      <c r="G2" s="338"/>
      <c r="H2" s="338"/>
      <c r="I2" s="338"/>
      <c r="J2" s="338"/>
      <c r="K2" s="338"/>
      <c r="L2" s="338"/>
      <c r="M2" s="338"/>
      <c r="N2" s="338"/>
      <c r="O2" s="338"/>
      <c r="P2" s="338"/>
      <c r="Q2" s="338"/>
      <c r="R2" s="338"/>
      <c r="S2" s="338"/>
      <c r="T2" s="338"/>
      <c r="U2" s="338"/>
      <c r="V2" s="338"/>
      <c r="W2" s="338"/>
      <c r="X2" s="338"/>
      <c r="Y2" s="338"/>
      <c r="Z2" s="338"/>
      <c r="AA2" s="338"/>
      <c r="AB2" s="338"/>
      <c r="AC2" s="338"/>
      <c r="AD2" s="338"/>
      <c r="AE2" s="338"/>
      <c r="AF2" s="338"/>
      <c r="AG2" s="338"/>
      <c r="AH2" s="333"/>
      <c r="AI2" s="340" t="s">
        <v>0</v>
      </c>
      <c r="AJ2" s="342" t="s">
        <v>122</v>
      </c>
      <c r="AK2" s="343"/>
      <c r="AL2" s="343"/>
      <c r="AM2" s="343"/>
      <c r="AN2" s="344"/>
    </row>
    <row r="3" spans="1:40" s="4" customFormat="1" x14ac:dyDescent="0.25">
      <c r="A3" s="1"/>
      <c r="B3" s="334"/>
      <c r="C3" s="335"/>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5"/>
      <c r="AI3" s="341"/>
      <c r="AJ3" s="345"/>
      <c r="AK3" s="346"/>
      <c r="AL3" s="346"/>
      <c r="AM3" s="346"/>
      <c r="AN3" s="347"/>
    </row>
    <row r="4" spans="1:40" s="4" customFormat="1" x14ac:dyDescent="0.25">
      <c r="A4" s="1"/>
      <c r="B4" s="334"/>
      <c r="C4" s="335"/>
      <c r="D4" s="348" t="s">
        <v>124</v>
      </c>
      <c r="E4" s="348"/>
      <c r="F4" s="348"/>
      <c r="G4" s="348"/>
      <c r="H4" s="348"/>
      <c r="I4" s="348"/>
      <c r="J4" s="348"/>
      <c r="K4" s="348"/>
      <c r="L4" s="348"/>
      <c r="M4" s="348"/>
      <c r="N4" s="348"/>
      <c r="O4" s="348"/>
      <c r="P4" s="348"/>
      <c r="Q4" s="348"/>
      <c r="R4" s="348"/>
      <c r="S4" s="348"/>
      <c r="T4" s="348"/>
      <c r="U4" s="348"/>
      <c r="V4" s="348"/>
      <c r="W4" s="348"/>
      <c r="X4" s="348"/>
      <c r="Y4" s="348"/>
      <c r="Z4" s="348"/>
      <c r="AA4" s="348"/>
      <c r="AB4" s="348"/>
      <c r="AC4" s="348"/>
      <c r="AD4" s="348"/>
      <c r="AE4" s="348"/>
      <c r="AF4" s="348"/>
      <c r="AG4" s="348"/>
      <c r="AH4" s="349"/>
      <c r="AI4" s="350" t="s">
        <v>1</v>
      </c>
      <c r="AJ4" s="351">
        <v>3</v>
      </c>
      <c r="AK4" s="321"/>
      <c r="AL4" s="321"/>
      <c r="AM4" s="321"/>
      <c r="AN4" s="352"/>
    </row>
    <row r="5" spans="1:40" s="4" customFormat="1" x14ac:dyDescent="0.25">
      <c r="A5" s="1"/>
      <c r="B5" s="334"/>
      <c r="C5" s="335"/>
      <c r="D5" s="348" t="s">
        <v>123</v>
      </c>
      <c r="E5" s="348"/>
      <c r="F5" s="348"/>
      <c r="G5" s="348"/>
      <c r="H5" s="348"/>
      <c r="I5" s="348"/>
      <c r="J5" s="348"/>
      <c r="K5" s="348"/>
      <c r="L5" s="348"/>
      <c r="M5" s="348"/>
      <c r="N5" s="348"/>
      <c r="O5" s="348"/>
      <c r="P5" s="348"/>
      <c r="Q5" s="348"/>
      <c r="R5" s="348"/>
      <c r="S5" s="348"/>
      <c r="T5" s="348"/>
      <c r="U5" s="348"/>
      <c r="V5" s="348"/>
      <c r="W5" s="348"/>
      <c r="X5" s="348"/>
      <c r="Y5" s="348"/>
      <c r="Z5" s="348"/>
      <c r="AA5" s="348"/>
      <c r="AB5" s="348"/>
      <c r="AC5" s="348"/>
      <c r="AD5" s="348"/>
      <c r="AE5" s="348"/>
      <c r="AF5" s="348"/>
      <c r="AG5" s="348"/>
      <c r="AH5" s="349"/>
      <c r="AI5" s="341"/>
      <c r="AJ5" s="345"/>
      <c r="AK5" s="346"/>
      <c r="AL5" s="346"/>
      <c r="AM5" s="346"/>
      <c r="AN5" s="347"/>
    </row>
    <row r="6" spans="1:40" s="4" customFormat="1" x14ac:dyDescent="0.25">
      <c r="A6" s="1"/>
      <c r="B6" s="334"/>
      <c r="C6" s="335"/>
      <c r="D6" s="348" t="s">
        <v>2</v>
      </c>
      <c r="E6" s="348"/>
      <c r="F6" s="348"/>
      <c r="G6" s="348"/>
      <c r="H6" s="348"/>
      <c r="I6" s="348"/>
      <c r="J6" s="348"/>
      <c r="K6" s="348"/>
      <c r="L6" s="348"/>
      <c r="M6" s="348"/>
      <c r="N6" s="348"/>
      <c r="O6" s="348"/>
      <c r="P6" s="348"/>
      <c r="Q6" s="348"/>
      <c r="R6" s="348"/>
      <c r="S6" s="348"/>
      <c r="T6" s="348"/>
      <c r="U6" s="348"/>
      <c r="V6" s="348"/>
      <c r="W6" s="348"/>
      <c r="X6" s="348"/>
      <c r="Y6" s="348"/>
      <c r="Z6" s="348"/>
      <c r="AA6" s="348"/>
      <c r="AB6" s="348"/>
      <c r="AC6" s="348"/>
      <c r="AD6" s="348"/>
      <c r="AE6" s="348"/>
      <c r="AF6" s="348"/>
      <c r="AG6" s="348"/>
      <c r="AH6" s="349"/>
      <c r="AI6" s="350" t="s">
        <v>3</v>
      </c>
      <c r="AJ6" s="354">
        <v>1</v>
      </c>
      <c r="AK6" s="320" t="s">
        <v>4</v>
      </c>
      <c r="AL6" s="321"/>
      <c r="AM6" s="322"/>
      <c r="AN6" s="356">
        <v>1</v>
      </c>
    </row>
    <row r="7" spans="1:40" s="4" customFormat="1" ht="17.25" thickBot="1" x14ac:dyDescent="0.3">
      <c r="A7" s="1"/>
      <c r="B7" s="336"/>
      <c r="C7" s="337"/>
      <c r="D7" s="7"/>
      <c r="E7" s="9"/>
      <c r="F7" s="8"/>
      <c r="G7" s="9"/>
      <c r="H7" s="9"/>
      <c r="I7" s="9"/>
      <c r="J7" s="9"/>
      <c r="K7" s="9"/>
      <c r="L7" s="9"/>
      <c r="M7" s="9"/>
      <c r="N7" s="9"/>
      <c r="O7" s="9"/>
      <c r="P7" s="9"/>
      <c r="Q7" s="9"/>
      <c r="R7" s="9"/>
      <c r="S7" s="9"/>
      <c r="T7" s="8"/>
      <c r="U7" s="8"/>
      <c r="V7" s="7"/>
      <c r="W7" s="7"/>
      <c r="X7" s="7"/>
      <c r="Y7" s="7"/>
      <c r="Z7" s="7"/>
      <c r="AA7" s="7"/>
      <c r="AB7" s="7"/>
      <c r="AC7" s="7"/>
      <c r="AD7" s="7"/>
      <c r="AE7" s="7"/>
      <c r="AF7" s="7"/>
      <c r="AG7" s="7"/>
      <c r="AH7" s="10"/>
      <c r="AI7" s="353"/>
      <c r="AJ7" s="355"/>
      <c r="AK7" s="323"/>
      <c r="AL7" s="324"/>
      <c r="AM7" s="325"/>
      <c r="AN7" s="357"/>
    </row>
    <row r="8" spans="1:40" s="4" customFormat="1" ht="17.25" thickBot="1" x14ac:dyDescent="0.3">
      <c r="A8" s="1"/>
      <c r="B8" s="11"/>
      <c r="C8" s="11"/>
      <c r="D8" s="33"/>
      <c r="E8" s="33"/>
      <c r="F8" s="12"/>
      <c r="G8" s="13"/>
      <c r="H8" s="14"/>
      <c r="I8" s="13"/>
      <c r="J8" s="14"/>
      <c r="K8" s="13"/>
      <c r="L8" s="14"/>
      <c r="M8" s="15"/>
      <c r="N8" s="33"/>
      <c r="O8" s="15"/>
      <c r="P8" s="33"/>
      <c r="Q8" s="5"/>
      <c r="R8" s="3"/>
      <c r="S8" s="5"/>
      <c r="T8" s="2"/>
      <c r="U8" s="2"/>
      <c r="W8" s="6"/>
      <c r="X8" s="6"/>
      <c r="Y8" s="6"/>
      <c r="Z8" s="6"/>
      <c r="AA8" s="6"/>
      <c r="AB8" s="6"/>
      <c r="AF8" s="6"/>
      <c r="AH8" s="6"/>
      <c r="AI8" s="6"/>
      <c r="AJ8" s="6"/>
      <c r="AK8" s="6"/>
      <c r="AL8" s="6"/>
      <c r="AM8" s="6"/>
    </row>
    <row r="9" spans="1:40" s="4" customFormat="1" ht="17.25" thickBot="1" x14ac:dyDescent="0.3">
      <c r="A9" s="1"/>
      <c r="B9" s="326" t="s">
        <v>5</v>
      </c>
      <c r="C9" s="327"/>
      <c r="D9" s="327"/>
      <c r="E9" s="31"/>
      <c r="F9" s="16"/>
      <c r="G9" s="328" t="s">
        <v>6</v>
      </c>
      <c r="H9" s="329"/>
      <c r="I9" s="329"/>
      <c r="J9" s="330"/>
      <c r="K9" s="329"/>
      <c r="L9" s="329"/>
      <c r="M9" s="329"/>
      <c r="N9" s="329"/>
      <c r="O9" s="329"/>
      <c r="P9" s="329"/>
      <c r="Q9" s="329"/>
      <c r="R9" s="329"/>
      <c r="S9" s="329"/>
      <c r="T9" s="329"/>
      <c r="U9" s="329"/>
      <c r="V9" s="329"/>
      <c r="W9" s="329"/>
      <c r="X9" s="329"/>
      <c r="Y9" s="329"/>
      <c r="Z9" s="329"/>
      <c r="AA9" s="329"/>
      <c r="AB9" s="329"/>
      <c r="AC9" s="329"/>
      <c r="AD9" s="329"/>
      <c r="AE9" s="329"/>
      <c r="AF9" s="329"/>
      <c r="AG9" s="329"/>
      <c r="AH9" s="329"/>
      <c r="AI9" s="329"/>
      <c r="AJ9" s="329"/>
      <c r="AK9" s="329"/>
      <c r="AL9" s="329"/>
      <c r="AM9" s="329"/>
      <c r="AN9" s="331"/>
    </row>
    <row r="10" spans="1:40" s="4" customFormat="1" ht="17.25" thickBot="1" x14ac:dyDescent="0.3">
      <c r="A10" s="1"/>
      <c r="B10" s="326" t="s">
        <v>7</v>
      </c>
      <c r="C10" s="327"/>
      <c r="D10" s="327"/>
      <c r="E10" s="31"/>
      <c r="F10" s="16"/>
      <c r="G10" s="328" t="s">
        <v>8</v>
      </c>
      <c r="H10" s="329"/>
      <c r="I10" s="329"/>
      <c r="J10" s="330"/>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31"/>
    </row>
    <row r="11" spans="1:40" s="4" customFormat="1" ht="17.25" thickBot="1" x14ac:dyDescent="0.3">
      <c r="A11" s="1"/>
      <c r="B11" s="326" t="s">
        <v>9</v>
      </c>
      <c r="C11" s="327"/>
      <c r="D11" s="327"/>
      <c r="E11" s="31"/>
      <c r="F11" s="16"/>
      <c r="G11" s="328" t="s">
        <v>10</v>
      </c>
      <c r="H11" s="329"/>
      <c r="I11" s="329"/>
      <c r="J11" s="330"/>
      <c r="K11" s="329"/>
      <c r="L11" s="329"/>
      <c r="M11" s="329"/>
      <c r="N11" s="329"/>
      <c r="O11" s="329"/>
      <c r="P11" s="329"/>
      <c r="Q11" s="329"/>
      <c r="R11" s="329"/>
      <c r="S11" s="329"/>
      <c r="T11" s="329"/>
      <c r="U11" s="329"/>
      <c r="V11" s="329"/>
      <c r="W11" s="329"/>
      <c r="X11" s="329"/>
      <c r="Y11" s="329"/>
      <c r="Z11" s="329"/>
      <c r="AA11" s="329"/>
      <c r="AB11" s="329"/>
      <c r="AC11" s="329"/>
      <c r="AD11" s="329"/>
      <c r="AE11" s="329"/>
      <c r="AF11" s="329"/>
      <c r="AG11" s="329"/>
      <c r="AH11" s="329"/>
      <c r="AI11" s="329"/>
      <c r="AJ11" s="329"/>
      <c r="AK11" s="329"/>
      <c r="AL11" s="329"/>
      <c r="AM11" s="329"/>
      <c r="AN11" s="331"/>
    </row>
    <row r="12" spans="1:40" ht="17.25" thickBot="1" x14ac:dyDescent="0.3">
      <c r="B12" s="326" t="s">
        <v>11</v>
      </c>
      <c r="C12" s="327"/>
      <c r="D12" s="327"/>
      <c r="E12" s="31"/>
      <c r="F12" s="16"/>
      <c r="G12" s="328">
        <v>2020</v>
      </c>
      <c r="H12" s="329"/>
      <c r="I12" s="329"/>
      <c r="J12" s="330"/>
      <c r="K12" s="329"/>
      <c r="L12" s="329"/>
      <c r="M12" s="329"/>
      <c r="N12" s="329"/>
      <c r="O12" s="329"/>
      <c r="P12" s="329"/>
      <c r="Q12" s="329"/>
      <c r="R12" s="329"/>
      <c r="S12" s="329"/>
      <c r="T12" s="329"/>
      <c r="U12" s="329"/>
      <c r="V12" s="329"/>
      <c r="W12" s="329"/>
      <c r="X12" s="329"/>
      <c r="Y12" s="329"/>
      <c r="Z12" s="329"/>
      <c r="AA12" s="329"/>
      <c r="AB12" s="329"/>
      <c r="AC12" s="329"/>
      <c r="AD12" s="329"/>
      <c r="AE12" s="329"/>
      <c r="AF12" s="329"/>
      <c r="AG12" s="329"/>
      <c r="AH12" s="329"/>
      <c r="AI12" s="329"/>
      <c r="AJ12" s="329"/>
      <c r="AK12" s="329"/>
      <c r="AL12" s="329"/>
      <c r="AM12" s="329"/>
      <c r="AN12" s="331"/>
    </row>
    <row r="13" spans="1:40" x14ac:dyDescent="0.25">
      <c r="B13" s="17"/>
      <c r="C13" s="17"/>
      <c r="D13" s="34"/>
      <c r="E13" s="33"/>
      <c r="F13" s="11"/>
      <c r="G13" s="33"/>
      <c r="H13" s="84"/>
      <c r="I13" s="84"/>
      <c r="J13" s="33"/>
      <c r="K13" s="33"/>
      <c r="L13" s="33"/>
      <c r="M13" s="15"/>
      <c r="N13" s="33"/>
      <c r="O13" s="15"/>
      <c r="P13" s="33"/>
    </row>
    <row r="14" spans="1:40" x14ac:dyDescent="0.25">
      <c r="B14" s="319" t="s">
        <v>12</v>
      </c>
      <c r="C14" s="319"/>
      <c r="D14" s="319"/>
      <c r="E14" s="319"/>
      <c r="F14" s="319"/>
      <c r="G14" s="319" t="s">
        <v>13</v>
      </c>
      <c r="H14" s="319"/>
      <c r="I14" s="319"/>
      <c r="J14" s="319"/>
      <c r="K14" s="319"/>
      <c r="L14" s="319"/>
      <c r="M14" s="319"/>
      <c r="N14" s="319"/>
      <c r="O14" s="319"/>
      <c r="P14" s="319"/>
      <c r="Q14" s="319"/>
      <c r="R14" s="319"/>
      <c r="S14" s="319"/>
      <c r="T14" s="319"/>
      <c r="U14" s="315" t="s">
        <v>168</v>
      </c>
      <c r="V14" s="319" t="s">
        <v>14</v>
      </c>
      <c r="W14" s="319"/>
      <c r="X14" s="319"/>
      <c r="Y14" s="319"/>
      <c r="Z14" s="319"/>
      <c r="AA14" s="319"/>
      <c r="AB14" s="319"/>
      <c r="AC14" s="319"/>
      <c r="AD14" s="319"/>
      <c r="AE14" s="319"/>
      <c r="AF14" s="319"/>
      <c r="AG14" s="319"/>
      <c r="AH14" s="319"/>
      <c r="AI14" s="319"/>
      <c r="AJ14" s="319"/>
      <c r="AK14" s="319"/>
      <c r="AL14" s="319"/>
      <c r="AM14" s="319"/>
      <c r="AN14" s="319"/>
    </row>
    <row r="15" spans="1:40" s="33" customFormat="1" ht="33" customHeight="1" x14ac:dyDescent="0.25">
      <c r="B15" s="319" t="s">
        <v>569</v>
      </c>
      <c r="C15" s="319" t="s">
        <v>169</v>
      </c>
      <c r="D15" s="319" t="s">
        <v>15</v>
      </c>
      <c r="E15" s="319" t="s">
        <v>16</v>
      </c>
      <c r="F15" s="319" t="s">
        <v>17</v>
      </c>
      <c r="G15" s="319" t="s">
        <v>18</v>
      </c>
      <c r="H15" s="319" t="s">
        <v>19</v>
      </c>
      <c r="I15" s="319" t="s">
        <v>20</v>
      </c>
      <c r="J15" s="319" t="s">
        <v>21</v>
      </c>
      <c r="K15" s="319" t="s">
        <v>22</v>
      </c>
      <c r="L15" s="319" t="s">
        <v>23</v>
      </c>
      <c r="M15" s="319"/>
      <c r="N15" s="319"/>
      <c r="O15" s="319"/>
      <c r="P15" s="319"/>
      <c r="Q15" s="319"/>
      <c r="R15" s="319"/>
      <c r="S15" s="319"/>
      <c r="T15" s="319" t="s">
        <v>24</v>
      </c>
      <c r="U15" s="316"/>
      <c r="V15" s="319" t="s">
        <v>25</v>
      </c>
      <c r="W15" s="319" t="s">
        <v>26</v>
      </c>
      <c r="X15" s="315" t="s">
        <v>570</v>
      </c>
      <c r="Y15" s="315" t="s">
        <v>571</v>
      </c>
      <c r="Z15" s="319" t="s">
        <v>27</v>
      </c>
      <c r="AA15" s="315" t="s">
        <v>572</v>
      </c>
      <c r="AB15" s="315" t="s">
        <v>573</v>
      </c>
      <c r="AC15" s="319" t="s">
        <v>28</v>
      </c>
      <c r="AD15" s="319" t="s">
        <v>29</v>
      </c>
      <c r="AE15" s="319" t="s">
        <v>30</v>
      </c>
      <c r="AF15" s="319" t="s">
        <v>31</v>
      </c>
      <c r="AG15" s="315" t="s">
        <v>574</v>
      </c>
      <c r="AH15" s="319" t="s">
        <v>32</v>
      </c>
      <c r="AI15" s="319" t="s">
        <v>33</v>
      </c>
      <c r="AJ15" s="319" t="s">
        <v>34</v>
      </c>
      <c r="AK15" s="319" t="s">
        <v>35</v>
      </c>
      <c r="AL15" s="315" t="s">
        <v>575</v>
      </c>
      <c r="AM15" s="319" t="s">
        <v>121</v>
      </c>
      <c r="AN15" s="319" t="s">
        <v>36</v>
      </c>
    </row>
    <row r="16" spans="1:40" s="33" customFormat="1" x14ac:dyDescent="0.25">
      <c r="B16" s="319"/>
      <c r="C16" s="319"/>
      <c r="D16" s="319"/>
      <c r="E16" s="319"/>
      <c r="F16" s="319"/>
      <c r="G16" s="319"/>
      <c r="H16" s="319"/>
      <c r="I16" s="319"/>
      <c r="J16" s="319"/>
      <c r="K16" s="319"/>
      <c r="L16" s="319" t="s">
        <v>37</v>
      </c>
      <c r="M16" s="319"/>
      <c r="N16" s="319" t="s">
        <v>38</v>
      </c>
      <c r="O16" s="319"/>
      <c r="P16" s="319" t="s">
        <v>39</v>
      </c>
      <c r="Q16" s="319"/>
      <c r="R16" s="319" t="s">
        <v>40</v>
      </c>
      <c r="S16" s="319"/>
      <c r="T16" s="319"/>
      <c r="U16" s="316"/>
      <c r="V16" s="319"/>
      <c r="W16" s="319"/>
      <c r="X16" s="316"/>
      <c r="Y16" s="316"/>
      <c r="Z16" s="319"/>
      <c r="AA16" s="316"/>
      <c r="AB16" s="316"/>
      <c r="AC16" s="319"/>
      <c r="AD16" s="319"/>
      <c r="AE16" s="319"/>
      <c r="AF16" s="319"/>
      <c r="AG16" s="316"/>
      <c r="AH16" s="319"/>
      <c r="AI16" s="319"/>
      <c r="AJ16" s="319"/>
      <c r="AK16" s="319"/>
      <c r="AL16" s="316"/>
      <c r="AM16" s="319"/>
      <c r="AN16" s="319"/>
    </row>
    <row r="17" spans="2:40" s="33" customFormat="1" x14ac:dyDescent="0.25">
      <c r="B17" s="319"/>
      <c r="C17" s="319"/>
      <c r="D17" s="319"/>
      <c r="E17" s="319"/>
      <c r="F17" s="319"/>
      <c r="G17" s="319"/>
      <c r="H17" s="319"/>
      <c r="I17" s="319"/>
      <c r="J17" s="319"/>
      <c r="K17" s="319"/>
      <c r="L17" s="312" t="s">
        <v>41</v>
      </c>
      <c r="M17" s="313" t="s">
        <v>42</v>
      </c>
      <c r="N17" s="312" t="s">
        <v>41</v>
      </c>
      <c r="O17" s="313" t="s">
        <v>42</v>
      </c>
      <c r="P17" s="312" t="s">
        <v>41</v>
      </c>
      <c r="Q17" s="313" t="s">
        <v>42</v>
      </c>
      <c r="R17" s="312" t="s">
        <v>41</v>
      </c>
      <c r="S17" s="313" t="s">
        <v>42</v>
      </c>
      <c r="T17" s="319"/>
      <c r="U17" s="317"/>
      <c r="V17" s="319"/>
      <c r="W17" s="319"/>
      <c r="X17" s="316"/>
      <c r="Y17" s="316"/>
      <c r="Z17" s="319"/>
      <c r="AA17" s="316"/>
      <c r="AB17" s="317"/>
      <c r="AC17" s="319"/>
      <c r="AD17" s="319"/>
      <c r="AE17" s="319"/>
      <c r="AF17" s="319"/>
      <c r="AG17" s="317"/>
      <c r="AH17" s="319"/>
      <c r="AI17" s="319"/>
      <c r="AJ17" s="319"/>
      <c r="AK17" s="319"/>
      <c r="AL17" s="317"/>
      <c r="AM17" s="319"/>
      <c r="AN17" s="319"/>
    </row>
    <row r="18" spans="2:40" s="18" customFormat="1" ht="82.5" x14ac:dyDescent="0.25">
      <c r="B18" s="19" t="s">
        <v>576</v>
      </c>
      <c r="C18" s="20" t="s">
        <v>182</v>
      </c>
      <c r="D18" s="38" t="s">
        <v>43</v>
      </c>
      <c r="E18" s="38" t="s">
        <v>44</v>
      </c>
      <c r="F18" s="20" t="s">
        <v>762</v>
      </c>
      <c r="G18" s="38" t="s">
        <v>43</v>
      </c>
      <c r="H18" s="24" t="s">
        <v>763</v>
      </c>
      <c r="I18" s="24" t="s">
        <v>125</v>
      </c>
      <c r="J18" s="24" t="s">
        <v>45</v>
      </c>
      <c r="K18" s="25">
        <v>1</v>
      </c>
      <c r="L18" s="26">
        <v>1</v>
      </c>
      <c r="M18" s="25">
        <v>1</v>
      </c>
      <c r="N18" s="26">
        <v>1</v>
      </c>
      <c r="O18" s="25">
        <v>1</v>
      </c>
      <c r="P18" s="26">
        <v>1</v>
      </c>
      <c r="Q18" s="25">
        <v>1</v>
      </c>
      <c r="R18" s="26">
        <v>1</v>
      </c>
      <c r="S18" s="25">
        <v>1</v>
      </c>
      <c r="T18" s="27" t="s">
        <v>46</v>
      </c>
      <c r="U18" s="22"/>
      <c r="V18" s="22"/>
      <c r="W18" s="22"/>
      <c r="X18" s="22"/>
      <c r="Y18" s="22"/>
      <c r="Z18" s="22"/>
      <c r="AA18" s="22"/>
      <c r="AB18" s="22"/>
      <c r="AC18" s="22" t="s">
        <v>47</v>
      </c>
      <c r="AD18" s="22" t="s">
        <v>47</v>
      </c>
      <c r="AE18" s="22" t="s">
        <v>47</v>
      </c>
      <c r="AF18" s="22" t="s">
        <v>47</v>
      </c>
      <c r="AG18" s="22" t="s">
        <v>47</v>
      </c>
      <c r="AH18" s="22" t="s">
        <v>47</v>
      </c>
      <c r="AI18" s="22"/>
      <c r="AJ18" s="22" t="s">
        <v>47</v>
      </c>
      <c r="AK18" s="22" t="s">
        <v>47</v>
      </c>
      <c r="AL18" s="22"/>
      <c r="AM18" s="22"/>
      <c r="AN18" s="22"/>
    </row>
    <row r="19" spans="2:40" s="18" customFormat="1" ht="82.5" x14ac:dyDescent="0.25">
      <c r="B19" s="19" t="s">
        <v>576</v>
      </c>
      <c r="C19" s="20" t="s">
        <v>182</v>
      </c>
      <c r="D19" s="38" t="s">
        <v>43</v>
      </c>
      <c r="E19" s="38" t="s">
        <v>44</v>
      </c>
      <c r="F19" s="20" t="s">
        <v>762</v>
      </c>
      <c r="G19" s="38" t="s">
        <v>43</v>
      </c>
      <c r="H19" s="24" t="s">
        <v>192</v>
      </c>
      <c r="I19" s="24" t="s">
        <v>193</v>
      </c>
      <c r="J19" s="24" t="s">
        <v>45</v>
      </c>
      <c r="K19" s="25">
        <v>1</v>
      </c>
      <c r="L19" s="26"/>
      <c r="M19" s="25">
        <v>0.5</v>
      </c>
      <c r="N19" s="26"/>
      <c r="O19" s="25">
        <v>0.5</v>
      </c>
      <c r="P19" s="26"/>
      <c r="Q19" s="25">
        <v>1</v>
      </c>
      <c r="R19" s="26"/>
      <c r="S19" s="25">
        <v>1</v>
      </c>
      <c r="T19" s="27" t="s">
        <v>46</v>
      </c>
      <c r="U19" s="22"/>
      <c r="V19" s="22"/>
      <c r="W19" s="22"/>
      <c r="X19" s="22"/>
      <c r="Y19" s="22"/>
      <c r="Z19" s="22"/>
      <c r="AA19" s="22"/>
      <c r="AB19" s="22"/>
      <c r="AC19" s="22"/>
      <c r="AD19" s="22"/>
      <c r="AE19" s="22" t="s">
        <v>47</v>
      </c>
      <c r="AF19" s="22" t="s">
        <v>47</v>
      </c>
      <c r="AG19" s="22" t="s">
        <v>47</v>
      </c>
      <c r="AH19" s="22" t="s">
        <v>47</v>
      </c>
      <c r="AI19" s="22"/>
      <c r="AJ19" s="22"/>
      <c r="AK19" s="22"/>
      <c r="AL19" s="22"/>
      <c r="AM19" s="22"/>
      <c r="AN19" s="22"/>
    </row>
    <row r="20" spans="2:40" s="18" customFormat="1" ht="82.5" x14ac:dyDescent="0.25">
      <c r="B20" s="19" t="s">
        <v>576</v>
      </c>
      <c r="C20" s="20" t="s">
        <v>182</v>
      </c>
      <c r="D20" s="38" t="s">
        <v>43</v>
      </c>
      <c r="E20" s="38" t="s">
        <v>44</v>
      </c>
      <c r="F20" s="20" t="s">
        <v>762</v>
      </c>
      <c r="G20" s="38" t="s">
        <v>43</v>
      </c>
      <c r="H20" s="24" t="s">
        <v>764</v>
      </c>
      <c r="I20" s="24" t="s">
        <v>194</v>
      </c>
      <c r="J20" s="24" t="s">
        <v>45</v>
      </c>
      <c r="K20" s="25">
        <v>1</v>
      </c>
      <c r="L20" s="26">
        <v>1</v>
      </c>
      <c r="M20" s="25">
        <v>0.5</v>
      </c>
      <c r="N20" s="26">
        <v>1</v>
      </c>
      <c r="O20" s="25">
        <v>0.5</v>
      </c>
      <c r="P20" s="26">
        <v>1</v>
      </c>
      <c r="Q20" s="25">
        <v>1</v>
      </c>
      <c r="R20" s="26">
        <v>1</v>
      </c>
      <c r="S20" s="25">
        <v>1</v>
      </c>
      <c r="T20" s="27" t="s">
        <v>46</v>
      </c>
      <c r="U20" s="22"/>
      <c r="V20" s="22"/>
      <c r="W20" s="22"/>
      <c r="X20" s="22"/>
      <c r="Y20" s="22"/>
      <c r="Z20" s="22"/>
      <c r="AA20" s="22"/>
      <c r="AB20" s="22"/>
      <c r="AC20" s="22"/>
      <c r="AD20" s="22"/>
      <c r="AE20" s="22" t="s">
        <v>47</v>
      </c>
      <c r="AF20" s="22" t="s">
        <v>47</v>
      </c>
      <c r="AG20" s="22" t="s">
        <v>47</v>
      </c>
      <c r="AH20" s="22"/>
      <c r="AI20" s="22"/>
      <c r="AJ20" s="22"/>
      <c r="AK20" s="22"/>
      <c r="AL20" s="22"/>
      <c r="AM20" s="22"/>
      <c r="AN20" s="22"/>
    </row>
    <row r="21" spans="2:40" s="18" customFormat="1" ht="82.5" x14ac:dyDescent="0.25">
      <c r="B21" s="19" t="s">
        <v>576</v>
      </c>
      <c r="C21" s="20" t="s">
        <v>182</v>
      </c>
      <c r="D21" s="38" t="s">
        <v>43</v>
      </c>
      <c r="E21" s="38" t="s">
        <v>44</v>
      </c>
      <c r="F21" s="20" t="s">
        <v>762</v>
      </c>
      <c r="G21" s="38" t="s">
        <v>43</v>
      </c>
      <c r="H21" s="24" t="s">
        <v>155</v>
      </c>
      <c r="I21" s="24" t="s">
        <v>50</v>
      </c>
      <c r="J21" s="24" t="s">
        <v>49</v>
      </c>
      <c r="K21" s="39">
        <v>1</v>
      </c>
      <c r="L21" s="26"/>
      <c r="M21" s="25">
        <v>0.25</v>
      </c>
      <c r="N21" s="26"/>
      <c r="O21" s="25">
        <v>0.5</v>
      </c>
      <c r="P21" s="26"/>
      <c r="Q21" s="25">
        <v>0.75</v>
      </c>
      <c r="R21" s="26"/>
      <c r="S21" s="25">
        <v>1</v>
      </c>
      <c r="T21" s="27" t="s">
        <v>46</v>
      </c>
      <c r="U21" s="21"/>
      <c r="V21" s="21"/>
      <c r="W21" s="21"/>
      <c r="X21" s="21"/>
      <c r="Y21" s="21"/>
      <c r="Z21" s="21"/>
      <c r="AA21" s="21"/>
      <c r="AB21" s="21"/>
      <c r="AC21" s="21"/>
      <c r="AD21" s="21"/>
      <c r="AE21" s="21" t="s">
        <v>47</v>
      </c>
      <c r="AF21" s="21"/>
      <c r="AG21" s="21"/>
      <c r="AH21" s="21" t="s">
        <v>47</v>
      </c>
      <c r="AI21" s="21"/>
      <c r="AJ21" s="21"/>
      <c r="AK21" s="21"/>
      <c r="AL21" s="21"/>
      <c r="AM21" s="21"/>
      <c r="AN21" s="23"/>
    </row>
    <row r="22" spans="2:40" s="18" customFormat="1" ht="82.5" x14ac:dyDescent="0.25">
      <c r="B22" s="19" t="s">
        <v>576</v>
      </c>
      <c r="C22" s="20" t="s">
        <v>182</v>
      </c>
      <c r="D22" s="38" t="s">
        <v>43</v>
      </c>
      <c r="E22" s="38" t="s">
        <v>44</v>
      </c>
      <c r="F22" s="20" t="s">
        <v>762</v>
      </c>
      <c r="G22" s="38" t="s">
        <v>43</v>
      </c>
      <c r="H22" s="24" t="s">
        <v>243</v>
      </c>
      <c r="I22" s="24" t="s">
        <v>244</v>
      </c>
      <c r="J22" s="24" t="s">
        <v>45</v>
      </c>
      <c r="K22" s="39">
        <v>1</v>
      </c>
      <c r="L22" s="26"/>
      <c r="M22" s="25">
        <v>0</v>
      </c>
      <c r="N22" s="26"/>
      <c r="O22" s="25">
        <v>0</v>
      </c>
      <c r="P22" s="26"/>
      <c r="Q22" s="25">
        <v>0</v>
      </c>
      <c r="R22" s="26"/>
      <c r="S22" s="25">
        <v>1</v>
      </c>
      <c r="T22" s="27" t="s">
        <v>224</v>
      </c>
      <c r="U22" s="21"/>
      <c r="V22" s="21"/>
      <c r="W22" s="21"/>
      <c r="X22" s="21"/>
      <c r="Y22" s="21"/>
      <c r="Z22" s="21"/>
      <c r="AA22" s="21"/>
      <c r="AB22" s="21"/>
      <c r="AC22" s="21"/>
      <c r="AD22" s="21"/>
      <c r="AE22" s="21"/>
      <c r="AF22" s="21"/>
      <c r="AG22" s="21"/>
      <c r="AH22" s="21"/>
      <c r="AI22" s="21"/>
      <c r="AJ22" s="21"/>
      <c r="AK22" s="21"/>
      <c r="AL22" s="21"/>
      <c r="AM22" s="21"/>
      <c r="AN22" s="23"/>
    </row>
    <row r="23" spans="2:40" s="18" customFormat="1" ht="82.5" x14ac:dyDescent="0.25">
      <c r="B23" s="19" t="s">
        <v>576</v>
      </c>
      <c r="C23" s="20" t="s">
        <v>182</v>
      </c>
      <c r="D23" s="38" t="s">
        <v>43</v>
      </c>
      <c r="E23" s="38" t="s">
        <v>44</v>
      </c>
      <c r="F23" s="20" t="s">
        <v>762</v>
      </c>
      <c r="G23" s="38" t="s">
        <v>43</v>
      </c>
      <c r="H23" s="24" t="s">
        <v>765</v>
      </c>
      <c r="I23" s="24" t="s">
        <v>260</v>
      </c>
      <c r="J23" s="39">
        <v>1</v>
      </c>
      <c r="K23" s="25">
        <v>1</v>
      </c>
      <c r="L23" s="25"/>
      <c r="M23" s="25">
        <v>0</v>
      </c>
      <c r="N23" s="25"/>
      <c r="O23" s="25">
        <v>0</v>
      </c>
      <c r="P23" s="25"/>
      <c r="Q23" s="25">
        <v>0</v>
      </c>
      <c r="R23" s="25"/>
      <c r="S23" s="25">
        <v>1</v>
      </c>
      <c r="T23" s="27" t="s">
        <v>224</v>
      </c>
      <c r="U23" s="21"/>
      <c r="V23" s="21"/>
      <c r="W23" s="21"/>
      <c r="X23" s="21"/>
      <c r="Y23" s="21"/>
      <c r="Z23" s="21"/>
      <c r="AA23" s="21"/>
      <c r="AB23" s="21"/>
      <c r="AC23" s="21"/>
      <c r="AD23" s="21"/>
      <c r="AE23" s="21"/>
      <c r="AF23" s="21"/>
      <c r="AG23" s="21"/>
      <c r="AH23" s="21"/>
      <c r="AI23" s="21"/>
      <c r="AJ23" s="21"/>
      <c r="AK23" s="21"/>
      <c r="AL23" s="21"/>
      <c r="AM23" s="23"/>
      <c r="AN23" s="23"/>
    </row>
    <row r="24" spans="2:40" s="18" customFormat="1" ht="82.5" x14ac:dyDescent="0.25">
      <c r="B24" s="19" t="s">
        <v>576</v>
      </c>
      <c r="C24" s="20" t="s">
        <v>182</v>
      </c>
      <c r="D24" s="38" t="s">
        <v>43</v>
      </c>
      <c r="E24" s="38" t="s">
        <v>44</v>
      </c>
      <c r="F24" s="20" t="s">
        <v>762</v>
      </c>
      <c r="G24" s="21" t="s">
        <v>51</v>
      </c>
      <c r="H24" s="38" t="s">
        <v>150</v>
      </c>
      <c r="I24" s="38" t="s">
        <v>156</v>
      </c>
      <c r="J24" s="38" t="s">
        <v>45</v>
      </c>
      <c r="K24" s="25">
        <v>1</v>
      </c>
      <c r="L24" s="21"/>
      <c r="M24" s="25">
        <v>0.25</v>
      </c>
      <c r="N24" s="38"/>
      <c r="O24" s="25">
        <v>0.5</v>
      </c>
      <c r="P24" s="38"/>
      <c r="Q24" s="25">
        <v>0.75</v>
      </c>
      <c r="R24" s="38"/>
      <c r="S24" s="25">
        <v>1</v>
      </c>
      <c r="T24" s="20" t="s">
        <v>46</v>
      </c>
      <c r="U24" s="20"/>
      <c r="V24" s="19"/>
      <c r="W24" s="21"/>
      <c r="X24" s="21"/>
      <c r="Y24" s="21"/>
      <c r="Z24" s="21"/>
      <c r="AA24" s="21"/>
      <c r="AB24" s="21"/>
      <c r="AC24" s="21"/>
      <c r="AD24" s="21"/>
      <c r="AE24" s="21" t="s">
        <v>47</v>
      </c>
      <c r="AF24" s="21"/>
      <c r="AG24" s="21"/>
      <c r="AH24" s="21"/>
      <c r="AI24" s="21"/>
      <c r="AJ24" s="21"/>
      <c r="AK24" s="21"/>
      <c r="AL24" s="21"/>
      <c r="AM24" s="21"/>
      <c r="AN24" s="23"/>
    </row>
    <row r="25" spans="2:40" s="18" customFormat="1" ht="127.5" customHeight="1" x14ac:dyDescent="0.25">
      <c r="B25" s="19" t="s">
        <v>576</v>
      </c>
      <c r="C25" s="20" t="s">
        <v>185</v>
      </c>
      <c r="D25" s="38" t="s">
        <v>52</v>
      </c>
      <c r="E25" s="38" t="s">
        <v>53</v>
      </c>
      <c r="F25" s="20" t="s">
        <v>899</v>
      </c>
      <c r="G25" s="21" t="s">
        <v>54</v>
      </c>
      <c r="H25" s="38" t="s">
        <v>249</v>
      </c>
      <c r="I25" s="38" t="s">
        <v>250</v>
      </c>
      <c r="J25" s="38" t="s">
        <v>45</v>
      </c>
      <c r="K25" s="40">
        <v>150</v>
      </c>
      <c r="L25" s="21">
        <v>150</v>
      </c>
      <c r="M25" s="25">
        <f>+L25/K25</f>
        <v>1</v>
      </c>
      <c r="N25" s="40">
        <v>150</v>
      </c>
      <c r="O25" s="25">
        <f>+N25/K25</f>
        <v>1</v>
      </c>
      <c r="P25" s="40">
        <v>150</v>
      </c>
      <c r="Q25" s="25">
        <f>+P25/K25</f>
        <v>1</v>
      </c>
      <c r="R25" s="40">
        <v>150</v>
      </c>
      <c r="S25" s="25">
        <f>+R25/K25</f>
        <v>1</v>
      </c>
      <c r="T25" s="20" t="s">
        <v>56</v>
      </c>
      <c r="U25" s="20"/>
      <c r="V25" s="19"/>
      <c r="W25" s="21"/>
      <c r="X25" s="21"/>
      <c r="Y25" s="21"/>
      <c r="Z25" s="21"/>
      <c r="AA25" s="21"/>
      <c r="AB25" s="21"/>
      <c r="AC25" s="21"/>
      <c r="AD25" s="21"/>
      <c r="AE25" s="21"/>
      <c r="AF25" s="21"/>
      <c r="AG25" s="21"/>
      <c r="AH25" s="23"/>
      <c r="AI25" s="21"/>
      <c r="AJ25" s="27"/>
      <c r="AK25" s="28"/>
      <c r="AL25" s="28"/>
      <c r="AM25" s="24"/>
      <c r="AN25" s="25"/>
    </row>
    <row r="26" spans="2:40" s="18" customFormat="1" ht="98.25" customHeight="1" x14ac:dyDescent="0.25">
      <c r="B26" s="19" t="s">
        <v>576</v>
      </c>
      <c r="C26" s="20" t="s">
        <v>185</v>
      </c>
      <c r="D26" s="21" t="s">
        <v>52</v>
      </c>
      <c r="E26" s="21" t="s">
        <v>53</v>
      </c>
      <c r="F26" s="20" t="s">
        <v>899</v>
      </c>
      <c r="G26" s="21" t="s">
        <v>57</v>
      </c>
      <c r="H26" s="24" t="s">
        <v>218</v>
      </c>
      <c r="I26" s="24" t="s">
        <v>219</v>
      </c>
      <c r="J26" s="24" t="s">
        <v>45</v>
      </c>
      <c r="K26" s="41">
        <v>1</v>
      </c>
      <c r="L26" s="42"/>
      <c r="M26" s="25">
        <v>0.25</v>
      </c>
      <c r="N26" s="42"/>
      <c r="O26" s="25">
        <v>0.5</v>
      </c>
      <c r="P26" s="26"/>
      <c r="Q26" s="25">
        <v>0.75</v>
      </c>
      <c r="R26" s="26"/>
      <c r="S26" s="25">
        <v>1</v>
      </c>
      <c r="T26" s="27" t="s">
        <v>55</v>
      </c>
      <c r="U26" s="22"/>
      <c r="V26" s="22"/>
      <c r="W26" s="22"/>
      <c r="X26" s="22"/>
      <c r="Y26" s="22"/>
      <c r="Z26" s="22"/>
      <c r="AA26" s="22"/>
      <c r="AB26" s="22"/>
      <c r="AC26" s="22"/>
      <c r="AD26" s="22"/>
      <c r="AE26" s="22"/>
      <c r="AF26" s="22"/>
      <c r="AG26" s="22"/>
      <c r="AH26" s="22"/>
      <c r="AI26" s="22"/>
      <c r="AJ26" s="22"/>
      <c r="AK26" s="22"/>
      <c r="AL26" s="22"/>
      <c r="AM26" s="22"/>
      <c r="AN26" s="23"/>
    </row>
    <row r="27" spans="2:40" s="18" customFormat="1" ht="285" customHeight="1" x14ac:dyDescent="0.25">
      <c r="B27" s="19" t="s">
        <v>576</v>
      </c>
      <c r="C27" s="20" t="s">
        <v>185</v>
      </c>
      <c r="D27" s="21" t="s">
        <v>52</v>
      </c>
      <c r="E27" s="21" t="s">
        <v>53</v>
      </c>
      <c r="F27" s="20" t="s">
        <v>899</v>
      </c>
      <c r="G27" s="21" t="s">
        <v>57</v>
      </c>
      <c r="H27" s="24" t="s">
        <v>408</v>
      </c>
      <c r="I27" s="24" t="s">
        <v>409</v>
      </c>
      <c r="J27" s="24" t="s">
        <v>45</v>
      </c>
      <c r="K27" s="25">
        <v>1</v>
      </c>
      <c r="L27" s="29">
        <v>1</v>
      </c>
      <c r="M27" s="25">
        <v>1</v>
      </c>
      <c r="N27" s="30">
        <v>1</v>
      </c>
      <c r="O27" s="25">
        <v>1</v>
      </c>
      <c r="P27" s="30">
        <v>1</v>
      </c>
      <c r="Q27" s="25">
        <v>1</v>
      </c>
      <c r="R27" s="30">
        <v>1</v>
      </c>
      <c r="S27" s="25">
        <v>1</v>
      </c>
      <c r="T27" s="27" t="s">
        <v>166</v>
      </c>
      <c r="U27" s="22"/>
      <c r="V27" s="21" t="s">
        <v>655</v>
      </c>
      <c r="W27" s="22"/>
      <c r="X27" s="22"/>
      <c r="Y27" s="22"/>
      <c r="Z27" s="22" t="s">
        <v>47</v>
      </c>
      <c r="AA27" s="22"/>
      <c r="AB27" s="22"/>
      <c r="AC27" s="22"/>
      <c r="AD27" s="22"/>
      <c r="AE27" s="22"/>
      <c r="AF27" s="22"/>
      <c r="AG27" s="22"/>
      <c r="AH27" s="22"/>
      <c r="AI27" s="22"/>
      <c r="AJ27" s="22"/>
      <c r="AK27" s="22"/>
      <c r="AL27" s="22"/>
      <c r="AM27" s="22"/>
      <c r="AN27" s="23"/>
    </row>
    <row r="28" spans="2:40" s="18" customFormat="1" ht="115.5" x14ac:dyDescent="0.25">
      <c r="B28" s="19" t="s">
        <v>576</v>
      </c>
      <c r="C28" s="20" t="s">
        <v>185</v>
      </c>
      <c r="D28" s="21" t="s">
        <v>52</v>
      </c>
      <c r="E28" s="21" t="s">
        <v>53</v>
      </c>
      <c r="F28" s="20" t="s">
        <v>899</v>
      </c>
      <c r="G28" s="21" t="s">
        <v>57</v>
      </c>
      <c r="H28" s="24" t="s">
        <v>717</v>
      </c>
      <c r="I28" s="24" t="s">
        <v>681</v>
      </c>
      <c r="J28" s="24" t="s">
        <v>45</v>
      </c>
      <c r="K28" s="25">
        <v>1</v>
      </c>
      <c r="L28" s="29"/>
      <c r="M28" s="25">
        <v>0.5</v>
      </c>
      <c r="N28" s="30"/>
      <c r="O28" s="25">
        <v>0.5</v>
      </c>
      <c r="P28" s="30"/>
      <c r="Q28" s="25">
        <v>1</v>
      </c>
      <c r="R28" s="30"/>
      <c r="S28" s="25">
        <v>1</v>
      </c>
      <c r="T28" s="27" t="s">
        <v>196</v>
      </c>
      <c r="U28" s="22"/>
      <c r="V28" s="21"/>
      <c r="W28" s="22"/>
      <c r="X28" s="22"/>
      <c r="Y28" s="22"/>
      <c r="Z28" s="22"/>
      <c r="AA28" s="22" t="s">
        <v>47</v>
      </c>
      <c r="AB28" s="22"/>
      <c r="AC28" s="22"/>
      <c r="AD28" s="22"/>
      <c r="AE28" s="22"/>
      <c r="AF28" s="22"/>
      <c r="AG28" s="22"/>
      <c r="AH28" s="22"/>
      <c r="AI28" s="22"/>
      <c r="AJ28" s="22"/>
      <c r="AK28" s="22"/>
      <c r="AL28" s="22"/>
      <c r="AM28" s="22"/>
      <c r="AN28" s="23"/>
    </row>
    <row r="29" spans="2:40" s="18" customFormat="1" ht="115.5" x14ac:dyDescent="0.25">
      <c r="B29" s="19" t="s">
        <v>576</v>
      </c>
      <c r="C29" s="20" t="s">
        <v>185</v>
      </c>
      <c r="D29" s="21" t="s">
        <v>52</v>
      </c>
      <c r="E29" s="21" t="s">
        <v>53</v>
      </c>
      <c r="F29" s="20" t="s">
        <v>899</v>
      </c>
      <c r="G29" s="21" t="s">
        <v>64</v>
      </c>
      <c r="H29" s="24" t="s">
        <v>256</v>
      </c>
      <c r="I29" s="24" t="s">
        <v>257</v>
      </c>
      <c r="J29" s="24" t="s">
        <v>45</v>
      </c>
      <c r="K29" s="25">
        <v>1</v>
      </c>
      <c r="L29" s="26"/>
      <c r="M29" s="25">
        <v>0</v>
      </c>
      <c r="N29" s="26"/>
      <c r="O29" s="25">
        <v>0.33</v>
      </c>
      <c r="P29" s="26"/>
      <c r="Q29" s="25">
        <v>0.66</v>
      </c>
      <c r="R29" s="26"/>
      <c r="S29" s="25">
        <v>1</v>
      </c>
      <c r="T29" s="27" t="s">
        <v>196</v>
      </c>
      <c r="U29" s="22"/>
      <c r="V29" s="23"/>
      <c r="W29" s="22"/>
      <c r="X29" s="22"/>
      <c r="Y29" s="22"/>
      <c r="Z29" s="22"/>
      <c r="AA29" s="22"/>
      <c r="AB29" s="22"/>
      <c r="AC29" s="23"/>
      <c r="AD29" s="23"/>
      <c r="AE29" s="23"/>
      <c r="AF29" s="22"/>
      <c r="AG29" s="23"/>
      <c r="AH29" s="22"/>
      <c r="AI29" s="22"/>
      <c r="AJ29" s="22"/>
      <c r="AK29" s="22"/>
      <c r="AL29" s="22"/>
      <c r="AM29" s="22"/>
      <c r="AN29" s="23"/>
    </row>
    <row r="30" spans="2:40" s="18" customFormat="1" ht="99" x14ac:dyDescent="0.25">
      <c r="B30" s="19" t="s">
        <v>587</v>
      </c>
      <c r="C30" s="20" t="s">
        <v>183</v>
      </c>
      <c r="D30" s="21" t="s">
        <v>59</v>
      </c>
      <c r="E30" s="21" t="s">
        <v>60</v>
      </c>
      <c r="F30" s="19" t="s">
        <v>191</v>
      </c>
      <c r="G30" s="21" t="s">
        <v>163</v>
      </c>
      <c r="H30" s="24" t="s">
        <v>766</v>
      </c>
      <c r="I30" s="24" t="s">
        <v>227</v>
      </c>
      <c r="J30" s="24" t="s">
        <v>45</v>
      </c>
      <c r="K30" s="25">
        <v>1</v>
      </c>
      <c r="L30" s="26"/>
      <c r="M30" s="25">
        <v>0.25</v>
      </c>
      <c r="N30" s="26"/>
      <c r="O30" s="25">
        <v>0.5</v>
      </c>
      <c r="P30" s="26"/>
      <c r="Q30" s="25">
        <v>0.75</v>
      </c>
      <c r="R30" s="26"/>
      <c r="S30" s="25">
        <v>1</v>
      </c>
      <c r="T30" s="27" t="s">
        <v>61</v>
      </c>
      <c r="U30" s="22"/>
      <c r="V30" s="22"/>
      <c r="W30" s="22"/>
      <c r="X30" s="22"/>
      <c r="Y30" s="22"/>
      <c r="Z30" s="22"/>
      <c r="AA30" s="22"/>
      <c r="AB30" s="22"/>
      <c r="AC30" s="22"/>
      <c r="AD30" s="22"/>
      <c r="AE30" s="22"/>
      <c r="AF30" s="22"/>
      <c r="AG30" s="22"/>
      <c r="AH30" s="22"/>
      <c r="AI30" s="22" t="s">
        <v>47</v>
      </c>
      <c r="AJ30" s="22"/>
      <c r="AK30" s="22"/>
      <c r="AL30" s="22"/>
      <c r="AM30" s="22"/>
      <c r="AN30" s="23"/>
    </row>
    <row r="31" spans="2:40" s="18" customFormat="1" ht="99" x14ac:dyDescent="0.25">
      <c r="B31" s="19" t="s">
        <v>587</v>
      </c>
      <c r="C31" s="20" t="s">
        <v>183</v>
      </c>
      <c r="D31" s="21" t="s">
        <v>59</v>
      </c>
      <c r="E31" s="21" t="s">
        <v>60</v>
      </c>
      <c r="F31" s="19" t="s">
        <v>191</v>
      </c>
      <c r="G31" s="21" t="s">
        <v>163</v>
      </c>
      <c r="H31" s="24" t="s">
        <v>686</v>
      </c>
      <c r="I31" s="24" t="s">
        <v>687</v>
      </c>
      <c r="J31" s="24" t="s">
        <v>45</v>
      </c>
      <c r="K31" s="25">
        <v>1</v>
      </c>
      <c r="L31" s="26"/>
      <c r="M31" s="25">
        <v>0.5</v>
      </c>
      <c r="N31" s="26"/>
      <c r="O31" s="25">
        <v>0.5</v>
      </c>
      <c r="P31" s="26"/>
      <c r="Q31" s="25">
        <v>1</v>
      </c>
      <c r="R31" s="26"/>
      <c r="S31" s="25">
        <v>1</v>
      </c>
      <c r="T31" s="27" t="s">
        <v>196</v>
      </c>
      <c r="U31" s="22"/>
      <c r="V31" s="22"/>
      <c r="W31" s="22"/>
      <c r="X31" s="22"/>
      <c r="Y31" s="22"/>
      <c r="Z31" s="22"/>
      <c r="AA31" s="22"/>
      <c r="AB31" s="22"/>
      <c r="AC31" s="22"/>
      <c r="AD31" s="22"/>
      <c r="AE31" s="22"/>
      <c r="AF31" s="22"/>
      <c r="AG31" s="22"/>
      <c r="AH31" s="22"/>
      <c r="AI31" s="22"/>
      <c r="AJ31" s="22"/>
      <c r="AK31" s="22"/>
      <c r="AL31" s="22" t="s">
        <v>47</v>
      </c>
      <c r="AM31" s="22"/>
      <c r="AN31" s="23"/>
    </row>
    <row r="32" spans="2:40" s="18" customFormat="1" ht="99" x14ac:dyDescent="0.25">
      <c r="B32" s="19" t="s">
        <v>587</v>
      </c>
      <c r="C32" s="20" t="s">
        <v>183</v>
      </c>
      <c r="D32" s="21" t="s">
        <v>59</v>
      </c>
      <c r="E32" s="21" t="s">
        <v>60</v>
      </c>
      <c r="F32" s="19" t="s">
        <v>191</v>
      </c>
      <c r="G32" s="21" t="s">
        <v>163</v>
      </c>
      <c r="H32" s="24" t="s">
        <v>251</v>
      </c>
      <c r="I32" s="24" t="s">
        <v>232</v>
      </c>
      <c r="J32" s="24" t="s">
        <v>45</v>
      </c>
      <c r="K32" s="25">
        <v>1</v>
      </c>
      <c r="L32" s="26"/>
      <c r="M32" s="25">
        <v>0.25</v>
      </c>
      <c r="N32" s="26"/>
      <c r="O32" s="25">
        <v>0.5</v>
      </c>
      <c r="P32" s="26"/>
      <c r="Q32" s="25">
        <v>0.75</v>
      </c>
      <c r="R32" s="26"/>
      <c r="S32" s="25">
        <v>1</v>
      </c>
      <c r="T32" s="27" t="s">
        <v>61</v>
      </c>
      <c r="U32" s="22"/>
      <c r="V32" s="22"/>
      <c r="W32" s="22"/>
      <c r="X32" s="22"/>
      <c r="Y32" s="22"/>
      <c r="Z32" s="22"/>
      <c r="AA32" s="22"/>
      <c r="AB32" s="22"/>
      <c r="AC32" s="22"/>
      <c r="AD32" s="22"/>
      <c r="AE32" s="22"/>
      <c r="AF32" s="22"/>
      <c r="AG32" s="22"/>
      <c r="AH32" s="22"/>
      <c r="AI32" s="22"/>
      <c r="AJ32" s="22" t="s">
        <v>47</v>
      </c>
      <c r="AK32" s="22"/>
      <c r="AL32" s="22"/>
      <c r="AM32" s="22"/>
      <c r="AN32" s="23"/>
    </row>
    <row r="33" spans="2:40" s="18" customFormat="1" ht="99" x14ac:dyDescent="0.25">
      <c r="B33" s="19" t="s">
        <v>587</v>
      </c>
      <c r="C33" s="20" t="s">
        <v>183</v>
      </c>
      <c r="D33" s="21" t="s">
        <v>59</v>
      </c>
      <c r="E33" s="21" t="s">
        <v>60</v>
      </c>
      <c r="F33" s="19" t="s">
        <v>191</v>
      </c>
      <c r="G33" s="21" t="s">
        <v>163</v>
      </c>
      <c r="H33" s="24" t="s">
        <v>767</v>
      </c>
      <c r="I33" s="24" t="s">
        <v>252</v>
      </c>
      <c r="J33" s="24" t="s">
        <v>45</v>
      </c>
      <c r="K33" s="25">
        <v>1</v>
      </c>
      <c r="L33" s="26"/>
      <c r="M33" s="25">
        <v>0.25</v>
      </c>
      <c r="N33" s="26"/>
      <c r="O33" s="25">
        <v>0.5</v>
      </c>
      <c r="P33" s="26"/>
      <c r="Q33" s="25">
        <v>0.75</v>
      </c>
      <c r="R33" s="26"/>
      <c r="S33" s="25">
        <v>1</v>
      </c>
      <c r="T33" s="27" t="s">
        <v>245</v>
      </c>
      <c r="U33" s="22"/>
      <c r="V33" s="22"/>
      <c r="W33" s="22"/>
      <c r="X33" s="22"/>
      <c r="Y33" s="22"/>
      <c r="Z33" s="22"/>
      <c r="AA33" s="22"/>
      <c r="AB33" s="22"/>
      <c r="AC33" s="22"/>
      <c r="AD33" s="22"/>
      <c r="AE33" s="22"/>
      <c r="AF33" s="22"/>
      <c r="AG33" s="22"/>
      <c r="AH33" s="22"/>
      <c r="AI33" s="22"/>
      <c r="AJ33" s="22" t="s">
        <v>47</v>
      </c>
      <c r="AK33" s="22"/>
      <c r="AL33" s="22"/>
      <c r="AM33" s="22"/>
      <c r="AN33" s="23"/>
    </row>
    <row r="34" spans="2:40" s="18" customFormat="1" ht="99" x14ac:dyDescent="0.25">
      <c r="B34" s="19" t="s">
        <v>587</v>
      </c>
      <c r="C34" s="20" t="s">
        <v>183</v>
      </c>
      <c r="D34" s="21" t="s">
        <v>59</v>
      </c>
      <c r="E34" s="21" t="s">
        <v>60</v>
      </c>
      <c r="F34" s="19" t="s">
        <v>191</v>
      </c>
      <c r="G34" s="21" t="s">
        <v>163</v>
      </c>
      <c r="H34" s="24" t="s">
        <v>195</v>
      </c>
      <c r="I34" s="24" t="s">
        <v>246</v>
      </c>
      <c r="J34" s="24" t="s">
        <v>45</v>
      </c>
      <c r="K34" s="39">
        <v>1</v>
      </c>
      <c r="L34" s="35"/>
      <c r="M34" s="25">
        <v>0</v>
      </c>
      <c r="N34" s="35"/>
      <c r="O34" s="25">
        <v>1</v>
      </c>
      <c r="P34" s="35"/>
      <c r="Q34" s="25">
        <v>1</v>
      </c>
      <c r="R34" s="35"/>
      <c r="S34" s="25">
        <v>1</v>
      </c>
      <c r="T34" s="27" t="s">
        <v>165</v>
      </c>
      <c r="U34" s="22"/>
      <c r="V34" s="22"/>
      <c r="W34" s="22"/>
      <c r="X34" s="22"/>
      <c r="Y34" s="22"/>
      <c r="Z34" s="22"/>
      <c r="AA34" s="22"/>
      <c r="AB34" s="22"/>
      <c r="AC34" s="22"/>
      <c r="AD34" s="22"/>
      <c r="AE34" s="22"/>
      <c r="AF34" s="22"/>
      <c r="AG34" s="22"/>
      <c r="AH34" s="22"/>
      <c r="AI34" s="22" t="s">
        <v>47</v>
      </c>
      <c r="AJ34" s="22"/>
      <c r="AK34" s="22" t="s">
        <v>47</v>
      </c>
      <c r="AL34" s="22"/>
      <c r="AM34" s="22"/>
      <c r="AN34" s="23"/>
    </row>
    <row r="35" spans="2:40" s="18" customFormat="1" ht="99" x14ac:dyDescent="0.25">
      <c r="B35" s="19" t="s">
        <v>587</v>
      </c>
      <c r="C35" s="20" t="s">
        <v>183</v>
      </c>
      <c r="D35" s="21" t="s">
        <v>59</v>
      </c>
      <c r="E35" s="21" t="s">
        <v>60</v>
      </c>
      <c r="F35" s="19" t="s">
        <v>191</v>
      </c>
      <c r="G35" s="21" t="s">
        <v>163</v>
      </c>
      <c r="H35" s="24" t="s">
        <v>653</v>
      </c>
      <c r="I35" s="24" t="s">
        <v>654</v>
      </c>
      <c r="J35" s="24" t="s">
        <v>45</v>
      </c>
      <c r="K35" s="39">
        <v>1</v>
      </c>
      <c r="L35" s="35"/>
      <c r="M35" s="25">
        <v>1</v>
      </c>
      <c r="N35" s="35"/>
      <c r="O35" s="25">
        <v>1</v>
      </c>
      <c r="P35" s="35"/>
      <c r="Q35" s="25">
        <v>1</v>
      </c>
      <c r="R35" s="35"/>
      <c r="S35" s="25">
        <v>1</v>
      </c>
      <c r="T35" s="27" t="s">
        <v>734</v>
      </c>
      <c r="U35" s="22"/>
      <c r="V35" s="21" t="s">
        <v>655</v>
      </c>
      <c r="W35" s="22"/>
      <c r="X35" s="22"/>
      <c r="Y35" s="22"/>
      <c r="Z35" s="22"/>
      <c r="AA35" s="22"/>
      <c r="AB35" s="22"/>
      <c r="AC35" s="22"/>
      <c r="AD35" s="22"/>
      <c r="AE35" s="22"/>
      <c r="AF35" s="22"/>
      <c r="AG35" s="22"/>
      <c r="AH35" s="22"/>
      <c r="AI35" s="22"/>
      <c r="AJ35" s="22"/>
      <c r="AK35" s="22"/>
      <c r="AL35" s="22"/>
      <c r="AM35" s="22"/>
      <c r="AN35" s="23"/>
    </row>
    <row r="36" spans="2:40" s="18" customFormat="1" ht="99" x14ac:dyDescent="0.25">
      <c r="B36" s="19" t="s">
        <v>577</v>
      </c>
      <c r="C36" s="20" t="s">
        <v>183</v>
      </c>
      <c r="D36" s="21" t="s">
        <v>59</v>
      </c>
      <c r="E36" s="21" t="s">
        <v>60</v>
      </c>
      <c r="F36" s="19" t="s">
        <v>191</v>
      </c>
      <c r="G36" s="21" t="s">
        <v>63</v>
      </c>
      <c r="H36" s="24" t="s">
        <v>768</v>
      </c>
      <c r="I36" s="24" t="s">
        <v>167</v>
      </c>
      <c r="J36" s="24" t="s">
        <v>45</v>
      </c>
      <c r="K36" s="25">
        <v>1</v>
      </c>
      <c r="L36" s="24"/>
      <c r="M36" s="25">
        <v>0.1</v>
      </c>
      <c r="N36" s="24"/>
      <c r="O36" s="25">
        <v>0.5</v>
      </c>
      <c r="P36" s="24"/>
      <c r="Q36" s="25">
        <v>0.75</v>
      </c>
      <c r="R36" s="24"/>
      <c r="S36" s="25">
        <v>1</v>
      </c>
      <c r="T36" s="27" t="s">
        <v>196</v>
      </c>
      <c r="U36" s="22"/>
      <c r="V36" s="23"/>
      <c r="W36" s="22"/>
      <c r="X36" s="22"/>
      <c r="Y36" s="22"/>
      <c r="Z36" s="22"/>
      <c r="AA36" s="22"/>
      <c r="AB36" s="22"/>
      <c r="AC36" s="23"/>
      <c r="AD36" s="23"/>
      <c r="AE36" s="23"/>
      <c r="AF36" s="22"/>
      <c r="AG36" s="23"/>
      <c r="AH36" s="22"/>
      <c r="AI36" s="22" t="s">
        <v>47</v>
      </c>
      <c r="AJ36" s="22"/>
      <c r="AK36" s="22" t="s">
        <v>47</v>
      </c>
      <c r="AL36" s="22"/>
      <c r="AM36" s="22"/>
      <c r="AN36" s="23"/>
    </row>
    <row r="37" spans="2:40" s="18" customFormat="1" ht="99" x14ac:dyDescent="0.25">
      <c r="B37" s="19" t="s">
        <v>577</v>
      </c>
      <c r="C37" s="20" t="s">
        <v>183</v>
      </c>
      <c r="D37" s="21" t="s">
        <v>59</v>
      </c>
      <c r="E37" s="21" t="s">
        <v>60</v>
      </c>
      <c r="F37" s="19" t="s">
        <v>191</v>
      </c>
      <c r="G37" s="21" t="s">
        <v>63</v>
      </c>
      <c r="H37" s="24" t="s">
        <v>228</v>
      </c>
      <c r="I37" s="24" t="s">
        <v>229</v>
      </c>
      <c r="J37" s="24" t="s">
        <v>45</v>
      </c>
      <c r="K37" s="25">
        <v>1</v>
      </c>
      <c r="L37" s="24"/>
      <c r="M37" s="25">
        <v>0</v>
      </c>
      <c r="N37" s="24"/>
      <c r="O37" s="25">
        <v>0.33</v>
      </c>
      <c r="P37" s="24"/>
      <c r="Q37" s="25">
        <v>0.66</v>
      </c>
      <c r="R37" s="24"/>
      <c r="S37" s="25">
        <v>1</v>
      </c>
      <c r="T37" s="27" t="s">
        <v>55</v>
      </c>
      <c r="U37" s="22"/>
      <c r="V37" s="23"/>
      <c r="W37" s="22"/>
      <c r="X37" s="22"/>
      <c r="Y37" s="22"/>
      <c r="Z37" s="22"/>
      <c r="AA37" s="22"/>
      <c r="AB37" s="22"/>
      <c r="AC37" s="23"/>
      <c r="AD37" s="23"/>
      <c r="AE37" s="23"/>
      <c r="AF37" s="22"/>
      <c r="AG37" s="23"/>
      <c r="AH37" s="22"/>
      <c r="AI37" s="22"/>
      <c r="AJ37" s="22"/>
      <c r="AK37" s="22" t="s">
        <v>47</v>
      </c>
      <c r="AL37" s="22"/>
      <c r="AM37" s="22"/>
      <c r="AN37" s="23"/>
    </row>
    <row r="38" spans="2:40" s="18" customFormat="1" ht="99" x14ac:dyDescent="0.25">
      <c r="B38" s="19" t="s">
        <v>587</v>
      </c>
      <c r="C38" s="20" t="s">
        <v>183</v>
      </c>
      <c r="D38" s="21" t="s">
        <v>59</v>
      </c>
      <c r="E38" s="21" t="s">
        <v>60</v>
      </c>
      <c r="F38" s="19" t="s">
        <v>191</v>
      </c>
      <c r="G38" s="21" t="s">
        <v>63</v>
      </c>
      <c r="H38" s="24" t="s">
        <v>230</v>
      </c>
      <c r="I38" s="24" t="s">
        <v>231</v>
      </c>
      <c r="J38" s="24" t="s">
        <v>45</v>
      </c>
      <c r="K38" s="25">
        <v>1</v>
      </c>
      <c r="L38" s="24"/>
      <c r="M38" s="25">
        <v>0.25</v>
      </c>
      <c r="N38" s="24"/>
      <c r="O38" s="25">
        <v>0.5</v>
      </c>
      <c r="P38" s="24"/>
      <c r="Q38" s="25">
        <v>0.75</v>
      </c>
      <c r="R38" s="24"/>
      <c r="S38" s="25">
        <v>1</v>
      </c>
      <c r="T38" s="27" t="s">
        <v>55</v>
      </c>
      <c r="U38" s="22"/>
      <c r="V38" s="23"/>
      <c r="W38" s="22"/>
      <c r="X38" s="22"/>
      <c r="Y38" s="22"/>
      <c r="Z38" s="22"/>
      <c r="AA38" s="22"/>
      <c r="AB38" s="22"/>
      <c r="AC38" s="23"/>
      <c r="AD38" s="23"/>
      <c r="AE38" s="23"/>
      <c r="AF38" s="22"/>
      <c r="AG38" s="23"/>
      <c r="AH38" s="22"/>
      <c r="AI38" s="22"/>
      <c r="AJ38" s="22"/>
      <c r="AK38" s="22" t="s">
        <v>47</v>
      </c>
      <c r="AL38" s="22"/>
      <c r="AM38" s="22"/>
      <c r="AN38" s="23"/>
    </row>
    <row r="39" spans="2:40" s="18" customFormat="1" ht="99" x14ac:dyDescent="0.25">
      <c r="B39" s="19" t="s">
        <v>576</v>
      </c>
      <c r="C39" s="20" t="s">
        <v>182</v>
      </c>
      <c r="D39" s="21" t="s">
        <v>59</v>
      </c>
      <c r="E39" s="21" t="s">
        <v>60</v>
      </c>
      <c r="F39" s="19" t="s">
        <v>191</v>
      </c>
      <c r="G39" s="21" t="s">
        <v>64</v>
      </c>
      <c r="H39" s="85" t="s">
        <v>651</v>
      </c>
      <c r="I39" s="85" t="s">
        <v>652</v>
      </c>
      <c r="J39" s="24" t="s">
        <v>45</v>
      </c>
      <c r="K39" s="25">
        <v>1</v>
      </c>
      <c r="L39" s="35"/>
      <c r="M39" s="25">
        <v>0</v>
      </c>
      <c r="N39" s="35"/>
      <c r="O39" s="25">
        <v>0</v>
      </c>
      <c r="P39" s="35"/>
      <c r="Q39" s="25">
        <v>0.5</v>
      </c>
      <c r="R39" s="35"/>
      <c r="S39" s="25">
        <v>1</v>
      </c>
      <c r="T39" s="19" t="s">
        <v>735</v>
      </c>
      <c r="U39" s="22"/>
      <c r="V39" s="23" t="s">
        <v>655</v>
      </c>
      <c r="W39" s="22"/>
      <c r="X39" s="22"/>
      <c r="Y39" s="22"/>
      <c r="Z39" s="22"/>
      <c r="AA39" s="22"/>
      <c r="AB39" s="22"/>
      <c r="AC39" s="23"/>
      <c r="AD39" s="23"/>
      <c r="AE39" s="23"/>
      <c r="AF39" s="22"/>
      <c r="AG39" s="23"/>
      <c r="AH39" s="22"/>
      <c r="AI39" s="22"/>
      <c r="AJ39" s="22"/>
      <c r="AK39" s="22"/>
      <c r="AL39" s="22"/>
      <c r="AM39" s="22"/>
      <c r="AN39" s="23"/>
    </row>
    <row r="40" spans="2:40" s="18" customFormat="1" ht="99" x14ac:dyDescent="0.25">
      <c r="B40" s="19" t="s">
        <v>576</v>
      </c>
      <c r="C40" s="20" t="s">
        <v>182</v>
      </c>
      <c r="D40" s="21" t="s">
        <v>59</v>
      </c>
      <c r="E40" s="21" t="s">
        <v>60</v>
      </c>
      <c r="F40" s="19" t="s">
        <v>191</v>
      </c>
      <c r="G40" s="21" t="s">
        <v>64</v>
      </c>
      <c r="H40" s="85" t="s">
        <v>213</v>
      </c>
      <c r="I40" s="85" t="s">
        <v>214</v>
      </c>
      <c r="J40" s="24" t="s">
        <v>45</v>
      </c>
      <c r="K40" s="21">
        <v>1</v>
      </c>
      <c r="L40" s="35">
        <v>1</v>
      </c>
      <c r="M40" s="25">
        <v>1</v>
      </c>
      <c r="N40" s="35">
        <v>1</v>
      </c>
      <c r="O40" s="25">
        <v>1</v>
      </c>
      <c r="P40" s="35">
        <v>1</v>
      </c>
      <c r="Q40" s="25">
        <v>1</v>
      </c>
      <c r="R40" s="35">
        <v>1</v>
      </c>
      <c r="S40" s="25">
        <v>1</v>
      </c>
      <c r="T40" s="19" t="s">
        <v>212</v>
      </c>
      <c r="U40" s="22"/>
      <c r="V40" s="23"/>
      <c r="W40" s="22"/>
      <c r="X40" s="22"/>
      <c r="Y40" s="22"/>
      <c r="Z40" s="22"/>
      <c r="AA40" s="22"/>
      <c r="AB40" s="22"/>
      <c r="AC40" s="23"/>
      <c r="AD40" s="23"/>
      <c r="AE40" s="23"/>
      <c r="AF40" s="22"/>
      <c r="AG40" s="23"/>
      <c r="AH40" s="22"/>
      <c r="AI40" s="22"/>
      <c r="AJ40" s="22"/>
      <c r="AK40" s="22"/>
      <c r="AL40" s="22"/>
      <c r="AM40" s="22"/>
      <c r="AN40" s="23"/>
    </row>
    <row r="41" spans="2:40" s="18" customFormat="1" ht="115.5" x14ac:dyDescent="0.25">
      <c r="B41" s="19" t="s">
        <v>576</v>
      </c>
      <c r="C41" s="20" t="s">
        <v>182</v>
      </c>
      <c r="D41" s="21" t="s">
        <v>59</v>
      </c>
      <c r="E41" s="21" t="s">
        <v>53</v>
      </c>
      <c r="F41" s="20" t="s">
        <v>899</v>
      </c>
      <c r="G41" s="21" t="s">
        <v>64</v>
      </c>
      <c r="H41" s="24" t="s">
        <v>65</v>
      </c>
      <c r="I41" s="24" t="s">
        <v>66</v>
      </c>
      <c r="J41" s="24" t="s">
        <v>45</v>
      </c>
      <c r="K41" s="25">
        <v>1</v>
      </c>
      <c r="L41" s="29"/>
      <c r="M41" s="25">
        <v>0.25</v>
      </c>
      <c r="N41" s="29"/>
      <c r="O41" s="25">
        <v>0.5</v>
      </c>
      <c r="P41" s="29"/>
      <c r="Q41" s="25">
        <v>0.75</v>
      </c>
      <c r="R41" s="29"/>
      <c r="S41" s="25">
        <v>1</v>
      </c>
      <c r="T41" s="27" t="s">
        <v>56</v>
      </c>
      <c r="U41" s="22"/>
      <c r="V41" s="23"/>
      <c r="W41" s="22"/>
      <c r="X41" s="22"/>
      <c r="Y41" s="22"/>
      <c r="Z41" s="22"/>
      <c r="AA41" s="22"/>
      <c r="AB41" s="22"/>
      <c r="AC41" s="23"/>
      <c r="AD41" s="23"/>
      <c r="AE41" s="23"/>
      <c r="AF41" s="22"/>
      <c r="AG41" s="23"/>
      <c r="AH41" s="22"/>
      <c r="AI41" s="22"/>
      <c r="AJ41" s="22"/>
      <c r="AK41" s="22"/>
      <c r="AL41" s="22"/>
      <c r="AM41" s="22"/>
      <c r="AN41" s="23"/>
    </row>
    <row r="42" spans="2:40" s="18" customFormat="1" ht="115.5" x14ac:dyDescent="0.25">
      <c r="B42" s="19" t="s">
        <v>576</v>
      </c>
      <c r="C42" s="20" t="s">
        <v>182</v>
      </c>
      <c r="D42" s="21" t="s">
        <v>59</v>
      </c>
      <c r="E42" s="21" t="s">
        <v>53</v>
      </c>
      <c r="F42" s="20" t="s">
        <v>899</v>
      </c>
      <c r="G42" s="21" t="s">
        <v>239</v>
      </c>
      <c r="H42" s="24" t="s">
        <v>635</v>
      </c>
      <c r="I42" s="24" t="s">
        <v>636</v>
      </c>
      <c r="J42" s="24" t="s">
        <v>45</v>
      </c>
      <c r="K42" s="25">
        <v>1</v>
      </c>
      <c r="L42" s="26"/>
      <c r="M42" s="25">
        <v>0.25</v>
      </c>
      <c r="N42" s="26"/>
      <c r="O42" s="25">
        <v>0.5</v>
      </c>
      <c r="P42" s="26"/>
      <c r="Q42" s="25">
        <v>0.75</v>
      </c>
      <c r="R42" s="26"/>
      <c r="S42" s="25">
        <v>1</v>
      </c>
      <c r="T42" s="27" t="s">
        <v>733</v>
      </c>
      <c r="U42" s="22" t="s">
        <v>897</v>
      </c>
      <c r="V42" s="23" t="s">
        <v>700</v>
      </c>
      <c r="W42" s="22"/>
      <c r="X42" s="22"/>
      <c r="Y42" s="22"/>
      <c r="Z42" s="22"/>
      <c r="AA42" s="22"/>
      <c r="AB42" s="22"/>
      <c r="AC42" s="23"/>
      <c r="AD42" s="23"/>
      <c r="AE42" s="23"/>
      <c r="AF42" s="22"/>
      <c r="AG42" s="23"/>
      <c r="AH42" s="22"/>
      <c r="AI42" s="22"/>
      <c r="AJ42" s="22"/>
      <c r="AK42" s="22"/>
      <c r="AL42" s="22"/>
      <c r="AM42" s="22"/>
      <c r="AN42" s="23"/>
    </row>
    <row r="43" spans="2:40" s="18" customFormat="1" ht="99" x14ac:dyDescent="0.25">
      <c r="B43" s="21" t="s">
        <v>578</v>
      </c>
      <c r="C43" s="20" t="s">
        <v>185</v>
      </c>
      <c r="D43" s="21" t="s">
        <v>59</v>
      </c>
      <c r="E43" s="21" t="s">
        <v>404</v>
      </c>
      <c r="F43" s="19" t="s">
        <v>422</v>
      </c>
      <c r="G43" s="21" t="s">
        <v>83</v>
      </c>
      <c r="H43" s="24" t="s">
        <v>769</v>
      </c>
      <c r="I43" s="24" t="s">
        <v>707</v>
      </c>
      <c r="J43" s="24" t="s">
        <v>45</v>
      </c>
      <c r="K43" s="43">
        <v>5</v>
      </c>
      <c r="L43" s="26"/>
      <c r="M43" s="25">
        <v>0</v>
      </c>
      <c r="N43" s="26"/>
      <c r="O43" s="25">
        <v>0</v>
      </c>
      <c r="P43" s="26"/>
      <c r="Q43" s="25">
        <v>0.5</v>
      </c>
      <c r="R43" s="26"/>
      <c r="S43" s="25">
        <v>1</v>
      </c>
      <c r="T43" s="27" t="s">
        <v>708</v>
      </c>
      <c r="U43" s="22" t="s">
        <v>898</v>
      </c>
      <c r="V43" s="23" t="s">
        <v>700</v>
      </c>
      <c r="W43" s="22"/>
      <c r="X43" s="22"/>
      <c r="Y43" s="22"/>
      <c r="Z43" s="22"/>
      <c r="AA43" s="22"/>
      <c r="AB43" s="22"/>
      <c r="AC43" s="23"/>
      <c r="AD43" s="23"/>
      <c r="AE43" s="23"/>
      <c r="AF43" s="22"/>
      <c r="AG43" s="23"/>
      <c r="AH43" s="22"/>
      <c r="AI43" s="22"/>
      <c r="AJ43" s="22"/>
      <c r="AK43" s="22"/>
      <c r="AL43" s="22"/>
      <c r="AM43" s="22"/>
      <c r="AN43" s="23"/>
    </row>
    <row r="44" spans="2:40" s="18" customFormat="1" ht="99" x14ac:dyDescent="0.25">
      <c r="B44" s="21" t="s">
        <v>578</v>
      </c>
      <c r="C44" s="20" t="s">
        <v>185</v>
      </c>
      <c r="D44" s="21" t="s">
        <v>59</v>
      </c>
      <c r="E44" s="21" t="s">
        <v>404</v>
      </c>
      <c r="F44" s="19" t="s">
        <v>422</v>
      </c>
      <c r="G44" s="21" t="s">
        <v>83</v>
      </c>
      <c r="H44" s="24" t="s">
        <v>638</v>
      </c>
      <c r="I44" s="24" t="s">
        <v>770</v>
      </c>
      <c r="J44" s="24" t="s">
        <v>45</v>
      </c>
      <c r="K44" s="25">
        <v>1</v>
      </c>
      <c r="L44" s="26"/>
      <c r="M44" s="25">
        <v>0</v>
      </c>
      <c r="N44" s="26"/>
      <c r="O44" s="25">
        <v>0.5</v>
      </c>
      <c r="P44" s="26"/>
      <c r="Q44" s="25">
        <v>0.5</v>
      </c>
      <c r="R44" s="26"/>
      <c r="S44" s="25">
        <v>1</v>
      </c>
      <c r="T44" s="27" t="s">
        <v>641</v>
      </c>
      <c r="U44" s="22" t="s">
        <v>898</v>
      </c>
      <c r="V44" s="23" t="s">
        <v>700</v>
      </c>
      <c r="W44" s="22"/>
      <c r="X44" s="22"/>
      <c r="Y44" s="22"/>
      <c r="Z44" s="22"/>
      <c r="AA44" s="22"/>
      <c r="AB44" s="22"/>
      <c r="AC44" s="23"/>
      <c r="AD44" s="23"/>
      <c r="AE44" s="23"/>
      <c r="AF44" s="22"/>
      <c r="AG44" s="23"/>
      <c r="AH44" s="22"/>
      <c r="AI44" s="22"/>
      <c r="AJ44" s="22"/>
      <c r="AK44" s="22"/>
      <c r="AL44" s="22"/>
      <c r="AM44" s="22"/>
      <c r="AN44" s="23"/>
    </row>
    <row r="45" spans="2:40" s="18" customFormat="1" ht="99" x14ac:dyDescent="0.25">
      <c r="B45" s="21" t="s">
        <v>578</v>
      </c>
      <c r="C45" s="20" t="s">
        <v>185</v>
      </c>
      <c r="D45" s="21" t="s">
        <v>59</v>
      </c>
      <c r="E45" s="21" t="s">
        <v>404</v>
      </c>
      <c r="F45" s="19" t="s">
        <v>422</v>
      </c>
      <c r="G45" s="21" t="s">
        <v>83</v>
      </c>
      <c r="H45" s="24" t="s">
        <v>639</v>
      </c>
      <c r="I45" s="24" t="s">
        <v>640</v>
      </c>
      <c r="J45" s="24" t="s">
        <v>45</v>
      </c>
      <c r="K45" s="25">
        <v>1</v>
      </c>
      <c r="L45" s="26"/>
      <c r="M45" s="25">
        <v>0</v>
      </c>
      <c r="N45" s="26"/>
      <c r="O45" s="25">
        <v>0</v>
      </c>
      <c r="P45" s="26"/>
      <c r="Q45" s="25">
        <v>1</v>
      </c>
      <c r="R45" s="26"/>
      <c r="S45" s="25">
        <v>1</v>
      </c>
      <c r="T45" s="27" t="s">
        <v>641</v>
      </c>
      <c r="U45" s="22" t="s">
        <v>898</v>
      </c>
      <c r="V45" s="23" t="s">
        <v>700</v>
      </c>
      <c r="W45" s="22"/>
      <c r="X45" s="22"/>
      <c r="Y45" s="22"/>
      <c r="Z45" s="22"/>
      <c r="AA45" s="22"/>
      <c r="AB45" s="22"/>
      <c r="AC45" s="23"/>
      <c r="AD45" s="23"/>
      <c r="AE45" s="23"/>
      <c r="AF45" s="22"/>
      <c r="AG45" s="23"/>
      <c r="AH45" s="22"/>
      <c r="AI45" s="22"/>
      <c r="AJ45" s="22"/>
      <c r="AK45" s="22"/>
      <c r="AL45" s="22"/>
      <c r="AM45" s="22"/>
      <c r="AN45" s="23"/>
    </row>
    <row r="46" spans="2:40" s="18" customFormat="1" ht="82.5" x14ac:dyDescent="0.25">
      <c r="B46" s="19" t="s">
        <v>576</v>
      </c>
      <c r="C46" s="20" t="s">
        <v>182</v>
      </c>
      <c r="D46" s="21" t="s">
        <v>59</v>
      </c>
      <c r="E46" s="38" t="s">
        <v>44</v>
      </c>
      <c r="F46" s="20" t="s">
        <v>762</v>
      </c>
      <c r="G46" s="21" t="s">
        <v>64</v>
      </c>
      <c r="H46" s="24" t="s">
        <v>723</v>
      </c>
      <c r="I46" s="24" t="s">
        <v>642</v>
      </c>
      <c r="J46" s="24" t="s">
        <v>45</v>
      </c>
      <c r="K46" s="25">
        <v>1</v>
      </c>
      <c r="L46" s="26"/>
      <c r="M46" s="25">
        <v>0.25</v>
      </c>
      <c r="N46" s="26"/>
      <c r="O46" s="25">
        <v>0.5</v>
      </c>
      <c r="P46" s="26"/>
      <c r="Q46" s="25">
        <v>0.75</v>
      </c>
      <c r="R46" s="26"/>
      <c r="S46" s="25">
        <v>1</v>
      </c>
      <c r="T46" s="27" t="s">
        <v>637</v>
      </c>
      <c r="U46" s="22"/>
      <c r="V46" s="23" t="s">
        <v>700</v>
      </c>
      <c r="W46" s="22"/>
      <c r="X46" s="22"/>
      <c r="Y46" s="22"/>
      <c r="Z46" s="22"/>
      <c r="AA46" s="22"/>
      <c r="AB46" s="22"/>
      <c r="AC46" s="23"/>
      <c r="AD46" s="23"/>
      <c r="AE46" s="23"/>
      <c r="AF46" s="22"/>
      <c r="AG46" s="23"/>
      <c r="AH46" s="22"/>
      <c r="AI46" s="22"/>
      <c r="AJ46" s="22"/>
      <c r="AK46" s="22"/>
      <c r="AL46" s="22"/>
      <c r="AM46" s="22"/>
      <c r="AN46" s="23"/>
    </row>
    <row r="47" spans="2:40" s="18" customFormat="1" ht="82.5" x14ac:dyDescent="0.25">
      <c r="B47" s="19" t="s">
        <v>576</v>
      </c>
      <c r="C47" s="20" t="s">
        <v>182</v>
      </c>
      <c r="D47" s="21" t="s">
        <v>59</v>
      </c>
      <c r="E47" s="38" t="s">
        <v>44</v>
      </c>
      <c r="F47" s="20" t="s">
        <v>762</v>
      </c>
      <c r="G47" s="21" t="s">
        <v>64</v>
      </c>
      <c r="H47" s="24" t="s">
        <v>643</v>
      </c>
      <c r="I47" s="24" t="s">
        <v>644</v>
      </c>
      <c r="J47" s="24" t="s">
        <v>45</v>
      </c>
      <c r="K47" s="43">
        <v>10</v>
      </c>
      <c r="L47" s="26"/>
      <c r="M47" s="25">
        <v>0</v>
      </c>
      <c r="N47" s="26">
        <v>5</v>
      </c>
      <c r="O47" s="25">
        <f>+N47/K47</f>
        <v>0.5</v>
      </c>
      <c r="P47" s="26">
        <v>5</v>
      </c>
      <c r="Q47" s="25">
        <f>+P47/K47</f>
        <v>0.5</v>
      </c>
      <c r="R47" s="26">
        <v>10</v>
      </c>
      <c r="S47" s="25">
        <f>+R47/K47</f>
        <v>1</v>
      </c>
      <c r="T47" s="27" t="s">
        <v>637</v>
      </c>
      <c r="U47" s="22"/>
      <c r="V47" s="23" t="s">
        <v>700</v>
      </c>
      <c r="W47" s="22"/>
      <c r="X47" s="22"/>
      <c r="Y47" s="22"/>
      <c r="Z47" s="22"/>
      <c r="AA47" s="22"/>
      <c r="AB47" s="22"/>
      <c r="AC47" s="23"/>
      <c r="AD47" s="23"/>
      <c r="AE47" s="23"/>
      <c r="AF47" s="22"/>
      <c r="AG47" s="23"/>
      <c r="AH47" s="22"/>
      <c r="AI47" s="22"/>
      <c r="AJ47" s="22"/>
      <c r="AK47" s="22"/>
      <c r="AL47" s="22"/>
      <c r="AM47" s="22"/>
      <c r="AN47" s="23"/>
    </row>
    <row r="48" spans="2:40" s="18" customFormat="1" ht="82.5" x14ac:dyDescent="0.25">
      <c r="B48" s="19" t="s">
        <v>576</v>
      </c>
      <c r="C48" s="20" t="s">
        <v>182</v>
      </c>
      <c r="D48" s="21" t="s">
        <v>59</v>
      </c>
      <c r="E48" s="38" t="s">
        <v>44</v>
      </c>
      <c r="F48" s="20" t="s">
        <v>762</v>
      </c>
      <c r="G48" s="21" t="s">
        <v>64</v>
      </c>
      <c r="H48" s="24" t="s">
        <v>645</v>
      </c>
      <c r="I48" s="24" t="s">
        <v>709</v>
      </c>
      <c r="J48" s="24" t="s">
        <v>45</v>
      </c>
      <c r="K48" s="43">
        <v>6</v>
      </c>
      <c r="L48" s="26"/>
      <c r="M48" s="25">
        <v>0</v>
      </c>
      <c r="N48" s="26"/>
      <c r="O48" s="25">
        <v>0.33</v>
      </c>
      <c r="P48" s="26"/>
      <c r="Q48" s="25">
        <v>0.66</v>
      </c>
      <c r="R48" s="26"/>
      <c r="S48" s="25">
        <v>1</v>
      </c>
      <c r="T48" s="27" t="s">
        <v>637</v>
      </c>
      <c r="U48" s="22" t="s">
        <v>898</v>
      </c>
      <c r="V48" s="23" t="s">
        <v>700</v>
      </c>
      <c r="W48" s="22"/>
      <c r="X48" s="22"/>
      <c r="Y48" s="22"/>
      <c r="Z48" s="22"/>
      <c r="AA48" s="22"/>
      <c r="AB48" s="22"/>
      <c r="AC48" s="23"/>
      <c r="AD48" s="23"/>
      <c r="AE48" s="23"/>
      <c r="AF48" s="22"/>
      <c r="AG48" s="23"/>
      <c r="AH48" s="22"/>
      <c r="AI48" s="22"/>
      <c r="AJ48" s="22"/>
      <c r="AK48" s="22"/>
      <c r="AL48" s="22"/>
      <c r="AM48" s="22"/>
      <c r="AN48" s="23"/>
    </row>
    <row r="49" spans="2:40" s="18" customFormat="1" ht="115.5" x14ac:dyDescent="0.25">
      <c r="B49" s="19" t="s">
        <v>576</v>
      </c>
      <c r="C49" s="20" t="s">
        <v>182</v>
      </c>
      <c r="D49" s="21" t="s">
        <v>59</v>
      </c>
      <c r="E49" s="21" t="s">
        <v>53</v>
      </c>
      <c r="F49" s="20" t="s">
        <v>899</v>
      </c>
      <c r="G49" s="21" t="s">
        <v>64</v>
      </c>
      <c r="H49" s="24" t="s">
        <v>646</v>
      </c>
      <c r="I49" s="24" t="s">
        <v>647</v>
      </c>
      <c r="J49" s="24" t="s">
        <v>45</v>
      </c>
      <c r="K49" s="25">
        <v>1</v>
      </c>
      <c r="L49" s="26"/>
      <c r="M49" s="25">
        <v>0</v>
      </c>
      <c r="N49" s="26"/>
      <c r="O49" s="25">
        <v>0.33</v>
      </c>
      <c r="P49" s="26"/>
      <c r="Q49" s="25">
        <v>0.66</v>
      </c>
      <c r="R49" s="26"/>
      <c r="S49" s="25">
        <v>1</v>
      </c>
      <c r="T49" s="27" t="s">
        <v>648</v>
      </c>
      <c r="U49" s="22"/>
      <c r="V49" s="23" t="s">
        <v>700</v>
      </c>
      <c r="W49" s="22"/>
      <c r="X49" s="22"/>
      <c r="Y49" s="22"/>
      <c r="Z49" s="22"/>
      <c r="AA49" s="22"/>
      <c r="AB49" s="22"/>
      <c r="AC49" s="23"/>
      <c r="AD49" s="23"/>
      <c r="AE49" s="23"/>
      <c r="AF49" s="22"/>
      <c r="AG49" s="23"/>
      <c r="AH49" s="22"/>
      <c r="AI49" s="22"/>
      <c r="AJ49" s="22"/>
      <c r="AK49" s="22"/>
      <c r="AL49" s="22"/>
      <c r="AM49" s="22"/>
      <c r="AN49" s="23"/>
    </row>
    <row r="50" spans="2:40" s="18" customFormat="1" ht="115.5" x14ac:dyDescent="0.25">
      <c r="B50" s="19" t="s">
        <v>576</v>
      </c>
      <c r="C50" s="20" t="s">
        <v>182</v>
      </c>
      <c r="D50" s="21" t="s">
        <v>59</v>
      </c>
      <c r="E50" s="21" t="s">
        <v>53</v>
      </c>
      <c r="F50" s="20" t="s">
        <v>899</v>
      </c>
      <c r="G50" s="21" t="s">
        <v>64</v>
      </c>
      <c r="H50" s="24" t="s">
        <v>724</v>
      </c>
      <c r="I50" s="24" t="s">
        <v>649</v>
      </c>
      <c r="J50" s="24" t="s">
        <v>45</v>
      </c>
      <c r="K50" s="25">
        <v>1</v>
      </c>
      <c r="L50" s="26"/>
      <c r="M50" s="25">
        <v>0</v>
      </c>
      <c r="N50" s="26"/>
      <c r="O50" s="25">
        <v>0</v>
      </c>
      <c r="P50" s="26"/>
      <c r="Q50" s="25">
        <v>1</v>
      </c>
      <c r="R50" s="26"/>
      <c r="S50" s="25">
        <v>1</v>
      </c>
      <c r="T50" s="27" t="s">
        <v>650</v>
      </c>
      <c r="U50" s="22"/>
      <c r="V50" s="23" t="s">
        <v>700</v>
      </c>
      <c r="W50" s="22"/>
      <c r="X50" s="22"/>
      <c r="Y50" s="22"/>
      <c r="Z50" s="22"/>
      <c r="AA50" s="22"/>
      <c r="AB50" s="22"/>
      <c r="AC50" s="23"/>
      <c r="AD50" s="23"/>
      <c r="AE50" s="23"/>
      <c r="AF50" s="22"/>
      <c r="AG50" s="23"/>
      <c r="AH50" s="22"/>
      <c r="AI50" s="22"/>
      <c r="AJ50" s="22"/>
      <c r="AK50" s="22"/>
      <c r="AL50" s="22"/>
      <c r="AM50" s="22"/>
      <c r="AN50" s="23"/>
    </row>
    <row r="51" spans="2:40" s="18" customFormat="1" ht="99" x14ac:dyDescent="0.25">
      <c r="B51" s="19" t="s">
        <v>576</v>
      </c>
      <c r="C51" s="20" t="s">
        <v>184</v>
      </c>
      <c r="D51" s="21" t="s">
        <v>59</v>
      </c>
      <c r="E51" s="21" t="s">
        <v>62</v>
      </c>
      <c r="F51" s="19" t="s">
        <v>190</v>
      </c>
      <c r="G51" s="21" t="s">
        <v>175</v>
      </c>
      <c r="H51" s="24" t="s">
        <v>225</v>
      </c>
      <c r="I51" s="24" t="s">
        <v>226</v>
      </c>
      <c r="J51" s="24" t="s">
        <v>45</v>
      </c>
      <c r="K51" s="25">
        <v>1</v>
      </c>
      <c r="L51" s="26"/>
      <c r="M51" s="25">
        <v>0</v>
      </c>
      <c r="N51" s="26"/>
      <c r="O51" s="25">
        <v>0.3</v>
      </c>
      <c r="P51" s="26"/>
      <c r="Q51" s="25">
        <v>0.6</v>
      </c>
      <c r="R51" s="26"/>
      <c r="S51" s="25">
        <v>1</v>
      </c>
      <c r="T51" s="27" t="s">
        <v>224</v>
      </c>
      <c r="U51" s="22"/>
      <c r="V51" s="44"/>
      <c r="W51" s="22"/>
      <c r="X51" s="22"/>
      <c r="Y51" s="22"/>
      <c r="Z51" s="22"/>
      <c r="AA51" s="22"/>
      <c r="AB51" s="22"/>
      <c r="AC51" s="23"/>
      <c r="AD51" s="23"/>
      <c r="AE51" s="23"/>
      <c r="AF51" s="22"/>
      <c r="AG51" s="23"/>
      <c r="AH51" s="22"/>
      <c r="AI51" s="22"/>
      <c r="AJ51" s="22"/>
      <c r="AK51" s="22"/>
      <c r="AL51" s="22"/>
      <c r="AM51" s="22"/>
      <c r="AN51" s="23"/>
    </row>
    <row r="52" spans="2:40" s="18" customFormat="1" ht="115.5" x14ac:dyDescent="0.25">
      <c r="B52" s="19" t="s">
        <v>576</v>
      </c>
      <c r="C52" s="20" t="s">
        <v>182</v>
      </c>
      <c r="D52" s="21" t="s">
        <v>59</v>
      </c>
      <c r="E52" s="21" t="s">
        <v>53</v>
      </c>
      <c r="F52" s="20" t="s">
        <v>899</v>
      </c>
      <c r="G52" s="21" t="s">
        <v>64</v>
      </c>
      <c r="H52" s="24" t="s">
        <v>67</v>
      </c>
      <c r="I52" s="24" t="s">
        <v>68</v>
      </c>
      <c r="J52" s="24" t="s">
        <v>45</v>
      </c>
      <c r="K52" s="25">
        <v>1</v>
      </c>
      <c r="L52" s="26"/>
      <c r="M52" s="25">
        <v>0.25</v>
      </c>
      <c r="N52" s="26"/>
      <c r="O52" s="25">
        <v>0.5</v>
      </c>
      <c r="P52" s="26"/>
      <c r="Q52" s="25">
        <v>0.75</v>
      </c>
      <c r="R52" s="26"/>
      <c r="S52" s="25">
        <v>1</v>
      </c>
      <c r="T52" s="27" t="s">
        <v>69</v>
      </c>
      <c r="U52" s="22"/>
      <c r="V52" s="23"/>
      <c r="W52" s="22"/>
      <c r="X52" s="22"/>
      <c r="Y52" s="22"/>
      <c r="Z52" s="22"/>
      <c r="AA52" s="22"/>
      <c r="AB52" s="22"/>
      <c r="AC52" s="23"/>
      <c r="AD52" s="23"/>
      <c r="AE52" s="23"/>
      <c r="AF52" s="22"/>
      <c r="AG52" s="23"/>
      <c r="AH52" s="22"/>
      <c r="AI52" s="22"/>
      <c r="AJ52" s="22"/>
      <c r="AK52" s="22"/>
      <c r="AL52" s="22"/>
      <c r="AM52" s="22"/>
      <c r="AN52" s="23"/>
    </row>
    <row r="53" spans="2:40" s="18" customFormat="1" ht="66" x14ac:dyDescent="0.25">
      <c r="B53" s="21" t="s">
        <v>578</v>
      </c>
      <c r="C53" s="20" t="s">
        <v>185</v>
      </c>
      <c r="D53" s="21" t="s">
        <v>59</v>
      </c>
      <c r="E53" s="21" t="s">
        <v>89</v>
      </c>
      <c r="F53" s="19" t="s">
        <v>771</v>
      </c>
      <c r="G53" s="21" t="s">
        <v>70</v>
      </c>
      <c r="H53" s="24" t="s">
        <v>728</v>
      </c>
      <c r="I53" s="24" t="s">
        <v>729</v>
      </c>
      <c r="J53" s="24" t="s">
        <v>45</v>
      </c>
      <c r="K53" s="25">
        <v>1</v>
      </c>
      <c r="L53" s="35"/>
      <c r="M53" s="25">
        <v>0.25</v>
      </c>
      <c r="N53" s="36"/>
      <c r="O53" s="25">
        <v>0.5</v>
      </c>
      <c r="P53" s="36"/>
      <c r="Q53" s="25">
        <v>0.75</v>
      </c>
      <c r="R53" s="37"/>
      <c r="S53" s="25">
        <v>1</v>
      </c>
      <c r="T53" s="27" t="s">
        <v>610</v>
      </c>
      <c r="U53" s="22"/>
      <c r="V53" s="23" t="s">
        <v>613</v>
      </c>
      <c r="W53" s="22"/>
      <c r="X53" s="22"/>
      <c r="Y53" s="22"/>
      <c r="Z53" s="22"/>
      <c r="AA53" s="22"/>
      <c r="AB53" s="22"/>
      <c r="AC53" s="23"/>
      <c r="AD53" s="23"/>
      <c r="AE53" s="23"/>
      <c r="AF53" s="22"/>
      <c r="AG53" s="23"/>
      <c r="AH53" s="22"/>
      <c r="AI53" s="22"/>
      <c r="AJ53" s="22"/>
      <c r="AK53" s="22"/>
      <c r="AL53" s="22"/>
      <c r="AM53" s="22"/>
      <c r="AN53" s="23"/>
    </row>
    <row r="54" spans="2:40" s="18" customFormat="1" ht="66" x14ac:dyDescent="0.25">
      <c r="B54" s="21" t="s">
        <v>578</v>
      </c>
      <c r="C54" s="20" t="s">
        <v>185</v>
      </c>
      <c r="D54" s="21" t="s">
        <v>59</v>
      </c>
      <c r="E54" s="21" t="s">
        <v>89</v>
      </c>
      <c r="F54" s="19" t="s">
        <v>771</v>
      </c>
      <c r="G54" s="21" t="s">
        <v>70</v>
      </c>
      <c r="H54" s="24" t="s">
        <v>611</v>
      </c>
      <c r="I54" s="24" t="s">
        <v>612</v>
      </c>
      <c r="J54" s="24" t="s">
        <v>45</v>
      </c>
      <c r="K54" s="25">
        <v>1</v>
      </c>
      <c r="L54" s="35"/>
      <c r="M54" s="25">
        <v>0.25</v>
      </c>
      <c r="N54" s="36"/>
      <c r="O54" s="25">
        <v>0.5</v>
      </c>
      <c r="P54" s="36"/>
      <c r="Q54" s="25">
        <v>0.75</v>
      </c>
      <c r="R54" s="37"/>
      <c r="S54" s="25">
        <v>1</v>
      </c>
      <c r="T54" s="27" t="s">
        <v>610</v>
      </c>
      <c r="U54" s="22"/>
      <c r="V54" s="23" t="s">
        <v>613</v>
      </c>
      <c r="W54" s="22"/>
      <c r="X54" s="22"/>
      <c r="Y54" s="22"/>
      <c r="Z54" s="22"/>
      <c r="AA54" s="22"/>
      <c r="AB54" s="22"/>
      <c r="AC54" s="23"/>
      <c r="AD54" s="23"/>
      <c r="AE54" s="23"/>
      <c r="AF54" s="22"/>
      <c r="AG54" s="23"/>
      <c r="AH54" s="22"/>
      <c r="AI54" s="22"/>
      <c r="AJ54" s="22"/>
      <c r="AK54" s="22"/>
      <c r="AL54" s="22"/>
      <c r="AM54" s="22"/>
      <c r="AN54" s="23"/>
    </row>
    <row r="55" spans="2:40" s="18" customFormat="1" ht="82.5" x14ac:dyDescent="0.25">
      <c r="B55" s="86" t="s">
        <v>578</v>
      </c>
      <c r="C55" s="20" t="s">
        <v>185</v>
      </c>
      <c r="D55" s="86" t="s">
        <v>59</v>
      </c>
      <c r="E55" s="86" t="s">
        <v>89</v>
      </c>
      <c r="F55" s="87" t="s">
        <v>771</v>
      </c>
      <c r="G55" s="86" t="s">
        <v>70</v>
      </c>
      <c r="H55" s="92" t="s">
        <v>772</v>
      </c>
      <c r="I55" s="92" t="s">
        <v>719</v>
      </c>
      <c r="J55" s="92" t="s">
        <v>45</v>
      </c>
      <c r="K55" s="93">
        <v>60</v>
      </c>
      <c r="L55" s="94"/>
      <c r="M55" s="95">
        <v>0.25</v>
      </c>
      <c r="N55" s="96"/>
      <c r="O55" s="95">
        <v>0.5</v>
      </c>
      <c r="P55" s="96"/>
      <c r="Q55" s="95">
        <v>0.75</v>
      </c>
      <c r="R55" s="96"/>
      <c r="S55" s="95">
        <v>1</v>
      </c>
      <c r="T55" s="97" t="s">
        <v>711</v>
      </c>
      <c r="U55" s="22"/>
      <c r="V55" s="23"/>
      <c r="W55" s="22"/>
      <c r="X55" s="22"/>
      <c r="Y55" s="22"/>
      <c r="Z55" s="22"/>
      <c r="AA55" s="22"/>
      <c r="AB55" s="22"/>
      <c r="AC55" s="23"/>
      <c r="AD55" s="23"/>
      <c r="AE55" s="23"/>
      <c r="AF55" s="22"/>
      <c r="AG55" s="23"/>
      <c r="AH55" s="22"/>
      <c r="AI55" s="22"/>
      <c r="AJ55" s="22"/>
      <c r="AK55" s="22"/>
      <c r="AL55" s="22"/>
      <c r="AM55" s="22"/>
      <c r="AN55" s="23" t="s">
        <v>758</v>
      </c>
    </row>
    <row r="56" spans="2:40" s="18" customFormat="1" ht="99" x14ac:dyDescent="0.25">
      <c r="B56" s="21" t="s">
        <v>578</v>
      </c>
      <c r="C56" s="20" t="s">
        <v>185</v>
      </c>
      <c r="D56" s="21" t="s">
        <v>59</v>
      </c>
      <c r="E56" s="21" t="s">
        <v>89</v>
      </c>
      <c r="F56" s="19" t="s">
        <v>771</v>
      </c>
      <c r="G56" s="21" t="s">
        <v>70</v>
      </c>
      <c r="H56" s="24" t="s">
        <v>656</v>
      </c>
      <c r="I56" s="24" t="s">
        <v>657</v>
      </c>
      <c r="J56" s="24" t="s">
        <v>45</v>
      </c>
      <c r="K56" s="25">
        <v>1</v>
      </c>
      <c r="L56" s="35"/>
      <c r="M56" s="25">
        <v>0</v>
      </c>
      <c r="N56" s="36"/>
      <c r="O56" s="25">
        <v>0.33</v>
      </c>
      <c r="P56" s="36"/>
      <c r="Q56" s="25">
        <v>0.66</v>
      </c>
      <c r="R56" s="37"/>
      <c r="S56" s="25">
        <v>1</v>
      </c>
      <c r="T56" s="27" t="s">
        <v>736</v>
      </c>
      <c r="U56" s="22"/>
      <c r="V56" s="23" t="s">
        <v>655</v>
      </c>
      <c r="W56" s="22"/>
      <c r="X56" s="22"/>
      <c r="Y56" s="22"/>
      <c r="Z56" s="22"/>
      <c r="AA56" s="22"/>
      <c r="AB56" s="22"/>
      <c r="AC56" s="23"/>
      <c r="AD56" s="23"/>
      <c r="AE56" s="23"/>
      <c r="AF56" s="22"/>
      <c r="AG56" s="23"/>
      <c r="AH56" s="22"/>
      <c r="AI56" s="22"/>
      <c r="AJ56" s="22"/>
      <c r="AK56" s="22"/>
      <c r="AL56" s="22"/>
      <c r="AM56" s="22"/>
      <c r="AN56" s="23"/>
    </row>
    <row r="57" spans="2:40" s="18" customFormat="1" ht="316.5" customHeight="1" x14ac:dyDescent="0.25">
      <c r="B57" s="19" t="s">
        <v>576</v>
      </c>
      <c r="C57" s="20" t="s">
        <v>182</v>
      </c>
      <c r="D57" s="21" t="s">
        <v>59</v>
      </c>
      <c r="E57" s="21" t="s">
        <v>71</v>
      </c>
      <c r="F57" s="19" t="s">
        <v>901</v>
      </c>
      <c r="G57" s="21" t="s">
        <v>57</v>
      </c>
      <c r="H57" s="24" t="s">
        <v>197</v>
      </c>
      <c r="I57" s="24" t="s">
        <v>72</v>
      </c>
      <c r="J57" s="24" t="s">
        <v>45</v>
      </c>
      <c r="K57" s="82"/>
      <c r="L57" s="82"/>
      <c r="M57" s="83"/>
      <c r="N57" s="82"/>
      <c r="O57" s="83"/>
      <c r="P57" s="82"/>
      <c r="Q57" s="83"/>
      <c r="R57" s="82"/>
      <c r="S57" s="25"/>
      <c r="T57" s="27" t="s">
        <v>157</v>
      </c>
      <c r="U57" s="22"/>
      <c r="V57" s="23"/>
      <c r="W57" s="22"/>
      <c r="X57" s="22"/>
      <c r="Y57" s="22"/>
      <c r="Z57" s="22"/>
      <c r="AA57" s="22"/>
      <c r="AB57" s="22"/>
      <c r="AC57" s="23"/>
      <c r="AD57" s="23"/>
      <c r="AE57" s="23"/>
      <c r="AF57" s="22"/>
      <c r="AG57" s="23"/>
      <c r="AH57" s="22"/>
      <c r="AI57" s="22"/>
      <c r="AJ57" s="22"/>
      <c r="AK57" s="22"/>
      <c r="AL57" s="22"/>
      <c r="AM57" s="22"/>
      <c r="AN57" s="23"/>
    </row>
    <row r="58" spans="2:40" s="18" customFormat="1" ht="304.5" customHeight="1" x14ac:dyDescent="0.25">
      <c r="B58" s="19" t="s">
        <v>576</v>
      </c>
      <c r="C58" s="20" t="s">
        <v>182</v>
      </c>
      <c r="D58" s="21" t="s">
        <v>59</v>
      </c>
      <c r="E58" s="21" t="s">
        <v>71</v>
      </c>
      <c r="F58" s="19" t="s">
        <v>170</v>
      </c>
      <c r="G58" s="21" t="s">
        <v>57</v>
      </c>
      <c r="H58" s="24" t="s">
        <v>773</v>
      </c>
      <c r="I58" s="24" t="s">
        <v>73</v>
      </c>
      <c r="J58" s="24" t="s">
        <v>45</v>
      </c>
      <c r="K58" s="82"/>
      <c r="L58" s="82"/>
      <c r="M58" s="83"/>
      <c r="N58" s="82"/>
      <c r="O58" s="83"/>
      <c r="P58" s="82"/>
      <c r="Q58" s="83"/>
      <c r="R58" s="82"/>
      <c r="S58" s="25"/>
      <c r="T58" s="27" t="s">
        <v>157</v>
      </c>
      <c r="U58" s="22"/>
      <c r="V58" s="23"/>
      <c r="W58" s="22"/>
      <c r="X58" s="22"/>
      <c r="Y58" s="22"/>
      <c r="Z58" s="22"/>
      <c r="AA58" s="22"/>
      <c r="AB58" s="22"/>
      <c r="AC58" s="23"/>
      <c r="AD58" s="23"/>
      <c r="AE58" s="23"/>
      <c r="AF58" s="22"/>
      <c r="AG58" s="23"/>
      <c r="AH58" s="22"/>
      <c r="AI58" s="22"/>
      <c r="AJ58" s="22"/>
      <c r="AK58" s="22"/>
      <c r="AL58" s="22"/>
      <c r="AM58" s="22"/>
      <c r="AN58" s="23"/>
    </row>
    <row r="59" spans="2:40" s="18" customFormat="1" ht="82.5" x14ac:dyDescent="0.25">
      <c r="B59" s="19" t="s">
        <v>576</v>
      </c>
      <c r="C59" s="20" t="s">
        <v>182</v>
      </c>
      <c r="D59" s="21" t="s">
        <v>59</v>
      </c>
      <c r="E59" s="21" t="s">
        <v>71</v>
      </c>
      <c r="F59" s="19" t="s">
        <v>170</v>
      </c>
      <c r="G59" s="21" t="s">
        <v>57</v>
      </c>
      <c r="H59" s="24" t="s">
        <v>198</v>
      </c>
      <c r="I59" s="24" t="s">
        <v>74</v>
      </c>
      <c r="J59" s="24" t="s">
        <v>45</v>
      </c>
      <c r="K59" s="82"/>
      <c r="L59" s="82"/>
      <c r="M59" s="83"/>
      <c r="N59" s="82"/>
      <c r="O59" s="83"/>
      <c r="P59" s="82"/>
      <c r="Q59" s="83"/>
      <c r="R59" s="82"/>
      <c r="S59" s="25"/>
      <c r="T59" s="27" t="s">
        <v>75</v>
      </c>
      <c r="U59" s="22"/>
      <c r="V59" s="23"/>
      <c r="W59" s="22"/>
      <c r="X59" s="22"/>
      <c r="Y59" s="22"/>
      <c r="Z59" s="22"/>
      <c r="AA59" s="22"/>
      <c r="AB59" s="22"/>
      <c r="AC59" s="23"/>
      <c r="AD59" s="23"/>
      <c r="AE59" s="23"/>
      <c r="AF59" s="22"/>
      <c r="AG59" s="23"/>
      <c r="AH59" s="22"/>
      <c r="AI59" s="22"/>
      <c r="AJ59" s="22"/>
      <c r="AK59" s="22"/>
      <c r="AL59" s="22"/>
      <c r="AM59" s="22"/>
      <c r="AN59" s="23"/>
    </row>
    <row r="60" spans="2:40" s="18" customFormat="1" ht="82.5" x14ac:dyDescent="0.25">
      <c r="B60" s="19" t="s">
        <v>576</v>
      </c>
      <c r="C60" s="20" t="s">
        <v>182</v>
      </c>
      <c r="D60" s="21" t="s">
        <v>59</v>
      </c>
      <c r="E60" s="21" t="s">
        <v>71</v>
      </c>
      <c r="F60" s="19" t="s">
        <v>170</v>
      </c>
      <c r="G60" s="21" t="s">
        <v>57</v>
      </c>
      <c r="H60" s="24" t="s">
        <v>199</v>
      </c>
      <c r="I60" s="24" t="s">
        <v>76</v>
      </c>
      <c r="J60" s="24" t="s">
        <v>45</v>
      </c>
      <c r="K60" s="82"/>
      <c r="L60" s="82"/>
      <c r="M60" s="83"/>
      <c r="N60" s="82"/>
      <c r="O60" s="83"/>
      <c r="P60" s="82"/>
      <c r="Q60" s="83"/>
      <c r="R60" s="82"/>
      <c r="S60" s="25"/>
      <c r="T60" s="27" t="s">
        <v>75</v>
      </c>
      <c r="U60" s="22"/>
      <c r="V60" s="23"/>
      <c r="W60" s="22"/>
      <c r="X60" s="22"/>
      <c r="Y60" s="22"/>
      <c r="Z60" s="22"/>
      <c r="AA60" s="22"/>
      <c r="AB60" s="22"/>
      <c r="AC60" s="23"/>
      <c r="AD60" s="23"/>
      <c r="AE60" s="23"/>
      <c r="AF60" s="22"/>
      <c r="AG60" s="23"/>
      <c r="AH60" s="22"/>
      <c r="AI60" s="22"/>
      <c r="AJ60" s="22"/>
      <c r="AK60" s="22"/>
      <c r="AL60" s="22"/>
      <c r="AM60" s="22"/>
      <c r="AN60" s="23"/>
    </row>
    <row r="61" spans="2:40" s="18" customFormat="1" ht="301.5" customHeight="1" x14ac:dyDescent="0.25">
      <c r="B61" s="19" t="s">
        <v>576</v>
      </c>
      <c r="C61" s="20" t="s">
        <v>182</v>
      </c>
      <c r="D61" s="21" t="s">
        <v>59</v>
      </c>
      <c r="E61" s="21" t="s">
        <v>71</v>
      </c>
      <c r="F61" s="19" t="s">
        <v>170</v>
      </c>
      <c r="G61" s="21" t="s">
        <v>57</v>
      </c>
      <c r="H61" s="24" t="s">
        <v>200</v>
      </c>
      <c r="I61" s="24" t="s">
        <v>253</v>
      </c>
      <c r="J61" s="24" t="s">
        <v>45</v>
      </c>
      <c r="K61" s="82"/>
      <c r="L61" s="82"/>
      <c r="M61" s="83"/>
      <c r="N61" s="82"/>
      <c r="O61" s="83"/>
      <c r="P61" s="82"/>
      <c r="Q61" s="83"/>
      <c r="R61" s="82"/>
      <c r="S61" s="25"/>
      <c r="T61" s="27" t="s">
        <v>157</v>
      </c>
      <c r="U61" s="22"/>
      <c r="V61" s="23"/>
      <c r="W61" s="22"/>
      <c r="X61" s="22"/>
      <c r="Y61" s="22"/>
      <c r="Z61" s="22"/>
      <c r="AA61" s="22"/>
      <c r="AB61" s="22"/>
      <c r="AC61" s="23"/>
      <c r="AD61" s="23"/>
      <c r="AE61" s="23"/>
      <c r="AF61" s="22"/>
      <c r="AG61" s="23"/>
      <c r="AH61" s="22"/>
      <c r="AI61" s="22"/>
      <c r="AJ61" s="22"/>
      <c r="AK61" s="22"/>
      <c r="AL61" s="22"/>
      <c r="AM61" s="22"/>
      <c r="AN61" s="23"/>
    </row>
    <row r="62" spans="2:40" s="18" customFormat="1" ht="99" x14ac:dyDescent="0.25">
      <c r="B62" s="19" t="s">
        <v>576</v>
      </c>
      <c r="C62" s="20" t="s">
        <v>185</v>
      </c>
      <c r="D62" s="21" t="s">
        <v>59</v>
      </c>
      <c r="E62" s="21" t="s">
        <v>404</v>
      </c>
      <c r="F62" s="19" t="s">
        <v>422</v>
      </c>
      <c r="G62" s="21" t="s">
        <v>64</v>
      </c>
      <c r="H62" s="85" t="s">
        <v>774</v>
      </c>
      <c r="I62" s="85" t="s">
        <v>775</v>
      </c>
      <c r="J62" s="21" t="s">
        <v>45</v>
      </c>
      <c r="K62" s="25">
        <v>1</v>
      </c>
      <c r="L62" s="21"/>
      <c r="M62" s="25">
        <v>0.25</v>
      </c>
      <c r="N62" s="25"/>
      <c r="O62" s="25">
        <v>0.5</v>
      </c>
      <c r="P62" s="25"/>
      <c r="Q62" s="25">
        <v>0.75</v>
      </c>
      <c r="R62" s="25"/>
      <c r="S62" s="25">
        <v>1</v>
      </c>
      <c r="T62" s="19" t="s">
        <v>46</v>
      </c>
      <c r="U62" s="45"/>
      <c r="V62" s="23"/>
      <c r="W62" s="22"/>
      <c r="X62" s="22"/>
      <c r="Y62" s="22"/>
      <c r="Z62" s="22"/>
      <c r="AA62" s="22"/>
      <c r="AB62" s="22"/>
      <c r="AC62" s="23"/>
      <c r="AD62" s="23"/>
      <c r="AE62" s="23"/>
      <c r="AF62" s="22"/>
      <c r="AG62" s="23"/>
      <c r="AH62" s="22"/>
      <c r="AI62" s="22"/>
      <c r="AJ62" s="22"/>
      <c r="AK62" s="22"/>
      <c r="AL62" s="22"/>
      <c r="AM62" s="22"/>
      <c r="AN62" s="23"/>
    </row>
    <row r="63" spans="2:40" s="18" customFormat="1" ht="99" x14ac:dyDescent="0.25">
      <c r="B63" s="19" t="s">
        <v>576</v>
      </c>
      <c r="C63" s="20" t="s">
        <v>185</v>
      </c>
      <c r="D63" s="21" t="s">
        <v>59</v>
      </c>
      <c r="E63" s="21" t="s">
        <v>404</v>
      </c>
      <c r="F63" s="19" t="s">
        <v>422</v>
      </c>
      <c r="G63" s="21" t="s">
        <v>64</v>
      </c>
      <c r="H63" s="85" t="s">
        <v>405</v>
      </c>
      <c r="I63" s="85" t="s">
        <v>406</v>
      </c>
      <c r="J63" s="21" t="s">
        <v>45</v>
      </c>
      <c r="K63" s="25">
        <v>1</v>
      </c>
      <c r="L63" s="21"/>
      <c r="M63" s="25">
        <v>0</v>
      </c>
      <c r="N63" s="25"/>
      <c r="O63" s="25">
        <v>0.5</v>
      </c>
      <c r="P63" s="25"/>
      <c r="Q63" s="25">
        <v>0.75</v>
      </c>
      <c r="R63" s="25"/>
      <c r="S63" s="25">
        <v>1</v>
      </c>
      <c r="T63" s="19" t="s">
        <v>46</v>
      </c>
      <c r="U63" s="45"/>
      <c r="V63" s="23"/>
      <c r="W63" s="22"/>
      <c r="X63" s="22"/>
      <c r="Y63" s="22"/>
      <c r="Z63" s="22"/>
      <c r="AA63" s="22"/>
      <c r="AB63" s="22"/>
      <c r="AC63" s="23"/>
      <c r="AD63" s="23"/>
      <c r="AE63" s="23"/>
      <c r="AF63" s="22"/>
      <c r="AG63" s="23"/>
      <c r="AH63" s="22"/>
      <c r="AI63" s="22"/>
      <c r="AJ63" s="22"/>
      <c r="AK63" s="22"/>
      <c r="AL63" s="22"/>
      <c r="AM63" s="22"/>
      <c r="AN63" s="23"/>
    </row>
    <row r="64" spans="2:40" s="18" customFormat="1" ht="99" x14ac:dyDescent="0.25">
      <c r="B64" s="19" t="s">
        <v>576</v>
      </c>
      <c r="C64" s="20" t="s">
        <v>185</v>
      </c>
      <c r="D64" s="21" t="s">
        <v>59</v>
      </c>
      <c r="E64" s="21" t="s">
        <v>404</v>
      </c>
      <c r="F64" s="19" t="s">
        <v>422</v>
      </c>
      <c r="G64" s="21" t="s">
        <v>64</v>
      </c>
      <c r="H64" s="85" t="s">
        <v>776</v>
      </c>
      <c r="I64" s="85" t="s">
        <v>407</v>
      </c>
      <c r="J64" s="21" t="s">
        <v>45</v>
      </c>
      <c r="K64" s="25">
        <v>1</v>
      </c>
      <c r="L64" s="21"/>
      <c r="M64" s="25">
        <v>0</v>
      </c>
      <c r="N64" s="25"/>
      <c r="O64" s="25">
        <v>0.5</v>
      </c>
      <c r="P64" s="25"/>
      <c r="Q64" s="25">
        <v>0.75</v>
      </c>
      <c r="R64" s="25"/>
      <c r="S64" s="25">
        <v>1</v>
      </c>
      <c r="T64" s="19" t="s">
        <v>46</v>
      </c>
      <c r="U64" s="45"/>
      <c r="V64" s="23"/>
      <c r="W64" s="22"/>
      <c r="X64" s="22"/>
      <c r="Y64" s="22"/>
      <c r="Z64" s="22"/>
      <c r="AA64" s="22"/>
      <c r="AB64" s="22"/>
      <c r="AC64" s="23"/>
      <c r="AD64" s="23"/>
      <c r="AE64" s="23"/>
      <c r="AF64" s="22"/>
      <c r="AG64" s="23"/>
      <c r="AH64" s="22"/>
      <c r="AI64" s="22"/>
      <c r="AJ64" s="22"/>
      <c r="AK64" s="22"/>
      <c r="AL64" s="22"/>
      <c r="AM64" s="22"/>
      <c r="AN64" s="23"/>
    </row>
    <row r="65" spans="2:40" s="18" customFormat="1" ht="99" x14ac:dyDescent="0.25">
      <c r="B65" s="87" t="s">
        <v>576</v>
      </c>
      <c r="C65" s="20" t="s">
        <v>185</v>
      </c>
      <c r="D65" s="86" t="s">
        <v>59</v>
      </c>
      <c r="E65" s="86" t="s">
        <v>404</v>
      </c>
      <c r="F65" s="87" t="s">
        <v>422</v>
      </c>
      <c r="G65" s="86" t="s">
        <v>64</v>
      </c>
      <c r="H65" s="92" t="s">
        <v>737</v>
      </c>
      <c r="I65" s="92" t="s">
        <v>714</v>
      </c>
      <c r="J65" s="92" t="s">
        <v>45</v>
      </c>
      <c r="K65" s="93">
        <v>4</v>
      </c>
      <c r="L65" s="94"/>
      <c r="M65" s="95">
        <v>0.25</v>
      </c>
      <c r="N65" s="96"/>
      <c r="O65" s="95">
        <v>0.5</v>
      </c>
      <c r="P65" s="96"/>
      <c r="Q65" s="95">
        <v>0.75</v>
      </c>
      <c r="R65" s="96"/>
      <c r="S65" s="95">
        <v>1</v>
      </c>
      <c r="T65" s="97" t="s">
        <v>715</v>
      </c>
      <c r="U65" s="45"/>
      <c r="V65" s="23"/>
      <c r="W65" s="22"/>
      <c r="X65" s="22"/>
      <c r="Y65" s="22"/>
      <c r="Z65" s="22"/>
      <c r="AA65" s="22"/>
      <c r="AB65" s="22"/>
      <c r="AC65" s="23"/>
      <c r="AD65" s="23"/>
      <c r="AE65" s="23"/>
      <c r="AF65" s="22"/>
      <c r="AG65" s="23"/>
      <c r="AH65" s="22"/>
      <c r="AI65" s="22"/>
      <c r="AJ65" s="22"/>
      <c r="AK65" s="22"/>
      <c r="AL65" s="22"/>
      <c r="AM65" s="22"/>
      <c r="AN65" s="23" t="s">
        <v>759</v>
      </c>
    </row>
    <row r="66" spans="2:40" s="18" customFormat="1" ht="82.5" x14ac:dyDescent="0.25">
      <c r="B66" s="19" t="s">
        <v>576</v>
      </c>
      <c r="C66" s="20" t="s">
        <v>185</v>
      </c>
      <c r="D66" s="21" t="s">
        <v>59</v>
      </c>
      <c r="E66" s="21" t="s">
        <v>410</v>
      </c>
      <c r="F66" s="19" t="s">
        <v>418</v>
      </c>
      <c r="G66" s="21" t="s">
        <v>64</v>
      </c>
      <c r="H66" s="85" t="s">
        <v>411</v>
      </c>
      <c r="I66" s="85" t="s">
        <v>412</v>
      </c>
      <c r="J66" s="24" t="s">
        <v>45</v>
      </c>
      <c r="K66" s="39">
        <v>1</v>
      </c>
      <c r="L66" s="35"/>
      <c r="M66" s="25">
        <v>0.25</v>
      </c>
      <c r="N66" s="35"/>
      <c r="O66" s="25">
        <v>0.5</v>
      </c>
      <c r="P66" s="35"/>
      <c r="Q66" s="25">
        <v>0.75</v>
      </c>
      <c r="R66" s="35"/>
      <c r="S66" s="25">
        <v>1</v>
      </c>
      <c r="T66" s="19" t="s">
        <v>215</v>
      </c>
      <c r="U66" s="45"/>
      <c r="V66" s="23"/>
      <c r="W66" s="22"/>
      <c r="X66" s="22"/>
      <c r="Y66" s="22"/>
      <c r="Z66" s="22"/>
      <c r="AA66" s="22"/>
      <c r="AB66" s="22"/>
      <c r="AC66" s="23"/>
      <c r="AD66" s="23"/>
      <c r="AE66" s="23"/>
      <c r="AF66" s="22"/>
      <c r="AG66" s="23"/>
      <c r="AH66" s="22"/>
      <c r="AI66" s="22"/>
      <c r="AJ66" s="22"/>
      <c r="AK66" s="22"/>
      <c r="AL66" s="22"/>
      <c r="AM66" s="22"/>
      <c r="AN66" s="23"/>
    </row>
    <row r="67" spans="2:40" s="18" customFormat="1" ht="66" x14ac:dyDescent="0.25">
      <c r="B67" s="19" t="s">
        <v>576</v>
      </c>
      <c r="C67" s="20" t="s">
        <v>185</v>
      </c>
      <c r="D67" s="21" t="s">
        <v>59</v>
      </c>
      <c r="E67" s="21" t="s">
        <v>410</v>
      </c>
      <c r="F67" s="19" t="s">
        <v>418</v>
      </c>
      <c r="G67" s="21" t="s">
        <v>64</v>
      </c>
      <c r="H67" s="85" t="s">
        <v>413</v>
      </c>
      <c r="I67" s="85" t="s">
        <v>414</v>
      </c>
      <c r="J67" s="24" t="s">
        <v>45</v>
      </c>
      <c r="K67" s="39">
        <v>1</v>
      </c>
      <c r="L67" s="35"/>
      <c r="M67" s="25">
        <v>0.25</v>
      </c>
      <c r="N67" s="35"/>
      <c r="O67" s="25">
        <v>0.5</v>
      </c>
      <c r="P67" s="35"/>
      <c r="Q67" s="25">
        <v>0.75</v>
      </c>
      <c r="R67" s="35"/>
      <c r="S67" s="25">
        <v>1</v>
      </c>
      <c r="T67" s="19" t="s">
        <v>215</v>
      </c>
      <c r="U67" s="45"/>
      <c r="V67" s="23"/>
      <c r="W67" s="22"/>
      <c r="X67" s="22"/>
      <c r="Y67" s="22"/>
      <c r="Z67" s="22"/>
      <c r="AA67" s="22"/>
      <c r="AB67" s="22"/>
      <c r="AC67" s="23"/>
      <c r="AD67" s="23"/>
      <c r="AE67" s="23"/>
      <c r="AF67" s="22"/>
      <c r="AG67" s="23"/>
      <c r="AH67" s="22"/>
      <c r="AI67" s="22"/>
      <c r="AJ67" s="22"/>
      <c r="AK67" s="22"/>
      <c r="AL67" s="22"/>
      <c r="AM67" s="22"/>
      <c r="AN67" s="23"/>
    </row>
    <row r="68" spans="2:40" s="18" customFormat="1" ht="99" x14ac:dyDescent="0.25">
      <c r="B68" s="19" t="s">
        <v>576</v>
      </c>
      <c r="C68" s="20" t="s">
        <v>185</v>
      </c>
      <c r="D68" s="21" t="s">
        <v>59</v>
      </c>
      <c r="E68" s="21" t="s">
        <v>410</v>
      </c>
      <c r="F68" s="19" t="s">
        <v>418</v>
      </c>
      <c r="G68" s="21" t="s">
        <v>64</v>
      </c>
      <c r="H68" s="85" t="s">
        <v>415</v>
      </c>
      <c r="I68" s="85" t="s">
        <v>416</v>
      </c>
      <c r="J68" s="24" t="s">
        <v>45</v>
      </c>
      <c r="K68" s="39">
        <v>1</v>
      </c>
      <c r="L68" s="35"/>
      <c r="M68" s="25">
        <v>0</v>
      </c>
      <c r="N68" s="35"/>
      <c r="O68" s="25">
        <v>0.33</v>
      </c>
      <c r="P68" s="35"/>
      <c r="Q68" s="25">
        <v>0.66</v>
      </c>
      <c r="R68" s="35"/>
      <c r="S68" s="25">
        <v>1</v>
      </c>
      <c r="T68" s="19" t="s">
        <v>215</v>
      </c>
      <c r="U68" s="45"/>
      <c r="V68" s="23"/>
      <c r="W68" s="22"/>
      <c r="X68" s="22"/>
      <c r="Y68" s="22"/>
      <c r="Z68" s="22"/>
      <c r="AA68" s="22"/>
      <c r="AB68" s="22"/>
      <c r="AC68" s="23"/>
      <c r="AD68" s="23"/>
      <c r="AE68" s="23"/>
      <c r="AF68" s="22"/>
      <c r="AG68" s="23"/>
      <c r="AH68" s="22"/>
      <c r="AI68" s="22"/>
      <c r="AJ68" s="22"/>
      <c r="AK68" s="22"/>
      <c r="AL68" s="22"/>
      <c r="AM68" s="22"/>
      <c r="AN68" s="23"/>
    </row>
    <row r="69" spans="2:40" s="18" customFormat="1" ht="82.5" x14ac:dyDescent="0.25">
      <c r="B69" s="21" t="s">
        <v>578</v>
      </c>
      <c r="C69" s="20" t="s">
        <v>185</v>
      </c>
      <c r="D69" s="21" t="s">
        <v>59</v>
      </c>
      <c r="E69" s="21" t="s">
        <v>171</v>
      </c>
      <c r="F69" s="19" t="s">
        <v>177</v>
      </c>
      <c r="G69" s="21" t="s">
        <v>64</v>
      </c>
      <c r="H69" s="24" t="s">
        <v>777</v>
      </c>
      <c r="I69" s="24" t="s">
        <v>254</v>
      </c>
      <c r="J69" s="24" t="s">
        <v>45</v>
      </c>
      <c r="K69" s="25">
        <v>1</v>
      </c>
      <c r="L69" s="29"/>
      <c r="M69" s="25">
        <v>0.25</v>
      </c>
      <c r="N69" s="29"/>
      <c r="O69" s="25">
        <v>0.5</v>
      </c>
      <c r="P69" s="29"/>
      <c r="Q69" s="25">
        <v>0.75</v>
      </c>
      <c r="R69" s="29"/>
      <c r="S69" s="25">
        <v>1</v>
      </c>
      <c r="T69" s="28" t="s">
        <v>172</v>
      </c>
      <c r="U69" s="45"/>
      <c r="V69" s="23"/>
      <c r="W69" s="22"/>
      <c r="X69" s="22"/>
      <c r="Y69" s="22"/>
      <c r="Z69" s="22"/>
      <c r="AA69" s="22"/>
      <c r="AB69" s="22"/>
      <c r="AC69" s="23"/>
      <c r="AD69" s="23"/>
      <c r="AE69" s="23"/>
      <c r="AF69" s="22"/>
      <c r="AG69" s="23"/>
      <c r="AH69" s="22"/>
      <c r="AI69" s="22"/>
      <c r="AJ69" s="22"/>
      <c r="AK69" s="22"/>
      <c r="AL69" s="22"/>
      <c r="AM69" s="22"/>
      <c r="AN69" s="23"/>
    </row>
    <row r="70" spans="2:40" s="18" customFormat="1" ht="82.5" x14ac:dyDescent="0.25">
      <c r="B70" s="21" t="s">
        <v>578</v>
      </c>
      <c r="C70" s="20" t="s">
        <v>185</v>
      </c>
      <c r="D70" s="21" t="s">
        <v>59</v>
      </c>
      <c r="E70" s="21" t="s">
        <v>171</v>
      </c>
      <c r="F70" s="19" t="s">
        <v>177</v>
      </c>
      <c r="G70" s="21" t="s">
        <v>64</v>
      </c>
      <c r="H70" s="24" t="s">
        <v>778</v>
      </c>
      <c r="I70" s="24" t="s">
        <v>255</v>
      </c>
      <c r="J70" s="24" t="s">
        <v>48</v>
      </c>
      <c r="K70" s="26">
        <v>1</v>
      </c>
      <c r="L70" s="29"/>
      <c r="M70" s="25">
        <v>0.25</v>
      </c>
      <c r="N70" s="29"/>
      <c r="O70" s="25">
        <v>0.5</v>
      </c>
      <c r="P70" s="29"/>
      <c r="Q70" s="25">
        <v>0.75</v>
      </c>
      <c r="R70" s="29"/>
      <c r="S70" s="25">
        <v>1</v>
      </c>
      <c r="T70" s="28" t="s">
        <v>172</v>
      </c>
      <c r="U70" s="45"/>
      <c r="V70" s="23"/>
      <c r="W70" s="22"/>
      <c r="X70" s="22"/>
      <c r="Y70" s="22"/>
      <c r="Z70" s="22"/>
      <c r="AA70" s="22"/>
      <c r="AB70" s="22"/>
      <c r="AC70" s="23"/>
      <c r="AD70" s="23"/>
      <c r="AE70" s="23"/>
      <c r="AF70" s="22"/>
      <c r="AG70" s="23"/>
      <c r="AH70" s="22"/>
      <c r="AI70" s="22"/>
      <c r="AJ70" s="22"/>
      <c r="AK70" s="22"/>
      <c r="AL70" s="22"/>
      <c r="AM70" s="22"/>
      <c r="AN70" s="23"/>
    </row>
    <row r="71" spans="2:40" s="18" customFormat="1" ht="82.5" x14ac:dyDescent="0.25">
      <c r="B71" s="21" t="s">
        <v>578</v>
      </c>
      <c r="C71" s="20" t="s">
        <v>185</v>
      </c>
      <c r="D71" s="21" t="s">
        <v>59</v>
      </c>
      <c r="E71" s="21" t="s">
        <v>171</v>
      </c>
      <c r="F71" s="19" t="s">
        <v>177</v>
      </c>
      <c r="G71" s="21" t="s">
        <v>64</v>
      </c>
      <c r="H71" s="24" t="s">
        <v>554</v>
      </c>
      <c r="I71" s="24" t="s">
        <v>555</v>
      </c>
      <c r="J71" s="24" t="s">
        <v>45</v>
      </c>
      <c r="K71" s="25">
        <v>1</v>
      </c>
      <c r="L71" s="29"/>
      <c r="M71" s="25">
        <v>0.5</v>
      </c>
      <c r="N71" s="29"/>
      <c r="O71" s="25">
        <v>0.5</v>
      </c>
      <c r="P71" s="29"/>
      <c r="Q71" s="25">
        <v>0.75</v>
      </c>
      <c r="R71" s="29"/>
      <c r="S71" s="25">
        <v>1</v>
      </c>
      <c r="T71" s="28" t="s">
        <v>556</v>
      </c>
      <c r="U71" s="45"/>
      <c r="V71" s="23"/>
      <c r="W71" s="22"/>
      <c r="X71" s="22"/>
      <c r="Y71" s="22"/>
      <c r="Z71" s="22"/>
      <c r="AA71" s="22"/>
      <c r="AB71" s="22"/>
      <c r="AC71" s="23"/>
      <c r="AD71" s="23"/>
      <c r="AE71" s="23"/>
      <c r="AF71" s="22"/>
      <c r="AG71" s="23"/>
      <c r="AH71" s="22"/>
      <c r="AI71" s="22"/>
      <c r="AJ71" s="22"/>
      <c r="AK71" s="22"/>
      <c r="AL71" s="22"/>
      <c r="AM71" s="22"/>
      <c r="AN71" s="23"/>
    </row>
    <row r="72" spans="2:40" s="18" customFormat="1" ht="82.5" x14ac:dyDescent="0.25">
      <c r="B72" s="21" t="s">
        <v>578</v>
      </c>
      <c r="C72" s="20" t="s">
        <v>185</v>
      </c>
      <c r="D72" s="21" t="s">
        <v>59</v>
      </c>
      <c r="E72" s="21" t="s">
        <v>171</v>
      </c>
      <c r="F72" s="19" t="s">
        <v>177</v>
      </c>
      <c r="G72" s="21" t="s">
        <v>64</v>
      </c>
      <c r="H72" s="24" t="s">
        <v>557</v>
      </c>
      <c r="I72" s="24" t="s">
        <v>558</v>
      </c>
      <c r="J72" s="24" t="s">
        <v>45</v>
      </c>
      <c r="K72" s="25">
        <v>1</v>
      </c>
      <c r="L72" s="29"/>
      <c r="M72" s="25">
        <v>0.25</v>
      </c>
      <c r="N72" s="29"/>
      <c r="O72" s="25">
        <v>0.5</v>
      </c>
      <c r="P72" s="29"/>
      <c r="Q72" s="25">
        <v>0.75</v>
      </c>
      <c r="R72" s="29"/>
      <c r="S72" s="25">
        <v>1</v>
      </c>
      <c r="T72" s="28" t="s">
        <v>172</v>
      </c>
      <c r="U72" s="45"/>
      <c r="V72" s="23"/>
      <c r="W72" s="22"/>
      <c r="X72" s="22"/>
      <c r="Y72" s="22"/>
      <c r="Z72" s="22"/>
      <c r="AA72" s="22"/>
      <c r="AB72" s="22"/>
      <c r="AC72" s="23"/>
      <c r="AD72" s="23"/>
      <c r="AE72" s="23"/>
      <c r="AF72" s="22"/>
      <c r="AG72" s="23"/>
      <c r="AH72" s="22"/>
      <c r="AI72" s="22"/>
      <c r="AJ72" s="22"/>
      <c r="AK72" s="22"/>
      <c r="AL72" s="22"/>
      <c r="AM72" s="22"/>
      <c r="AN72" s="23"/>
    </row>
    <row r="73" spans="2:40" s="18" customFormat="1" ht="82.5" x14ac:dyDescent="0.25">
      <c r="B73" s="21" t="s">
        <v>578</v>
      </c>
      <c r="C73" s="20" t="s">
        <v>185</v>
      </c>
      <c r="D73" s="21" t="s">
        <v>59</v>
      </c>
      <c r="E73" s="21" t="s">
        <v>171</v>
      </c>
      <c r="F73" s="19" t="s">
        <v>177</v>
      </c>
      <c r="G73" s="21" t="s">
        <v>64</v>
      </c>
      <c r="H73" s="24" t="s">
        <v>701</v>
      </c>
      <c r="I73" s="24" t="s">
        <v>559</v>
      </c>
      <c r="J73" s="24" t="s">
        <v>45</v>
      </c>
      <c r="K73" s="25">
        <v>1</v>
      </c>
      <c r="L73" s="29"/>
      <c r="M73" s="25">
        <v>0.25</v>
      </c>
      <c r="N73" s="29"/>
      <c r="O73" s="25">
        <v>0.5</v>
      </c>
      <c r="P73" s="29"/>
      <c r="Q73" s="25">
        <v>0.75</v>
      </c>
      <c r="R73" s="29"/>
      <c r="S73" s="25">
        <v>1</v>
      </c>
      <c r="T73" s="28" t="s">
        <v>172</v>
      </c>
      <c r="U73" s="45"/>
      <c r="V73" s="23"/>
      <c r="W73" s="22"/>
      <c r="X73" s="22"/>
      <c r="Y73" s="22"/>
      <c r="Z73" s="22"/>
      <c r="AA73" s="22"/>
      <c r="AB73" s="22"/>
      <c r="AC73" s="23"/>
      <c r="AD73" s="23"/>
      <c r="AE73" s="23"/>
      <c r="AF73" s="22"/>
      <c r="AG73" s="23"/>
      <c r="AH73" s="22"/>
      <c r="AI73" s="22"/>
      <c r="AJ73" s="22"/>
      <c r="AK73" s="22"/>
      <c r="AL73" s="22"/>
      <c r="AM73" s="22"/>
      <c r="AN73" s="23"/>
    </row>
    <row r="74" spans="2:40" s="18" customFormat="1" ht="82.5" x14ac:dyDescent="0.25">
      <c r="B74" s="21" t="s">
        <v>578</v>
      </c>
      <c r="C74" s="20" t="s">
        <v>185</v>
      </c>
      <c r="D74" s="21" t="s">
        <v>59</v>
      </c>
      <c r="E74" s="21" t="s">
        <v>171</v>
      </c>
      <c r="F74" s="19" t="s">
        <v>177</v>
      </c>
      <c r="G74" s="21" t="s">
        <v>64</v>
      </c>
      <c r="H74" s="24" t="s">
        <v>560</v>
      </c>
      <c r="I74" s="24" t="s">
        <v>561</v>
      </c>
      <c r="J74" s="28" t="s">
        <v>48</v>
      </c>
      <c r="K74" s="25">
        <v>1</v>
      </c>
      <c r="L74" s="29"/>
      <c r="M74" s="25">
        <v>0.25</v>
      </c>
      <c r="N74" s="29"/>
      <c r="O74" s="25">
        <v>0.5</v>
      </c>
      <c r="P74" s="29"/>
      <c r="Q74" s="25">
        <v>0.75</v>
      </c>
      <c r="R74" s="29"/>
      <c r="S74" s="25">
        <v>1</v>
      </c>
      <c r="T74" s="28" t="s">
        <v>556</v>
      </c>
      <c r="U74" s="45"/>
      <c r="V74" s="23"/>
      <c r="W74" s="22"/>
      <c r="X74" s="22"/>
      <c r="Y74" s="22"/>
      <c r="Z74" s="22"/>
      <c r="AA74" s="22"/>
      <c r="AB74" s="22"/>
      <c r="AC74" s="23"/>
      <c r="AD74" s="23"/>
      <c r="AE74" s="23"/>
      <c r="AF74" s="22"/>
      <c r="AG74" s="23"/>
      <c r="AH74" s="22"/>
      <c r="AI74" s="22"/>
      <c r="AJ74" s="22"/>
      <c r="AK74" s="22"/>
      <c r="AL74" s="22"/>
      <c r="AM74" s="22"/>
      <c r="AN74" s="23"/>
    </row>
    <row r="75" spans="2:40" s="18" customFormat="1" ht="82.5" x14ac:dyDescent="0.25">
      <c r="B75" s="21" t="s">
        <v>578</v>
      </c>
      <c r="C75" s="20" t="s">
        <v>185</v>
      </c>
      <c r="D75" s="21" t="s">
        <v>59</v>
      </c>
      <c r="E75" s="21" t="s">
        <v>171</v>
      </c>
      <c r="F75" s="19" t="s">
        <v>177</v>
      </c>
      <c r="G75" s="21" t="s">
        <v>64</v>
      </c>
      <c r="H75" s="85" t="s">
        <v>562</v>
      </c>
      <c r="I75" s="24" t="s">
        <v>779</v>
      </c>
      <c r="J75" s="28" t="s">
        <v>563</v>
      </c>
      <c r="K75" s="25">
        <v>1</v>
      </c>
      <c r="L75" s="29"/>
      <c r="M75" s="25">
        <v>0.25</v>
      </c>
      <c r="N75" s="29"/>
      <c r="O75" s="25">
        <v>0.5</v>
      </c>
      <c r="P75" s="29"/>
      <c r="Q75" s="25">
        <v>0.75</v>
      </c>
      <c r="R75" s="29"/>
      <c r="S75" s="25">
        <v>1</v>
      </c>
      <c r="T75" s="28" t="s">
        <v>556</v>
      </c>
      <c r="U75" s="45"/>
      <c r="V75" s="23"/>
      <c r="W75" s="22"/>
      <c r="X75" s="22"/>
      <c r="Y75" s="22"/>
      <c r="Z75" s="22"/>
      <c r="AA75" s="22"/>
      <c r="AB75" s="22"/>
      <c r="AC75" s="23"/>
      <c r="AD75" s="23"/>
      <c r="AE75" s="23"/>
      <c r="AF75" s="22"/>
      <c r="AG75" s="23"/>
      <c r="AH75" s="22"/>
      <c r="AI75" s="22"/>
      <c r="AJ75" s="22"/>
      <c r="AK75" s="22"/>
      <c r="AL75" s="22"/>
      <c r="AM75" s="22"/>
      <c r="AN75" s="23"/>
    </row>
    <row r="76" spans="2:40" s="18" customFormat="1" ht="82.5" x14ac:dyDescent="0.25">
      <c r="B76" s="21" t="s">
        <v>578</v>
      </c>
      <c r="C76" s="20" t="s">
        <v>185</v>
      </c>
      <c r="D76" s="21" t="s">
        <v>59</v>
      </c>
      <c r="E76" s="21" t="s">
        <v>171</v>
      </c>
      <c r="F76" s="19" t="s">
        <v>177</v>
      </c>
      <c r="G76" s="21" t="s">
        <v>173</v>
      </c>
      <c r="H76" s="24" t="s">
        <v>240</v>
      </c>
      <c r="I76" s="24" t="s">
        <v>241</v>
      </c>
      <c r="J76" s="24" t="s">
        <v>45</v>
      </c>
      <c r="K76" s="25">
        <v>1</v>
      </c>
      <c r="L76" s="26"/>
      <c r="M76" s="25">
        <v>0.5</v>
      </c>
      <c r="N76" s="26"/>
      <c r="O76" s="25">
        <v>1</v>
      </c>
      <c r="P76" s="26"/>
      <c r="Q76" s="25">
        <v>1</v>
      </c>
      <c r="R76" s="26"/>
      <c r="S76" s="25">
        <v>1</v>
      </c>
      <c r="T76" s="28" t="s">
        <v>174</v>
      </c>
      <c r="U76" s="45"/>
      <c r="V76" s="23"/>
      <c r="W76" s="22"/>
      <c r="X76" s="22"/>
      <c r="Y76" s="22"/>
      <c r="Z76" s="22"/>
      <c r="AA76" s="22"/>
      <c r="AB76" s="22"/>
      <c r="AC76" s="23"/>
      <c r="AD76" s="23"/>
      <c r="AE76" s="23"/>
      <c r="AF76" s="22"/>
      <c r="AG76" s="23"/>
      <c r="AH76" s="22"/>
      <c r="AI76" s="22"/>
      <c r="AJ76" s="22"/>
      <c r="AK76" s="22"/>
      <c r="AL76" s="22"/>
      <c r="AM76" s="22"/>
      <c r="AN76" s="23"/>
    </row>
    <row r="77" spans="2:40" s="18" customFormat="1" ht="82.5" x14ac:dyDescent="0.25">
      <c r="B77" s="20" t="s">
        <v>578</v>
      </c>
      <c r="C77" s="20" t="s">
        <v>185</v>
      </c>
      <c r="D77" s="21" t="s">
        <v>59</v>
      </c>
      <c r="E77" s="21" t="s">
        <v>171</v>
      </c>
      <c r="F77" s="19" t="s">
        <v>177</v>
      </c>
      <c r="G77" s="21" t="s">
        <v>238</v>
      </c>
      <c r="H77" s="24" t="s">
        <v>220</v>
      </c>
      <c r="I77" s="24" t="s">
        <v>221</v>
      </c>
      <c r="J77" s="24" t="s">
        <v>45</v>
      </c>
      <c r="K77" s="25">
        <v>1</v>
      </c>
      <c r="L77" s="26"/>
      <c r="M77" s="25">
        <v>0</v>
      </c>
      <c r="N77" s="26"/>
      <c r="O77" s="25">
        <v>0.5</v>
      </c>
      <c r="P77" s="26"/>
      <c r="Q77" s="25">
        <v>0.5</v>
      </c>
      <c r="R77" s="26"/>
      <c r="S77" s="25">
        <v>1</v>
      </c>
      <c r="T77" s="28" t="s">
        <v>247</v>
      </c>
      <c r="U77" s="45"/>
      <c r="V77" s="23" t="s">
        <v>70</v>
      </c>
      <c r="W77" s="22"/>
      <c r="X77" s="22"/>
      <c r="Y77" s="22"/>
      <c r="Z77" s="22"/>
      <c r="AA77" s="22"/>
      <c r="AB77" s="22"/>
      <c r="AC77" s="23"/>
      <c r="AD77" s="23"/>
      <c r="AE77" s="23"/>
      <c r="AF77" s="22"/>
      <c r="AG77" s="23"/>
      <c r="AH77" s="22"/>
      <c r="AI77" s="22"/>
      <c r="AJ77" s="22"/>
      <c r="AK77" s="22"/>
      <c r="AL77" s="22"/>
      <c r="AM77" s="22"/>
      <c r="AN77" s="23"/>
    </row>
    <row r="78" spans="2:40" s="18" customFormat="1" ht="120.75" customHeight="1" x14ac:dyDescent="0.25">
      <c r="B78" s="19" t="s">
        <v>579</v>
      </c>
      <c r="C78" s="20" t="s">
        <v>186</v>
      </c>
      <c r="D78" s="21" t="s">
        <v>59</v>
      </c>
      <c r="E78" s="21" t="s">
        <v>78</v>
      </c>
      <c r="F78" s="19" t="s">
        <v>79</v>
      </c>
      <c r="G78" s="21" t="s">
        <v>83</v>
      </c>
      <c r="H78" s="24" t="s">
        <v>259</v>
      </c>
      <c r="I78" s="24" t="s">
        <v>164</v>
      </c>
      <c r="J78" s="24" t="s">
        <v>45</v>
      </c>
      <c r="K78" s="25">
        <v>1</v>
      </c>
      <c r="L78" s="26"/>
      <c r="M78" s="25">
        <v>0.25</v>
      </c>
      <c r="N78" s="26"/>
      <c r="O78" s="25">
        <v>0.5</v>
      </c>
      <c r="P78" s="26"/>
      <c r="Q78" s="25">
        <v>0.75</v>
      </c>
      <c r="R78" s="26"/>
      <c r="S78" s="25">
        <v>1</v>
      </c>
      <c r="T78" s="27" t="s">
        <v>80</v>
      </c>
      <c r="U78" s="45"/>
      <c r="V78" s="24"/>
      <c r="W78" s="22"/>
      <c r="X78" s="22"/>
      <c r="Y78" s="22"/>
      <c r="Z78" s="22"/>
      <c r="AA78" s="22"/>
      <c r="AB78" s="22"/>
      <c r="AC78" s="23"/>
      <c r="AD78" s="23"/>
      <c r="AE78" s="23"/>
      <c r="AF78" s="22"/>
      <c r="AG78" s="23"/>
      <c r="AH78" s="22"/>
      <c r="AI78" s="22"/>
      <c r="AJ78" s="22"/>
      <c r="AK78" s="22"/>
      <c r="AL78" s="22"/>
      <c r="AM78" s="22"/>
      <c r="AN78" s="23"/>
    </row>
    <row r="79" spans="2:40" s="18" customFormat="1" ht="148.5" x14ac:dyDescent="0.25">
      <c r="B79" s="19" t="s">
        <v>579</v>
      </c>
      <c r="C79" s="20" t="s">
        <v>186</v>
      </c>
      <c r="D79" s="21" t="s">
        <v>59</v>
      </c>
      <c r="E79" s="21" t="s">
        <v>84</v>
      </c>
      <c r="F79" s="19" t="s">
        <v>85</v>
      </c>
      <c r="G79" s="21" t="s">
        <v>64</v>
      </c>
      <c r="H79" s="24" t="s">
        <v>223</v>
      </c>
      <c r="I79" s="24" t="s">
        <v>222</v>
      </c>
      <c r="J79" s="24" t="s">
        <v>45</v>
      </c>
      <c r="K79" s="25">
        <v>1</v>
      </c>
      <c r="L79" s="26"/>
      <c r="M79" s="25">
        <v>0</v>
      </c>
      <c r="N79" s="26"/>
      <c r="O79" s="25">
        <v>0</v>
      </c>
      <c r="P79" s="26"/>
      <c r="Q79" s="25">
        <v>0</v>
      </c>
      <c r="R79" s="26">
        <v>1</v>
      </c>
      <c r="S79" s="25">
        <v>1</v>
      </c>
      <c r="T79" s="27" t="s">
        <v>393</v>
      </c>
      <c r="U79" s="45"/>
      <c r="V79" s="24"/>
      <c r="W79" s="22"/>
      <c r="X79" s="22"/>
      <c r="Y79" s="22"/>
      <c r="Z79" s="22"/>
      <c r="AA79" s="22"/>
      <c r="AB79" s="22"/>
      <c r="AC79" s="23"/>
      <c r="AD79" s="23"/>
      <c r="AE79" s="23"/>
      <c r="AF79" s="22"/>
      <c r="AG79" s="23"/>
      <c r="AH79" s="22"/>
      <c r="AI79" s="22"/>
      <c r="AJ79" s="22"/>
      <c r="AK79" s="22"/>
      <c r="AL79" s="22"/>
      <c r="AM79" s="22"/>
      <c r="AN79" s="23"/>
    </row>
    <row r="80" spans="2:40" s="18" customFormat="1" ht="181.5" x14ac:dyDescent="0.25">
      <c r="B80" s="19" t="s">
        <v>579</v>
      </c>
      <c r="C80" s="20" t="s">
        <v>186</v>
      </c>
      <c r="D80" s="21" t="s">
        <v>59</v>
      </c>
      <c r="E80" s="21" t="s">
        <v>84</v>
      </c>
      <c r="F80" s="19" t="s">
        <v>85</v>
      </c>
      <c r="G80" s="21" t="s">
        <v>64</v>
      </c>
      <c r="H80" s="24" t="s">
        <v>394</v>
      </c>
      <c r="I80" s="24" t="s">
        <v>702</v>
      </c>
      <c r="J80" s="24" t="s">
        <v>45</v>
      </c>
      <c r="K80" s="25">
        <v>1</v>
      </c>
      <c r="L80" s="46"/>
      <c r="M80" s="25">
        <v>0</v>
      </c>
      <c r="N80" s="26"/>
      <c r="O80" s="25">
        <v>0</v>
      </c>
      <c r="P80" s="26"/>
      <c r="Q80" s="25">
        <v>0</v>
      </c>
      <c r="R80" s="26">
        <v>1</v>
      </c>
      <c r="S80" s="25">
        <v>1</v>
      </c>
      <c r="T80" s="27" t="s">
        <v>86</v>
      </c>
      <c r="U80" s="22"/>
      <c r="V80" s="23"/>
      <c r="W80" s="22"/>
      <c r="X80" s="22"/>
      <c r="Y80" s="22"/>
      <c r="Z80" s="22"/>
      <c r="AA80" s="22"/>
      <c r="AB80" s="22"/>
      <c r="AC80" s="23"/>
      <c r="AD80" s="23"/>
      <c r="AE80" s="23"/>
      <c r="AF80" s="22"/>
      <c r="AG80" s="23"/>
      <c r="AH80" s="22"/>
      <c r="AI80" s="22"/>
      <c r="AJ80" s="22"/>
      <c r="AK80" s="22"/>
      <c r="AL80" s="22"/>
      <c r="AM80" s="22" t="s">
        <v>47</v>
      </c>
      <c r="AN80" s="23" t="s">
        <v>395</v>
      </c>
    </row>
    <row r="81" spans="2:40" s="18" customFormat="1" ht="148.5" x14ac:dyDescent="0.25">
      <c r="B81" s="19" t="s">
        <v>579</v>
      </c>
      <c r="C81" s="20" t="s">
        <v>186</v>
      </c>
      <c r="D81" s="21" t="s">
        <v>59</v>
      </c>
      <c r="E81" s="21" t="s">
        <v>84</v>
      </c>
      <c r="F81" s="19" t="s">
        <v>85</v>
      </c>
      <c r="G81" s="21" t="s">
        <v>64</v>
      </c>
      <c r="H81" s="24" t="s">
        <v>396</v>
      </c>
      <c r="I81" s="24" t="s">
        <v>397</v>
      </c>
      <c r="J81" s="24" t="s">
        <v>45</v>
      </c>
      <c r="K81" s="25">
        <v>1</v>
      </c>
      <c r="L81" s="26"/>
      <c r="M81" s="25">
        <v>0.25</v>
      </c>
      <c r="N81" s="26"/>
      <c r="O81" s="25">
        <v>0.5</v>
      </c>
      <c r="P81" s="26"/>
      <c r="Q81" s="25">
        <v>0.75</v>
      </c>
      <c r="R81" s="26"/>
      <c r="S81" s="25">
        <v>1</v>
      </c>
      <c r="T81" s="27" t="s">
        <v>86</v>
      </c>
      <c r="U81" s="22"/>
      <c r="V81" s="23"/>
      <c r="W81" s="22"/>
      <c r="X81" s="22"/>
      <c r="Y81" s="22"/>
      <c r="Z81" s="22"/>
      <c r="AA81" s="22"/>
      <c r="AB81" s="22"/>
      <c r="AC81" s="23"/>
      <c r="AD81" s="23"/>
      <c r="AE81" s="23"/>
      <c r="AF81" s="22"/>
      <c r="AG81" s="23"/>
      <c r="AH81" s="22"/>
      <c r="AI81" s="22"/>
      <c r="AJ81" s="22"/>
      <c r="AK81" s="22"/>
      <c r="AL81" s="22"/>
      <c r="AM81" s="22"/>
      <c r="AN81" s="23"/>
    </row>
    <row r="82" spans="2:40" s="18" customFormat="1" ht="148.5" x14ac:dyDescent="0.25">
      <c r="B82" s="19" t="s">
        <v>579</v>
      </c>
      <c r="C82" s="20" t="s">
        <v>186</v>
      </c>
      <c r="D82" s="21" t="s">
        <v>59</v>
      </c>
      <c r="E82" s="21" t="s">
        <v>84</v>
      </c>
      <c r="F82" s="19" t="s">
        <v>85</v>
      </c>
      <c r="G82" s="21" t="s">
        <v>64</v>
      </c>
      <c r="H82" s="24" t="s">
        <v>688</v>
      </c>
      <c r="I82" s="24" t="s">
        <v>87</v>
      </c>
      <c r="J82" s="24" t="s">
        <v>77</v>
      </c>
      <c r="K82" s="26">
        <f>+Desagregado!D361</f>
        <v>11</v>
      </c>
      <c r="L82" s="26">
        <f>+Desagregado!F363</f>
        <v>9.0909090909090912E-2</v>
      </c>
      <c r="M82" s="25">
        <f>+L82/K82</f>
        <v>8.2644628099173556E-3</v>
      </c>
      <c r="N82" s="26">
        <f>+Desagregado!I363</f>
        <v>0.18181818181818182</v>
      </c>
      <c r="O82" s="25">
        <f>+N82/K82</f>
        <v>1.6528925619834711E-2</v>
      </c>
      <c r="P82" s="26">
        <f>+Desagregado!K363</f>
        <v>6</v>
      </c>
      <c r="Q82" s="25">
        <f>+P82/K82</f>
        <v>0.54545454545454541</v>
      </c>
      <c r="R82" s="26">
        <f>+Desagregado!N363</f>
        <v>11</v>
      </c>
      <c r="S82" s="25">
        <f>+R82/K82</f>
        <v>1</v>
      </c>
      <c r="T82" s="27" t="s">
        <v>691</v>
      </c>
      <c r="U82" s="22"/>
      <c r="V82" s="23"/>
      <c r="W82" s="22"/>
      <c r="X82" s="22"/>
      <c r="Y82" s="22"/>
      <c r="Z82" s="22"/>
      <c r="AA82" s="22"/>
      <c r="AB82" s="22"/>
      <c r="AC82" s="23"/>
      <c r="AD82" s="23"/>
      <c r="AE82" s="23"/>
      <c r="AF82" s="22"/>
      <c r="AG82" s="23"/>
      <c r="AH82" s="22"/>
      <c r="AI82" s="22"/>
      <c r="AJ82" s="22"/>
      <c r="AK82" s="22"/>
      <c r="AL82" s="22"/>
      <c r="AM82" s="22"/>
      <c r="AN82" s="23"/>
    </row>
    <row r="83" spans="2:40" s="18" customFormat="1" ht="148.5" x14ac:dyDescent="0.25">
      <c r="B83" s="19" t="s">
        <v>579</v>
      </c>
      <c r="C83" s="20" t="s">
        <v>186</v>
      </c>
      <c r="D83" s="21" t="s">
        <v>59</v>
      </c>
      <c r="E83" s="21" t="s">
        <v>84</v>
      </c>
      <c r="F83" s="19" t="s">
        <v>85</v>
      </c>
      <c r="G83" s="21" t="s">
        <v>64</v>
      </c>
      <c r="H83" s="24" t="s">
        <v>689</v>
      </c>
      <c r="I83" s="24" t="s">
        <v>88</v>
      </c>
      <c r="J83" s="24" t="s">
        <v>49</v>
      </c>
      <c r="K83" s="26">
        <f>+Desagregado!D368</f>
        <v>5</v>
      </c>
      <c r="L83" s="26">
        <f>+Desagregado!E369</f>
        <v>0</v>
      </c>
      <c r="M83" s="25">
        <f>+L83/K83</f>
        <v>0</v>
      </c>
      <c r="N83" s="26">
        <f>+Desagregado!H369</f>
        <v>1</v>
      </c>
      <c r="O83" s="25">
        <f>+N83/K83</f>
        <v>0.2</v>
      </c>
      <c r="P83" s="26">
        <f>+Desagregado!K370</f>
        <v>3</v>
      </c>
      <c r="Q83" s="25">
        <f>+P83/K83</f>
        <v>0.6</v>
      </c>
      <c r="R83" s="26">
        <f>+Desagregado!N370</f>
        <v>5</v>
      </c>
      <c r="S83" s="25">
        <f>+R83/K83</f>
        <v>1</v>
      </c>
      <c r="T83" s="27" t="s">
        <v>695</v>
      </c>
      <c r="U83" s="22"/>
      <c r="V83" s="23"/>
      <c r="W83" s="22"/>
      <c r="X83" s="22"/>
      <c r="Y83" s="22"/>
      <c r="Z83" s="22"/>
      <c r="AA83" s="22"/>
      <c r="AB83" s="22"/>
      <c r="AC83" s="23"/>
      <c r="AD83" s="23"/>
      <c r="AE83" s="23"/>
      <c r="AF83" s="22"/>
      <c r="AG83" s="23"/>
      <c r="AH83" s="22"/>
      <c r="AI83" s="22"/>
      <c r="AJ83" s="22"/>
      <c r="AK83" s="22"/>
      <c r="AL83" s="22"/>
      <c r="AM83" s="22"/>
      <c r="AN83" s="23"/>
    </row>
    <row r="84" spans="2:40" s="18" customFormat="1" ht="148.5" x14ac:dyDescent="0.25">
      <c r="B84" s="19" t="s">
        <v>579</v>
      </c>
      <c r="C84" s="20" t="s">
        <v>186</v>
      </c>
      <c r="D84" s="21" t="s">
        <v>59</v>
      </c>
      <c r="E84" s="21" t="s">
        <v>84</v>
      </c>
      <c r="F84" s="19" t="s">
        <v>85</v>
      </c>
      <c r="G84" s="21" t="s">
        <v>64</v>
      </c>
      <c r="H84" s="24" t="s">
        <v>588</v>
      </c>
      <c r="I84" s="24" t="s">
        <v>507</v>
      </c>
      <c r="J84" s="24" t="s">
        <v>49</v>
      </c>
      <c r="K84" s="26">
        <f>+Desagregado!D383</f>
        <v>14</v>
      </c>
      <c r="L84" s="26">
        <f>+Desagregado!E384</f>
        <v>1</v>
      </c>
      <c r="M84" s="25">
        <f>+L84/K84</f>
        <v>7.1428571428571425E-2</v>
      </c>
      <c r="N84" s="26">
        <f>+Desagregado!H385</f>
        <v>7</v>
      </c>
      <c r="O84" s="25">
        <f>+N84/K84</f>
        <v>0.5</v>
      </c>
      <c r="P84" s="26">
        <f>+Desagregado!K385</f>
        <v>13</v>
      </c>
      <c r="Q84" s="25">
        <f>+P84/K84</f>
        <v>0.9285714285714286</v>
      </c>
      <c r="R84" s="26">
        <f>+Desagregado!N385</f>
        <v>14</v>
      </c>
      <c r="S84" s="25">
        <f>+R84/K84</f>
        <v>1</v>
      </c>
      <c r="T84" s="27" t="s">
        <v>508</v>
      </c>
      <c r="U84" s="22"/>
      <c r="V84" s="23"/>
      <c r="W84" s="22"/>
      <c r="X84" s="22"/>
      <c r="Y84" s="22"/>
      <c r="Z84" s="22"/>
      <c r="AA84" s="22"/>
      <c r="AB84" s="22"/>
      <c r="AC84" s="23"/>
      <c r="AD84" s="23"/>
      <c r="AE84" s="23"/>
      <c r="AF84" s="22"/>
      <c r="AG84" s="23"/>
      <c r="AH84" s="22"/>
      <c r="AI84" s="22"/>
      <c r="AJ84" s="22"/>
      <c r="AK84" s="22"/>
      <c r="AL84" s="22"/>
      <c r="AM84" s="22"/>
      <c r="AN84" s="23"/>
    </row>
    <row r="85" spans="2:40" s="18" customFormat="1" ht="66" x14ac:dyDescent="0.25">
      <c r="B85" s="19" t="s">
        <v>576</v>
      </c>
      <c r="C85" s="20" t="s">
        <v>187</v>
      </c>
      <c r="D85" s="21" t="s">
        <v>92</v>
      </c>
      <c r="E85" s="21" t="s">
        <v>90</v>
      </c>
      <c r="F85" s="19" t="s">
        <v>900</v>
      </c>
      <c r="G85" s="21" t="s">
        <v>93</v>
      </c>
      <c r="H85" s="318" t="s">
        <v>602</v>
      </c>
      <c r="I85" s="85" t="s">
        <v>152</v>
      </c>
      <c r="J85" s="21" t="s">
        <v>77</v>
      </c>
      <c r="K85" s="29">
        <f>+Desagregado!D9</f>
        <v>18.7</v>
      </c>
      <c r="L85" s="29">
        <f>+Desagregado!E10</f>
        <v>0</v>
      </c>
      <c r="M85" s="25">
        <f t="shared" ref="M85:M89" si="0">+L85/K85</f>
        <v>0</v>
      </c>
      <c r="N85" s="29">
        <f>+Desagregado!H11</f>
        <v>0</v>
      </c>
      <c r="O85" s="25">
        <f t="shared" ref="O85:O89" si="1">+N85/K85</f>
        <v>0</v>
      </c>
      <c r="P85" s="29">
        <f>+Desagregado!K11</f>
        <v>1</v>
      </c>
      <c r="Q85" s="25">
        <f t="shared" ref="Q85:Q89" si="2">+P85/K85</f>
        <v>5.3475935828877004E-2</v>
      </c>
      <c r="R85" s="29">
        <f>+Desagregado!N11</f>
        <v>18.7</v>
      </c>
      <c r="S85" s="25">
        <f t="shared" ref="S85:S89" si="3">+R85/K85</f>
        <v>1</v>
      </c>
      <c r="T85" s="19" t="s">
        <v>369</v>
      </c>
      <c r="U85" s="22"/>
      <c r="V85" s="23"/>
      <c r="W85" s="22"/>
      <c r="X85" s="22"/>
      <c r="Y85" s="22"/>
      <c r="Z85" s="22"/>
      <c r="AA85" s="22"/>
      <c r="AB85" s="22"/>
      <c r="AC85" s="23"/>
      <c r="AD85" s="23"/>
      <c r="AE85" s="23"/>
      <c r="AF85" s="22"/>
      <c r="AG85" s="23"/>
      <c r="AH85" s="22"/>
      <c r="AI85" s="22"/>
      <c r="AJ85" s="22"/>
      <c r="AK85" s="22"/>
      <c r="AL85" s="22"/>
      <c r="AM85" s="22"/>
      <c r="AN85" s="23"/>
    </row>
    <row r="86" spans="2:40" s="18" customFormat="1" ht="66" x14ac:dyDescent="0.25">
      <c r="B86" s="19" t="s">
        <v>576</v>
      </c>
      <c r="C86" s="20" t="s">
        <v>187</v>
      </c>
      <c r="D86" s="21" t="s">
        <v>92</v>
      </c>
      <c r="E86" s="21" t="s">
        <v>90</v>
      </c>
      <c r="F86" s="19" t="s">
        <v>91</v>
      </c>
      <c r="G86" s="21" t="s">
        <v>93</v>
      </c>
      <c r="H86" s="318"/>
      <c r="I86" s="85" t="s">
        <v>153</v>
      </c>
      <c r="J86" s="21" t="s">
        <v>77</v>
      </c>
      <c r="K86" s="29">
        <f>+Desagregado!D105</f>
        <v>231.16000000000011</v>
      </c>
      <c r="L86" s="81">
        <f>+Desagregado!E106</f>
        <v>13.350000000000009</v>
      </c>
      <c r="M86" s="25">
        <f t="shared" si="0"/>
        <v>5.7752206264059538E-2</v>
      </c>
      <c r="N86" s="81">
        <f>+Desagregado!J107</f>
        <v>34.230000000000018</v>
      </c>
      <c r="O86" s="25">
        <f t="shared" si="1"/>
        <v>0.14807925246582454</v>
      </c>
      <c r="P86" s="26">
        <f>+Desagregado!M107</f>
        <v>93.310000000000031</v>
      </c>
      <c r="Q86" s="25">
        <f t="shared" si="2"/>
        <v>0.40365980273403695</v>
      </c>
      <c r="R86" s="26">
        <f>+Desagregado!P107</f>
        <v>231.16000000000003</v>
      </c>
      <c r="S86" s="25">
        <f t="shared" si="3"/>
        <v>0.99999999999999967</v>
      </c>
      <c r="T86" s="19" t="s">
        <v>703</v>
      </c>
      <c r="U86" s="22"/>
      <c r="V86" s="23"/>
      <c r="W86" s="22"/>
      <c r="X86" s="22"/>
      <c r="Y86" s="22"/>
      <c r="Z86" s="22"/>
      <c r="AA86" s="22"/>
      <c r="AB86" s="22"/>
      <c r="AC86" s="23"/>
      <c r="AD86" s="23"/>
      <c r="AE86" s="23"/>
      <c r="AF86" s="22"/>
      <c r="AG86" s="23"/>
      <c r="AH86" s="22"/>
      <c r="AI86" s="22"/>
      <c r="AJ86" s="22"/>
      <c r="AK86" s="22"/>
      <c r="AL86" s="22"/>
      <c r="AM86" s="22"/>
      <c r="AN86" s="23"/>
    </row>
    <row r="87" spans="2:40" s="18" customFormat="1" ht="49.5" x14ac:dyDescent="0.25">
      <c r="B87" s="358" t="s">
        <v>576</v>
      </c>
      <c r="C87" s="358" t="s">
        <v>187</v>
      </c>
      <c r="D87" s="318" t="s">
        <v>92</v>
      </c>
      <c r="E87" s="318" t="s">
        <v>90</v>
      </c>
      <c r="F87" s="358" t="s">
        <v>91</v>
      </c>
      <c r="G87" s="318" t="s">
        <v>93</v>
      </c>
      <c r="H87" s="318" t="s">
        <v>690</v>
      </c>
      <c r="I87" s="85" t="s">
        <v>149</v>
      </c>
      <c r="J87" s="21" t="s">
        <v>77</v>
      </c>
      <c r="K87" s="29">
        <f>+Desagregado!D115</f>
        <v>4.53</v>
      </c>
      <c r="L87" s="29">
        <f>+Desagregado!E116</f>
        <v>0.39</v>
      </c>
      <c r="M87" s="25">
        <f t="shared" si="0"/>
        <v>8.6092715231788075E-2</v>
      </c>
      <c r="N87" s="29">
        <f>+Desagregado!H117</f>
        <v>1.67</v>
      </c>
      <c r="O87" s="25">
        <f t="shared" si="1"/>
        <v>0.36865342163355402</v>
      </c>
      <c r="P87" s="29">
        <f>+Desagregado!K117</f>
        <v>2.4500000000000002</v>
      </c>
      <c r="Q87" s="25">
        <f t="shared" si="2"/>
        <v>0.54083885209713023</v>
      </c>
      <c r="R87" s="29">
        <f>+Desagregado!N117</f>
        <v>4.53</v>
      </c>
      <c r="S87" s="25">
        <f t="shared" si="3"/>
        <v>1</v>
      </c>
      <c r="T87" s="19" t="s">
        <v>691</v>
      </c>
      <c r="U87" s="22"/>
      <c r="V87" s="23"/>
      <c r="W87" s="22"/>
      <c r="X87" s="22"/>
      <c r="Y87" s="22"/>
      <c r="Z87" s="22"/>
      <c r="AA87" s="22"/>
      <c r="AB87" s="22"/>
      <c r="AC87" s="23"/>
      <c r="AD87" s="23"/>
      <c r="AE87" s="23"/>
      <c r="AF87" s="22"/>
      <c r="AG87" s="23"/>
      <c r="AH87" s="22"/>
      <c r="AI87" s="22"/>
      <c r="AJ87" s="22"/>
      <c r="AK87" s="22"/>
      <c r="AL87" s="22"/>
      <c r="AM87" s="22"/>
      <c r="AN87" s="23"/>
    </row>
    <row r="88" spans="2:40" s="18" customFormat="1" ht="49.5" x14ac:dyDescent="0.25">
      <c r="B88" s="358"/>
      <c r="C88" s="358"/>
      <c r="D88" s="318"/>
      <c r="E88" s="318"/>
      <c r="F88" s="358"/>
      <c r="G88" s="318"/>
      <c r="H88" s="318"/>
      <c r="I88" s="85" t="s">
        <v>148</v>
      </c>
      <c r="J88" s="21" t="s">
        <v>77</v>
      </c>
      <c r="K88" s="29">
        <f>+Desagregado!D136</f>
        <v>58.5</v>
      </c>
      <c r="L88" s="29">
        <f>+Desagregado!E137</f>
        <v>1</v>
      </c>
      <c r="M88" s="25">
        <f t="shared" si="0"/>
        <v>1.7094017094017096E-2</v>
      </c>
      <c r="N88" s="29">
        <f>+Desagregado!H138</f>
        <v>4.8</v>
      </c>
      <c r="O88" s="25">
        <f t="shared" si="1"/>
        <v>8.2051282051282051E-2</v>
      </c>
      <c r="P88" s="29">
        <f>+Desagregado!K138</f>
        <v>17.8</v>
      </c>
      <c r="Q88" s="25">
        <f t="shared" si="2"/>
        <v>0.3042735042735043</v>
      </c>
      <c r="R88" s="29">
        <f>+Desagregado!N138</f>
        <v>58.5</v>
      </c>
      <c r="S88" s="25">
        <f t="shared" si="3"/>
        <v>1</v>
      </c>
      <c r="T88" s="19" t="s">
        <v>369</v>
      </c>
      <c r="U88" s="22"/>
      <c r="V88" s="23"/>
      <c r="W88" s="22"/>
      <c r="X88" s="22"/>
      <c r="Y88" s="22"/>
      <c r="Z88" s="22"/>
      <c r="AA88" s="22"/>
      <c r="AB88" s="22"/>
      <c r="AC88" s="23"/>
      <c r="AD88" s="23"/>
      <c r="AE88" s="23"/>
      <c r="AF88" s="22"/>
      <c r="AG88" s="23"/>
      <c r="AH88" s="22"/>
      <c r="AI88" s="22"/>
      <c r="AJ88" s="22"/>
      <c r="AK88" s="22"/>
      <c r="AL88" s="22"/>
      <c r="AM88" s="22"/>
      <c r="AN88" s="23"/>
    </row>
    <row r="89" spans="2:40" s="18" customFormat="1" ht="66" x14ac:dyDescent="0.25">
      <c r="B89" s="19" t="s">
        <v>580</v>
      </c>
      <c r="C89" s="20" t="s">
        <v>188</v>
      </c>
      <c r="D89" s="21" t="s">
        <v>92</v>
      </c>
      <c r="E89" s="21" t="s">
        <v>90</v>
      </c>
      <c r="F89" s="314" t="s">
        <v>900</v>
      </c>
      <c r="G89" s="21" t="s">
        <v>93</v>
      </c>
      <c r="H89" s="85" t="s">
        <v>692</v>
      </c>
      <c r="I89" s="85" t="s">
        <v>159</v>
      </c>
      <c r="J89" s="21" t="s">
        <v>77</v>
      </c>
      <c r="K89" s="81">
        <f>+Desagregado!D179</f>
        <v>145.04000000000002</v>
      </c>
      <c r="L89" s="29">
        <f>+Desagregado!E180</f>
        <v>6.2</v>
      </c>
      <c r="M89" s="25">
        <f t="shared" si="0"/>
        <v>4.2746828461114168E-2</v>
      </c>
      <c r="N89" s="29">
        <f>+Desagregado!H181</f>
        <v>45.4</v>
      </c>
      <c r="O89" s="25">
        <f t="shared" si="1"/>
        <v>0.31301709873138439</v>
      </c>
      <c r="P89" s="29">
        <f>+Desagregado!K181</f>
        <v>100.27000000000001</v>
      </c>
      <c r="Q89" s="25">
        <f t="shared" si="2"/>
        <v>0.69132653061224492</v>
      </c>
      <c r="R89" s="58">
        <f>+Desagregado!O181</f>
        <v>145.04000000000002</v>
      </c>
      <c r="S89" s="25">
        <f t="shared" si="3"/>
        <v>1</v>
      </c>
      <c r="T89" s="19" t="s">
        <v>493</v>
      </c>
      <c r="U89" s="22"/>
      <c r="V89" s="23"/>
      <c r="W89" s="22"/>
      <c r="X89" s="22"/>
      <c r="Y89" s="22"/>
      <c r="Z89" s="22"/>
      <c r="AA89" s="22"/>
      <c r="AB89" s="22"/>
      <c r="AC89" s="23"/>
      <c r="AD89" s="23"/>
      <c r="AE89" s="23"/>
      <c r="AF89" s="22"/>
      <c r="AG89" s="23"/>
      <c r="AH89" s="22"/>
      <c r="AI89" s="22"/>
      <c r="AJ89" s="22"/>
      <c r="AK89" s="22"/>
      <c r="AL89" s="22"/>
      <c r="AM89" s="22"/>
      <c r="AN89" s="23"/>
    </row>
    <row r="90" spans="2:40" s="18" customFormat="1" ht="66" x14ac:dyDescent="0.25">
      <c r="B90" s="19" t="s">
        <v>580</v>
      </c>
      <c r="C90" s="20" t="s">
        <v>188</v>
      </c>
      <c r="D90" s="21" t="s">
        <v>92</v>
      </c>
      <c r="E90" s="21" t="s">
        <v>90</v>
      </c>
      <c r="F90" s="314" t="s">
        <v>900</v>
      </c>
      <c r="G90" s="21" t="s">
        <v>93</v>
      </c>
      <c r="H90" s="85" t="s">
        <v>529</v>
      </c>
      <c r="I90" s="85" t="s">
        <v>236</v>
      </c>
      <c r="J90" s="21" t="s">
        <v>77</v>
      </c>
      <c r="K90" s="81">
        <f>+Desagregado!D184</f>
        <v>5000</v>
      </c>
      <c r="L90" s="29">
        <f>+Desagregado!E185</f>
        <v>0</v>
      </c>
      <c r="M90" s="25">
        <f>+L90/K90</f>
        <v>0</v>
      </c>
      <c r="N90" s="29">
        <f>+Desagregado!H185</f>
        <v>1000</v>
      </c>
      <c r="O90" s="25">
        <f>+N90/K90</f>
        <v>0.2</v>
      </c>
      <c r="P90" s="29">
        <f>+Desagregado!K186</f>
        <v>3400</v>
      </c>
      <c r="Q90" s="25">
        <f>+P90/K90</f>
        <v>0.68</v>
      </c>
      <c r="R90" s="58">
        <f>+Desagregado!N186</f>
        <v>5000</v>
      </c>
      <c r="S90" s="25">
        <f>+R90/K90</f>
        <v>1</v>
      </c>
      <c r="T90" s="19" t="s">
        <v>493</v>
      </c>
      <c r="U90" s="22"/>
      <c r="V90" s="23"/>
      <c r="W90" s="22"/>
      <c r="X90" s="22"/>
      <c r="Y90" s="22"/>
      <c r="Z90" s="22"/>
      <c r="AA90" s="22"/>
      <c r="AB90" s="22"/>
      <c r="AC90" s="23"/>
      <c r="AD90" s="23"/>
      <c r="AE90" s="23"/>
      <c r="AF90" s="22"/>
      <c r="AG90" s="23"/>
      <c r="AH90" s="22"/>
      <c r="AI90" s="22"/>
      <c r="AJ90" s="22"/>
      <c r="AK90" s="22"/>
      <c r="AL90" s="22"/>
      <c r="AM90" s="22"/>
      <c r="AN90" s="23"/>
    </row>
    <row r="91" spans="2:40" s="32" customFormat="1" ht="66" x14ac:dyDescent="0.25">
      <c r="B91" s="47" t="s">
        <v>581</v>
      </c>
      <c r="C91" s="48" t="s">
        <v>188</v>
      </c>
      <c r="D91" s="49" t="s">
        <v>92</v>
      </c>
      <c r="E91" s="49" t="s">
        <v>90</v>
      </c>
      <c r="F91" s="49" t="s">
        <v>900</v>
      </c>
      <c r="G91" s="49" t="s">
        <v>93</v>
      </c>
      <c r="H91" s="49" t="s">
        <v>903</v>
      </c>
      <c r="I91" s="49" t="s">
        <v>568</v>
      </c>
      <c r="J91" s="49" t="s">
        <v>77</v>
      </c>
      <c r="K91" s="51">
        <v>5145</v>
      </c>
      <c r="L91" s="52">
        <v>6.2</v>
      </c>
      <c r="M91" s="53">
        <f>+L91/K91</f>
        <v>1.2050534499514092E-3</v>
      </c>
      <c r="N91" s="52">
        <v>1045</v>
      </c>
      <c r="O91" s="53">
        <f>+N91/K91</f>
        <v>0.20310981535471331</v>
      </c>
      <c r="P91" s="52">
        <v>3500</v>
      </c>
      <c r="Q91" s="53">
        <f>+P91/K91</f>
        <v>0.68027210884353739</v>
      </c>
      <c r="R91" s="54">
        <v>5145</v>
      </c>
      <c r="S91" s="53">
        <f>+R91/K91</f>
        <v>1</v>
      </c>
      <c r="T91" s="47" t="s">
        <v>493</v>
      </c>
      <c r="U91" s="55"/>
      <c r="V91" s="50"/>
      <c r="W91" s="55"/>
      <c r="X91" s="55"/>
      <c r="Y91" s="55"/>
      <c r="Z91" s="55"/>
      <c r="AA91" s="55"/>
      <c r="AB91" s="55"/>
      <c r="AC91" s="50"/>
      <c r="AD91" s="50"/>
      <c r="AE91" s="50"/>
      <c r="AF91" s="55"/>
      <c r="AG91" s="50"/>
      <c r="AH91" s="55"/>
      <c r="AI91" s="55"/>
      <c r="AJ91" s="55"/>
      <c r="AK91" s="55"/>
      <c r="AL91" s="55"/>
      <c r="AM91" s="55"/>
      <c r="AN91" s="50"/>
    </row>
    <row r="92" spans="2:40" s="32" customFormat="1" ht="66" x14ac:dyDescent="0.25">
      <c r="B92" s="47" t="s">
        <v>581</v>
      </c>
      <c r="C92" s="48" t="s">
        <v>188</v>
      </c>
      <c r="D92" s="49" t="s">
        <v>92</v>
      </c>
      <c r="E92" s="49" t="s">
        <v>90</v>
      </c>
      <c r="F92" s="49" t="s">
        <v>900</v>
      </c>
      <c r="G92" s="49" t="s">
        <v>93</v>
      </c>
      <c r="H92" s="49" t="s">
        <v>904</v>
      </c>
      <c r="I92" s="49" t="s">
        <v>905</v>
      </c>
      <c r="J92" s="49" t="s">
        <v>77</v>
      </c>
      <c r="K92" s="51">
        <v>1022</v>
      </c>
      <c r="L92" s="52">
        <f>+Desagregado!E235</f>
        <v>2.2000000000000002</v>
      </c>
      <c r="M92" s="53">
        <v>0</v>
      </c>
      <c r="N92" s="52">
        <f>+Desagregado!H236</f>
        <v>208.99999999999997</v>
      </c>
      <c r="O92" s="53">
        <f>+N92/K92</f>
        <v>0.20450097847358117</v>
      </c>
      <c r="P92" s="52">
        <f>+Desagregado!K236</f>
        <v>696.19999999999993</v>
      </c>
      <c r="Q92" s="53">
        <f>+P92/K92</f>
        <v>0.68121330724070439</v>
      </c>
      <c r="R92" s="54">
        <f>+Desagregado!N236</f>
        <v>1021.9999999999999</v>
      </c>
      <c r="S92" s="53">
        <f>+R92/K92</f>
        <v>0.99999999999999989</v>
      </c>
      <c r="T92" s="47" t="s">
        <v>493</v>
      </c>
      <c r="U92" s="55"/>
      <c r="V92" s="50"/>
      <c r="W92" s="55"/>
      <c r="X92" s="55"/>
      <c r="Y92" s="55"/>
      <c r="Z92" s="55"/>
      <c r="AA92" s="55"/>
      <c r="AB92" s="55"/>
      <c r="AC92" s="50"/>
      <c r="AD92" s="50"/>
      <c r="AE92" s="50"/>
      <c r="AF92" s="55"/>
      <c r="AG92" s="50"/>
      <c r="AH92" s="55"/>
      <c r="AI92" s="55"/>
      <c r="AJ92" s="55"/>
      <c r="AK92" s="55"/>
      <c r="AL92" s="55"/>
      <c r="AM92" s="55"/>
      <c r="AN92" s="50"/>
    </row>
    <row r="93" spans="2:40" s="419" customFormat="1" ht="66" x14ac:dyDescent="0.25">
      <c r="B93" s="410" t="s">
        <v>581</v>
      </c>
      <c r="C93" s="411" t="s">
        <v>188</v>
      </c>
      <c r="D93" s="412" t="s">
        <v>92</v>
      </c>
      <c r="E93" s="412" t="s">
        <v>417</v>
      </c>
      <c r="F93" s="412" t="s">
        <v>418</v>
      </c>
      <c r="G93" s="412" t="s">
        <v>93</v>
      </c>
      <c r="H93" s="412" t="s">
        <v>725</v>
      </c>
      <c r="I93" s="412" t="s">
        <v>780</v>
      </c>
      <c r="J93" s="412" t="s">
        <v>77</v>
      </c>
      <c r="K93" s="413">
        <f>+Desagregado!D244</f>
        <v>30</v>
      </c>
      <c r="L93" s="414">
        <f>+Desagregado!E245</f>
        <v>0</v>
      </c>
      <c r="M93" s="415">
        <f>+L93/K93</f>
        <v>0</v>
      </c>
      <c r="N93" s="414">
        <f>+Desagregado!H245</f>
        <v>0</v>
      </c>
      <c r="O93" s="415">
        <f>+N93/K93</f>
        <v>0</v>
      </c>
      <c r="P93" s="414">
        <f>+Desagregado!K245</f>
        <v>0</v>
      </c>
      <c r="Q93" s="415">
        <f>+P93/K93</f>
        <v>0</v>
      </c>
      <c r="R93" s="416">
        <f>+Desagregado!O246</f>
        <v>30</v>
      </c>
      <c r="S93" s="415">
        <f>+R93/K93</f>
        <v>1</v>
      </c>
      <c r="T93" s="410" t="s">
        <v>493</v>
      </c>
      <c r="U93" s="417"/>
      <c r="V93" s="418"/>
      <c r="W93" s="417"/>
      <c r="X93" s="417"/>
      <c r="Y93" s="417"/>
      <c r="Z93" s="417"/>
      <c r="AA93" s="417"/>
      <c r="AB93" s="417"/>
      <c r="AC93" s="418"/>
      <c r="AD93" s="418"/>
      <c r="AE93" s="418"/>
      <c r="AF93" s="417"/>
      <c r="AG93" s="418"/>
      <c r="AH93" s="417"/>
      <c r="AI93" s="417"/>
      <c r="AJ93" s="417"/>
      <c r="AK93" s="417"/>
      <c r="AL93" s="417"/>
      <c r="AM93" s="417"/>
      <c r="AN93" s="418"/>
    </row>
    <row r="94" spans="2:40" s="32" customFormat="1" ht="66" x14ac:dyDescent="0.25">
      <c r="B94" s="47" t="s">
        <v>581</v>
      </c>
      <c r="C94" s="48" t="s">
        <v>188</v>
      </c>
      <c r="D94" s="49" t="s">
        <v>92</v>
      </c>
      <c r="E94" s="49" t="s">
        <v>90</v>
      </c>
      <c r="F94" s="49" t="s">
        <v>900</v>
      </c>
      <c r="G94" s="49" t="s">
        <v>93</v>
      </c>
      <c r="H94" s="49" t="s">
        <v>590</v>
      </c>
      <c r="I94" s="49" t="s">
        <v>248</v>
      </c>
      <c r="J94" s="49" t="s">
        <v>77</v>
      </c>
      <c r="K94" s="51"/>
      <c r="L94" s="52"/>
      <c r="M94" s="53"/>
      <c r="N94" s="52"/>
      <c r="O94" s="53"/>
      <c r="P94" s="52"/>
      <c r="Q94" s="53"/>
      <c r="R94" s="54"/>
      <c r="S94" s="53"/>
      <c r="T94" s="47" t="s">
        <v>493</v>
      </c>
      <c r="U94" s="55"/>
      <c r="V94" s="50"/>
      <c r="W94" s="55"/>
      <c r="X94" s="55"/>
      <c r="Y94" s="55"/>
      <c r="Z94" s="55"/>
      <c r="AA94" s="55"/>
      <c r="AB94" s="55"/>
      <c r="AC94" s="50"/>
      <c r="AD94" s="50"/>
      <c r="AE94" s="50"/>
      <c r="AF94" s="55"/>
      <c r="AG94" s="50"/>
      <c r="AH94" s="55"/>
      <c r="AI94" s="55"/>
      <c r="AJ94" s="55"/>
      <c r="AK94" s="55"/>
      <c r="AL94" s="55"/>
      <c r="AM94" s="55"/>
      <c r="AN94" s="50"/>
    </row>
    <row r="95" spans="2:40" s="18" customFormat="1" ht="82.5" x14ac:dyDescent="0.25">
      <c r="B95" s="19" t="s">
        <v>576</v>
      </c>
      <c r="C95" s="20" t="s">
        <v>189</v>
      </c>
      <c r="D95" s="21" t="s">
        <v>92</v>
      </c>
      <c r="E95" s="21" t="s">
        <v>90</v>
      </c>
      <c r="F95" s="314" t="s">
        <v>900</v>
      </c>
      <c r="G95" s="21" t="s">
        <v>93</v>
      </c>
      <c r="H95" s="85" t="s">
        <v>551</v>
      </c>
      <c r="I95" s="85" t="s">
        <v>158</v>
      </c>
      <c r="J95" s="21" t="s">
        <v>77</v>
      </c>
      <c r="K95" s="26">
        <f>+Desagregado!D249</f>
        <v>1</v>
      </c>
      <c r="L95" s="26">
        <f>+Desagregado!E250</f>
        <v>0</v>
      </c>
      <c r="M95" s="25">
        <f t="shared" ref="M95:M102" si="4">+L95/K95</f>
        <v>0</v>
      </c>
      <c r="N95" s="26">
        <f>+Desagregado!H250</f>
        <v>1</v>
      </c>
      <c r="O95" s="25">
        <f t="shared" ref="O95:O102" si="5">+N95/K95</f>
        <v>1</v>
      </c>
      <c r="P95" s="26">
        <f>+Desagregado!K251</f>
        <v>1</v>
      </c>
      <c r="Q95" s="25">
        <f t="shared" ref="Q95:Q102" si="6">+P95/K95</f>
        <v>1</v>
      </c>
      <c r="R95" s="26">
        <f>+Desagregado!N251</f>
        <v>1</v>
      </c>
      <c r="S95" s="25">
        <f t="shared" ref="S95:S102" si="7">+R95/K95</f>
        <v>1</v>
      </c>
      <c r="T95" s="19" t="s">
        <v>97</v>
      </c>
      <c r="U95" s="22"/>
      <c r="V95" s="23"/>
      <c r="W95" s="22"/>
      <c r="X95" s="22"/>
      <c r="Y95" s="22"/>
      <c r="Z95" s="22"/>
      <c r="AA95" s="22"/>
      <c r="AB95" s="22"/>
      <c r="AC95" s="23"/>
      <c r="AD95" s="23"/>
      <c r="AE95" s="23"/>
      <c r="AF95" s="22"/>
      <c r="AG95" s="23"/>
      <c r="AH95" s="22"/>
      <c r="AI95" s="22"/>
      <c r="AJ95" s="22"/>
      <c r="AK95" s="22"/>
      <c r="AL95" s="22"/>
      <c r="AM95" s="22"/>
      <c r="AN95" s="23"/>
    </row>
    <row r="96" spans="2:40" s="18" customFormat="1" ht="82.5" x14ac:dyDescent="0.25">
      <c r="B96" s="19" t="s">
        <v>576</v>
      </c>
      <c r="C96" s="20" t="s">
        <v>189</v>
      </c>
      <c r="D96" s="21" t="s">
        <v>92</v>
      </c>
      <c r="E96" s="21" t="s">
        <v>90</v>
      </c>
      <c r="F96" s="314" t="s">
        <v>900</v>
      </c>
      <c r="G96" s="21" t="s">
        <v>93</v>
      </c>
      <c r="H96" s="85" t="s">
        <v>781</v>
      </c>
      <c r="I96" s="85" t="s">
        <v>181</v>
      </c>
      <c r="J96" s="21" t="s">
        <v>77</v>
      </c>
      <c r="K96" s="29">
        <f>+Desagregado!D255</f>
        <v>2</v>
      </c>
      <c r="L96" s="26">
        <f>+Desagregado!E256</f>
        <v>0</v>
      </c>
      <c r="M96" s="25">
        <f t="shared" si="4"/>
        <v>0</v>
      </c>
      <c r="N96" s="26">
        <f>+Desagregado!H257</f>
        <v>1</v>
      </c>
      <c r="O96" s="25">
        <f t="shared" si="5"/>
        <v>0.5</v>
      </c>
      <c r="P96" s="26">
        <f>+Desagregado!K257</f>
        <v>2</v>
      </c>
      <c r="Q96" s="25">
        <f t="shared" si="6"/>
        <v>1</v>
      </c>
      <c r="R96" s="26">
        <f>+Desagregado!N257</f>
        <v>2</v>
      </c>
      <c r="S96" s="25">
        <f t="shared" si="7"/>
        <v>1</v>
      </c>
      <c r="T96" s="19" t="s">
        <v>97</v>
      </c>
      <c r="U96" s="22"/>
      <c r="V96" s="23"/>
      <c r="W96" s="22"/>
      <c r="X96" s="22"/>
      <c r="Y96" s="22"/>
      <c r="Z96" s="22"/>
      <c r="AA96" s="22"/>
      <c r="AB96" s="22"/>
      <c r="AC96" s="23"/>
      <c r="AD96" s="23"/>
      <c r="AE96" s="23"/>
      <c r="AF96" s="22"/>
      <c r="AG96" s="23"/>
      <c r="AH96" s="22"/>
      <c r="AI96" s="22"/>
      <c r="AJ96" s="22"/>
      <c r="AK96" s="22"/>
      <c r="AL96" s="22"/>
      <c r="AM96" s="22"/>
      <c r="AN96" s="23"/>
    </row>
    <row r="97" spans="2:40" s="80" customFormat="1" ht="82.5" x14ac:dyDescent="0.25">
      <c r="B97" s="72" t="s">
        <v>576</v>
      </c>
      <c r="C97" s="73" t="s">
        <v>189</v>
      </c>
      <c r="D97" s="74" t="s">
        <v>92</v>
      </c>
      <c r="E97" s="74" t="s">
        <v>90</v>
      </c>
      <c r="F97" s="74" t="s">
        <v>900</v>
      </c>
      <c r="G97" s="74" t="s">
        <v>93</v>
      </c>
      <c r="H97" s="74" t="s">
        <v>592</v>
      </c>
      <c r="I97" s="74" t="s">
        <v>591</v>
      </c>
      <c r="J97" s="74" t="s">
        <v>77</v>
      </c>
      <c r="K97" s="76">
        <v>4</v>
      </c>
      <c r="L97" s="77">
        <v>0</v>
      </c>
      <c r="M97" s="78">
        <f>+L97/K97</f>
        <v>0</v>
      </c>
      <c r="N97" s="77">
        <v>1</v>
      </c>
      <c r="O97" s="78">
        <f>+N97/K97</f>
        <v>0.25</v>
      </c>
      <c r="P97" s="77">
        <v>3</v>
      </c>
      <c r="Q97" s="78">
        <f>+P97/K97</f>
        <v>0.75</v>
      </c>
      <c r="R97" s="77">
        <v>4</v>
      </c>
      <c r="S97" s="78">
        <v>1</v>
      </c>
      <c r="T97" s="72" t="s">
        <v>97</v>
      </c>
      <c r="U97" s="79"/>
      <c r="V97" s="75"/>
      <c r="W97" s="79"/>
      <c r="X97" s="79"/>
      <c r="Y97" s="79"/>
      <c r="Z97" s="79"/>
      <c r="AA97" s="79"/>
      <c r="AB97" s="79"/>
      <c r="AC97" s="75"/>
      <c r="AD97" s="75"/>
      <c r="AE97" s="75"/>
      <c r="AF97" s="79"/>
      <c r="AG97" s="75"/>
      <c r="AH97" s="79"/>
      <c r="AI97" s="79"/>
      <c r="AJ97" s="79"/>
      <c r="AK97" s="79"/>
      <c r="AL97" s="79"/>
      <c r="AM97" s="79"/>
      <c r="AN97" s="75"/>
    </row>
    <row r="98" spans="2:40" s="80" customFormat="1" ht="66" x14ac:dyDescent="0.25">
      <c r="B98" s="72" t="s">
        <v>576</v>
      </c>
      <c r="C98" s="73" t="s">
        <v>187</v>
      </c>
      <c r="D98" s="74" t="s">
        <v>92</v>
      </c>
      <c r="E98" s="74" t="s">
        <v>89</v>
      </c>
      <c r="F98" s="72" t="s">
        <v>771</v>
      </c>
      <c r="G98" s="74" t="s">
        <v>93</v>
      </c>
      <c r="H98" s="74" t="s">
        <v>594</v>
      </c>
      <c r="I98" s="74" t="s">
        <v>593</v>
      </c>
      <c r="J98" s="74" t="s">
        <v>77</v>
      </c>
      <c r="K98" s="76">
        <v>1</v>
      </c>
      <c r="L98" s="77">
        <v>0</v>
      </c>
      <c r="M98" s="78">
        <f>+L98/K98</f>
        <v>0</v>
      </c>
      <c r="N98" s="77">
        <v>1</v>
      </c>
      <c r="O98" s="78">
        <f>+N98/K98</f>
        <v>1</v>
      </c>
      <c r="P98" s="77">
        <v>1</v>
      </c>
      <c r="Q98" s="78">
        <f>+P98/K98</f>
        <v>1</v>
      </c>
      <c r="R98" s="77">
        <v>1</v>
      </c>
      <c r="S98" s="78">
        <f>+R98/K98</f>
        <v>1</v>
      </c>
      <c r="T98" s="72" t="s">
        <v>595</v>
      </c>
      <c r="U98" s="79"/>
      <c r="V98" s="75"/>
      <c r="W98" s="79"/>
      <c r="X98" s="79"/>
      <c r="Y98" s="79"/>
      <c r="Z98" s="79"/>
      <c r="AA98" s="79"/>
      <c r="AB98" s="79"/>
      <c r="AC98" s="75"/>
      <c r="AD98" s="75"/>
      <c r="AE98" s="75"/>
      <c r="AF98" s="79"/>
      <c r="AG98" s="75"/>
      <c r="AH98" s="79"/>
      <c r="AI98" s="79"/>
      <c r="AJ98" s="79"/>
      <c r="AK98" s="79"/>
      <c r="AL98" s="79"/>
      <c r="AM98" s="79"/>
      <c r="AN98" s="75"/>
    </row>
    <row r="99" spans="2:40" s="18" customFormat="1" ht="82.5" x14ac:dyDescent="0.25">
      <c r="B99" s="19" t="s">
        <v>576</v>
      </c>
      <c r="C99" s="20" t="s">
        <v>189</v>
      </c>
      <c r="D99" s="21" t="s">
        <v>92</v>
      </c>
      <c r="E99" s="21" t="s">
        <v>90</v>
      </c>
      <c r="F99" s="314" t="s">
        <v>900</v>
      </c>
      <c r="G99" s="21" t="s">
        <v>93</v>
      </c>
      <c r="H99" s="85" t="s">
        <v>553</v>
      </c>
      <c r="I99" s="85" t="s">
        <v>704</v>
      </c>
      <c r="J99" s="21" t="s">
        <v>77</v>
      </c>
      <c r="K99" s="29">
        <f>+Desagregado!D261</f>
        <v>2</v>
      </c>
      <c r="L99" s="26">
        <f>+Desagregado!E262</f>
        <v>0</v>
      </c>
      <c r="M99" s="25">
        <f t="shared" si="4"/>
        <v>0</v>
      </c>
      <c r="N99" s="26">
        <f>+Desagregado!H262</f>
        <v>0</v>
      </c>
      <c r="O99" s="25">
        <f t="shared" si="5"/>
        <v>0</v>
      </c>
      <c r="P99" s="26">
        <f>+Desagregado!K262</f>
        <v>0</v>
      </c>
      <c r="Q99" s="25">
        <f t="shared" si="6"/>
        <v>0</v>
      </c>
      <c r="R99" s="26">
        <f>+Desagregado!N263</f>
        <v>2</v>
      </c>
      <c r="S99" s="25">
        <f t="shared" si="7"/>
        <v>1</v>
      </c>
      <c r="T99" s="19" t="s">
        <v>97</v>
      </c>
      <c r="U99" s="22"/>
      <c r="V99" s="23"/>
      <c r="W99" s="22"/>
      <c r="X99" s="22"/>
      <c r="Y99" s="22"/>
      <c r="Z99" s="22"/>
      <c r="AA99" s="22"/>
      <c r="AB99" s="22"/>
      <c r="AC99" s="23"/>
      <c r="AD99" s="23"/>
      <c r="AE99" s="23"/>
      <c r="AF99" s="22"/>
      <c r="AG99" s="23"/>
      <c r="AH99" s="22"/>
      <c r="AI99" s="22"/>
      <c r="AJ99" s="22"/>
      <c r="AK99" s="22"/>
      <c r="AL99" s="22"/>
      <c r="AM99" s="22"/>
      <c r="AN99" s="23"/>
    </row>
    <row r="100" spans="2:40" s="18" customFormat="1" ht="82.5" x14ac:dyDescent="0.25">
      <c r="B100" s="19" t="s">
        <v>576</v>
      </c>
      <c r="C100" s="20" t="s">
        <v>189</v>
      </c>
      <c r="D100" s="21" t="s">
        <v>92</v>
      </c>
      <c r="E100" s="21" t="s">
        <v>90</v>
      </c>
      <c r="F100" s="314" t="s">
        <v>900</v>
      </c>
      <c r="G100" s="21" t="s">
        <v>93</v>
      </c>
      <c r="H100" s="85" t="s">
        <v>552</v>
      </c>
      <c r="I100" s="85" t="s">
        <v>161</v>
      </c>
      <c r="J100" s="21" t="s">
        <v>77</v>
      </c>
      <c r="K100" s="29">
        <f>+Desagregado!D267</f>
        <v>4</v>
      </c>
      <c r="L100" s="26">
        <f>+Desagregado!E268</f>
        <v>0</v>
      </c>
      <c r="M100" s="25">
        <f t="shared" si="4"/>
        <v>0</v>
      </c>
      <c r="N100" s="26">
        <f>+Desagregado!H268</f>
        <v>0</v>
      </c>
      <c r="O100" s="25">
        <f t="shared" si="5"/>
        <v>0</v>
      </c>
      <c r="P100" s="26">
        <f>+Desagregado!K268</f>
        <v>1</v>
      </c>
      <c r="Q100" s="25">
        <f t="shared" si="6"/>
        <v>0.25</v>
      </c>
      <c r="R100" s="26">
        <f>+Desagregado!N269</f>
        <v>4</v>
      </c>
      <c r="S100" s="25">
        <f t="shared" si="7"/>
        <v>1</v>
      </c>
      <c r="T100" s="19" t="s">
        <v>97</v>
      </c>
      <c r="U100" s="22"/>
      <c r="V100" s="23"/>
      <c r="W100" s="22"/>
      <c r="X100" s="22"/>
      <c r="Y100" s="22"/>
      <c r="Z100" s="22"/>
      <c r="AA100" s="22"/>
      <c r="AB100" s="22"/>
      <c r="AC100" s="23"/>
      <c r="AD100" s="23"/>
      <c r="AE100" s="23"/>
      <c r="AF100" s="22"/>
      <c r="AG100" s="23"/>
      <c r="AH100" s="22"/>
      <c r="AI100" s="22"/>
      <c r="AJ100" s="22"/>
      <c r="AK100" s="22"/>
      <c r="AL100" s="22"/>
      <c r="AM100" s="22"/>
      <c r="AN100" s="23"/>
    </row>
    <row r="101" spans="2:40" s="18" customFormat="1" ht="66" x14ac:dyDescent="0.25">
      <c r="B101" s="19" t="s">
        <v>580</v>
      </c>
      <c r="C101" s="20" t="s">
        <v>188</v>
      </c>
      <c r="D101" s="21" t="s">
        <v>92</v>
      </c>
      <c r="E101" s="21" t="s">
        <v>90</v>
      </c>
      <c r="F101" s="314" t="s">
        <v>900</v>
      </c>
      <c r="G101" s="21" t="s">
        <v>93</v>
      </c>
      <c r="H101" s="85" t="s">
        <v>782</v>
      </c>
      <c r="I101" s="85" t="s">
        <v>98</v>
      </c>
      <c r="J101" s="21" t="s">
        <v>77</v>
      </c>
      <c r="K101" s="70">
        <f>+Desagregado!D291</f>
        <v>76.81</v>
      </c>
      <c r="L101" s="70">
        <f>+Desagregado!E292</f>
        <v>11.7</v>
      </c>
      <c r="M101" s="71">
        <f t="shared" si="4"/>
        <v>0.15232391615675042</v>
      </c>
      <c r="N101" s="70">
        <f>+Desagregado!H293</f>
        <v>33.849999999999994</v>
      </c>
      <c r="O101" s="71">
        <f t="shared" si="5"/>
        <v>0.44069782580393169</v>
      </c>
      <c r="P101" s="70">
        <f>+Desagregado!K293</f>
        <v>58.779999999999994</v>
      </c>
      <c r="Q101" s="71">
        <f t="shared" si="6"/>
        <v>0.7652649394610076</v>
      </c>
      <c r="R101" s="70">
        <f>+Desagregado!N293</f>
        <v>76.81</v>
      </c>
      <c r="S101" s="71">
        <f t="shared" si="7"/>
        <v>1</v>
      </c>
      <c r="T101" s="19" t="s">
        <v>493</v>
      </c>
      <c r="U101" s="22"/>
      <c r="V101" s="23"/>
      <c r="W101" s="22"/>
      <c r="X101" s="22"/>
      <c r="Y101" s="22"/>
      <c r="Z101" s="22"/>
      <c r="AA101" s="22"/>
      <c r="AB101" s="22"/>
      <c r="AC101" s="23"/>
      <c r="AD101" s="23"/>
      <c r="AE101" s="23"/>
      <c r="AF101" s="22"/>
      <c r="AG101" s="23"/>
      <c r="AH101" s="22"/>
      <c r="AI101" s="22"/>
      <c r="AJ101" s="22"/>
      <c r="AK101" s="22"/>
      <c r="AL101" s="22"/>
      <c r="AM101" s="22"/>
      <c r="AN101" s="23"/>
    </row>
    <row r="102" spans="2:40" s="18" customFormat="1" ht="66" x14ac:dyDescent="0.25">
      <c r="B102" s="19" t="s">
        <v>580</v>
      </c>
      <c r="C102" s="20" t="s">
        <v>188</v>
      </c>
      <c r="D102" s="21" t="s">
        <v>92</v>
      </c>
      <c r="E102" s="21" t="s">
        <v>90</v>
      </c>
      <c r="F102" s="314" t="s">
        <v>900</v>
      </c>
      <c r="G102" s="21" t="s">
        <v>93</v>
      </c>
      <c r="H102" s="85" t="s">
        <v>693</v>
      </c>
      <c r="I102" s="85" t="s">
        <v>162</v>
      </c>
      <c r="J102" s="21" t="s">
        <v>77</v>
      </c>
      <c r="K102" s="70">
        <f>+Desagregado!D297</f>
        <v>6.5</v>
      </c>
      <c r="L102" s="70">
        <f>+Desagregado!E298</f>
        <v>0.7</v>
      </c>
      <c r="M102" s="71">
        <f t="shared" si="4"/>
        <v>0.10769230769230768</v>
      </c>
      <c r="N102" s="70">
        <f>+Desagregado!H299</f>
        <v>2.8499999999999996</v>
      </c>
      <c r="O102" s="71">
        <f t="shared" si="5"/>
        <v>0.4384615384615384</v>
      </c>
      <c r="P102" s="70">
        <f>+Desagregado!K299</f>
        <v>5.5</v>
      </c>
      <c r="Q102" s="71">
        <f t="shared" si="6"/>
        <v>0.84615384615384615</v>
      </c>
      <c r="R102" s="70">
        <f>+Desagregado!N299</f>
        <v>6.5</v>
      </c>
      <c r="S102" s="71">
        <f t="shared" si="7"/>
        <v>1</v>
      </c>
      <c r="T102" s="19" t="s">
        <v>493</v>
      </c>
      <c r="U102" s="22"/>
      <c r="V102" s="23"/>
      <c r="W102" s="22"/>
      <c r="X102" s="22"/>
      <c r="Y102" s="22"/>
      <c r="Z102" s="22"/>
      <c r="AA102" s="22"/>
      <c r="AB102" s="22"/>
      <c r="AC102" s="23"/>
      <c r="AD102" s="23"/>
      <c r="AE102" s="23"/>
      <c r="AF102" s="22"/>
      <c r="AG102" s="23"/>
      <c r="AH102" s="22"/>
      <c r="AI102" s="22"/>
      <c r="AJ102" s="22"/>
      <c r="AK102" s="22"/>
      <c r="AL102" s="22"/>
      <c r="AM102" s="22"/>
      <c r="AN102" s="23"/>
    </row>
    <row r="103" spans="2:40" s="18" customFormat="1" ht="66" x14ac:dyDescent="0.25">
      <c r="B103" s="19" t="s">
        <v>576</v>
      </c>
      <c r="C103" s="20" t="s">
        <v>187</v>
      </c>
      <c r="D103" s="21" t="s">
        <v>92</v>
      </c>
      <c r="E103" s="21" t="s">
        <v>90</v>
      </c>
      <c r="F103" s="314" t="s">
        <v>900</v>
      </c>
      <c r="G103" s="21" t="s">
        <v>93</v>
      </c>
      <c r="H103" s="85" t="s">
        <v>589</v>
      </c>
      <c r="I103" s="85" t="s">
        <v>94</v>
      </c>
      <c r="J103" s="21" t="s">
        <v>77</v>
      </c>
      <c r="K103" s="26">
        <f>+Desagregado!D304</f>
        <v>20</v>
      </c>
      <c r="L103" s="26">
        <f>+Desagregado!E305</f>
        <v>0</v>
      </c>
      <c r="M103" s="25">
        <f>+L103/K103</f>
        <v>0</v>
      </c>
      <c r="N103" s="26">
        <f>+Desagregado!H305</f>
        <v>5</v>
      </c>
      <c r="O103" s="25">
        <f>+N103/K103</f>
        <v>0.25</v>
      </c>
      <c r="P103" s="26">
        <f>+Desagregado!K306</f>
        <v>10</v>
      </c>
      <c r="Q103" s="25">
        <f>+P103/K103</f>
        <v>0.5</v>
      </c>
      <c r="R103" s="26">
        <f>+Desagregado!N306</f>
        <v>20</v>
      </c>
      <c r="S103" s="25">
        <f>+R103/K103</f>
        <v>1</v>
      </c>
      <c r="T103" s="19" t="s">
        <v>582</v>
      </c>
      <c r="U103" s="22"/>
      <c r="V103" s="23"/>
      <c r="W103" s="22"/>
      <c r="X103" s="22"/>
      <c r="Y103" s="22"/>
      <c r="Z103" s="22"/>
      <c r="AA103" s="22"/>
      <c r="AB103" s="22"/>
      <c r="AC103" s="23"/>
      <c r="AD103" s="23"/>
      <c r="AE103" s="23"/>
      <c r="AF103" s="22"/>
      <c r="AG103" s="23"/>
      <c r="AH103" s="22"/>
      <c r="AI103" s="22"/>
      <c r="AJ103" s="22"/>
      <c r="AK103" s="22"/>
      <c r="AL103" s="22"/>
      <c r="AM103" s="22"/>
      <c r="AN103" s="23"/>
    </row>
    <row r="104" spans="2:40" s="18" customFormat="1" ht="66" x14ac:dyDescent="0.25">
      <c r="B104" s="19" t="s">
        <v>576</v>
      </c>
      <c r="C104" s="20" t="s">
        <v>187</v>
      </c>
      <c r="D104" s="21" t="s">
        <v>92</v>
      </c>
      <c r="E104" s="21" t="s">
        <v>90</v>
      </c>
      <c r="F104" s="314" t="s">
        <v>900</v>
      </c>
      <c r="G104" s="21" t="s">
        <v>93</v>
      </c>
      <c r="H104" s="85" t="s">
        <v>698</v>
      </c>
      <c r="I104" s="85" t="s">
        <v>398</v>
      </c>
      <c r="J104" s="21" t="s">
        <v>77</v>
      </c>
      <c r="K104" s="26">
        <v>18</v>
      </c>
      <c r="L104" s="26">
        <v>18</v>
      </c>
      <c r="M104" s="25">
        <v>0.25</v>
      </c>
      <c r="N104" s="26">
        <v>18</v>
      </c>
      <c r="O104" s="25">
        <v>0.5</v>
      </c>
      <c r="P104" s="26">
        <f>+L104</f>
        <v>18</v>
      </c>
      <c r="Q104" s="25">
        <v>0.75</v>
      </c>
      <c r="R104" s="26">
        <v>18</v>
      </c>
      <c r="S104" s="25">
        <v>1</v>
      </c>
      <c r="T104" s="19" t="s">
        <v>369</v>
      </c>
      <c r="U104" s="22"/>
      <c r="V104" s="23"/>
      <c r="W104" s="22"/>
      <c r="X104" s="22"/>
      <c r="Y104" s="22"/>
      <c r="Z104" s="22"/>
      <c r="AA104" s="22"/>
      <c r="AB104" s="22"/>
      <c r="AC104" s="23"/>
      <c r="AD104" s="23"/>
      <c r="AE104" s="23"/>
      <c r="AF104" s="22"/>
      <c r="AG104" s="23"/>
      <c r="AH104" s="22"/>
      <c r="AI104" s="22"/>
      <c r="AJ104" s="22"/>
      <c r="AK104" s="22"/>
      <c r="AL104" s="22"/>
      <c r="AM104" s="22"/>
      <c r="AN104" s="23"/>
    </row>
    <row r="105" spans="2:40" s="18" customFormat="1" ht="66" x14ac:dyDescent="0.25">
      <c r="B105" s="19" t="s">
        <v>576</v>
      </c>
      <c r="C105" s="20" t="s">
        <v>187</v>
      </c>
      <c r="D105" s="21" t="s">
        <v>92</v>
      </c>
      <c r="E105" s="21" t="s">
        <v>90</v>
      </c>
      <c r="F105" s="314" t="s">
        <v>900</v>
      </c>
      <c r="G105" s="21" t="s">
        <v>93</v>
      </c>
      <c r="H105" s="85" t="s">
        <v>726</v>
      </c>
      <c r="I105" s="85" t="s">
        <v>95</v>
      </c>
      <c r="J105" s="21" t="s">
        <v>77</v>
      </c>
      <c r="K105" s="26">
        <f>+Desagregado!D317</f>
        <v>31</v>
      </c>
      <c r="L105" s="26">
        <f>+Desagregado!E318</f>
        <v>3</v>
      </c>
      <c r="M105" s="25">
        <f t="shared" ref="M105:M110" si="8">+L105/K105</f>
        <v>9.6774193548387094E-2</v>
      </c>
      <c r="N105" s="26">
        <f>+Desagregado!H319</f>
        <v>8</v>
      </c>
      <c r="O105" s="25">
        <f t="shared" ref="O105:O110" si="9">+N105/K105</f>
        <v>0.25806451612903225</v>
      </c>
      <c r="P105" s="26">
        <f>+Desagregado!K319</f>
        <v>21</v>
      </c>
      <c r="Q105" s="25">
        <f t="shared" ref="Q105:Q110" si="10">+P105/K105</f>
        <v>0.67741935483870963</v>
      </c>
      <c r="R105" s="26">
        <f>+Desagregado!N319</f>
        <v>31</v>
      </c>
      <c r="S105" s="25">
        <f t="shared" ref="S105:S110" si="11">+R105/K105</f>
        <v>1</v>
      </c>
      <c r="T105" s="19" t="s">
        <v>705</v>
      </c>
      <c r="U105" s="22"/>
      <c r="V105" s="23"/>
      <c r="W105" s="22"/>
      <c r="X105" s="22"/>
      <c r="Y105" s="22"/>
      <c r="Z105" s="22"/>
      <c r="AA105" s="22"/>
      <c r="AB105" s="22"/>
      <c r="AC105" s="23"/>
      <c r="AD105" s="23"/>
      <c r="AE105" s="23"/>
      <c r="AF105" s="22"/>
      <c r="AG105" s="23"/>
      <c r="AH105" s="22"/>
      <c r="AI105" s="22"/>
      <c r="AJ105" s="22"/>
      <c r="AK105" s="22"/>
      <c r="AL105" s="22"/>
      <c r="AM105" s="22"/>
      <c r="AN105" s="23"/>
    </row>
    <row r="106" spans="2:40" s="18" customFormat="1" ht="66" x14ac:dyDescent="0.25">
      <c r="B106" s="19" t="s">
        <v>580</v>
      </c>
      <c r="C106" s="20" t="s">
        <v>188</v>
      </c>
      <c r="D106" s="21" t="s">
        <v>92</v>
      </c>
      <c r="E106" s="21" t="s">
        <v>90</v>
      </c>
      <c r="F106" s="314" t="s">
        <v>900</v>
      </c>
      <c r="G106" s="21" t="s">
        <v>93</v>
      </c>
      <c r="H106" s="85" t="s">
        <v>694</v>
      </c>
      <c r="I106" s="85" t="s">
        <v>101</v>
      </c>
      <c r="J106" s="21" t="s">
        <v>77</v>
      </c>
      <c r="K106" s="26">
        <f>+Desagregado!D325</f>
        <v>10</v>
      </c>
      <c r="L106" s="26">
        <f>+Desagregado!E326</f>
        <v>0</v>
      </c>
      <c r="M106" s="25">
        <f t="shared" si="8"/>
        <v>0</v>
      </c>
      <c r="N106" s="26">
        <f>+Desagregado!H326</f>
        <v>0</v>
      </c>
      <c r="O106" s="25">
        <f t="shared" si="9"/>
        <v>0</v>
      </c>
      <c r="P106" s="26">
        <f>+Desagregado!K326</f>
        <v>4</v>
      </c>
      <c r="Q106" s="25">
        <f t="shared" si="10"/>
        <v>0.4</v>
      </c>
      <c r="R106" s="26">
        <f>+Desagregado!N326</f>
        <v>6</v>
      </c>
      <c r="S106" s="25">
        <f t="shared" si="11"/>
        <v>0.6</v>
      </c>
      <c r="T106" s="19" t="s">
        <v>695</v>
      </c>
      <c r="U106" s="22"/>
      <c r="V106" s="23"/>
      <c r="W106" s="22"/>
      <c r="X106" s="22"/>
      <c r="Y106" s="22"/>
      <c r="Z106" s="22"/>
      <c r="AA106" s="22"/>
      <c r="AB106" s="22"/>
      <c r="AC106" s="23"/>
      <c r="AD106" s="23"/>
      <c r="AE106" s="23"/>
      <c r="AF106" s="22"/>
      <c r="AG106" s="23"/>
      <c r="AH106" s="22"/>
      <c r="AI106" s="22"/>
      <c r="AJ106" s="22"/>
      <c r="AK106" s="22"/>
      <c r="AL106" s="22"/>
      <c r="AM106" s="22"/>
      <c r="AN106" s="23"/>
    </row>
    <row r="107" spans="2:40" s="18" customFormat="1" ht="66" x14ac:dyDescent="0.25">
      <c r="B107" s="19" t="s">
        <v>580</v>
      </c>
      <c r="C107" s="20" t="s">
        <v>188</v>
      </c>
      <c r="D107" s="21" t="s">
        <v>92</v>
      </c>
      <c r="E107" s="21" t="s">
        <v>90</v>
      </c>
      <c r="F107" s="314" t="s">
        <v>900</v>
      </c>
      <c r="G107" s="21" t="s">
        <v>93</v>
      </c>
      <c r="H107" s="85" t="s">
        <v>783</v>
      </c>
      <c r="I107" s="85" t="s">
        <v>512</v>
      </c>
      <c r="J107" s="21" t="s">
        <v>77</v>
      </c>
      <c r="K107" s="26">
        <f>+Desagregado!D328</f>
        <v>1</v>
      </c>
      <c r="L107" s="26">
        <f>+Desagregado!G330</f>
        <v>1</v>
      </c>
      <c r="M107" s="25">
        <f t="shared" si="8"/>
        <v>1</v>
      </c>
      <c r="N107" s="26">
        <f>+Desagregado!H330</f>
        <v>1</v>
      </c>
      <c r="O107" s="25">
        <f t="shared" si="9"/>
        <v>1</v>
      </c>
      <c r="P107" s="26">
        <f>+Desagregado!K330</f>
        <v>1</v>
      </c>
      <c r="Q107" s="25">
        <f t="shared" si="10"/>
        <v>1</v>
      </c>
      <c r="R107" s="26">
        <f>+Desagregado!N330</f>
        <v>1</v>
      </c>
      <c r="S107" s="25">
        <f t="shared" si="11"/>
        <v>1</v>
      </c>
      <c r="T107" s="19" t="s">
        <v>508</v>
      </c>
      <c r="U107" s="22"/>
      <c r="V107" s="23"/>
      <c r="W107" s="22"/>
      <c r="X107" s="22"/>
      <c r="Y107" s="22"/>
      <c r="Z107" s="22"/>
      <c r="AA107" s="22"/>
      <c r="AB107" s="22"/>
      <c r="AC107" s="23"/>
      <c r="AD107" s="23"/>
      <c r="AE107" s="23"/>
      <c r="AF107" s="22"/>
      <c r="AG107" s="23"/>
      <c r="AH107" s="22"/>
      <c r="AI107" s="22"/>
      <c r="AJ107" s="22"/>
      <c r="AK107" s="22"/>
      <c r="AL107" s="22"/>
      <c r="AM107" s="22"/>
      <c r="AN107" s="23"/>
    </row>
    <row r="108" spans="2:40" s="18" customFormat="1" ht="66" x14ac:dyDescent="0.25">
      <c r="B108" s="19" t="s">
        <v>580</v>
      </c>
      <c r="C108" s="20" t="s">
        <v>188</v>
      </c>
      <c r="D108" s="21" t="s">
        <v>92</v>
      </c>
      <c r="E108" s="21" t="s">
        <v>90</v>
      </c>
      <c r="F108" s="314" t="s">
        <v>900</v>
      </c>
      <c r="G108" s="21" t="s">
        <v>93</v>
      </c>
      <c r="H108" s="85" t="s">
        <v>805</v>
      </c>
      <c r="I108" s="85" t="s">
        <v>784</v>
      </c>
      <c r="J108" s="21" t="s">
        <v>77</v>
      </c>
      <c r="K108" s="26">
        <f>+Desagregado!D333</f>
        <v>12</v>
      </c>
      <c r="L108" s="26">
        <f>+Desagregado!G334</f>
        <v>0</v>
      </c>
      <c r="M108" s="25">
        <f t="shared" si="8"/>
        <v>0</v>
      </c>
      <c r="N108" s="26">
        <f>+Desagregado!J334</f>
        <v>0</v>
      </c>
      <c r="O108" s="25">
        <f t="shared" si="9"/>
        <v>0</v>
      </c>
      <c r="P108" s="26">
        <f>+Desagregado!M334</f>
        <v>0</v>
      </c>
      <c r="Q108" s="25">
        <f t="shared" si="10"/>
        <v>0</v>
      </c>
      <c r="R108" s="26">
        <f>+Desagregado!P334</f>
        <v>12</v>
      </c>
      <c r="S108" s="25">
        <f t="shared" si="11"/>
        <v>1</v>
      </c>
      <c r="T108" s="19" t="s">
        <v>508</v>
      </c>
      <c r="U108" s="22"/>
      <c r="V108" s="23"/>
      <c r="W108" s="22"/>
      <c r="X108" s="22"/>
      <c r="Y108" s="22"/>
      <c r="Z108" s="22"/>
      <c r="AA108" s="22"/>
      <c r="AB108" s="22"/>
      <c r="AC108" s="23"/>
      <c r="AD108" s="23"/>
      <c r="AE108" s="23"/>
      <c r="AF108" s="22"/>
      <c r="AG108" s="23"/>
      <c r="AH108" s="22"/>
      <c r="AI108" s="22"/>
      <c r="AJ108" s="22"/>
      <c r="AK108" s="22"/>
      <c r="AL108" s="22"/>
      <c r="AM108" s="22"/>
      <c r="AN108" s="23"/>
    </row>
    <row r="109" spans="2:40" s="18" customFormat="1" ht="66" x14ac:dyDescent="0.25">
      <c r="B109" s="19" t="s">
        <v>580</v>
      </c>
      <c r="C109" s="20" t="s">
        <v>188</v>
      </c>
      <c r="D109" s="21" t="s">
        <v>92</v>
      </c>
      <c r="E109" s="21" t="s">
        <v>90</v>
      </c>
      <c r="F109" s="314" t="s">
        <v>900</v>
      </c>
      <c r="G109" s="21" t="s">
        <v>93</v>
      </c>
      <c r="H109" s="85" t="s">
        <v>697</v>
      </c>
      <c r="I109" s="85" t="s">
        <v>99</v>
      </c>
      <c r="J109" s="21" t="s">
        <v>77</v>
      </c>
      <c r="K109" s="29">
        <f>+Desagregado!D344</f>
        <v>3.8</v>
      </c>
      <c r="L109" s="29">
        <f>+Desagregado!E345</f>
        <v>0</v>
      </c>
      <c r="M109" s="25">
        <f t="shared" si="8"/>
        <v>0</v>
      </c>
      <c r="N109" s="29">
        <f>+Desagregado!H346</f>
        <v>1.7999999999999998</v>
      </c>
      <c r="O109" s="25">
        <f t="shared" si="9"/>
        <v>0.47368421052631576</v>
      </c>
      <c r="P109" s="29">
        <f>+Desagregado!K346</f>
        <v>2.6999999999999997</v>
      </c>
      <c r="Q109" s="25">
        <f t="shared" si="10"/>
        <v>0.71052631578947367</v>
      </c>
      <c r="R109" s="29">
        <f>+Desagregado!N346</f>
        <v>3.8</v>
      </c>
      <c r="S109" s="25">
        <f t="shared" si="11"/>
        <v>1</v>
      </c>
      <c r="T109" s="19" t="s">
        <v>696</v>
      </c>
      <c r="U109" s="22"/>
      <c r="V109" s="23"/>
      <c r="W109" s="22"/>
      <c r="X109" s="22"/>
      <c r="Y109" s="22"/>
      <c r="Z109" s="22"/>
      <c r="AA109" s="22"/>
      <c r="AB109" s="22"/>
      <c r="AC109" s="23"/>
      <c r="AD109" s="23"/>
      <c r="AE109" s="23"/>
      <c r="AF109" s="22"/>
      <c r="AG109" s="23"/>
      <c r="AH109" s="22"/>
      <c r="AI109" s="22"/>
      <c r="AJ109" s="22"/>
      <c r="AK109" s="22"/>
      <c r="AL109" s="22"/>
      <c r="AM109" s="22"/>
      <c r="AN109" s="23"/>
    </row>
    <row r="110" spans="2:40" s="18" customFormat="1" ht="66" x14ac:dyDescent="0.25">
      <c r="B110" s="19" t="s">
        <v>580</v>
      </c>
      <c r="C110" s="20" t="s">
        <v>188</v>
      </c>
      <c r="D110" s="21" t="s">
        <v>92</v>
      </c>
      <c r="E110" s="21" t="s">
        <v>90</v>
      </c>
      <c r="F110" s="314" t="s">
        <v>900</v>
      </c>
      <c r="G110" s="21" t="s">
        <v>93</v>
      </c>
      <c r="H110" s="85" t="s">
        <v>785</v>
      </c>
      <c r="I110" s="85" t="s">
        <v>100</v>
      </c>
      <c r="J110" s="21" t="s">
        <v>77</v>
      </c>
      <c r="K110" s="29">
        <f>+Desagregado!D349</f>
        <v>2.93</v>
      </c>
      <c r="L110" s="29">
        <f>+Desagregado!E350</f>
        <v>0</v>
      </c>
      <c r="M110" s="25">
        <f t="shared" si="8"/>
        <v>0</v>
      </c>
      <c r="N110" s="29">
        <f>+Desagregado!H351</f>
        <v>0.89999999999999991</v>
      </c>
      <c r="O110" s="25">
        <f t="shared" si="9"/>
        <v>0.30716723549488051</v>
      </c>
      <c r="P110" s="29">
        <f>+Desagregado!K351</f>
        <v>1.7999999999999998</v>
      </c>
      <c r="Q110" s="25">
        <f t="shared" si="10"/>
        <v>0.61433447098976102</v>
      </c>
      <c r="R110" s="29">
        <f>+Desagregado!N351</f>
        <v>2.9299999999999997</v>
      </c>
      <c r="S110" s="25">
        <f t="shared" si="11"/>
        <v>0.99999999999999989</v>
      </c>
      <c r="T110" s="19" t="s">
        <v>696</v>
      </c>
      <c r="U110" s="22"/>
      <c r="V110" s="23"/>
      <c r="W110" s="22"/>
      <c r="X110" s="22"/>
      <c r="Y110" s="22"/>
      <c r="Z110" s="22"/>
      <c r="AA110" s="22"/>
      <c r="AB110" s="22"/>
      <c r="AC110" s="23"/>
      <c r="AD110" s="23"/>
      <c r="AE110" s="23"/>
      <c r="AF110" s="22"/>
      <c r="AG110" s="23"/>
      <c r="AH110" s="22"/>
      <c r="AI110" s="22"/>
      <c r="AJ110" s="22"/>
      <c r="AK110" s="22"/>
      <c r="AL110" s="22"/>
      <c r="AM110" s="22"/>
      <c r="AN110" s="23"/>
    </row>
    <row r="111" spans="2:40" s="18" customFormat="1" ht="66" x14ac:dyDescent="0.25">
      <c r="B111" s="91" t="s">
        <v>576</v>
      </c>
      <c r="C111" s="20" t="s">
        <v>187</v>
      </c>
      <c r="D111" s="90" t="s">
        <v>92</v>
      </c>
      <c r="E111" s="90" t="s">
        <v>90</v>
      </c>
      <c r="F111" s="314" t="s">
        <v>900</v>
      </c>
      <c r="G111" s="90" t="s">
        <v>93</v>
      </c>
      <c r="H111" s="90" t="s">
        <v>786</v>
      </c>
      <c r="I111" s="90" t="s">
        <v>102</v>
      </c>
      <c r="J111" s="90" t="s">
        <v>77</v>
      </c>
      <c r="K111" s="90">
        <v>10580</v>
      </c>
      <c r="L111" s="90">
        <f>+K111</f>
        <v>10580</v>
      </c>
      <c r="M111" s="25">
        <f>+L111-K111</f>
        <v>0</v>
      </c>
      <c r="N111" s="90">
        <f>+K111</f>
        <v>10580</v>
      </c>
      <c r="O111" s="25">
        <f t="shared" ref="O111:O116" si="12">+N111/K111</f>
        <v>1</v>
      </c>
      <c r="P111" s="90">
        <f>+K111</f>
        <v>10580</v>
      </c>
      <c r="Q111" s="25">
        <f t="shared" ref="Q111:Q116" si="13">+P111/K111</f>
        <v>1</v>
      </c>
      <c r="R111" s="90">
        <f>+K111</f>
        <v>10580</v>
      </c>
      <c r="S111" s="25">
        <f t="shared" ref="S111:S116" si="14">+R111/K111</f>
        <v>1</v>
      </c>
      <c r="T111" s="91" t="s">
        <v>706</v>
      </c>
      <c r="U111" s="22"/>
      <c r="V111" s="23"/>
      <c r="W111" s="22"/>
      <c r="X111" s="22"/>
      <c r="Y111" s="22"/>
      <c r="Z111" s="22"/>
      <c r="AA111" s="22"/>
      <c r="AB111" s="22"/>
      <c r="AC111" s="23"/>
      <c r="AD111" s="23"/>
      <c r="AE111" s="23"/>
      <c r="AF111" s="22"/>
      <c r="AG111" s="23"/>
      <c r="AH111" s="22"/>
      <c r="AI111" s="22"/>
      <c r="AJ111" s="22"/>
      <c r="AK111" s="22"/>
      <c r="AL111" s="22"/>
      <c r="AM111" s="22"/>
      <c r="AN111" s="23"/>
    </row>
    <row r="112" spans="2:40" s="18" customFormat="1" ht="82.5" x14ac:dyDescent="0.25">
      <c r="B112" s="19" t="s">
        <v>580</v>
      </c>
      <c r="C112" s="20" t="s">
        <v>189</v>
      </c>
      <c r="D112" s="21" t="s">
        <v>92</v>
      </c>
      <c r="E112" s="21" t="s">
        <v>90</v>
      </c>
      <c r="F112" s="314" t="s">
        <v>900</v>
      </c>
      <c r="G112" s="21" t="s">
        <v>93</v>
      </c>
      <c r="H112" s="85" t="s">
        <v>584</v>
      </c>
      <c r="I112" s="85" t="s">
        <v>103</v>
      </c>
      <c r="J112" s="21" t="s">
        <v>77</v>
      </c>
      <c r="K112" s="26">
        <f>+Desagregado!D414</f>
        <v>7</v>
      </c>
      <c r="L112" s="29">
        <v>7</v>
      </c>
      <c r="M112" s="25">
        <f>+L112/K112</f>
        <v>1</v>
      </c>
      <c r="N112" s="29">
        <f>+K112</f>
        <v>7</v>
      </c>
      <c r="O112" s="25">
        <f t="shared" si="12"/>
        <v>1</v>
      </c>
      <c r="P112" s="29">
        <f>+K112</f>
        <v>7</v>
      </c>
      <c r="Q112" s="25">
        <f t="shared" si="13"/>
        <v>1</v>
      </c>
      <c r="R112" s="26">
        <v>7</v>
      </c>
      <c r="S112" s="25">
        <f t="shared" si="14"/>
        <v>1</v>
      </c>
      <c r="T112" s="19" t="s">
        <v>104</v>
      </c>
      <c r="U112" s="22"/>
      <c r="V112" s="23"/>
      <c r="W112" s="22"/>
      <c r="X112" s="22"/>
      <c r="Y112" s="22"/>
      <c r="Z112" s="22"/>
      <c r="AA112" s="22"/>
      <c r="AB112" s="22"/>
      <c r="AC112" s="23"/>
      <c r="AD112" s="23"/>
      <c r="AE112" s="23"/>
      <c r="AF112" s="22"/>
      <c r="AG112" s="23"/>
      <c r="AH112" s="22"/>
      <c r="AI112" s="22"/>
      <c r="AJ112" s="22"/>
      <c r="AK112" s="22"/>
      <c r="AL112" s="22"/>
      <c r="AM112" s="22"/>
      <c r="AN112" s="23"/>
    </row>
    <row r="113" spans="2:40" s="18" customFormat="1" ht="82.5" x14ac:dyDescent="0.25">
      <c r="B113" s="19" t="s">
        <v>580</v>
      </c>
      <c r="C113" s="20" t="s">
        <v>189</v>
      </c>
      <c r="D113" s="21" t="s">
        <v>92</v>
      </c>
      <c r="E113" s="21" t="s">
        <v>90</v>
      </c>
      <c r="F113" s="314" t="s">
        <v>900</v>
      </c>
      <c r="G113" s="21" t="s">
        <v>93</v>
      </c>
      <c r="H113" s="85" t="s">
        <v>585</v>
      </c>
      <c r="I113" s="85" t="s">
        <v>105</v>
      </c>
      <c r="J113" s="21" t="s">
        <v>77</v>
      </c>
      <c r="K113" s="26">
        <f>+Desagregado!D419</f>
        <v>1</v>
      </c>
      <c r="L113" s="29">
        <f>+Desagregado!E420</f>
        <v>0</v>
      </c>
      <c r="M113" s="25">
        <f>+L113/K113</f>
        <v>0</v>
      </c>
      <c r="N113" s="29">
        <f>+Desagregado!H420</f>
        <v>0</v>
      </c>
      <c r="O113" s="25">
        <f t="shared" si="12"/>
        <v>0</v>
      </c>
      <c r="P113" s="29">
        <f>+Desagregado!K420</f>
        <v>0</v>
      </c>
      <c r="Q113" s="25">
        <f t="shared" si="13"/>
        <v>0</v>
      </c>
      <c r="R113" s="29">
        <f>+Desagregado!N420</f>
        <v>1</v>
      </c>
      <c r="S113" s="25">
        <f t="shared" si="14"/>
        <v>1</v>
      </c>
      <c r="T113" s="19" t="s">
        <v>104</v>
      </c>
      <c r="U113" s="22"/>
      <c r="V113" s="23"/>
      <c r="W113" s="22"/>
      <c r="X113" s="22"/>
      <c r="Y113" s="22"/>
      <c r="Z113" s="22"/>
      <c r="AA113" s="22"/>
      <c r="AB113" s="22"/>
      <c r="AC113" s="23"/>
      <c r="AD113" s="23"/>
      <c r="AE113" s="23"/>
      <c r="AF113" s="22"/>
      <c r="AG113" s="23"/>
      <c r="AH113" s="22"/>
      <c r="AI113" s="22"/>
      <c r="AJ113" s="22"/>
      <c r="AK113" s="22"/>
      <c r="AL113" s="22"/>
      <c r="AM113" s="22"/>
      <c r="AN113" s="23"/>
    </row>
    <row r="114" spans="2:40" s="18" customFormat="1" ht="82.5" x14ac:dyDescent="0.25">
      <c r="B114" s="19" t="s">
        <v>580</v>
      </c>
      <c r="C114" s="20" t="s">
        <v>189</v>
      </c>
      <c r="D114" s="21" t="s">
        <v>92</v>
      </c>
      <c r="E114" s="21" t="s">
        <v>90</v>
      </c>
      <c r="F114" s="314" t="s">
        <v>900</v>
      </c>
      <c r="G114" s="21" t="s">
        <v>93</v>
      </c>
      <c r="H114" s="85" t="s">
        <v>586</v>
      </c>
      <c r="I114" s="85" t="s">
        <v>154</v>
      </c>
      <c r="J114" s="21" t="s">
        <v>77</v>
      </c>
      <c r="K114" s="26">
        <f>+Desagregado!D429</f>
        <v>6</v>
      </c>
      <c r="L114" s="29">
        <f>+Desagregado!E430</f>
        <v>0</v>
      </c>
      <c r="M114" s="25">
        <f>+L114/K114</f>
        <v>0</v>
      </c>
      <c r="N114" s="29">
        <f>+Desagregado!H431</f>
        <v>5</v>
      </c>
      <c r="O114" s="25">
        <f t="shared" si="12"/>
        <v>0.83333333333333337</v>
      </c>
      <c r="P114" s="29">
        <f>+Desagregado!K431</f>
        <v>5</v>
      </c>
      <c r="Q114" s="25">
        <f t="shared" si="13"/>
        <v>0.83333333333333337</v>
      </c>
      <c r="R114" s="29">
        <f>+Desagregado!N431</f>
        <v>6</v>
      </c>
      <c r="S114" s="25">
        <f t="shared" si="14"/>
        <v>1</v>
      </c>
      <c r="T114" s="19" t="s">
        <v>104</v>
      </c>
      <c r="U114" s="22"/>
      <c r="V114" s="23"/>
      <c r="W114" s="22"/>
      <c r="X114" s="22"/>
      <c r="Y114" s="22"/>
      <c r="Z114" s="22"/>
      <c r="AA114" s="22"/>
      <c r="AB114" s="22"/>
      <c r="AC114" s="23"/>
      <c r="AD114" s="23"/>
      <c r="AE114" s="23"/>
      <c r="AF114" s="22"/>
      <c r="AG114" s="23"/>
      <c r="AH114" s="22"/>
      <c r="AI114" s="22"/>
      <c r="AJ114" s="22"/>
      <c r="AK114" s="22"/>
      <c r="AL114" s="22"/>
      <c r="AM114" s="22"/>
      <c r="AN114" s="23"/>
    </row>
    <row r="115" spans="2:40" s="18" customFormat="1" ht="82.5" x14ac:dyDescent="0.25">
      <c r="B115" s="19" t="s">
        <v>580</v>
      </c>
      <c r="C115" s="20" t="s">
        <v>189</v>
      </c>
      <c r="D115" s="21" t="s">
        <v>92</v>
      </c>
      <c r="E115" s="21" t="s">
        <v>90</v>
      </c>
      <c r="F115" s="314" t="s">
        <v>900</v>
      </c>
      <c r="G115" s="21" t="s">
        <v>93</v>
      </c>
      <c r="H115" s="85" t="s">
        <v>106</v>
      </c>
      <c r="I115" s="85" t="s">
        <v>107</v>
      </c>
      <c r="J115" s="21" t="s">
        <v>49</v>
      </c>
      <c r="K115" s="26">
        <f>+Desagregado!D436</f>
        <v>20</v>
      </c>
      <c r="L115" s="29">
        <f>+Desagregado!E437</f>
        <v>0</v>
      </c>
      <c r="M115" s="25">
        <f>+L115/K115</f>
        <v>0</v>
      </c>
      <c r="N115" s="29">
        <f>+Desagregado!H437</f>
        <v>20</v>
      </c>
      <c r="O115" s="25">
        <f t="shared" si="12"/>
        <v>1</v>
      </c>
      <c r="P115" s="29">
        <v>20</v>
      </c>
      <c r="Q115" s="25">
        <f t="shared" si="13"/>
        <v>1</v>
      </c>
      <c r="R115" s="29">
        <v>20</v>
      </c>
      <c r="S115" s="25">
        <f t="shared" si="14"/>
        <v>1</v>
      </c>
      <c r="T115" s="19" t="s">
        <v>104</v>
      </c>
      <c r="U115" s="22"/>
      <c r="V115" s="23"/>
      <c r="W115" s="22"/>
      <c r="X115" s="22"/>
      <c r="Y115" s="22"/>
      <c r="Z115" s="22"/>
      <c r="AA115" s="22"/>
      <c r="AB115" s="22"/>
      <c r="AC115" s="23"/>
      <c r="AD115" s="23"/>
      <c r="AE115" s="23"/>
      <c r="AF115" s="22"/>
      <c r="AG115" s="23"/>
      <c r="AH115" s="22"/>
      <c r="AI115" s="22"/>
      <c r="AJ115" s="22"/>
      <c r="AK115" s="22"/>
      <c r="AL115" s="22"/>
      <c r="AM115" s="22"/>
      <c r="AN115" s="23"/>
    </row>
    <row r="116" spans="2:40" s="18" customFormat="1" ht="66" x14ac:dyDescent="0.25">
      <c r="B116" s="19" t="s">
        <v>576</v>
      </c>
      <c r="C116" s="20" t="s">
        <v>187</v>
      </c>
      <c r="D116" s="21" t="s">
        <v>92</v>
      </c>
      <c r="E116" s="21" t="s">
        <v>89</v>
      </c>
      <c r="F116" s="19" t="s">
        <v>771</v>
      </c>
      <c r="G116" s="21" t="s">
        <v>93</v>
      </c>
      <c r="H116" s="24" t="s">
        <v>699</v>
      </c>
      <c r="I116" s="24" t="s">
        <v>108</v>
      </c>
      <c r="J116" s="24" t="s">
        <v>77</v>
      </c>
      <c r="K116" s="26">
        <f>+Desagregado!D409</f>
        <v>15</v>
      </c>
      <c r="L116" s="26">
        <f>+Desagregado!E410</f>
        <v>0</v>
      </c>
      <c r="M116" s="59">
        <f>+L116/K116</f>
        <v>0</v>
      </c>
      <c r="N116" s="26">
        <f>+Desagregado!H411</f>
        <v>2</v>
      </c>
      <c r="O116" s="59">
        <f t="shared" si="12"/>
        <v>0.13333333333333333</v>
      </c>
      <c r="P116" s="26">
        <f>+Desagregado!K411</f>
        <v>3</v>
      </c>
      <c r="Q116" s="59">
        <f t="shared" si="13"/>
        <v>0.2</v>
      </c>
      <c r="R116" s="26">
        <f>+Desagregado!N411</f>
        <v>15</v>
      </c>
      <c r="S116" s="59">
        <f t="shared" si="14"/>
        <v>1</v>
      </c>
      <c r="T116" s="27" t="s">
        <v>710</v>
      </c>
      <c r="U116" s="22"/>
      <c r="V116" s="23"/>
      <c r="W116" s="22"/>
      <c r="X116" s="22"/>
      <c r="Y116" s="22"/>
      <c r="Z116" s="22"/>
      <c r="AA116" s="22"/>
      <c r="AB116" s="22"/>
      <c r="AC116" s="23"/>
      <c r="AD116" s="23"/>
      <c r="AE116" s="23"/>
      <c r="AF116" s="22"/>
      <c r="AG116" s="23"/>
      <c r="AH116" s="22"/>
      <c r="AI116" s="22"/>
      <c r="AJ116" s="22"/>
      <c r="AK116" s="22"/>
      <c r="AL116" s="22"/>
      <c r="AM116" s="22"/>
      <c r="AN116" s="23"/>
    </row>
    <row r="117" spans="2:40" s="18" customFormat="1" ht="99" x14ac:dyDescent="0.25">
      <c r="B117" s="19" t="s">
        <v>579</v>
      </c>
      <c r="C117" s="20" t="s">
        <v>186</v>
      </c>
      <c r="D117" s="21" t="s">
        <v>92</v>
      </c>
      <c r="E117" s="21" t="s">
        <v>78</v>
      </c>
      <c r="F117" s="19" t="s">
        <v>79</v>
      </c>
      <c r="G117" s="21" t="s">
        <v>93</v>
      </c>
      <c r="H117" s="85" t="s">
        <v>258</v>
      </c>
      <c r="I117" s="85" t="s">
        <v>787</v>
      </c>
      <c r="J117" s="21" t="s">
        <v>45</v>
      </c>
      <c r="K117" s="25">
        <v>1</v>
      </c>
      <c r="L117" s="21"/>
      <c r="M117" s="25">
        <v>0.25</v>
      </c>
      <c r="N117" s="21"/>
      <c r="O117" s="25">
        <v>0.5</v>
      </c>
      <c r="P117" s="21"/>
      <c r="Q117" s="25">
        <v>0.75</v>
      </c>
      <c r="R117" s="21"/>
      <c r="S117" s="25">
        <v>1</v>
      </c>
      <c r="T117" s="19" t="s">
        <v>80</v>
      </c>
      <c r="U117" s="22"/>
      <c r="V117" s="23"/>
      <c r="W117" s="22"/>
      <c r="X117" s="22"/>
      <c r="Y117" s="22"/>
      <c r="Z117" s="22"/>
      <c r="AA117" s="22"/>
      <c r="AB117" s="22"/>
      <c r="AC117" s="23"/>
      <c r="AD117" s="23"/>
      <c r="AE117" s="23"/>
      <c r="AF117" s="22"/>
      <c r="AG117" s="23"/>
      <c r="AH117" s="22"/>
      <c r="AI117" s="22"/>
      <c r="AJ117" s="22"/>
      <c r="AK117" s="22"/>
      <c r="AL117" s="22"/>
      <c r="AM117" s="22"/>
      <c r="AN117" s="23"/>
    </row>
    <row r="118" spans="2:40" s="18" customFormat="1" ht="99" x14ac:dyDescent="0.25">
      <c r="B118" s="87"/>
      <c r="C118" s="20"/>
      <c r="D118" s="86" t="s">
        <v>92</v>
      </c>
      <c r="E118" s="86" t="s">
        <v>78</v>
      </c>
      <c r="F118" s="87" t="s">
        <v>79</v>
      </c>
      <c r="G118" s="86" t="s">
        <v>93</v>
      </c>
      <c r="H118" s="86" t="s">
        <v>807</v>
      </c>
      <c r="I118" s="86" t="s">
        <v>808</v>
      </c>
      <c r="J118" s="86" t="s">
        <v>49</v>
      </c>
      <c r="K118" s="43">
        <f>+Desagregado!D390</f>
        <v>122</v>
      </c>
      <c r="L118" s="26">
        <f>+Desagregado!E391</f>
        <v>0</v>
      </c>
      <c r="M118" s="25">
        <f>+L118/K118</f>
        <v>0</v>
      </c>
      <c r="N118" s="26">
        <f>+Desagregado!H391</f>
        <v>0</v>
      </c>
      <c r="O118" s="25">
        <f>+N118/K118</f>
        <v>0</v>
      </c>
      <c r="P118" s="26">
        <f>+Desagregado!K392</f>
        <v>58</v>
      </c>
      <c r="Q118" s="25">
        <f>+P118/K118</f>
        <v>0.47540983606557374</v>
      </c>
      <c r="R118" s="26">
        <f>+Desagregado!N392</f>
        <v>122</v>
      </c>
      <c r="S118" s="25">
        <f>+R118/K118</f>
        <v>1</v>
      </c>
      <c r="T118" s="87" t="s">
        <v>696</v>
      </c>
      <c r="U118" s="22"/>
      <c r="V118" s="23"/>
      <c r="W118" s="22"/>
      <c r="X118" s="22"/>
      <c r="Y118" s="22"/>
      <c r="Z118" s="22"/>
      <c r="AA118" s="22"/>
      <c r="AB118" s="22"/>
      <c r="AC118" s="23"/>
      <c r="AD118" s="23"/>
      <c r="AE118" s="23"/>
      <c r="AF118" s="22"/>
      <c r="AG118" s="23"/>
      <c r="AH118" s="22"/>
      <c r="AI118" s="22"/>
      <c r="AJ118" s="22"/>
      <c r="AK118" s="22"/>
      <c r="AL118" s="22"/>
      <c r="AM118" s="22"/>
      <c r="AN118" s="23"/>
    </row>
    <row r="119" spans="2:40" s="18" customFormat="1" ht="99" x14ac:dyDescent="0.25">
      <c r="B119" s="87"/>
      <c r="C119" s="20"/>
      <c r="D119" s="86" t="s">
        <v>92</v>
      </c>
      <c r="E119" s="86" t="s">
        <v>78</v>
      </c>
      <c r="F119" s="87" t="s">
        <v>79</v>
      </c>
      <c r="G119" s="86" t="s">
        <v>93</v>
      </c>
      <c r="H119" s="86" t="s">
        <v>809</v>
      </c>
      <c r="I119" s="86" t="s">
        <v>109</v>
      </c>
      <c r="J119" s="86" t="s">
        <v>77</v>
      </c>
      <c r="K119" s="43">
        <f>+Desagregado!D396</f>
        <v>36</v>
      </c>
      <c r="L119" s="26">
        <f>+Desagregado!E397</f>
        <v>0</v>
      </c>
      <c r="M119" s="25">
        <f>+L119/K119</f>
        <v>0</v>
      </c>
      <c r="N119" s="35">
        <f>+Desagregado!H397</f>
        <v>16</v>
      </c>
      <c r="O119" s="25">
        <f>+N119/K119</f>
        <v>0.44444444444444442</v>
      </c>
      <c r="P119" s="35">
        <f>+Desagregado!K398</f>
        <v>21</v>
      </c>
      <c r="Q119" s="25">
        <f>+P119/K119</f>
        <v>0.58333333333333337</v>
      </c>
      <c r="R119" s="26">
        <f>+Desagregado!N398</f>
        <v>36</v>
      </c>
      <c r="S119" s="25">
        <f>+R119/K119</f>
        <v>1</v>
      </c>
      <c r="T119" s="87" t="s">
        <v>696</v>
      </c>
      <c r="U119" s="22"/>
      <c r="V119" s="23"/>
      <c r="W119" s="22"/>
      <c r="X119" s="22"/>
      <c r="Y119" s="22"/>
      <c r="Z119" s="22"/>
      <c r="AA119" s="22"/>
      <c r="AB119" s="22"/>
      <c r="AC119" s="23"/>
      <c r="AD119" s="23"/>
      <c r="AE119" s="23"/>
      <c r="AF119" s="22"/>
      <c r="AG119" s="23"/>
      <c r="AH119" s="22"/>
      <c r="AI119" s="22"/>
      <c r="AJ119" s="22"/>
      <c r="AK119" s="22"/>
      <c r="AL119" s="22"/>
      <c r="AM119" s="22"/>
      <c r="AN119" s="23"/>
    </row>
    <row r="120" spans="2:40" s="18" customFormat="1" ht="99" x14ac:dyDescent="0.25">
      <c r="B120" s="19" t="s">
        <v>579</v>
      </c>
      <c r="C120" s="20" t="s">
        <v>186</v>
      </c>
      <c r="D120" s="21" t="s">
        <v>92</v>
      </c>
      <c r="E120" s="21" t="s">
        <v>78</v>
      </c>
      <c r="F120" s="19" t="s">
        <v>79</v>
      </c>
      <c r="G120" s="21" t="s">
        <v>93</v>
      </c>
      <c r="H120" s="85" t="s">
        <v>81</v>
      </c>
      <c r="I120" s="85" t="s">
        <v>82</v>
      </c>
      <c r="J120" s="21" t="s">
        <v>45</v>
      </c>
      <c r="K120" s="25">
        <v>1</v>
      </c>
      <c r="L120" s="21"/>
      <c r="M120" s="25">
        <v>0.25</v>
      </c>
      <c r="N120" s="21"/>
      <c r="O120" s="25">
        <v>0.5</v>
      </c>
      <c r="P120" s="21"/>
      <c r="Q120" s="25">
        <v>0.75</v>
      </c>
      <c r="R120" s="21"/>
      <c r="S120" s="25">
        <v>1</v>
      </c>
      <c r="T120" s="19" t="s">
        <v>80</v>
      </c>
      <c r="U120" s="22"/>
      <c r="V120" s="23"/>
      <c r="W120" s="22"/>
      <c r="X120" s="22"/>
      <c r="Y120" s="22"/>
      <c r="Z120" s="22"/>
      <c r="AA120" s="22"/>
      <c r="AB120" s="22"/>
      <c r="AC120" s="23"/>
      <c r="AD120" s="23"/>
      <c r="AE120" s="23"/>
      <c r="AF120" s="22"/>
      <c r="AG120" s="23"/>
      <c r="AH120" s="22"/>
      <c r="AI120" s="22"/>
      <c r="AJ120" s="22"/>
      <c r="AK120" s="22"/>
      <c r="AL120" s="22"/>
      <c r="AM120" s="22"/>
      <c r="AN120" s="23"/>
    </row>
    <row r="121" spans="2:40" s="18" customFormat="1" ht="99" x14ac:dyDescent="0.25">
      <c r="B121" s="19" t="s">
        <v>579</v>
      </c>
      <c r="C121" s="20" t="s">
        <v>186</v>
      </c>
      <c r="D121" s="21" t="s">
        <v>92</v>
      </c>
      <c r="E121" s="21" t="s">
        <v>78</v>
      </c>
      <c r="F121" s="19" t="s">
        <v>79</v>
      </c>
      <c r="G121" s="21" t="s">
        <v>64</v>
      </c>
      <c r="H121" s="24" t="s">
        <v>684</v>
      </c>
      <c r="I121" s="24" t="s">
        <v>685</v>
      </c>
      <c r="J121" s="24" t="s">
        <v>45</v>
      </c>
      <c r="K121" s="25">
        <v>1</v>
      </c>
      <c r="L121" s="26"/>
      <c r="M121" s="25">
        <v>0.5</v>
      </c>
      <c r="N121" s="26"/>
      <c r="O121" s="25">
        <v>0.5</v>
      </c>
      <c r="P121" s="26"/>
      <c r="Q121" s="25">
        <v>1</v>
      </c>
      <c r="R121" s="26"/>
      <c r="S121" s="25">
        <v>1</v>
      </c>
      <c r="T121" s="27" t="s">
        <v>902</v>
      </c>
      <c r="U121" s="22"/>
      <c r="V121" s="23"/>
      <c r="W121" s="22"/>
      <c r="X121" s="22"/>
      <c r="Y121" s="22"/>
      <c r="Z121" s="22"/>
      <c r="AA121" s="22"/>
      <c r="AB121" s="22" t="s">
        <v>47</v>
      </c>
      <c r="AC121" s="23"/>
      <c r="AD121" s="23"/>
      <c r="AE121" s="23"/>
      <c r="AF121" s="22"/>
      <c r="AG121" s="23"/>
      <c r="AH121" s="22"/>
      <c r="AI121" s="22"/>
      <c r="AJ121" s="22"/>
      <c r="AK121" s="22"/>
      <c r="AL121" s="22"/>
      <c r="AM121" s="22"/>
      <c r="AN121" s="23"/>
    </row>
    <row r="122" spans="2:40" s="18" customFormat="1" ht="132" x14ac:dyDescent="0.25">
      <c r="B122" s="87" t="s">
        <v>579</v>
      </c>
      <c r="C122" s="20" t="s">
        <v>186</v>
      </c>
      <c r="D122" s="86" t="s">
        <v>92</v>
      </c>
      <c r="E122" s="86" t="s">
        <v>78</v>
      </c>
      <c r="F122" s="87" t="s">
        <v>79</v>
      </c>
      <c r="G122" s="86" t="s">
        <v>64</v>
      </c>
      <c r="H122" s="92" t="s">
        <v>760</v>
      </c>
      <c r="I122" s="92" t="s">
        <v>720</v>
      </c>
      <c r="J122" s="92" t="s">
        <v>45</v>
      </c>
      <c r="K122" s="93">
        <v>4</v>
      </c>
      <c r="L122" s="94"/>
      <c r="M122" s="95">
        <v>0.25</v>
      </c>
      <c r="N122" s="96"/>
      <c r="O122" s="95">
        <v>0.5</v>
      </c>
      <c r="P122" s="96"/>
      <c r="Q122" s="95">
        <v>0.75</v>
      </c>
      <c r="R122" s="96"/>
      <c r="S122" s="95">
        <v>1</v>
      </c>
      <c r="T122" s="97" t="s">
        <v>715</v>
      </c>
      <c r="U122" s="22"/>
      <c r="V122" s="23"/>
      <c r="W122" s="22"/>
      <c r="X122" s="22"/>
      <c r="Y122" s="22"/>
      <c r="Z122" s="22"/>
      <c r="AA122" s="22"/>
      <c r="AB122" s="22"/>
      <c r="AC122" s="23"/>
      <c r="AD122" s="23"/>
      <c r="AE122" s="23"/>
      <c r="AF122" s="22"/>
      <c r="AG122" s="23"/>
      <c r="AH122" s="22"/>
      <c r="AI122" s="22"/>
      <c r="AJ122" s="22"/>
      <c r="AK122" s="22"/>
      <c r="AL122" s="22"/>
      <c r="AM122" s="22"/>
      <c r="AN122" s="23" t="s">
        <v>761</v>
      </c>
    </row>
    <row r="123" spans="2:40" s="18" customFormat="1" ht="148.5" x14ac:dyDescent="0.25">
      <c r="B123" s="19" t="s">
        <v>576</v>
      </c>
      <c r="C123" s="20" t="s">
        <v>182</v>
      </c>
      <c r="D123" s="21" t="s">
        <v>92</v>
      </c>
      <c r="E123" s="21" t="s">
        <v>110</v>
      </c>
      <c r="F123" s="19" t="s">
        <v>111</v>
      </c>
      <c r="G123" s="21" t="s">
        <v>93</v>
      </c>
      <c r="H123" s="24" t="s">
        <v>112</v>
      </c>
      <c r="I123" s="24" t="s">
        <v>113</v>
      </c>
      <c r="J123" s="24" t="s">
        <v>45</v>
      </c>
      <c r="K123" s="29">
        <v>150</v>
      </c>
      <c r="L123" s="56">
        <v>150</v>
      </c>
      <c r="M123" s="25">
        <v>0.25</v>
      </c>
      <c r="N123" s="57">
        <v>150</v>
      </c>
      <c r="O123" s="25">
        <v>0.5</v>
      </c>
      <c r="P123" s="57">
        <v>150</v>
      </c>
      <c r="Q123" s="25">
        <v>0.75</v>
      </c>
      <c r="R123" s="57">
        <v>150</v>
      </c>
      <c r="S123" s="25">
        <v>1</v>
      </c>
      <c r="T123" s="27" t="s">
        <v>56</v>
      </c>
      <c r="U123" s="22"/>
      <c r="V123" s="23"/>
      <c r="W123" s="22"/>
      <c r="X123" s="22"/>
      <c r="Y123" s="22"/>
      <c r="Z123" s="22"/>
      <c r="AA123" s="22"/>
      <c r="AB123" s="22"/>
      <c r="AC123" s="23"/>
      <c r="AD123" s="23"/>
      <c r="AE123" s="23"/>
      <c r="AF123" s="22"/>
      <c r="AG123" s="23"/>
      <c r="AH123" s="22"/>
      <c r="AI123" s="22"/>
      <c r="AJ123" s="22"/>
      <c r="AK123" s="22"/>
      <c r="AL123" s="22"/>
      <c r="AM123" s="22"/>
      <c r="AN123" s="23"/>
    </row>
    <row r="124" spans="2:40" s="18" customFormat="1" ht="148.5" x14ac:dyDescent="0.25">
      <c r="B124" s="19" t="s">
        <v>576</v>
      </c>
      <c r="C124" s="20" t="s">
        <v>182</v>
      </c>
      <c r="D124" s="21" t="s">
        <v>92</v>
      </c>
      <c r="E124" s="21" t="s">
        <v>110</v>
      </c>
      <c r="F124" s="19" t="s">
        <v>111</v>
      </c>
      <c r="G124" s="21" t="s">
        <v>93</v>
      </c>
      <c r="H124" s="24" t="s">
        <v>114</v>
      </c>
      <c r="I124" s="24" t="s">
        <v>788</v>
      </c>
      <c r="J124" s="24" t="s">
        <v>45</v>
      </c>
      <c r="K124" s="25">
        <v>1</v>
      </c>
      <c r="L124" s="58">
        <v>12</v>
      </c>
      <c r="M124" s="25">
        <v>0.25</v>
      </c>
      <c r="N124" s="58">
        <v>24</v>
      </c>
      <c r="O124" s="59">
        <v>0.5</v>
      </c>
      <c r="P124" s="58">
        <v>36</v>
      </c>
      <c r="Q124" s="59">
        <v>0.75</v>
      </c>
      <c r="R124" s="58">
        <v>48</v>
      </c>
      <c r="S124" s="59">
        <v>1</v>
      </c>
      <c r="T124" s="27" t="s">
        <v>58</v>
      </c>
      <c r="U124" s="22"/>
      <c r="V124" s="23"/>
      <c r="W124" s="22"/>
      <c r="X124" s="22"/>
      <c r="Y124" s="22"/>
      <c r="Z124" s="22"/>
      <c r="AA124" s="22"/>
      <c r="AB124" s="22"/>
      <c r="AC124" s="23"/>
      <c r="AD124" s="23"/>
      <c r="AE124" s="23"/>
      <c r="AF124" s="22"/>
      <c r="AG124" s="23"/>
      <c r="AH124" s="22"/>
      <c r="AI124" s="22"/>
      <c r="AJ124" s="22"/>
      <c r="AK124" s="22"/>
      <c r="AL124" s="22"/>
      <c r="AM124" s="22"/>
      <c r="AN124" s="23"/>
    </row>
    <row r="125" spans="2:40" s="18" customFormat="1" ht="115.5" x14ac:dyDescent="0.25">
      <c r="B125" s="19" t="s">
        <v>576</v>
      </c>
      <c r="C125" s="20" t="s">
        <v>182</v>
      </c>
      <c r="D125" s="21" t="s">
        <v>115</v>
      </c>
      <c r="E125" s="21" t="s">
        <v>60</v>
      </c>
      <c r="F125" s="19" t="s">
        <v>233</v>
      </c>
      <c r="G125" s="21" t="s">
        <v>116</v>
      </c>
      <c r="H125" s="24" t="s">
        <v>789</v>
      </c>
      <c r="I125" s="24" t="s">
        <v>234</v>
      </c>
      <c r="J125" s="24" t="s">
        <v>45</v>
      </c>
      <c r="K125" s="25">
        <v>1</v>
      </c>
      <c r="L125" s="35"/>
      <c r="M125" s="59">
        <v>0</v>
      </c>
      <c r="N125" s="36"/>
      <c r="O125" s="59">
        <v>0.5</v>
      </c>
      <c r="P125" s="36"/>
      <c r="Q125" s="59">
        <v>1</v>
      </c>
      <c r="R125" s="37"/>
      <c r="S125" s="59">
        <v>1</v>
      </c>
      <c r="T125" s="27" t="s">
        <v>235</v>
      </c>
      <c r="U125" s="22"/>
      <c r="V125" s="28"/>
      <c r="W125" s="22" t="s">
        <v>47</v>
      </c>
      <c r="X125" s="22"/>
      <c r="Y125" s="22"/>
      <c r="Z125" s="22"/>
      <c r="AA125" s="22"/>
      <c r="AB125" s="22"/>
      <c r="AC125" s="23"/>
      <c r="AD125" s="23"/>
      <c r="AE125" s="23"/>
      <c r="AF125" s="22"/>
      <c r="AG125" s="23"/>
      <c r="AH125" s="22"/>
      <c r="AI125" s="22"/>
      <c r="AJ125" s="22"/>
      <c r="AK125" s="22"/>
      <c r="AL125" s="22"/>
      <c r="AM125" s="22"/>
      <c r="AN125" s="28"/>
    </row>
    <row r="126" spans="2:40" s="18" customFormat="1" ht="115.5" x14ac:dyDescent="0.25">
      <c r="B126" s="19" t="s">
        <v>576</v>
      </c>
      <c r="C126" s="20" t="s">
        <v>182</v>
      </c>
      <c r="D126" s="21" t="s">
        <v>115</v>
      </c>
      <c r="E126" s="21" t="s">
        <v>60</v>
      </c>
      <c r="F126" s="19" t="s">
        <v>233</v>
      </c>
      <c r="G126" s="21" t="s">
        <v>116</v>
      </c>
      <c r="H126" s="24" t="s">
        <v>790</v>
      </c>
      <c r="I126" s="24" t="s">
        <v>683</v>
      </c>
      <c r="J126" s="24" t="s">
        <v>45</v>
      </c>
      <c r="K126" s="25">
        <v>1</v>
      </c>
      <c r="L126" s="35"/>
      <c r="M126" s="59">
        <v>0.5</v>
      </c>
      <c r="N126" s="36"/>
      <c r="O126" s="59">
        <v>0.5</v>
      </c>
      <c r="P126" s="36"/>
      <c r="Q126" s="59">
        <v>1</v>
      </c>
      <c r="R126" s="37"/>
      <c r="S126" s="59">
        <v>1</v>
      </c>
      <c r="T126" s="27" t="s">
        <v>46</v>
      </c>
      <c r="U126" s="60"/>
      <c r="V126" s="28"/>
      <c r="W126" s="22"/>
      <c r="X126" s="22" t="s">
        <v>47</v>
      </c>
      <c r="Y126" s="22"/>
      <c r="Z126" s="22"/>
      <c r="AA126" s="22"/>
      <c r="AB126" s="22"/>
      <c r="AC126" s="23"/>
      <c r="AD126" s="23"/>
      <c r="AE126" s="23"/>
      <c r="AF126" s="22"/>
      <c r="AG126" s="23"/>
      <c r="AH126" s="22"/>
      <c r="AI126" s="22"/>
      <c r="AJ126" s="22"/>
      <c r="AK126" s="22"/>
      <c r="AL126" s="22"/>
      <c r="AM126" s="22"/>
      <c r="AN126" s="28"/>
    </row>
    <row r="127" spans="2:40" s="18" customFormat="1" ht="115.5" x14ac:dyDescent="0.25">
      <c r="B127" s="19" t="s">
        <v>576</v>
      </c>
      <c r="C127" s="20" t="s">
        <v>182</v>
      </c>
      <c r="D127" s="21" t="s">
        <v>115</v>
      </c>
      <c r="E127" s="21" t="s">
        <v>60</v>
      </c>
      <c r="F127" s="19" t="s">
        <v>233</v>
      </c>
      <c r="G127" s="21" t="s">
        <v>116</v>
      </c>
      <c r="H127" s="24" t="s">
        <v>791</v>
      </c>
      <c r="I127" s="24" t="s">
        <v>682</v>
      </c>
      <c r="J127" s="24" t="s">
        <v>45</v>
      </c>
      <c r="K127" s="25">
        <v>1</v>
      </c>
      <c r="L127" s="35"/>
      <c r="M127" s="59">
        <v>0.5</v>
      </c>
      <c r="N127" s="36"/>
      <c r="O127" s="59">
        <v>0.5</v>
      </c>
      <c r="P127" s="36"/>
      <c r="Q127" s="59">
        <v>1</v>
      </c>
      <c r="R127" s="37"/>
      <c r="S127" s="59">
        <v>1</v>
      </c>
      <c r="T127" s="27" t="s">
        <v>46</v>
      </c>
      <c r="U127" s="60"/>
      <c r="V127" s="28"/>
      <c r="W127" s="22"/>
      <c r="X127" s="22"/>
      <c r="Y127" s="22" t="s">
        <v>47</v>
      </c>
      <c r="Z127" s="22"/>
      <c r="AA127" s="22"/>
      <c r="AB127" s="22"/>
      <c r="AC127" s="23"/>
      <c r="AD127" s="23"/>
      <c r="AE127" s="23"/>
      <c r="AF127" s="22"/>
      <c r="AG127" s="23"/>
      <c r="AH127" s="22"/>
      <c r="AI127" s="22"/>
      <c r="AJ127" s="22"/>
      <c r="AK127" s="22"/>
      <c r="AL127" s="22"/>
      <c r="AM127" s="22"/>
      <c r="AN127" s="28"/>
    </row>
    <row r="128" spans="2:40" s="18" customFormat="1" ht="115.5" x14ac:dyDescent="0.25">
      <c r="B128" s="19" t="s">
        <v>578</v>
      </c>
      <c r="C128" s="20" t="s">
        <v>185</v>
      </c>
      <c r="D128" s="21" t="s">
        <v>115</v>
      </c>
      <c r="E128" s="21" t="s">
        <v>60</v>
      </c>
      <c r="F128" s="19" t="s">
        <v>233</v>
      </c>
      <c r="G128" s="21" t="s">
        <v>614</v>
      </c>
      <c r="H128" s="61" t="s">
        <v>615</v>
      </c>
      <c r="I128" s="61" t="s">
        <v>792</v>
      </c>
      <c r="J128" s="24" t="s">
        <v>45</v>
      </c>
      <c r="K128" s="25">
        <v>1</v>
      </c>
      <c r="L128" s="35"/>
      <c r="M128" s="59">
        <v>0.25</v>
      </c>
      <c r="N128" s="36"/>
      <c r="O128" s="59">
        <v>0.5</v>
      </c>
      <c r="P128" s="36"/>
      <c r="Q128" s="59">
        <v>0.75</v>
      </c>
      <c r="R128" s="37"/>
      <c r="S128" s="59">
        <v>1</v>
      </c>
      <c r="T128" s="28" t="s">
        <v>627</v>
      </c>
      <c r="U128" s="311" t="s">
        <v>898</v>
      </c>
      <c r="V128" s="28" t="s">
        <v>633</v>
      </c>
      <c r="W128" s="22"/>
      <c r="X128" s="22"/>
      <c r="Y128" s="22"/>
      <c r="Z128" s="22"/>
      <c r="AA128" s="22"/>
      <c r="AB128" s="22"/>
      <c r="AC128" s="23"/>
      <c r="AD128" s="23"/>
      <c r="AE128" s="23"/>
      <c r="AF128" s="22"/>
      <c r="AG128" s="23"/>
      <c r="AH128" s="22"/>
      <c r="AI128" s="22"/>
      <c r="AJ128" s="22"/>
      <c r="AK128" s="22"/>
      <c r="AL128" s="22"/>
      <c r="AM128" s="22"/>
      <c r="AN128" s="28"/>
    </row>
    <row r="129" spans="2:40" s="18" customFormat="1" ht="115.5" x14ac:dyDescent="0.25">
      <c r="B129" s="19" t="s">
        <v>578</v>
      </c>
      <c r="C129" s="20" t="s">
        <v>185</v>
      </c>
      <c r="D129" s="21" t="s">
        <v>115</v>
      </c>
      <c r="E129" s="21" t="s">
        <v>60</v>
      </c>
      <c r="F129" s="19" t="s">
        <v>233</v>
      </c>
      <c r="G129" s="21" t="s">
        <v>614</v>
      </c>
      <c r="H129" s="61" t="s">
        <v>616</v>
      </c>
      <c r="I129" s="61" t="s">
        <v>731</v>
      </c>
      <c r="J129" s="24" t="s">
        <v>45</v>
      </c>
      <c r="K129" s="25">
        <v>1</v>
      </c>
      <c r="L129" s="35"/>
      <c r="M129" s="59">
        <v>0</v>
      </c>
      <c r="N129" s="36"/>
      <c r="O129" s="59">
        <v>0</v>
      </c>
      <c r="P129" s="36"/>
      <c r="Q129" s="59">
        <v>0</v>
      </c>
      <c r="R129" s="37"/>
      <c r="S129" s="59">
        <v>1</v>
      </c>
      <c r="T129" s="28" t="s">
        <v>628</v>
      </c>
      <c r="U129" s="88"/>
      <c r="V129" s="28" t="s">
        <v>633</v>
      </c>
      <c r="W129" s="22"/>
      <c r="X129" s="22"/>
      <c r="Y129" s="22"/>
      <c r="Z129" s="22"/>
      <c r="AA129" s="22"/>
      <c r="AB129" s="22"/>
      <c r="AC129" s="23"/>
      <c r="AD129" s="23"/>
      <c r="AE129" s="23"/>
      <c r="AF129" s="22"/>
      <c r="AG129" s="23"/>
      <c r="AH129" s="22"/>
      <c r="AI129" s="22"/>
      <c r="AJ129" s="22"/>
      <c r="AK129" s="22"/>
      <c r="AL129" s="22"/>
      <c r="AM129" s="22"/>
      <c r="AN129" s="28"/>
    </row>
    <row r="130" spans="2:40" s="18" customFormat="1" ht="115.5" x14ac:dyDescent="0.25">
      <c r="B130" s="19" t="s">
        <v>578</v>
      </c>
      <c r="C130" s="20" t="s">
        <v>185</v>
      </c>
      <c r="D130" s="21" t="s">
        <v>115</v>
      </c>
      <c r="E130" s="21" t="s">
        <v>60</v>
      </c>
      <c r="F130" s="19" t="s">
        <v>233</v>
      </c>
      <c r="G130" s="21" t="s">
        <v>614</v>
      </c>
      <c r="H130" s="61" t="s">
        <v>617</v>
      </c>
      <c r="I130" s="61" t="s">
        <v>622</v>
      </c>
      <c r="J130" s="24" t="s">
        <v>45</v>
      </c>
      <c r="K130" s="25">
        <v>1</v>
      </c>
      <c r="L130" s="35"/>
      <c r="M130" s="59">
        <v>0.25</v>
      </c>
      <c r="N130" s="36"/>
      <c r="O130" s="59">
        <v>0.5</v>
      </c>
      <c r="P130" s="36"/>
      <c r="Q130" s="59">
        <v>0.75</v>
      </c>
      <c r="R130" s="37"/>
      <c r="S130" s="59">
        <v>1</v>
      </c>
      <c r="T130" s="89" t="s">
        <v>629</v>
      </c>
      <c r="U130" s="65"/>
      <c r="V130" s="28" t="s">
        <v>633</v>
      </c>
      <c r="W130" s="22"/>
      <c r="X130" s="22"/>
      <c r="Y130" s="22"/>
      <c r="Z130" s="22"/>
      <c r="AA130" s="22"/>
      <c r="AB130" s="22"/>
      <c r="AC130" s="23"/>
      <c r="AD130" s="23"/>
      <c r="AE130" s="23"/>
      <c r="AF130" s="22"/>
      <c r="AG130" s="23"/>
      <c r="AH130" s="22"/>
      <c r="AI130" s="22"/>
      <c r="AJ130" s="22"/>
      <c r="AK130" s="22"/>
      <c r="AL130" s="22"/>
      <c r="AM130" s="22"/>
      <c r="AN130" s="28"/>
    </row>
    <row r="131" spans="2:40" s="18" customFormat="1" ht="115.5" x14ac:dyDescent="0.25">
      <c r="B131" s="19" t="s">
        <v>578</v>
      </c>
      <c r="C131" s="20" t="s">
        <v>185</v>
      </c>
      <c r="D131" s="21" t="s">
        <v>115</v>
      </c>
      <c r="E131" s="21" t="s">
        <v>60</v>
      </c>
      <c r="F131" s="19" t="s">
        <v>233</v>
      </c>
      <c r="G131" s="21" t="s">
        <v>614</v>
      </c>
      <c r="H131" s="61" t="s">
        <v>618</v>
      </c>
      <c r="I131" s="61" t="s">
        <v>623</v>
      </c>
      <c r="J131" s="24" t="s">
        <v>45</v>
      </c>
      <c r="K131" s="25">
        <v>1</v>
      </c>
      <c r="L131" s="35"/>
      <c r="M131" s="59">
        <v>0</v>
      </c>
      <c r="N131" s="36"/>
      <c r="O131" s="59">
        <v>0</v>
      </c>
      <c r="P131" s="36"/>
      <c r="Q131" s="59">
        <v>0</v>
      </c>
      <c r="R131" s="37"/>
      <c r="S131" s="59">
        <v>1</v>
      </c>
      <c r="T131" s="66" t="s">
        <v>730</v>
      </c>
      <c r="U131" s="64"/>
      <c r="V131" s="28" t="s">
        <v>633</v>
      </c>
      <c r="W131" s="22"/>
      <c r="X131" s="22"/>
      <c r="Y131" s="22"/>
      <c r="Z131" s="22"/>
      <c r="AA131" s="22"/>
      <c r="AB131" s="22"/>
      <c r="AC131" s="23"/>
      <c r="AD131" s="23"/>
      <c r="AE131" s="23"/>
      <c r="AF131" s="22"/>
      <c r="AG131" s="23"/>
      <c r="AH131" s="22"/>
      <c r="AI131" s="22"/>
      <c r="AJ131" s="22"/>
      <c r="AK131" s="22"/>
      <c r="AL131" s="22"/>
      <c r="AM131" s="22"/>
      <c r="AN131" s="28"/>
    </row>
    <row r="132" spans="2:40" s="18" customFormat="1" ht="115.5" x14ac:dyDescent="0.25">
      <c r="B132" s="19" t="s">
        <v>578</v>
      </c>
      <c r="C132" s="20" t="s">
        <v>185</v>
      </c>
      <c r="D132" s="21" t="s">
        <v>115</v>
      </c>
      <c r="E132" s="21" t="s">
        <v>60</v>
      </c>
      <c r="F132" s="19" t="s">
        <v>233</v>
      </c>
      <c r="G132" s="21" t="s">
        <v>614</v>
      </c>
      <c r="H132" s="61" t="s">
        <v>746</v>
      </c>
      <c r="I132" s="61" t="s">
        <v>634</v>
      </c>
      <c r="J132" s="24" t="s">
        <v>45</v>
      </c>
      <c r="K132" s="43">
        <v>9</v>
      </c>
      <c r="L132" s="35">
        <v>1</v>
      </c>
      <c r="M132" s="59">
        <f>+L132/K132</f>
        <v>0.1111111111111111</v>
      </c>
      <c r="N132" s="98">
        <v>4</v>
      </c>
      <c r="O132" s="59">
        <f>+N132/K132</f>
        <v>0.44444444444444442</v>
      </c>
      <c r="P132" s="98">
        <v>7</v>
      </c>
      <c r="Q132" s="59">
        <v>0.01</v>
      </c>
      <c r="R132" s="37">
        <v>9</v>
      </c>
      <c r="S132" s="59">
        <f>+R132/K132</f>
        <v>1</v>
      </c>
      <c r="T132" s="66" t="s">
        <v>630</v>
      </c>
      <c r="U132" s="303" t="s">
        <v>898</v>
      </c>
      <c r="V132" s="28" t="s">
        <v>633</v>
      </c>
      <c r="W132" s="22"/>
      <c r="X132" s="22"/>
      <c r="Y132" s="22"/>
      <c r="Z132" s="22"/>
      <c r="AA132" s="22"/>
      <c r="AB132" s="22"/>
      <c r="AC132" s="23"/>
      <c r="AD132" s="23"/>
      <c r="AE132" s="23"/>
      <c r="AF132" s="22"/>
      <c r="AG132" s="23"/>
      <c r="AH132" s="22"/>
      <c r="AI132" s="22"/>
      <c r="AJ132" s="22"/>
      <c r="AK132" s="22"/>
      <c r="AL132" s="22"/>
      <c r="AM132" s="22"/>
      <c r="AN132" s="28"/>
    </row>
    <row r="133" spans="2:40" s="18" customFormat="1" ht="115.5" x14ac:dyDescent="0.25">
      <c r="B133" s="19" t="s">
        <v>578</v>
      </c>
      <c r="C133" s="20" t="s">
        <v>185</v>
      </c>
      <c r="D133" s="21" t="s">
        <v>115</v>
      </c>
      <c r="E133" s="21" t="s">
        <v>60</v>
      </c>
      <c r="F133" s="19" t="s">
        <v>233</v>
      </c>
      <c r="G133" s="21" t="s">
        <v>614</v>
      </c>
      <c r="H133" s="61" t="s">
        <v>619</v>
      </c>
      <c r="I133" s="61" t="s">
        <v>624</v>
      </c>
      <c r="J133" s="24" t="s">
        <v>45</v>
      </c>
      <c r="K133" s="25">
        <v>1</v>
      </c>
      <c r="L133" s="35"/>
      <c r="M133" s="59">
        <v>1</v>
      </c>
      <c r="N133" s="36"/>
      <c r="O133" s="59">
        <v>1</v>
      </c>
      <c r="P133" s="36"/>
      <c r="Q133" s="59">
        <v>1</v>
      </c>
      <c r="R133" s="37"/>
      <c r="S133" s="59">
        <v>1</v>
      </c>
      <c r="T133" s="66" t="s">
        <v>631</v>
      </c>
      <c r="U133" s="303" t="s">
        <v>898</v>
      </c>
      <c r="V133" s="28" t="s">
        <v>633</v>
      </c>
      <c r="W133" s="22"/>
      <c r="X133" s="22"/>
      <c r="Y133" s="22"/>
      <c r="Z133" s="22"/>
      <c r="AA133" s="22"/>
      <c r="AB133" s="22"/>
      <c r="AC133" s="23"/>
      <c r="AD133" s="23"/>
      <c r="AE133" s="23"/>
      <c r="AF133" s="22"/>
      <c r="AG133" s="23"/>
      <c r="AH133" s="22"/>
      <c r="AI133" s="22"/>
      <c r="AJ133" s="22"/>
      <c r="AK133" s="22"/>
      <c r="AL133" s="22"/>
      <c r="AM133" s="22"/>
      <c r="AN133" s="28"/>
    </row>
    <row r="134" spans="2:40" s="18" customFormat="1" ht="115.5" x14ac:dyDescent="0.25">
      <c r="B134" s="19" t="s">
        <v>578</v>
      </c>
      <c r="C134" s="20" t="s">
        <v>185</v>
      </c>
      <c r="D134" s="21" t="s">
        <v>115</v>
      </c>
      <c r="E134" s="21" t="s">
        <v>60</v>
      </c>
      <c r="F134" s="19" t="s">
        <v>233</v>
      </c>
      <c r="G134" s="21" t="s">
        <v>614</v>
      </c>
      <c r="H134" s="61" t="s">
        <v>732</v>
      </c>
      <c r="I134" s="61" t="s">
        <v>625</v>
      </c>
      <c r="J134" s="24" t="s">
        <v>45</v>
      </c>
      <c r="K134" s="25">
        <v>1</v>
      </c>
      <c r="L134" s="35"/>
      <c r="M134" s="59">
        <v>0.25</v>
      </c>
      <c r="N134" s="36"/>
      <c r="O134" s="59">
        <v>0.5</v>
      </c>
      <c r="P134" s="36"/>
      <c r="Q134" s="59">
        <v>0.75</v>
      </c>
      <c r="R134" s="37"/>
      <c r="S134" s="59">
        <v>1</v>
      </c>
      <c r="T134" s="66" t="s">
        <v>630</v>
      </c>
      <c r="U134" s="303" t="s">
        <v>898</v>
      </c>
      <c r="V134" s="28" t="s">
        <v>633</v>
      </c>
      <c r="W134" s="22"/>
      <c r="X134" s="22"/>
      <c r="Y134" s="22"/>
      <c r="Z134" s="22"/>
      <c r="AA134" s="22"/>
      <c r="AB134" s="22"/>
      <c r="AC134" s="23"/>
      <c r="AD134" s="23"/>
      <c r="AE134" s="23"/>
      <c r="AF134" s="22"/>
      <c r="AG134" s="23"/>
      <c r="AH134" s="22"/>
      <c r="AI134" s="22"/>
      <c r="AJ134" s="22"/>
      <c r="AK134" s="22"/>
      <c r="AL134" s="22"/>
      <c r="AM134" s="22"/>
      <c r="AN134" s="28"/>
    </row>
    <row r="135" spans="2:40" s="18" customFormat="1" ht="115.5" x14ac:dyDescent="0.25">
      <c r="B135" s="19" t="s">
        <v>578</v>
      </c>
      <c r="C135" s="20" t="s">
        <v>185</v>
      </c>
      <c r="D135" s="21" t="s">
        <v>115</v>
      </c>
      <c r="E135" s="21" t="s">
        <v>60</v>
      </c>
      <c r="F135" s="19" t="s">
        <v>233</v>
      </c>
      <c r="G135" s="21" t="s">
        <v>614</v>
      </c>
      <c r="H135" s="61" t="s">
        <v>620</v>
      </c>
      <c r="I135" s="61" t="s">
        <v>738</v>
      </c>
      <c r="J135" s="24" t="s">
        <v>45</v>
      </c>
      <c r="K135" s="25">
        <v>1</v>
      </c>
      <c r="L135" s="35"/>
      <c r="M135" s="59">
        <v>0</v>
      </c>
      <c r="N135" s="36"/>
      <c r="O135" s="59">
        <v>0</v>
      </c>
      <c r="P135" s="36"/>
      <c r="Q135" s="59">
        <v>0</v>
      </c>
      <c r="R135" s="37">
        <v>1</v>
      </c>
      <c r="S135" s="59">
        <v>1</v>
      </c>
      <c r="T135" s="67" t="s">
        <v>55</v>
      </c>
      <c r="U135" s="64"/>
      <c r="V135" s="28" t="s">
        <v>633</v>
      </c>
      <c r="W135" s="22"/>
      <c r="X135" s="22"/>
      <c r="Y135" s="22"/>
      <c r="Z135" s="22"/>
      <c r="AA135" s="22"/>
      <c r="AB135" s="22"/>
      <c r="AC135" s="23"/>
      <c r="AD135" s="23"/>
      <c r="AE135" s="23"/>
      <c r="AF135" s="22"/>
      <c r="AG135" s="23"/>
      <c r="AH135" s="22"/>
      <c r="AI135" s="22"/>
      <c r="AJ135" s="22"/>
      <c r="AK135" s="22"/>
      <c r="AL135" s="22"/>
      <c r="AM135" s="22"/>
      <c r="AN135" s="28"/>
    </row>
    <row r="136" spans="2:40" s="18" customFormat="1" ht="116.25" thickBot="1" x14ac:dyDescent="0.3">
      <c r="B136" s="19" t="s">
        <v>578</v>
      </c>
      <c r="C136" s="20" t="s">
        <v>185</v>
      </c>
      <c r="D136" s="21" t="s">
        <v>115</v>
      </c>
      <c r="E136" s="21" t="s">
        <v>60</v>
      </c>
      <c r="F136" s="19" t="s">
        <v>233</v>
      </c>
      <c r="G136" s="21" t="s">
        <v>614</v>
      </c>
      <c r="H136" s="62" t="s">
        <v>621</v>
      </c>
      <c r="I136" s="62" t="s">
        <v>626</v>
      </c>
      <c r="J136" s="24" t="s">
        <v>45</v>
      </c>
      <c r="K136" s="25">
        <v>1</v>
      </c>
      <c r="L136" s="35"/>
      <c r="M136" s="59">
        <v>0</v>
      </c>
      <c r="N136" s="36"/>
      <c r="O136" s="59">
        <v>0</v>
      </c>
      <c r="P136" s="36"/>
      <c r="Q136" s="59">
        <v>0</v>
      </c>
      <c r="R136" s="37"/>
      <c r="S136" s="59">
        <v>1</v>
      </c>
      <c r="T136" s="68" t="s">
        <v>632</v>
      </c>
      <c r="U136" s="310" t="s">
        <v>110</v>
      </c>
      <c r="V136" s="28" t="s">
        <v>633</v>
      </c>
      <c r="W136" s="22"/>
      <c r="X136" s="22"/>
      <c r="Y136" s="22"/>
      <c r="Z136" s="22"/>
      <c r="AA136" s="22"/>
      <c r="AB136" s="22"/>
      <c r="AC136" s="23"/>
      <c r="AD136" s="23"/>
      <c r="AE136" s="23"/>
      <c r="AF136" s="22"/>
      <c r="AG136" s="23"/>
      <c r="AH136" s="22"/>
      <c r="AI136" s="22"/>
      <c r="AJ136" s="22"/>
      <c r="AK136" s="22"/>
      <c r="AL136" s="22"/>
      <c r="AM136" s="22"/>
      <c r="AN136" s="28"/>
    </row>
    <row r="137" spans="2:40" s="18" customFormat="1" ht="115.5" x14ac:dyDescent="0.25">
      <c r="B137" s="19" t="s">
        <v>578</v>
      </c>
      <c r="C137" s="20" t="s">
        <v>185</v>
      </c>
      <c r="D137" s="21" t="s">
        <v>115</v>
      </c>
      <c r="E137" s="21" t="s">
        <v>60</v>
      </c>
      <c r="F137" s="19" t="s">
        <v>233</v>
      </c>
      <c r="G137" s="21" t="s">
        <v>614</v>
      </c>
      <c r="H137" s="61" t="s">
        <v>658</v>
      </c>
      <c r="I137" s="61" t="s">
        <v>659</v>
      </c>
      <c r="J137" s="24" t="s">
        <v>45</v>
      </c>
      <c r="K137" s="25">
        <v>1</v>
      </c>
      <c r="L137" s="35"/>
      <c r="M137" s="59">
        <v>0</v>
      </c>
      <c r="N137" s="36"/>
      <c r="O137" s="59">
        <v>0.5</v>
      </c>
      <c r="P137" s="36"/>
      <c r="Q137" s="59">
        <v>0.5</v>
      </c>
      <c r="R137" s="37"/>
      <c r="S137" s="59">
        <v>1</v>
      </c>
      <c r="T137" s="69" t="s">
        <v>637</v>
      </c>
      <c r="U137" s="308"/>
      <c r="V137" s="305" t="s">
        <v>655</v>
      </c>
      <c r="W137" s="22"/>
      <c r="X137" s="22"/>
      <c r="Y137" s="22"/>
      <c r="Z137" s="22"/>
      <c r="AA137" s="22"/>
      <c r="AB137" s="22"/>
      <c r="AC137" s="23"/>
      <c r="AD137" s="23"/>
      <c r="AE137" s="23"/>
      <c r="AF137" s="22"/>
      <c r="AG137" s="23"/>
      <c r="AH137" s="22"/>
      <c r="AI137" s="22"/>
      <c r="AJ137" s="22"/>
      <c r="AK137" s="22"/>
      <c r="AL137" s="22"/>
      <c r="AM137" s="22"/>
      <c r="AN137" s="28"/>
    </row>
    <row r="138" spans="2:40" s="18" customFormat="1" ht="115.5" x14ac:dyDescent="0.25">
      <c r="B138" s="19" t="s">
        <v>578</v>
      </c>
      <c r="C138" s="20" t="s">
        <v>185</v>
      </c>
      <c r="D138" s="21" t="s">
        <v>115</v>
      </c>
      <c r="E138" s="21" t="s">
        <v>60</v>
      </c>
      <c r="F138" s="19" t="s">
        <v>233</v>
      </c>
      <c r="G138" s="21" t="s">
        <v>614</v>
      </c>
      <c r="H138" s="61" t="s">
        <v>660</v>
      </c>
      <c r="I138" s="61" t="s">
        <v>661</v>
      </c>
      <c r="J138" s="24" t="s">
        <v>45</v>
      </c>
      <c r="K138" s="25">
        <v>1</v>
      </c>
      <c r="L138" s="35"/>
      <c r="M138" s="59">
        <v>0</v>
      </c>
      <c r="N138" s="36"/>
      <c r="O138" s="59">
        <v>0</v>
      </c>
      <c r="P138" s="36"/>
      <c r="Q138" s="59">
        <v>0.5</v>
      </c>
      <c r="R138" s="37"/>
      <c r="S138" s="59">
        <v>1</v>
      </c>
      <c r="T138" s="304" t="s">
        <v>747</v>
      </c>
      <c r="U138" s="307"/>
      <c r="V138" s="305" t="s">
        <v>655</v>
      </c>
      <c r="W138" s="22"/>
      <c r="X138" s="22"/>
      <c r="Y138" s="22"/>
      <c r="Z138" s="22"/>
      <c r="AA138" s="22"/>
      <c r="AB138" s="22"/>
      <c r="AC138" s="23"/>
      <c r="AD138" s="23"/>
      <c r="AE138" s="23"/>
      <c r="AF138" s="22"/>
      <c r="AG138" s="23"/>
      <c r="AH138" s="22"/>
      <c r="AI138" s="22"/>
      <c r="AJ138" s="22"/>
      <c r="AK138" s="22"/>
      <c r="AL138" s="22"/>
      <c r="AM138" s="22"/>
      <c r="AN138" s="28"/>
    </row>
    <row r="139" spans="2:40" s="18" customFormat="1" ht="116.25" thickBot="1" x14ac:dyDescent="0.3">
      <c r="B139" s="19" t="s">
        <v>578</v>
      </c>
      <c r="C139" s="20" t="s">
        <v>185</v>
      </c>
      <c r="D139" s="21" t="s">
        <v>115</v>
      </c>
      <c r="E139" s="21" t="s">
        <v>60</v>
      </c>
      <c r="F139" s="19" t="s">
        <v>233</v>
      </c>
      <c r="G139" s="21" t="s">
        <v>614</v>
      </c>
      <c r="H139" s="62" t="s">
        <v>793</v>
      </c>
      <c r="I139" s="62" t="s">
        <v>794</v>
      </c>
      <c r="J139" s="24" t="s">
        <v>45</v>
      </c>
      <c r="K139" s="25">
        <v>1</v>
      </c>
      <c r="L139" s="35"/>
      <c r="M139" s="59">
        <v>0.25</v>
      </c>
      <c r="N139" s="36"/>
      <c r="O139" s="59">
        <v>0.5</v>
      </c>
      <c r="P139" s="36"/>
      <c r="Q139" s="59">
        <v>0.75</v>
      </c>
      <c r="R139" s="37"/>
      <c r="S139" s="59">
        <v>1</v>
      </c>
      <c r="T139" s="304" t="s">
        <v>637</v>
      </c>
      <c r="U139" s="309" t="s">
        <v>110</v>
      </c>
      <c r="V139" s="305" t="s">
        <v>655</v>
      </c>
      <c r="W139" s="22"/>
      <c r="X139" s="22"/>
      <c r="Y139" s="22"/>
      <c r="Z139" s="22"/>
      <c r="AA139" s="22"/>
      <c r="AB139" s="22"/>
      <c r="AC139" s="23"/>
      <c r="AD139" s="23"/>
      <c r="AE139" s="23"/>
      <c r="AF139" s="22"/>
      <c r="AG139" s="23"/>
      <c r="AH139" s="22"/>
      <c r="AI139" s="22"/>
      <c r="AJ139" s="22"/>
      <c r="AK139" s="22"/>
      <c r="AL139" s="22"/>
      <c r="AM139" s="22"/>
      <c r="AN139" s="28"/>
    </row>
    <row r="140" spans="2:40" s="18" customFormat="1" ht="99" x14ac:dyDescent="0.25">
      <c r="B140" s="19" t="s">
        <v>576</v>
      </c>
      <c r="C140" s="20" t="s">
        <v>187</v>
      </c>
      <c r="D140" s="21" t="s">
        <v>117</v>
      </c>
      <c r="E140" s="21" t="s">
        <v>89</v>
      </c>
      <c r="F140" s="21" t="s">
        <v>771</v>
      </c>
      <c r="G140" s="24" t="s">
        <v>118</v>
      </c>
      <c r="H140" s="24" t="s">
        <v>209</v>
      </c>
      <c r="I140" s="24" t="s">
        <v>210</v>
      </c>
      <c r="J140" s="24" t="s">
        <v>45</v>
      </c>
      <c r="K140" s="25">
        <v>1</v>
      </c>
      <c r="L140" s="26"/>
      <c r="M140" s="25">
        <v>0.2</v>
      </c>
      <c r="N140" s="26"/>
      <c r="O140" s="25">
        <v>0.4</v>
      </c>
      <c r="P140" s="26"/>
      <c r="Q140" s="25">
        <v>0.7</v>
      </c>
      <c r="R140" s="26"/>
      <c r="S140" s="25">
        <v>1</v>
      </c>
      <c r="T140" s="63" t="s">
        <v>211</v>
      </c>
      <c r="U140" s="306"/>
      <c r="V140" s="28"/>
      <c r="W140" s="22"/>
      <c r="X140" s="22"/>
      <c r="Y140" s="22"/>
      <c r="Z140" s="22"/>
      <c r="AA140" s="22"/>
      <c r="AB140" s="22"/>
      <c r="AC140" s="23"/>
      <c r="AD140" s="23"/>
      <c r="AE140" s="23"/>
      <c r="AF140" s="22"/>
      <c r="AG140" s="23"/>
      <c r="AH140" s="22"/>
      <c r="AI140" s="22"/>
      <c r="AJ140" s="22"/>
      <c r="AK140" s="22"/>
      <c r="AL140" s="22"/>
      <c r="AM140" s="22"/>
      <c r="AN140" s="23"/>
    </row>
    <row r="141" spans="2:40" s="18" customFormat="1" ht="165" x14ac:dyDescent="0.25">
      <c r="B141" s="87" t="s">
        <v>576</v>
      </c>
      <c r="C141" s="20" t="s">
        <v>187</v>
      </c>
      <c r="D141" s="86" t="s">
        <v>117</v>
      </c>
      <c r="E141" s="86" t="s">
        <v>89</v>
      </c>
      <c r="F141" s="86" t="s">
        <v>771</v>
      </c>
      <c r="G141" s="24" t="s">
        <v>118</v>
      </c>
      <c r="H141" s="92" t="s">
        <v>748</v>
      </c>
      <c r="I141" s="92" t="s">
        <v>722</v>
      </c>
      <c r="J141" s="92" t="s">
        <v>45</v>
      </c>
      <c r="K141" s="93">
        <v>120</v>
      </c>
      <c r="L141" s="94"/>
      <c r="M141" s="95">
        <v>0.25</v>
      </c>
      <c r="N141" s="96"/>
      <c r="O141" s="95">
        <v>0.5</v>
      </c>
      <c r="P141" s="96"/>
      <c r="Q141" s="95">
        <v>0.75</v>
      </c>
      <c r="R141" s="96"/>
      <c r="S141" s="95">
        <v>1</v>
      </c>
      <c r="T141" s="97" t="s">
        <v>711</v>
      </c>
      <c r="U141" s="22"/>
      <c r="V141" s="28"/>
      <c r="W141" s="22"/>
      <c r="X141" s="22"/>
      <c r="Y141" s="22"/>
      <c r="Z141" s="22"/>
      <c r="AA141" s="22"/>
      <c r="AB141" s="22"/>
      <c r="AC141" s="23"/>
      <c r="AD141" s="23"/>
      <c r="AE141" s="23"/>
      <c r="AF141" s="22"/>
      <c r="AG141" s="23"/>
      <c r="AH141" s="22"/>
      <c r="AI141" s="22"/>
      <c r="AJ141" s="22"/>
      <c r="AK141" s="22"/>
      <c r="AL141" s="22"/>
      <c r="AM141" s="22"/>
      <c r="AN141" s="23" t="s">
        <v>749</v>
      </c>
    </row>
    <row r="142" spans="2:40" s="18" customFormat="1" ht="165" x14ac:dyDescent="0.25">
      <c r="B142" s="87" t="s">
        <v>576</v>
      </c>
      <c r="C142" s="20" t="s">
        <v>187</v>
      </c>
      <c r="D142" s="86" t="s">
        <v>117</v>
      </c>
      <c r="E142" s="86" t="s">
        <v>89</v>
      </c>
      <c r="F142" s="86" t="s">
        <v>771</v>
      </c>
      <c r="G142" s="24" t="s">
        <v>118</v>
      </c>
      <c r="H142" s="86" t="s">
        <v>750</v>
      </c>
      <c r="I142" s="86" t="s">
        <v>712</v>
      </c>
      <c r="J142" s="92" t="s">
        <v>45</v>
      </c>
      <c r="K142" s="93">
        <v>5</v>
      </c>
      <c r="L142" s="94"/>
      <c r="M142" s="95">
        <v>0.25</v>
      </c>
      <c r="N142" s="96"/>
      <c r="O142" s="95">
        <v>0.5</v>
      </c>
      <c r="P142" s="96"/>
      <c r="Q142" s="95">
        <v>0.75</v>
      </c>
      <c r="R142" s="96"/>
      <c r="S142" s="95">
        <v>1</v>
      </c>
      <c r="T142" s="97" t="s">
        <v>713</v>
      </c>
      <c r="U142" s="22"/>
      <c r="V142" s="28"/>
      <c r="W142" s="22"/>
      <c r="X142" s="22"/>
      <c r="Y142" s="22"/>
      <c r="Z142" s="22"/>
      <c r="AA142" s="22"/>
      <c r="AB142" s="22"/>
      <c r="AC142" s="23"/>
      <c r="AD142" s="23"/>
      <c r="AE142" s="23"/>
      <c r="AF142" s="22"/>
      <c r="AG142" s="23"/>
      <c r="AH142" s="22"/>
      <c r="AI142" s="22"/>
      <c r="AJ142" s="22"/>
      <c r="AK142" s="22"/>
      <c r="AL142" s="22"/>
      <c r="AM142" s="22"/>
      <c r="AN142" s="23" t="s">
        <v>751</v>
      </c>
    </row>
    <row r="143" spans="2:40" s="18" customFormat="1" ht="115.5" x14ac:dyDescent="0.25">
      <c r="B143" s="87" t="s">
        <v>576</v>
      </c>
      <c r="C143" s="20" t="s">
        <v>187</v>
      </c>
      <c r="D143" s="86" t="s">
        <v>117</v>
      </c>
      <c r="E143" s="86" t="s">
        <v>89</v>
      </c>
      <c r="F143" s="86" t="s">
        <v>771</v>
      </c>
      <c r="G143" s="24" t="s">
        <v>118</v>
      </c>
      <c r="H143" s="92" t="s">
        <v>795</v>
      </c>
      <c r="I143" s="92" t="s">
        <v>721</v>
      </c>
      <c r="J143" s="92" t="s">
        <v>45</v>
      </c>
      <c r="K143" s="93">
        <v>5</v>
      </c>
      <c r="L143" s="94"/>
      <c r="M143" s="95">
        <v>0.25</v>
      </c>
      <c r="N143" s="96"/>
      <c r="O143" s="95">
        <v>0.5</v>
      </c>
      <c r="P143" s="96"/>
      <c r="Q143" s="95">
        <v>0.75</v>
      </c>
      <c r="R143" s="96"/>
      <c r="S143" s="95">
        <v>1</v>
      </c>
      <c r="T143" s="97" t="s">
        <v>716</v>
      </c>
      <c r="U143" s="22"/>
      <c r="V143" s="28"/>
      <c r="W143" s="22"/>
      <c r="X143" s="22"/>
      <c r="Y143" s="22"/>
      <c r="Z143" s="22"/>
      <c r="AA143" s="22"/>
      <c r="AB143" s="22"/>
      <c r="AC143" s="23"/>
      <c r="AD143" s="23"/>
      <c r="AE143" s="23"/>
      <c r="AF143" s="22"/>
      <c r="AG143" s="23"/>
      <c r="AH143" s="22"/>
      <c r="AI143" s="22"/>
      <c r="AJ143" s="22"/>
      <c r="AK143" s="22"/>
      <c r="AL143" s="22"/>
      <c r="AM143" s="22"/>
      <c r="AN143" s="23"/>
    </row>
    <row r="144" spans="2:40" s="18" customFormat="1" ht="115.5" x14ac:dyDescent="0.25">
      <c r="B144" s="87" t="s">
        <v>576</v>
      </c>
      <c r="C144" s="20" t="s">
        <v>187</v>
      </c>
      <c r="D144" s="86" t="s">
        <v>117</v>
      </c>
      <c r="E144" s="86" t="s">
        <v>89</v>
      </c>
      <c r="F144" s="86" t="s">
        <v>771</v>
      </c>
      <c r="G144" s="24" t="s">
        <v>118</v>
      </c>
      <c r="H144" s="86" t="s">
        <v>752</v>
      </c>
      <c r="I144" s="86" t="s">
        <v>718</v>
      </c>
      <c r="J144" s="92" t="s">
        <v>45</v>
      </c>
      <c r="K144" s="93">
        <v>10</v>
      </c>
      <c r="L144" s="94"/>
      <c r="M144" s="95">
        <v>0.25</v>
      </c>
      <c r="N144" s="96"/>
      <c r="O144" s="95">
        <v>0.5</v>
      </c>
      <c r="P144" s="96"/>
      <c r="Q144" s="95">
        <v>0.75</v>
      </c>
      <c r="R144" s="96"/>
      <c r="S144" s="95">
        <v>1</v>
      </c>
      <c r="T144" s="97" t="s">
        <v>716</v>
      </c>
      <c r="U144" s="22"/>
      <c r="V144" s="23"/>
      <c r="W144" s="22"/>
      <c r="X144" s="22"/>
      <c r="Y144" s="22"/>
      <c r="Z144" s="22"/>
      <c r="AA144" s="22"/>
      <c r="AB144" s="22"/>
      <c r="AC144" s="23"/>
      <c r="AD144" s="23"/>
      <c r="AE144" s="23"/>
      <c r="AF144" s="22"/>
      <c r="AG144" s="23"/>
      <c r="AH144" s="22"/>
      <c r="AI144" s="22"/>
      <c r="AJ144" s="22"/>
      <c r="AK144" s="22"/>
      <c r="AL144" s="22"/>
      <c r="AM144" s="22"/>
      <c r="AN144" s="23" t="s">
        <v>753</v>
      </c>
    </row>
    <row r="145" spans="2:40" s="18" customFormat="1" ht="66" x14ac:dyDescent="0.25">
      <c r="B145" s="19" t="s">
        <v>578</v>
      </c>
      <c r="C145" s="20" t="s">
        <v>185</v>
      </c>
      <c r="D145" s="21" t="s">
        <v>119</v>
      </c>
      <c r="E145" s="21" t="s">
        <v>417</v>
      </c>
      <c r="F145" s="19" t="s">
        <v>418</v>
      </c>
      <c r="G145" s="21" t="s">
        <v>119</v>
      </c>
      <c r="H145" s="85" t="s">
        <v>419</v>
      </c>
      <c r="I145" s="85" t="s">
        <v>796</v>
      </c>
      <c r="J145" s="24" t="s">
        <v>45</v>
      </c>
      <c r="K145" s="39">
        <v>1</v>
      </c>
      <c r="L145" s="35"/>
      <c r="M145" s="25">
        <v>0</v>
      </c>
      <c r="N145" s="35"/>
      <c r="O145" s="25">
        <v>0.33</v>
      </c>
      <c r="P145" s="35"/>
      <c r="Q145" s="25">
        <v>0.66</v>
      </c>
      <c r="R145" s="35"/>
      <c r="S145" s="25">
        <v>1</v>
      </c>
      <c r="T145" s="19" t="s">
        <v>215</v>
      </c>
      <c r="U145" s="22"/>
      <c r="V145" s="28"/>
      <c r="W145" s="22"/>
      <c r="X145" s="22"/>
      <c r="Y145" s="22"/>
      <c r="Z145" s="22"/>
      <c r="AA145" s="22"/>
      <c r="AB145" s="22"/>
      <c r="AC145" s="23"/>
      <c r="AD145" s="23"/>
      <c r="AE145" s="23"/>
      <c r="AF145" s="22"/>
      <c r="AG145" s="23"/>
      <c r="AH145" s="22"/>
      <c r="AI145" s="22"/>
      <c r="AJ145" s="22"/>
      <c r="AK145" s="22"/>
      <c r="AL145" s="22"/>
      <c r="AM145" s="22"/>
      <c r="AN145" s="23"/>
    </row>
    <row r="146" spans="2:40" s="18" customFormat="1" ht="82.5" x14ac:dyDescent="0.25">
      <c r="B146" s="19" t="s">
        <v>578</v>
      </c>
      <c r="C146" s="20" t="s">
        <v>185</v>
      </c>
      <c r="D146" s="21" t="s">
        <v>119</v>
      </c>
      <c r="E146" s="21" t="s">
        <v>417</v>
      </c>
      <c r="F146" s="19" t="s">
        <v>418</v>
      </c>
      <c r="G146" s="21" t="s">
        <v>119</v>
      </c>
      <c r="H146" s="85" t="s">
        <v>420</v>
      </c>
      <c r="I146" s="85" t="s">
        <v>421</v>
      </c>
      <c r="J146" s="24" t="s">
        <v>45</v>
      </c>
      <c r="K146" s="39">
        <v>1</v>
      </c>
      <c r="L146" s="35"/>
      <c r="M146" s="25">
        <v>0.25</v>
      </c>
      <c r="N146" s="35"/>
      <c r="O146" s="25">
        <v>0.5</v>
      </c>
      <c r="P146" s="35"/>
      <c r="Q146" s="25">
        <v>0.75</v>
      </c>
      <c r="R146" s="35"/>
      <c r="S146" s="25">
        <v>1</v>
      </c>
      <c r="T146" s="19" t="s">
        <v>215</v>
      </c>
      <c r="U146" s="22"/>
      <c r="V146" s="28"/>
      <c r="W146" s="22"/>
      <c r="X146" s="22"/>
      <c r="Y146" s="22"/>
      <c r="Z146" s="22"/>
      <c r="AA146" s="22"/>
      <c r="AB146" s="22"/>
      <c r="AC146" s="23"/>
      <c r="AD146" s="23"/>
      <c r="AE146" s="23"/>
      <c r="AF146" s="22"/>
      <c r="AG146" s="23"/>
      <c r="AH146" s="22"/>
      <c r="AI146" s="22"/>
      <c r="AJ146" s="22"/>
      <c r="AK146" s="22"/>
      <c r="AL146" s="22"/>
      <c r="AM146" s="22"/>
      <c r="AN146" s="23"/>
    </row>
    <row r="147" spans="2:40" s="18" customFormat="1" ht="148.5" x14ac:dyDescent="0.25">
      <c r="B147" s="21" t="s">
        <v>576</v>
      </c>
      <c r="C147" s="21" t="s">
        <v>182</v>
      </c>
      <c r="D147" s="21" t="s">
        <v>119</v>
      </c>
      <c r="E147" s="21" t="s">
        <v>110</v>
      </c>
      <c r="F147" s="21" t="s">
        <v>111</v>
      </c>
      <c r="G147" s="21" t="s">
        <v>119</v>
      </c>
      <c r="H147" s="85" t="s">
        <v>596</v>
      </c>
      <c r="I147" s="85" t="s">
        <v>797</v>
      </c>
      <c r="J147" s="24" t="s">
        <v>45</v>
      </c>
      <c r="K147" s="39">
        <v>1</v>
      </c>
      <c r="L147" s="35"/>
      <c r="M147" s="25">
        <v>0.25</v>
      </c>
      <c r="N147" s="35"/>
      <c r="O147" s="25">
        <v>0.5</v>
      </c>
      <c r="P147" s="35"/>
      <c r="Q147" s="25">
        <v>0.75</v>
      </c>
      <c r="R147" s="35"/>
      <c r="S147" s="25">
        <v>1</v>
      </c>
      <c r="T147" s="19" t="s">
        <v>216</v>
      </c>
      <c r="U147" s="22" t="s">
        <v>898</v>
      </c>
      <c r="V147" s="28" t="s">
        <v>604</v>
      </c>
      <c r="W147" s="22"/>
      <c r="X147" s="22"/>
      <c r="Y147" s="22"/>
      <c r="Z147" s="22"/>
      <c r="AA147" s="22"/>
      <c r="AB147" s="22"/>
      <c r="AC147" s="23"/>
      <c r="AD147" s="23"/>
      <c r="AE147" s="23"/>
      <c r="AF147" s="22"/>
      <c r="AG147" s="23"/>
      <c r="AH147" s="22"/>
      <c r="AI147" s="22"/>
      <c r="AJ147" s="22"/>
      <c r="AK147" s="22"/>
      <c r="AL147" s="22"/>
      <c r="AM147" s="22"/>
      <c r="AN147" s="23"/>
    </row>
    <row r="148" spans="2:40" s="18" customFormat="1" ht="148.5" x14ac:dyDescent="0.25">
      <c r="B148" s="21" t="s">
        <v>576</v>
      </c>
      <c r="C148" s="21" t="s">
        <v>182</v>
      </c>
      <c r="D148" s="21" t="s">
        <v>119</v>
      </c>
      <c r="E148" s="21" t="s">
        <v>110</v>
      </c>
      <c r="F148" s="21" t="s">
        <v>111</v>
      </c>
      <c r="G148" s="21" t="s">
        <v>119</v>
      </c>
      <c r="H148" s="85" t="s">
        <v>798</v>
      </c>
      <c r="I148" s="85" t="s">
        <v>599</v>
      </c>
      <c r="J148" s="24" t="s">
        <v>45</v>
      </c>
      <c r="K148" s="39">
        <v>1</v>
      </c>
      <c r="L148" s="35"/>
      <c r="M148" s="25">
        <v>1</v>
      </c>
      <c r="N148" s="35"/>
      <c r="O148" s="25">
        <v>1</v>
      </c>
      <c r="P148" s="35"/>
      <c r="Q148" s="25">
        <v>1</v>
      </c>
      <c r="R148" s="35"/>
      <c r="S148" s="25">
        <v>1</v>
      </c>
      <c r="T148" s="19" t="s">
        <v>603</v>
      </c>
      <c r="U148" s="22" t="s">
        <v>898</v>
      </c>
      <c r="V148" s="28" t="s">
        <v>604</v>
      </c>
      <c r="W148" s="22"/>
      <c r="X148" s="22"/>
      <c r="Y148" s="22"/>
      <c r="Z148" s="22"/>
      <c r="AA148" s="22"/>
      <c r="AB148" s="22"/>
      <c r="AC148" s="23"/>
      <c r="AD148" s="23"/>
      <c r="AE148" s="23"/>
      <c r="AF148" s="22"/>
      <c r="AG148" s="23"/>
      <c r="AH148" s="22"/>
      <c r="AI148" s="22"/>
      <c r="AJ148" s="22"/>
      <c r="AK148" s="22"/>
      <c r="AL148" s="22"/>
      <c r="AM148" s="22"/>
      <c r="AN148" s="23"/>
    </row>
    <row r="149" spans="2:40" s="18" customFormat="1" ht="148.5" x14ac:dyDescent="0.25">
      <c r="B149" s="21" t="s">
        <v>576</v>
      </c>
      <c r="C149" s="21" t="s">
        <v>182</v>
      </c>
      <c r="D149" s="21" t="s">
        <v>119</v>
      </c>
      <c r="E149" s="21" t="s">
        <v>110</v>
      </c>
      <c r="F149" s="21" t="s">
        <v>111</v>
      </c>
      <c r="G149" s="21" t="s">
        <v>119</v>
      </c>
      <c r="H149" s="85" t="s">
        <v>597</v>
      </c>
      <c r="I149" s="85" t="s">
        <v>727</v>
      </c>
      <c r="J149" s="24" t="s">
        <v>45</v>
      </c>
      <c r="K149" s="39">
        <v>1</v>
      </c>
      <c r="L149" s="35"/>
      <c r="M149" s="25">
        <v>0.25</v>
      </c>
      <c r="N149" s="35"/>
      <c r="O149" s="25">
        <v>0.5</v>
      </c>
      <c r="P149" s="35"/>
      <c r="Q149" s="25">
        <v>0.75</v>
      </c>
      <c r="R149" s="35"/>
      <c r="S149" s="25">
        <v>1</v>
      </c>
      <c r="T149" s="19" t="s">
        <v>55</v>
      </c>
      <c r="U149" s="22" t="s">
        <v>110</v>
      </c>
      <c r="V149" s="28" t="s">
        <v>604</v>
      </c>
      <c r="W149" s="22"/>
      <c r="X149" s="22"/>
      <c r="Y149" s="22"/>
      <c r="Z149" s="22"/>
      <c r="AA149" s="22"/>
      <c r="AB149" s="22"/>
      <c r="AC149" s="23"/>
      <c r="AD149" s="23"/>
      <c r="AE149" s="23"/>
      <c r="AF149" s="22"/>
      <c r="AG149" s="23"/>
      <c r="AH149" s="22"/>
      <c r="AI149" s="22"/>
      <c r="AJ149" s="22"/>
      <c r="AK149" s="22"/>
      <c r="AL149" s="22"/>
      <c r="AM149" s="22"/>
      <c r="AN149" s="23"/>
    </row>
    <row r="150" spans="2:40" s="18" customFormat="1" ht="148.5" x14ac:dyDescent="0.25">
      <c r="B150" s="21" t="s">
        <v>576</v>
      </c>
      <c r="C150" s="21" t="s">
        <v>182</v>
      </c>
      <c r="D150" s="21" t="s">
        <v>119</v>
      </c>
      <c r="E150" s="21" t="s">
        <v>110</v>
      </c>
      <c r="F150" s="21" t="s">
        <v>111</v>
      </c>
      <c r="G150" s="21" t="s">
        <v>119</v>
      </c>
      <c r="H150" s="85" t="s">
        <v>799</v>
      </c>
      <c r="I150" s="85" t="s">
        <v>600</v>
      </c>
      <c r="J150" s="24" t="s">
        <v>45</v>
      </c>
      <c r="K150" s="39">
        <v>1</v>
      </c>
      <c r="L150" s="35"/>
      <c r="M150" s="25">
        <v>0.25</v>
      </c>
      <c r="N150" s="35"/>
      <c r="O150" s="25">
        <v>0.5</v>
      </c>
      <c r="P150" s="35"/>
      <c r="Q150" s="25">
        <v>0.75</v>
      </c>
      <c r="R150" s="35"/>
      <c r="S150" s="25">
        <v>1</v>
      </c>
      <c r="T150" s="19" t="s">
        <v>216</v>
      </c>
      <c r="U150" s="22"/>
      <c r="V150" s="28" t="s">
        <v>604</v>
      </c>
      <c r="W150" s="22"/>
      <c r="X150" s="22"/>
      <c r="Y150" s="22"/>
      <c r="Z150" s="22"/>
      <c r="AA150" s="22"/>
      <c r="AB150" s="22"/>
      <c r="AC150" s="23"/>
      <c r="AD150" s="23"/>
      <c r="AE150" s="23"/>
      <c r="AF150" s="22"/>
      <c r="AG150" s="23"/>
      <c r="AH150" s="22"/>
      <c r="AI150" s="22"/>
      <c r="AJ150" s="22"/>
      <c r="AK150" s="22"/>
      <c r="AL150" s="22"/>
      <c r="AM150" s="22"/>
      <c r="AN150" s="23"/>
    </row>
    <row r="151" spans="2:40" s="18" customFormat="1" ht="148.5" x14ac:dyDescent="0.25">
      <c r="B151" s="21" t="s">
        <v>576</v>
      </c>
      <c r="C151" s="21" t="s">
        <v>182</v>
      </c>
      <c r="D151" s="21" t="s">
        <v>119</v>
      </c>
      <c r="E151" s="21" t="s">
        <v>110</v>
      </c>
      <c r="F151" s="21" t="s">
        <v>111</v>
      </c>
      <c r="G151" s="21" t="s">
        <v>119</v>
      </c>
      <c r="H151" s="85" t="s">
        <v>598</v>
      </c>
      <c r="I151" s="85" t="s">
        <v>601</v>
      </c>
      <c r="J151" s="24" t="s">
        <v>45</v>
      </c>
      <c r="K151" s="39">
        <v>1</v>
      </c>
      <c r="L151" s="35"/>
      <c r="M151" s="25">
        <v>0.25</v>
      </c>
      <c r="N151" s="35"/>
      <c r="O151" s="25">
        <v>0.5</v>
      </c>
      <c r="P151" s="35"/>
      <c r="Q151" s="25">
        <v>0.75</v>
      </c>
      <c r="R151" s="35"/>
      <c r="S151" s="25">
        <v>1</v>
      </c>
      <c r="T151" s="19" t="s">
        <v>55</v>
      </c>
      <c r="U151" s="22" t="s">
        <v>110</v>
      </c>
      <c r="V151" s="28" t="s">
        <v>604</v>
      </c>
      <c r="W151" s="22"/>
      <c r="X151" s="22"/>
      <c r="Y151" s="22"/>
      <c r="Z151" s="22"/>
      <c r="AA151" s="22"/>
      <c r="AB151" s="22"/>
      <c r="AC151" s="23"/>
      <c r="AD151" s="23"/>
      <c r="AE151" s="23"/>
      <c r="AF151" s="22"/>
      <c r="AG151" s="23"/>
      <c r="AH151" s="22"/>
      <c r="AI151" s="22"/>
      <c r="AJ151" s="22"/>
      <c r="AK151" s="22"/>
      <c r="AL151" s="22"/>
      <c r="AM151" s="22"/>
      <c r="AN151" s="23"/>
    </row>
    <row r="152" spans="2:40" s="18" customFormat="1" ht="148.5" x14ac:dyDescent="0.25">
      <c r="B152" s="86" t="s">
        <v>576</v>
      </c>
      <c r="C152" s="86" t="s">
        <v>182</v>
      </c>
      <c r="D152" s="86" t="s">
        <v>119</v>
      </c>
      <c r="E152" s="86" t="s">
        <v>110</v>
      </c>
      <c r="F152" s="86" t="s">
        <v>111</v>
      </c>
      <c r="G152" s="86" t="s">
        <v>119</v>
      </c>
      <c r="H152" s="86" t="s">
        <v>754</v>
      </c>
      <c r="I152" s="86" t="s">
        <v>800</v>
      </c>
      <c r="J152" s="24" t="s">
        <v>45</v>
      </c>
      <c r="K152" s="39">
        <v>1</v>
      </c>
      <c r="L152" s="35"/>
      <c r="M152" s="25">
        <v>0.25</v>
      </c>
      <c r="N152" s="35"/>
      <c r="O152" s="25">
        <v>0.5</v>
      </c>
      <c r="P152" s="35"/>
      <c r="Q152" s="25">
        <v>0.75</v>
      </c>
      <c r="R152" s="35"/>
      <c r="S152" s="25">
        <v>1</v>
      </c>
      <c r="T152" s="87" t="s">
        <v>745</v>
      </c>
      <c r="U152" s="22"/>
      <c r="V152" s="28" t="s">
        <v>604</v>
      </c>
      <c r="W152" s="22"/>
      <c r="X152" s="22"/>
      <c r="Y152" s="22"/>
      <c r="Z152" s="22"/>
      <c r="AA152" s="22"/>
      <c r="AB152" s="22"/>
      <c r="AC152" s="23"/>
      <c r="AD152" s="23"/>
      <c r="AE152" s="23"/>
      <c r="AF152" s="22"/>
      <c r="AG152" s="23"/>
      <c r="AH152" s="22"/>
      <c r="AI152" s="22"/>
      <c r="AJ152" s="22"/>
      <c r="AK152" s="22"/>
      <c r="AL152" s="22"/>
      <c r="AM152" s="22"/>
      <c r="AN152" s="23"/>
    </row>
    <row r="153" spans="2:40" s="18" customFormat="1" ht="148.5" x14ac:dyDescent="0.25">
      <c r="B153" s="86" t="s">
        <v>576</v>
      </c>
      <c r="C153" s="86" t="s">
        <v>182</v>
      </c>
      <c r="D153" s="86" t="s">
        <v>119</v>
      </c>
      <c r="E153" s="86" t="s">
        <v>110</v>
      </c>
      <c r="F153" s="86" t="s">
        <v>111</v>
      </c>
      <c r="G153" s="86" t="s">
        <v>119</v>
      </c>
      <c r="H153" s="86" t="s">
        <v>755</v>
      </c>
      <c r="I153" s="86" t="s">
        <v>740</v>
      </c>
      <c r="J153" s="24" t="s">
        <v>45</v>
      </c>
      <c r="K153" s="39">
        <v>1</v>
      </c>
      <c r="L153" s="35"/>
      <c r="M153" s="25">
        <v>0.25</v>
      </c>
      <c r="N153" s="35"/>
      <c r="O153" s="25">
        <v>0.5</v>
      </c>
      <c r="P153" s="35"/>
      <c r="Q153" s="25">
        <v>0.75</v>
      </c>
      <c r="R153" s="35"/>
      <c r="S153" s="25">
        <v>1</v>
      </c>
      <c r="T153" s="87" t="s">
        <v>745</v>
      </c>
      <c r="U153" s="22"/>
      <c r="V153" s="28" t="s">
        <v>604</v>
      </c>
      <c r="W153" s="22"/>
      <c r="X153" s="22"/>
      <c r="Y153" s="22"/>
      <c r="Z153" s="22"/>
      <c r="AA153" s="22"/>
      <c r="AB153" s="22"/>
      <c r="AC153" s="23"/>
      <c r="AD153" s="23"/>
      <c r="AE153" s="23"/>
      <c r="AF153" s="22"/>
      <c r="AG153" s="23"/>
      <c r="AH153" s="22"/>
      <c r="AI153" s="22"/>
      <c r="AJ153" s="22"/>
      <c r="AK153" s="22"/>
      <c r="AL153" s="22"/>
      <c r="AM153" s="22"/>
      <c r="AN153" s="23"/>
    </row>
    <row r="154" spans="2:40" s="18" customFormat="1" ht="148.5" x14ac:dyDescent="0.25">
      <c r="B154" s="86" t="s">
        <v>576</v>
      </c>
      <c r="C154" s="86" t="s">
        <v>182</v>
      </c>
      <c r="D154" s="86" t="s">
        <v>119</v>
      </c>
      <c r="E154" s="86" t="s">
        <v>110</v>
      </c>
      <c r="F154" s="86" t="s">
        <v>111</v>
      </c>
      <c r="G154" s="86" t="s">
        <v>119</v>
      </c>
      <c r="H154" s="86" t="s">
        <v>756</v>
      </c>
      <c r="I154" s="86" t="s">
        <v>757</v>
      </c>
      <c r="J154" s="24" t="s">
        <v>45</v>
      </c>
      <c r="K154" s="39">
        <v>1</v>
      </c>
      <c r="L154" s="35"/>
      <c r="M154" s="25">
        <v>0</v>
      </c>
      <c r="N154" s="35"/>
      <c r="O154" s="25">
        <v>0</v>
      </c>
      <c r="P154" s="35"/>
      <c r="Q154" s="25">
        <v>0</v>
      </c>
      <c r="R154" s="35"/>
      <c r="S154" s="25">
        <v>1</v>
      </c>
      <c r="T154" s="87" t="s">
        <v>58</v>
      </c>
      <c r="U154" s="22"/>
      <c r="V154" s="28" t="s">
        <v>604</v>
      </c>
      <c r="W154" s="22"/>
      <c r="X154" s="22"/>
      <c r="Y154" s="22"/>
      <c r="Z154" s="22"/>
      <c r="AA154" s="22"/>
      <c r="AB154" s="22"/>
      <c r="AC154" s="23"/>
      <c r="AD154" s="23"/>
      <c r="AE154" s="23"/>
      <c r="AF154" s="22"/>
      <c r="AG154" s="23"/>
      <c r="AH154" s="22"/>
      <c r="AI154" s="22"/>
      <c r="AJ154" s="22"/>
      <c r="AK154" s="22"/>
      <c r="AL154" s="22"/>
      <c r="AM154" s="22"/>
      <c r="AN154" s="23"/>
    </row>
    <row r="155" spans="2:40" s="18" customFormat="1" ht="181.5" x14ac:dyDescent="0.25">
      <c r="B155" s="86" t="s">
        <v>576</v>
      </c>
      <c r="C155" s="86" t="s">
        <v>182</v>
      </c>
      <c r="D155" s="86" t="s">
        <v>119</v>
      </c>
      <c r="E155" s="86" t="s">
        <v>110</v>
      </c>
      <c r="F155" s="86" t="s">
        <v>111</v>
      </c>
      <c r="G155" s="86" t="s">
        <v>119</v>
      </c>
      <c r="H155" s="86" t="s">
        <v>801</v>
      </c>
      <c r="I155" s="86" t="s">
        <v>741</v>
      </c>
      <c r="J155" s="24" t="s">
        <v>45</v>
      </c>
      <c r="K155" s="39">
        <v>1</v>
      </c>
      <c r="L155" s="35"/>
      <c r="M155" s="25">
        <v>0.25</v>
      </c>
      <c r="N155" s="35"/>
      <c r="O155" s="25">
        <v>0.5</v>
      </c>
      <c r="P155" s="35"/>
      <c r="Q155" s="25">
        <v>0.75</v>
      </c>
      <c r="R155" s="35"/>
      <c r="S155" s="25">
        <v>1</v>
      </c>
      <c r="T155" s="87" t="s">
        <v>215</v>
      </c>
      <c r="U155" s="22"/>
      <c r="V155" s="28" t="s">
        <v>604</v>
      </c>
      <c r="W155" s="22"/>
      <c r="X155" s="22"/>
      <c r="Y155" s="22"/>
      <c r="Z155" s="22"/>
      <c r="AA155" s="22"/>
      <c r="AB155" s="22"/>
      <c r="AC155" s="23"/>
      <c r="AD155" s="23"/>
      <c r="AE155" s="23"/>
      <c r="AF155" s="22"/>
      <c r="AG155" s="23"/>
      <c r="AH155" s="22"/>
      <c r="AI155" s="22"/>
      <c r="AJ155" s="22"/>
      <c r="AK155" s="22"/>
      <c r="AL155" s="22"/>
      <c r="AM155" s="22"/>
      <c r="AN155" s="23"/>
    </row>
    <row r="156" spans="2:40" s="18" customFormat="1" ht="148.5" x14ac:dyDescent="0.25">
      <c r="B156" s="86" t="s">
        <v>576</v>
      </c>
      <c r="C156" s="86" t="s">
        <v>182</v>
      </c>
      <c r="D156" s="86" t="s">
        <v>119</v>
      </c>
      <c r="E156" s="86" t="s">
        <v>110</v>
      </c>
      <c r="F156" s="86" t="s">
        <v>111</v>
      </c>
      <c r="G156" s="86" t="s">
        <v>119</v>
      </c>
      <c r="H156" s="86" t="s">
        <v>739</v>
      </c>
      <c r="I156" s="86" t="s">
        <v>802</v>
      </c>
      <c r="J156" s="24" t="s">
        <v>45</v>
      </c>
      <c r="K156" s="39">
        <v>1</v>
      </c>
      <c r="L156" s="35"/>
      <c r="M156" s="25">
        <v>0.25</v>
      </c>
      <c r="N156" s="35"/>
      <c r="O156" s="25">
        <v>0.5</v>
      </c>
      <c r="P156" s="35"/>
      <c r="Q156" s="25">
        <v>0.75</v>
      </c>
      <c r="R156" s="35"/>
      <c r="S156" s="25">
        <v>1</v>
      </c>
      <c r="T156" s="87" t="s">
        <v>556</v>
      </c>
      <c r="U156" s="22"/>
      <c r="V156" s="28" t="s">
        <v>604</v>
      </c>
      <c r="W156" s="22"/>
      <c r="X156" s="22"/>
      <c r="Y156" s="22"/>
      <c r="Z156" s="22"/>
      <c r="AA156" s="22"/>
      <c r="AB156" s="22"/>
      <c r="AC156" s="23"/>
      <c r="AD156" s="23"/>
      <c r="AE156" s="23"/>
      <c r="AF156" s="22"/>
      <c r="AG156" s="23"/>
      <c r="AH156" s="22"/>
      <c r="AI156" s="22"/>
      <c r="AJ156" s="22"/>
      <c r="AK156" s="22"/>
      <c r="AL156" s="22"/>
      <c r="AM156" s="22"/>
      <c r="AN156" s="23"/>
    </row>
    <row r="157" spans="2:40" s="18" customFormat="1" ht="148.5" x14ac:dyDescent="0.25">
      <c r="B157" s="86" t="s">
        <v>576</v>
      </c>
      <c r="C157" s="86" t="s">
        <v>182</v>
      </c>
      <c r="D157" s="86" t="s">
        <v>119</v>
      </c>
      <c r="E157" s="86" t="s">
        <v>110</v>
      </c>
      <c r="F157" s="86" t="s">
        <v>111</v>
      </c>
      <c r="G157" s="86" t="s">
        <v>119</v>
      </c>
      <c r="H157" s="86" t="s">
        <v>803</v>
      </c>
      <c r="I157" s="86" t="s">
        <v>742</v>
      </c>
      <c r="J157" s="24" t="s">
        <v>45</v>
      </c>
      <c r="K157" s="39">
        <v>1</v>
      </c>
      <c r="L157" s="35"/>
      <c r="M157" s="25">
        <v>0.25</v>
      </c>
      <c r="N157" s="35"/>
      <c r="O157" s="25">
        <v>0.5</v>
      </c>
      <c r="P157" s="35"/>
      <c r="Q157" s="25">
        <v>0.75</v>
      </c>
      <c r="R157" s="35"/>
      <c r="S157" s="25">
        <v>1</v>
      </c>
      <c r="T157" s="87" t="s">
        <v>556</v>
      </c>
      <c r="U157" s="22"/>
      <c r="V157" s="28" t="s">
        <v>604</v>
      </c>
      <c r="W157" s="22"/>
      <c r="X157" s="22"/>
      <c r="Y157" s="22"/>
      <c r="Z157" s="22"/>
      <c r="AA157" s="22"/>
      <c r="AB157" s="22"/>
      <c r="AC157" s="23"/>
      <c r="AD157" s="23"/>
      <c r="AE157" s="23"/>
      <c r="AF157" s="22"/>
      <c r="AG157" s="23"/>
      <c r="AH157" s="22"/>
      <c r="AI157" s="22"/>
      <c r="AJ157" s="22"/>
      <c r="AK157" s="22"/>
      <c r="AL157" s="22"/>
      <c r="AM157" s="22"/>
      <c r="AN157" s="23"/>
    </row>
    <row r="158" spans="2:40" s="18" customFormat="1" ht="148.5" x14ac:dyDescent="0.25">
      <c r="B158" s="86" t="s">
        <v>576</v>
      </c>
      <c r="C158" s="86" t="s">
        <v>182</v>
      </c>
      <c r="D158" s="86" t="s">
        <v>119</v>
      </c>
      <c r="E158" s="86" t="s">
        <v>110</v>
      </c>
      <c r="F158" s="86" t="s">
        <v>111</v>
      </c>
      <c r="G158" s="86" t="s">
        <v>119</v>
      </c>
      <c r="H158" s="86" t="s">
        <v>804</v>
      </c>
      <c r="I158" s="86" t="s">
        <v>743</v>
      </c>
      <c r="J158" s="24" t="s">
        <v>45</v>
      </c>
      <c r="K158" s="39">
        <v>1</v>
      </c>
      <c r="L158" s="35"/>
      <c r="M158" s="25">
        <v>0</v>
      </c>
      <c r="N158" s="35"/>
      <c r="O158" s="25">
        <v>0</v>
      </c>
      <c r="P158" s="35"/>
      <c r="Q158" s="25">
        <v>0</v>
      </c>
      <c r="R158" s="35"/>
      <c r="S158" s="25">
        <v>1</v>
      </c>
      <c r="T158" s="87" t="s">
        <v>744</v>
      </c>
      <c r="U158" s="22"/>
      <c r="V158" s="28" t="s">
        <v>604</v>
      </c>
      <c r="W158" s="22"/>
      <c r="X158" s="22"/>
      <c r="Y158" s="22"/>
      <c r="Z158" s="22"/>
      <c r="AA158" s="22"/>
      <c r="AB158" s="22"/>
      <c r="AC158" s="23"/>
      <c r="AD158" s="23"/>
      <c r="AE158" s="23"/>
      <c r="AF158" s="22"/>
      <c r="AG158" s="23"/>
      <c r="AH158" s="22"/>
      <c r="AI158" s="22"/>
      <c r="AJ158" s="22"/>
      <c r="AK158" s="22"/>
      <c r="AL158" s="22"/>
      <c r="AM158" s="22"/>
      <c r="AN158" s="23"/>
    </row>
    <row r="159" spans="2:40" s="18" customFormat="1" ht="148.5" customHeight="1" x14ac:dyDescent="0.25">
      <c r="B159" s="21" t="s">
        <v>576</v>
      </c>
      <c r="C159" s="21" t="s">
        <v>182</v>
      </c>
      <c r="D159" s="21" t="s">
        <v>119</v>
      </c>
      <c r="E159" s="21" t="s">
        <v>110</v>
      </c>
      <c r="F159" s="21" t="s">
        <v>111</v>
      </c>
      <c r="G159" s="21" t="s">
        <v>119</v>
      </c>
      <c r="H159" s="24" t="s">
        <v>400</v>
      </c>
      <c r="I159" s="24" t="s">
        <v>401</v>
      </c>
      <c r="J159" s="24" t="s">
        <v>45</v>
      </c>
      <c r="K159" s="25">
        <v>1</v>
      </c>
      <c r="L159" s="35"/>
      <c r="M159" s="25">
        <v>0</v>
      </c>
      <c r="N159" s="35"/>
      <c r="O159" s="25">
        <v>0.33</v>
      </c>
      <c r="P159" s="35"/>
      <c r="Q159" s="25">
        <v>0.66</v>
      </c>
      <c r="R159" s="35"/>
      <c r="S159" s="25">
        <v>1</v>
      </c>
      <c r="T159" s="27" t="s">
        <v>201</v>
      </c>
      <c r="U159" s="19"/>
      <c r="V159" s="23"/>
      <c r="W159" s="22"/>
      <c r="X159" s="22"/>
      <c r="Y159" s="22"/>
      <c r="Z159" s="22"/>
      <c r="AA159" s="22"/>
      <c r="AB159" s="22"/>
      <c r="AC159" s="23"/>
      <c r="AD159" s="23"/>
      <c r="AE159" s="23"/>
      <c r="AF159" s="22"/>
      <c r="AG159" s="23"/>
      <c r="AH159" s="22"/>
      <c r="AI159" s="22"/>
      <c r="AJ159" s="22"/>
      <c r="AK159" s="22"/>
      <c r="AL159" s="22"/>
      <c r="AM159" s="22"/>
      <c r="AN159" s="23"/>
    </row>
    <row r="160" spans="2:40" s="18" customFormat="1" ht="144.75" customHeight="1" x14ac:dyDescent="0.25">
      <c r="B160" s="21" t="s">
        <v>576</v>
      </c>
      <c r="C160" s="21" t="s">
        <v>182</v>
      </c>
      <c r="D160" s="21" t="s">
        <v>119</v>
      </c>
      <c r="E160" s="21" t="s">
        <v>110</v>
      </c>
      <c r="F160" s="21" t="s">
        <v>111</v>
      </c>
      <c r="G160" s="21" t="s">
        <v>119</v>
      </c>
      <c r="H160" s="24" t="s">
        <v>402</v>
      </c>
      <c r="I160" s="24" t="s">
        <v>403</v>
      </c>
      <c r="J160" s="24" t="s">
        <v>45</v>
      </c>
      <c r="K160" s="25">
        <v>1</v>
      </c>
      <c r="L160" s="35"/>
      <c r="M160" s="25">
        <v>0</v>
      </c>
      <c r="N160" s="35"/>
      <c r="O160" s="25">
        <v>0.33</v>
      </c>
      <c r="P160" s="35"/>
      <c r="Q160" s="25">
        <v>0.66</v>
      </c>
      <c r="R160" s="35"/>
      <c r="S160" s="25">
        <v>1</v>
      </c>
      <c r="T160" s="27" t="s">
        <v>217</v>
      </c>
      <c r="U160" s="19"/>
      <c r="V160" s="23"/>
      <c r="W160" s="22"/>
      <c r="X160" s="22"/>
      <c r="Y160" s="22"/>
      <c r="Z160" s="22"/>
      <c r="AA160" s="22"/>
      <c r="AB160" s="22"/>
      <c r="AC160" s="23"/>
      <c r="AD160" s="23"/>
      <c r="AE160" s="23"/>
      <c r="AF160" s="22"/>
      <c r="AG160" s="23"/>
      <c r="AH160" s="22"/>
      <c r="AI160" s="22"/>
      <c r="AJ160" s="22"/>
      <c r="AK160" s="22"/>
      <c r="AL160" s="22"/>
      <c r="AM160" s="22"/>
      <c r="AN160" s="23"/>
    </row>
    <row r="161" spans="2:40" s="18" customFormat="1" ht="152.25" customHeight="1" x14ac:dyDescent="0.25">
      <c r="B161" s="21" t="s">
        <v>576</v>
      </c>
      <c r="C161" s="21" t="s">
        <v>182</v>
      </c>
      <c r="D161" s="21" t="s">
        <v>119</v>
      </c>
      <c r="E161" s="21" t="s">
        <v>110</v>
      </c>
      <c r="F161" s="21" t="s">
        <v>111</v>
      </c>
      <c r="G161" s="21" t="s">
        <v>119</v>
      </c>
      <c r="H161" s="85" t="s">
        <v>202</v>
      </c>
      <c r="I161" s="85" t="s">
        <v>203</v>
      </c>
      <c r="J161" s="24" t="s">
        <v>45</v>
      </c>
      <c r="K161" s="39">
        <v>1</v>
      </c>
      <c r="L161" s="35"/>
      <c r="M161" s="25">
        <v>0.5</v>
      </c>
      <c r="N161" s="35"/>
      <c r="O161" s="25">
        <v>0.5</v>
      </c>
      <c r="P161" s="35"/>
      <c r="Q161" s="25">
        <v>1</v>
      </c>
      <c r="R161" s="35"/>
      <c r="S161" s="25">
        <v>1</v>
      </c>
      <c r="T161" s="19" t="s">
        <v>204</v>
      </c>
      <c r="U161" s="19"/>
      <c r="V161" s="23"/>
      <c r="W161" s="22"/>
      <c r="X161" s="22"/>
      <c r="Y161" s="22"/>
      <c r="Z161" s="22"/>
      <c r="AA161" s="22"/>
      <c r="AB161" s="22"/>
      <c r="AC161" s="23"/>
      <c r="AD161" s="23"/>
      <c r="AE161" s="23"/>
      <c r="AF161" s="22"/>
      <c r="AG161" s="23"/>
      <c r="AH161" s="22"/>
      <c r="AI161" s="22"/>
      <c r="AJ161" s="22"/>
      <c r="AK161" s="22"/>
      <c r="AL161" s="22"/>
      <c r="AM161" s="22"/>
      <c r="AN161" s="23"/>
    </row>
    <row r="162" spans="2:40" s="18" customFormat="1" ht="147" customHeight="1" x14ac:dyDescent="0.25">
      <c r="B162" s="21" t="s">
        <v>576</v>
      </c>
      <c r="C162" s="21" t="s">
        <v>182</v>
      </c>
      <c r="D162" s="21" t="s">
        <v>119</v>
      </c>
      <c r="E162" s="21" t="s">
        <v>110</v>
      </c>
      <c r="F162" s="21" t="s">
        <v>111</v>
      </c>
      <c r="G162" s="21" t="s">
        <v>119</v>
      </c>
      <c r="H162" s="85" t="s">
        <v>242</v>
      </c>
      <c r="I162" s="85" t="s">
        <v>205</v>
      </c>
      <c r="J162" s="24" t="s">
        <v>45</v>
      </c>
      <c r="K162" s="39">
        <v>1</v>
      </c>
      <c r="L162" s="35"/>
      <c r="M162" s="25">
        <v>0.5</v>
      </c>
      <c r="N162" s="35"/>
      <c r="O162" s="25">
        <v>1</v>
      </c>
      <c r="P162" s="35"/>
      <c r="Q162" s="25">
        <v>1</v>
      </c>
      <c r="R162" s="35"/>
      <c r="S162" s="25">
        <v>1</v>
      </c>
      <c r="T162" s="19" t="s">
        <v>216</v>
      </c>
      <c r="U162" s="19"/>
      <c r="V162" s="23"/>
      <c r="W162" s="22"/>
      <c r="X162" s="22"/>
      <c r="Y162" s="22"/>
      <c r="Z162" s="22"/>
      <c r="AA162" s="22"/>
      <c r="AB162" s="22"/>
      <c r="AC162" s="23"/>
      <c r="AD162" s="23"/>
      <c r="AE162" s="23"/>
      <c r="AF162" s="22"/>
      <c r="AG162" s="23"/>
      <c r="AH162" s="22"/>
      <c r="AI162" s="22"/>
      <c r="AJ162" s="22"/>
      <c r="AK162" s="22"/>
      <c r="AL162" s="22"/>
      <c r="AM162" s="22"/>
      <c r="AN162" s="23"/>
    </row>
    <row r="163" spans="2:40" s="18" customFormat="1" ht="156" customHeight="1" x14ac:dyDescent="0.25">
      <c r="B163" s="21" t="s">
        <v>576</v>
      </c>
      <c r="C163" s="21" t="s">
        <v>182</v>
      </c>
      <c r="D163" s="21" t="s">
        <v>119</v>
      </c>
      <c r="E163" s="21" t="s">
        <v>110</v>
      </c>
      <c r="F163" s="21" t="s">
        <v>111</v>
      </c>
      <c r="G163" s="21" t="s">
        <v>119</v>
      </c>
      <c r="H163" s="85" t="s">
        <v>206</v>
      </c>
      <c r="I163" s="85" t="s">
        <v>207</v>
      </c>
      <c r="J163" s="24" t="s">
        <v>45</v>
      </c>
      <c r="K163" s="39">
        <v>1</v>
      </c>
      <c r="L163" s="35"/>
      <c r="M163" s="25">
        <v>0.25</v>
      </c>
      <c r="N163" s="35"/>
      <c r="O163" s="25">
        <v>0.5</v>
      </c>
      <c r="P163" s="35"/>
      <c r="Q163" s="25">
        <v>0.75</v>
      </c>
      <c r="R163" s="35"/>
      <c r="S163" s="25">
        <v>1</v>
      </c>
      <c r="T163" s="19" t="s">
        <v>208</v>
      </c>
      <c r="U163" s="19"/>
      <c r="V163" s="23"/>
      <c r="W163" s="22"/>
      <c r="X163" s="22"/>
      <c r="Y163" s="22"/>
      <c r="Z163" s="22"/>
      <c r="AA163" s="22"/>
      <c r="AB163" s="22"/>
      <c r="AC163" s="23"/>
      <c r="AD163" s="23"/>
      <c r="AE163" s="23"/>
      <c r="AF163" s="22"/>
      <c r="AG163" s="23"/>
      <c r="AH163" s="22"/>
      <c r="AI163" s="22"/>
      <c r="AJ163" s="22"/>
      <c r="AK163" s="22"/>
      <c r="AL163" s="22"/>
      <c r="AM163" s="22"/>
      <c r="AN163" s="23"/>
    </row>
    <row r="233" spans="7:7" x14ac:dyDescent="0.25">
      <c r="G233" s="3" t="s">
        <v>120</v>
      </c>
    </row>
  </sheetData>
  <autoFilter ref="A17:AN163"/>
  <mergeCells count="68">
    <mergeCell ref="G87:G88"/>
    <mergeCell ref="B87:B88"/>
    <mergeCell ref="C87:C88"/>
    <mergeCell ref="D87:D88"/>
    <mergeCell ref="E87:E88"/>
    <mergeCell ref="F87:F88"/>
    <mergeCell ref="H85:H86"/>
    <mergeCell ref="AK15:AK17"/>
    <mergeCell ref="AN15:AN17"/>
    <mergeCell ref="L16:M16"/>
    <mergeCell ref="N16:O16"/>
    <mergeCell ref="P16:Q16"/>
    <mergeCell ref="R16:S16"/>
    <mergeCell ref="AE15:AE17"/>
    <mergeCell ref="AF15:AF17"/>
    <mergeCell ref="AG15:AG17"/>
    <mergeCell ref="AH15:AH17"/>
    <mergeCell ref="AI15:AI17"/>
    <mergeCell ref="AJ15:AJ17"/>
    <mergeCell ref="V15:V17"/>
    <mergeCell ref="W15:W17"/>
    <mergeCell ref="Z15:Z17"/>
    <mergeCell ref="AC15:AC17"/>
    <mergeCell ref="AD15:AD17"/>
    <mergeCell ref="T15:T17"/>
    <mergeCell ref="U14:U17"/>
    <mergeCell ref="L15:S15"/>
    <mergeCell ref="X15:X17"/>
    <mergeCell ref="Y15:Y17"/>
    <mergeCell ref="AA15:AA17"/>
    <mergeCell ref="AB15:AB17"/>
    <mergeCell ref="B12:D12"/>
    <mergeCell ref="G12:AN12"/>
    <mergeCell ref="B14:F14"/>
    <mergeCell ref="G14:T14"/>
    <mergeCell ref="V14:AN14"/>
    <mergeCell ref="G15:G17"/>
    <mergeCell ref="H15:H17"/>
    <mergeCell ref="I15:I17"/>
    <mergeCell ref="J15:J17"/>
    <mergeCell ref="K15:K17"/>
    <mergeCell ref="B15:B17"/>
    <mergeCell ref="C15:C17"/>
    <mergeCell ref="D15:D17"/>
    <mergeCell ref="E15:E17"/>
    <mergeCell ref="F15:F17"/>
    <mergeCell ref="AJ6:AJ7"/>
    <mergeCell ref="AN6:AN7"/>
    <mergeCell ref="B9:D9"/>
    <mergeCell ref="G9:AN9"/>
    <mergeCell ref="B11:D11"/>
    <mergeCell ref="G11:AN11"/>
    <mergeCell ref="AL15:AL17"/>
    <mergeCell ref="H87:H88"/>
    <mergeCell ref="AM15:AM17"/>
    <mergeCell ref="AK6:AM7"/>
    <mergeCell ref="B10:D10"/>
    <mergeCell ref="G10:AN10"/>
    <mergeCell ref="B2:C7"/>
    <mergeCell ref="D2:AH3"/>
    <mergeCell ref="AI2:AI3"/>
    <mergeCell ref="AJ2:AN3"/>
    <mergeCell ref="D4:AH4"/>
    <mergeCell ref="AI4:AI5"/>
    <mergeCell ref="AJ4:AN5"/>
    <mergeCell ref="D5:AH5"/>
    <mergeCell ref="D6:AH6"/>
    <mergeCell ref="AI6:AI7"/>
  </mergeCells>
  <conditionalFormatting sqref="H55">
    <cfRule type="duplicateValues" dxfId="7" priority="7"/>
  </conditionalFormatting>
  <conditionalFormatting sqref="H141">
    <cfRule type="duplicateValues" dxfId="6" priority="6"/>
  </conditionalFormatting>
  <conditionalFormatting sqref="H142">
    <cfRule type="duplicateValues" dxfId="5" priority="5"/>
  </conditionalFormatting>
  <conditionalFormatting sqref="H65">
    <cfRule type="duplicateValues" dxfId="4" priority="4"/>
  </conditionalFormatting>
  <conditionalFormatting sqref="H122">
    <cfRule type="duplicateValues" dxfId="3" priority="3"/>
  </conditionalFormatting>
  <conditionalFormatting sqref="H143">
    <cfRule type="duplicateValues" dxfId="2" priority="2"/>
  </conditionalFormatting>
  <conditionalFormatting sqref="H144">
    <cfRule type="duplicateValues" dxfId="1" priority="1"/>
  </conditionalFormatting>
  <pageMargins left="0.7" right="0.7" top="0.75" bottom="0.75" header="0.3" footer="0.3"/>
  <pageSetup paperSize="14" scale="13" orientation="landscape" r:id="rId1"/>
  <rowBreaks count="2" manualBreakCount="2">
    <brk id="149" max="39" man="1"/>
    <brk id="163"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'[1]Políticas Vs Dimensión'!#REF!</xm:f>
          </x14:formula1>
          <xm:sqref>G140:G144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57"/>
  <sheetViews>
    <sheetView zoomScaleNormal="100" workbookViewId="0">
      <selection activeCell="A17" sqref="A17"/>
    </sheetView>
  </sheetViews>
  <sheetFormatPr baseColWidth="10" defaultColWidth="11.42578125" defaultRowHeight="14.25" x14ac:dyDescent="0.25"/>
  <cols>
    <col min="1" max="1" width="18.5703125" style="204" customWidth="1"/>
    <col min="2" max="2" width="35.42578125" style="205" customWidth="1"/>
    <col min="3" max="3" width="41.5703125" style="204" customWidth="1"/>
    <col min="4" max="4" width="15.5703125" style="207" customWidth="1"/>
    <col min="5" max="6" width="8.85546875" style="207" bestFit="1" customWidth="1"/>
    <col min="7" max="7" width="7.42578125" style="207" bestFit="1" customWidth="1"/>
    <col min="8" max="9" width="8.85546875" style="207" bestFit="1" customWidth="1"/>
    <col min="10" max="10" width="8.42578125" style="207" bestFit="1" customWidth="1"/>
    <col min="11" max="11" width="9.140625" style="207" bestFit="1" customWidth="1"/>
    <col min="12" max="15" width="8.42578125" style="207" bestFit="1" customWidth="1"/>
    <col min="16" max="16" width="8.28515625" style="207" customWidth="1"/>
    <col min="17" max="16384" width="11.42578125" style="102"/>
  </cols>
  <sheetData>
    <row r="1" spans="1:16" x14ac:dyDescent="0.25">
      <c r="A1" s="99"/>
      <c r="B1" s="100"/>
      <c r="C1" s="100"/>
      <c r="D1" s="101"/>
      <c r="E1" s="394" t="s">
        <v>141</v>
      </c>
      <c r="F1" s="394"/>
      <c r="G1" s="394"/>
      <c r="H1" s="394"/>
      <c r="I1" s="394"/>
      <c r="J1" s="394"/>
      <c r="K1" s="394"/>
      <c r="L1" s="394"/>
      <c r="M1" s="394"/>
      <c r="N1" s="395"/>
      <c r="O1" s="395"/>
      <c r="P1" s="395"/>
    </row>
    <row r="2" spans="1:16" ht="28.5" x14ac:dyDescent="0.25">
      <c r="A2" s="103" t="s">
        <v>126</v>
      </c>
      <c r="B2" s="103" t="s">
        <v>127</v>
      </c>
      <c r="C2" s="104" t="s">
        <v>128</v>
      </c>
      <c r="D2" s="105" t="s">
        <v>129</v>
      </c>
      <c r="E2" s="106">
        <v>1</v>
      </c>
      <c r="F2" s="107">
        <v>2</v>
      </c>
      <c r="G2" s="107">
        <v>3</v>
      </c>
      <c r="H2" s="107">
        <v>4</v>
      </c>
      <c r="I2" s="107">
        <v>5</v>
      </c>
      <c r="J2" s="107">
        <v>6</v>
      </c>
      <c r="K2" s="107">
        <v>7</v>
      </c>
      <c r="L2" s="107">
        <v>8</v>
      </c>
      <c r="M2" s="107">
        <v>9</v>
      </c>
      <c r="N2" s="107">
        <v>10</v>
      </c>
      <c r="O2" s="107">
        <v>11</v>
      </c>
      <c r="P2" s="107">
        <v>12</v>
      </c>
    </row>
    <row r="3" spans="1:16" ht="28.5" x14ac:dyDescent="0.25">
      <c r="A3" s="108" t="s">
        <v>261</v>
      </c>
      <c r="B3" s="108" t="s">
        <v>152</v>
      </c>
      <c r="C3" s="109" t="s">
        <v>263</v>
      </c>
      <c r="D3" s="110">
        <f t="shared" ref="D3:D8" si="0">SUM(E3:P3)</f>
        <v>1.5</v>
      </c>
      <c r="E3" s="111"/>
      <c r="F3" s="112"/>
      <c r="G3" s="112"/>
      <c r="H3" s="112"/>
      <c r="I3" s="112"/>
      <c r="J3" s="112"/>
      <c r="K3" s="112"/>
      <c r="L3" s="112"/>
      <c r="M3" s="112"/>
      <c r="N3" s="112"/>
      <c r="O3" s="112">
        <v>0.75</v>
      </c>
      <c r="P3" s="112">
        <v>0.75</v>
      </c>
    </row>
    <row r="4" spans="1:16" ht="28.5" x14ac:dyDescent="0.25">
      <c r="A4" s="108" t="s">
        <v>261</v>
      </c>
      <c r="B4" s="108" t="s">
        <v>152</v>
      </c>
      <c r="C4" s="109" t="s">
        <v>264</v>
      </c>
      <c r="D4" s="110">
        <f t="shared" si="0"/>
        <v>4</v>
      </c>
      <c r="E4" s="111"/>
      <c r="F4" s="112"/>
      <c r="G4" s="112"/>
      <c r="H4" s="112"/>
      <c r="I4" s="112"/>
      <c r="J4" s="112"/>
      <c r="K4" s="112"/>
      <c r="L4" s="112"/>
      <c r="M4" s="112">
        <v>1</v>
      </c>
      <c r="N4" s="112">
        <v>1</v>
      </c>
      <c r="O4" s="112">
        <v>1</v>
      </c>
      <c r="P4" s="112">
        <v>1</v>
      </c>
    </row>
    <row r="5" spans="1:16" ht="28.5" x14ac:dyDescent="0.25">
      <c r="A5" s="108" t="s">
        <v>261</v>
      </c>
      <c r="B5" s="108" t="s">
        <v>152</v>
      </c>
      <c r="C5" s="109" t="s">
        <v>265</v>
      </c>
      <c r="D5" s="110">
        <f t="shared" si="0"/>
        <v>3.2</v>
      </c>
      <c r="E5" s="111"/>
      <c r="F5" s="112"/>
      <c r="G5" s="112"/>
      <c r="H5" s="112"/>
      <c r="I5" s="112"/>
      <c r="J5" s="112"/>
      <c r="K5" s="112"/>
      <c r="L5" s="112"/>
      <c r="M5" s="112"/>
      <c r="N5" s="112">
        <v>1</v>
      </c>
      <c r="O5" s="112">
        <v>1</v>
      </c>
      <c r="P5" s="112">
        <v>1.2</v>
      </c>
    </row>
    <row r="6" spans="1:16" ht="28.5" x14ac:dyDescent="0.25">
      <c r="A6" s="108" t="s">
        <v>261</v>
      </c>
      <c r="B6" s="108" t="s">
        <v>152</v>
      </c>
      <c r="C6" s="109" t="s">
        <v>266</v>
      </c>
      <c r="D6" s="110">
        <f t="shared" si="0"/>
        <v>6</v>
      </c>
      <c r="E6" s="111"/>
      <c r="F6" s="112"/>
      <c r="G6" s="112"/>
      <c r="H6" s="112"/>
      <c r="I6" s="112"/>
      <c r="J6" s="112"/>
      <c r="K6" s="112"/>
      <c r="L6" s="112"/>
      <c r="M6" s="112"/>
      <c r="N6" s="112">
        <v>2</v>
      </c>
      <c r="O6" s="112">
        <v>2</v>
      </c>
      <c r="P6" s="112">
        <v>2</v>
      </c>
    </row>
    <row r="7" spans="1:16" ht="28.5" x14ac:dyDescent="0.25">
      <c r="A7" s="108" t="s">
        <v>261</v>
      </c>
      <c r="B7" s="108" t="s">
        <v>152</v>
      </c>
      <c r="C7" s="109" t="s">
        <v>267</v>
      </c>
      <c r="D7" s="110">
        <f t="shared" si="0"/>
        <v>1.5</v>
      </c>
      <c r="E7" s="111"/>
      <c r="F7" s="112"/>
      <c r="G7" s="112"/>
      <c r="H7" s="112"/>
      <c r="I7" s="112"/>
      <c r="J7" s="112"/>
      <c r="K7" s="112"/>
      <c r="L7" s="112"/>
      <c r="M7" s="112"/>
      <c r="N7" s="112">
        <v>0.5</v>
      </c>
      <c r="O7" s="112">
        <v>0.5</v>
      </c>
      <c r="P7" s="112">
        <v>0.5</v>
      </c>
    </row>
    <row r="8" spans="1:16" ht="28.5" x14ac:dyDescent="0.25">
      <c r="A8" s="108" t="s">
        <v>261</v>
      </c>
      <c r="B8" s="108" t="s">
        <v>152</v>
      </c>
      <c r="C8" s="109" t="s">
        <v>268</v>
      </c>
      <c r="D8" s="110">
        <f t="shared" si="0"/>
        <v>2.5</v>
      </c>
      <c r="E8" s="111"/>
      <c r="F8" s="112"/>
      <c r="G8" s="112"/>
      <c r="H8" s="112"/>
      <c r="I8" s="112"/>
      <c r="J8" s="112"/>
      <c r="K8" s="112"/>
      <c r="L8" s="112"/>
      <c r="M8" s="112"/>
      <c r="N8" s="112">
        <v>0.5</v>
      </c>
      <c r="O8" s="112">
        <v>1</v>
      </c>
      <c r="P8" s="112">
        <v>1</v>
      </c>
    </row>
    <row r="9" spans="1:16" x14ac:dyDescent="0.25">
      <c r="A9" s="368" t="s">
        <v>262</v>
      </c>
      <c r="B9" s="368"/>
      <c r="C9" s="369"/>
      <c r="D9" s="113">
        <f>SUM(D3:D8)</f>
        <v>18.7</v>
      </c>
      <c r="E9" s="113">
        <f t="shared" ref="E9:P9" si="1">SUM(E3:E8)</f>
        <v>0</v>
      </c>
      <c r="F9" s="113">
        <f t="shared" si="1"/>
        <v>0</v>
      </c>
      <c r="G9" s="113">
        <f t="shared" si="1"/>
        <v>0</v>
      </c>
      <c r="H9" s="113">
        <f t="shared" si="1"/>
        <v>0</v>
      </c>
      <c r="I9" s="113">
        <f t="shared" si="1"/>
        <v>0</v>
      </c>
      <c r="J9" s="113">
        <f t="shared" si="1"/>
        <v>0</v>
      </c>
      <c r="K9" s="113">
        <f t="shared" si="1"/>
        <v>0</v>
      </c>
      <c r="L9" s="113">
        <f t="shared" si="1"/>
        <v>0</v>
      </c>
      <c r="M9" s="113">
        <f t="shared" si="1"/>
        <v>1</v>
      </c>
      <c r="N9" s="113">
        <f t="shared" si="1"/>
        <v>5</v>
      </c>
      <c r="O9" s="113">
        <f t="shared" si="1"/>
        <v>6.25</v>
      </c>
      <c r="P9" s="113">
        <f t="shared" si="1"/>
        <v>6.45</v>
      </c>
    </row>
    <row r="10" spans="1:16" x14ac:dyDescent="0.25">
      <c r="A10" s="368"/>
      <c r="B10" s="368"/>
      <c r="C10" s="369"/>
      <c r="D10" s="114"/>
      <c r="E10" s="363">
        <f>SUM(E9:G9)</f>
        <v>0</v>
      </c>
      <c r="F10" s="364"/>
      <c r="G10" s="364"/>
      <c r="H10" s="364">
        <f>SUM(H9:J9)</f>
        <v>0</v>
      </c>
      <c r="I10" s="364"/>
      <c r="J10" s="364"/>
      <c r="K10" s="364">
        <f>SUM(K9:M9)</f>
        <v>1</v>
      </c>
      <c r="L10" s="364"/>
      <c r="M10" s="364"/>
      <c r="N10" s="364">
        <f>SUM(N9:P9)</f>
        <v>17.7</v>
      </c>
      <c r="O10" s="364"/>
      <c r="P10" s="364"/>
    </row>
    <row r="11" spans="1:16" x14ac:dyDescent="0.25">
      <c r="A11" s="99"/>
      <c r="B11" s="100"/>
      <c r="C11" s="100"/>
      <c r="D11" s="115"/>
      <c r="E11" s="116"/>
      <c r="F11" s="116"/>
      <c r="G11" s="117"/>
      <c r="H11" s="116">
        <f>+E10+H10</f>
        <v>0</v>
      </c>
      <c r="I11" s="117"/>
      <c r="J11" s="116"/>
      <c r="K11" s="116">
        <f>+H11+K10</f>
        <v>1</v>
      </c>
      <c r="L11" s="117"/>
      <c r="M11" s="116"/>
      <c r="N11" s="118">
        <f>+K11+N10</f>
        <v>18.7</v>
      </c>
      <c r="O11" s="119"/>
      <c r="P11" s="118"/>
    </row>
    <row r="12" spans="1:16" ht="28.5" x14ac:dyDescent="0.25">
      <c r="A12" s="103" t="s">
        <v>126</v>
      </c>
      <c r="B12" s="103" t="s">
        <v>127</v>
      </c>
      <c r="C12" s="104" t="s">
        <v>128</v>
      </c>
      <c r="D12" s="105" t="s">
        <v>129</v>
      </c>
      <c r="E12" s="106">
        <v>1</v>
      </c>
      <c r="F12" s="107">
        <v>2</v>
      </c>
      <c r="G12" s="107">
        <v>3</v>
      </c>
      <c r="H12" s="107">
        <v>4</v>
      </c>
      <c r="I12" s="107">
        <v>5</v>
      </c>
      <c r="J12" s="107">
        <v>6</v>
      </c>
      <c r="K12" s="107">
        <v>7</v>
      </c>
      <c r="L12" s="107">
        <v>8</v>
      </c>
      <c r="M12" s="107">
        <v>9</v>
      </c>
      <c r="N12" s="107">
        <v>10</v>
      </c>
      <c r="O12" s="107">
        <v>11</v>
      </c>
      <c r="P12" s="107">
        <v>12</v>
      </c>
    </row>
    <row r="13" spans="1:16" ht="42.75" x14ac:dyDescent="0.25">
      <c r="A13" s="108" t="s">
        <v>261</v>
      </c>
      <c r="B13" s="108" t="s">
        <v>153</v>
      </c>
      <c r="C13" s="109" t="s">
        <v>269</v>
      </c>
      <c r="D13" s="120">
        <f>SUM(E13:P13)</f>
        <v>0.1</v>
      </c>
      <c r="E13" s="121"/>
      <c r="F13" s="122"/>
      <c r="G13" s="122"/>
      <c r="H13" s="122"/>
      <c r="I13" s="122"/>
      <c r="J13" s="122">
        <v>0.1</v>
      </c>
      <c r="K13" s="122"/>
      <c r="L13" s="122"/>
      <c r="M13" s="122"/>
      <c r="N13" s="122"/>
      <c r="O13" s="122"/>
      <c r="P13" s="122"/>
    </row>
    <row r="14" spans="1:16" ht="42.75" x14ac:dyDescent="0.25">
      <c r="A14" s="108" t="s">
        <v>261</v>
      </c>
      <c r="B14" s="108" t="s">
        <v>153</v>
      </c>
      <c r="C14" s="109" t="s">
        <v>270</v>
      </c>
      <c r="D14" s="120">
        <f t="shared" ref="D14:D77" si="2">SUM(E14:P14)</f>
        <v>0.4</v>
      </c>
      <c r="E14" s="121"/>
      <c r="F14" s="122"/>
      <c r="G14" s="122"/>
      <c r="H14" s="122"/>
      <c r="I14" s="122"/>
      <c r="J14" s="122">
        <v>0.4</v>
      </c>
      <c r="K14" s="122"/>
      <c r="L14" s="122"/>
      <c r="M14" s="122"/>
      <c r="N14" s="122"/>
      <c r="O14" s="122"/>
      <c r="P14" s="122"/>
    </row>
    <row r="15" spans="1:16" ht="42.75" x14ac:dyDescent="0.25">
      <c r="A15" s="108" t="s">
        <v>261</v>
      </c>
      <c r="B15" s="108" t="s">
        <v>153</v>
      </c>
      <c r="C15" s="109" t="s">
        <v>271</v>
      </c>
      <c r="D15" s="120">
        <f t="shared" si="2"/>
        <v>0.4</v>
      </c>
      <c r="E15" s="121"/>
      <c r="F15" s="122"/>
      <c r="G15" s="122"/>
      <c r="H15" s="122"/>
      <c r="I15" s="122"/>
      <c r="J15" s="122">
        <v>0.4</v>
      </c>
      <c r="K15" s="122"/>
      <c r="L15" s="122"/>
      <c r="M15" s="122"/>
      <c r="N15" s="122"/>
      <c r="O15" s="122"/>
      <c r="P15" s="122"/>
    </row>
    <row r="16" spans="1:16" ht="42.75" x14ac:dyDescent="0.25">
      <c r="A16" s="108" t="s">
        <v>261</v>
      </c>
      <c r="B16" s="108" t="s">
        <v>153</v>
      </c>
      <c r="C16" s="109" t="s">
        <v>272</v>
      </c>
      <c r="D16" s="120">
        <f t="shared" si="2"/>
        <v>0.5</v>
      </c>
      <c r="E16" s="121"/>
      <c r="F16" s="122"/>
      <c r="G16" s="122"/>
      <c r="H16" s="122"/>
      <c r="I16" s="122"/>
      <c r="J16" s="122">
        <v>0.5</v>
      </c>
      <c r="K16" s="122"/>
      <c r="L16" s="122"/>
      <c r="M16" s="122"/>
      <c r="N16" s="122"/>
      <c r="O16" s="122"/>
      <c r="P16" s="122"/>
    </row>
    <row r="17" spans="1:16" ht="42.75" x14ac:dyDescent="0.25">
      <c r="A17" s="108" t="s">
        <v>261</v>
      </c>
      <c r="B17" s="108" t="s">
        <v>153</v>
      </c>
      <c r="C17" s="109" t="s">
        <v>273</v>
      </c>
      <c r="D17" s="120">
        <f t="shared" si="2"/>
        <v>0.1</v>
      </c>
      <c r="E17" s="121"/>
      <c r="F17" s="122"/>
      <c r="G17" s="122">
        <v>0.1</v>
      </c>
      <c r="H17" s="122"/>
      <c r="I17" s="122"/>
      <c r="J17" s="122"/>
      <c r="K17" s="122"/>
      <c r="L17" s="122"/>
      <c r="M17" s="122"/>
      <c r="N17" s="122"/>
      <c r="O17" s="122"/>
      <c r="P17" s="122"/>
    </row>
    <row r="18" spans="1:16" ht="42.75" x14ac:dyDescent="0.25">
      <c r="A18" s="108" t="s">
        <v>261</v>
      </c>
      <c r="B18" s="108" t="s">
        <v>153</v>
      </c>
      <c r="C18" s="109" t="s">
        <v>274</v>
      </c>
      <c r="D18" s="120">
        <f t="shared" si="2"/>
        <v>0.8</v>
      </c>
      <c r="E18" s="121"/>
      <c r="F18" s="122"/>
      <c r="G18" s="122"/>
      <c r="H18" s="122"/>
      <c r="I18" s="122"/>
      <c r="J18" s="122">
        <v>0.8</v>
      </c>
      <c r="K18" s="122"/>
      <c r="L18" s="122"/>
      <c r="M18" s="122"/>
      <c r="N18" s="122"/>
      <c r="O18" s="122"/>
      <c r="P18" s="122"/>
    </row>
    <row r="19" spans="1:16" ht="42.75" x14ac:dyDescent="0.25">
      <c r="A19" s="108" t="s">
        <v>261</v>
      </c>
      <c r="B19" s="108" t="s">
        <v>153</v>
      </c>
      <c r="C19" s="109" t="s">
        <v>274</v>
      </c>
      <c r="D19" s="120">
        <f t="shared" si="2"/>
        <v>2.7</v>
      </c>
      <c r="E19" s="121"/>
      <c r="F19" s="122"/>
      <c r="G19" s="122"/>
      <c r="H19" s="122"/>
      <c r="I19" s="122"/>
      <c r="J19" s="122"/>
      <c r="K19" s="122">
        <v>2.7</v>
      </c>
      <c r="L19" s="122"/>
      <c r="M19" s="122"/>
      <c r="N19" s="122"/>
      <c r="O19" s="122"/>
      <c r="P19" s="122"/>
    </row>
    <row r="20" spans="1:16" ht="42.75" x14ac:dyDescent="0.25">
      <c r="A20" s="108" t="s">
        <v>261</v>
      </c>
      <c r="B20" s="108" t="s">
        <v>153</v>
      </c>
      <c r="C20" s="109" t="s">
        <v>275</v>
      </c>
      <c r="D20" s="120">
        <f t="shared" si="2"/>
        <v>1</v>
      </c>
      <c r="E20" s="121"/>
      <c r="F20" s="122"/>
      <c r="G20" s="122"/>
      <c r="H20" s="122"/>
      <c r="I20" s="122"/>
      <c r="J20" s="122"/>
      <c r="K20" s="122"/>
      <c r="L20" s="122"/>
      <c r="M20" s="122">
        <v>0.3</v>
      </c>
      <c r="N20" s="122">
        <v>0.3</v>
      </c>
      <c r="O20" s="122">
        <v>0.4</v>
      </c>
      <c r="P20" s="122"/>
    </row>
    <row r="21" spans="1:16" ht="42.75" x14ac:dyDescent="0.25">
      <c r="A21" s="108" t="s">
        <v>261</v>
      </c>
      <c r="B21" s="108" t="s">
        <v>153</v>
      </c>
      <c r="C21" s="109" t="s">
        <v>276</v>
      </c>
      <c r="D21" s="120">
        <f t="shared" si="2"/>
        <v>1</v>
      </c>
      <c r="E21" s="121"/>
      <c r="F21" s="122"/>
      <c r="G21" s="122"/>
      <c r="H21" s="122"/>
      <c r="I21" s="122"/>
      <c r="J21" s="122"/>
      <c r="K21" s="122"/>
      <c r="L21" s="122"/>
      <c r="M21" s="122">
        <v>0.3</v>
      </c>
      <c r="N21" s="122">
        <v>0.3</v>
      </c>
      <c r="O21" s="122">
        <v>0.4</v>
      </c>
      <c r="P21" s="122"/>
    </row>
    <row r="22" spans="1:16" ht="42.75" x14ac:dyDescent="0.25">
      <c r="A22" s="108" t="s">
        <v>261</v>
      </c>
      <c r="B22" s="108" t="s">
        <v>153</v>
      </c>
      <c r="C22" s="109" t="s">
        <v>277</v>
      </c>
      <c r="D22" s="120">
        <f t="shared" si="2"/>
        <v>0.8</v>
      </c>
      <c r="E22" s="121"/>
      <c r="F22" s="122"/>
      <c r="G22" s="122"/>
      <c r="H22" s="122"/>
      <c r="I22" s="122"/>
      <c r="J22" s="122"/>
      <c r="K22" s="122"/>
      <c r="L22" s="122">
        <v>0.2</v>
      </c>
      <c r="M22" s="122">
        <v>0.2</v>
      </c>
      <c r="N22" s="122">
        <v>0.2</v>
      </c>
      <c r="O22" s="122">
        <v>0.2</v>
      </c>
      <c r="P22" s="122"/>
    </row>
    <row r="23" spans="1:16" ht="42.75" x14ac:dyDescent="0.25">
      <c r="A23" s="108" t="s">
        <v>261</v>
      </c>
      <c r="B23" s="108" t="s">
        <v>153</v>
      </c>
      <c r="C23" s="109" t="s">
        <v>278</v>
      </c>
      <c r="D23" s="120">
        <f t="shared" si="2"/>
        <v>2.2999999999999998</v>
      </c>
      <c r="E23" s="121"/>
      <c r="F23" s="122"/>
      <c r="G23" s="122"/>
      <c r="H23" s="122"/>
      <c r="I23" s="122"/>
      <c r="J23" s="122"/>
      <c r="K23" s="122"/>
      <c r="L23" s="122"/>
      <c r="M23" s="122">
        <v>0.9</v>
      </c>
      <c r="N23" s="122">
        <v>0.9</v>
      </c>
      <c r="O23" s="122">
        <v>0.5</v>
      </c>
      <c r="P23" s="122"/>
    </row>
    <row r="24" spans="1:16" ht="42.75" x14ac:dyDescent="0.25">
      <c r="A24" s="108" t="s">
        <v>261</v>
      </c>
      <c r="B24" s="108" t="s">
        <v>153</v>
      </c>
      <c r="C24" s="109" t="s">
        <v>279</v>
      </c>
      <c r="D24" s="120">
        <f t="shared" si="2"/>
        <v>1.5</v>
      </c>
      <c r="E24" s="121"/>
      <c r="F24" s="122"/>
      <c r="G24" s="122"/>
      <c r="H24" s="122"/>
      <c r="I24" s="122"/>
      <c r="J24" s="122"/>
      <c r="K24" s="122"/>
      <c r="L24" s="122"/>
      <c r="M24" s="122">
        <v>0.5</v>
      </c>
      <c r="N24" s="122">
        <v>0.5</v>
      </c>
      <c r="O24" s="122">
        <v>0.5</v>
      </c>
      <c r="P24" s="122"/>
    </row>
    <row r="25" spans="1:16" ht="42.75" x14ac:dyDescent="0.25">
      <c r="A25" s="108" t="s">
        <v>261</v>
      </c>
      <c r="B25" s="108" t="s">
        <v>153</v>
      </c>
      <c r="C25" s="109" t="s">
        <v>280</v>
      </c>
      <c r="D25" s="120">
        <f t="shared" si="2"/>
        <v>10</v>
      </c>
      <c r="E25" s="121"/>
      <c r="F25" s="122"/>
      <c r="G25" s="122"/>
      <c r="H25" s="122"/>
      <c r="I25" s="122"/>
      <c r="J25" s="122"/>
      <c r="K25" s="122"/>
      <c r="L25" s="122">
        <v>2</v>
      </c>
      <c r="M25" s="122">
        <v>2</v>
      </c>
      <c r="N25" s="122">
        <v>2</v>
      </c>
      <c r="O25" s="122">
        <v>2</v>
      </c>
      <c r="P25" s="122">
        <v>2</v>
      </c>
    </row>
    <row r="26" spans="1:16" ht="42.75" x14ac:dyDescent="0.25">
      <c r="A26" s="108" t="s">
        <v>261</v>
      </c>
      <c r="B26" s="108" t="s">
        <v>153</v>
      </c>
      <c r="C26" s="109" t="s">
        <v>281</v>
      </c>
      <c r="D26" s="120">
        <f t="shared" si="2"/>
        <v>1.2000000000000002</v>
      </c>
      <c r="E26" s="121"/>
      <c r="F26" s="122"/>
      <c r="G26" s="122"/>
      <c r="H26" s="122"/>
      <c r="I26" s="122"/>
      <c r="J26" s="122"/>
      <c r="K26" s="122"/>
      <c r="L26" s="122"/>
      <c r="M26" s="122">
        <v>0.4</v>
      </c>
      <c r="N26" s="122">
        <v>0.4</v>
      </c>
      <c r="O26" s="122">
        <v>0.4</v>
      </c>
      <c r="P26" s="122"/>
    </row>
    <row r="27" spans="1:16" ht="42.75" x14ac:dyDescent="0.25">
      <c r="A27" s="108" t="s">
        <v>261</v>
      </c>
      <c r="B27" s="108" t="s">
        <v>153</v>
      </c>
      <c r="C27" s="109" t="s">
        <v>282</v>
      </c>
      <c r="D27" s="120">
        <f t="shared" si="2"/>
        <v>1</v>
      </c>
      <c r="E27" s="121"/>
      <c r="F27" s="122"/>
      <c r="G27" s="122"/>
      <c r="H27" s="122"/>
      <c r="I27" s="122"/>
      <c r="J27" s="122">
        <v>1</v>
      </c>
      <c r="K27" s="122"/>
      <c r="L27" s="122"/>
      <c r="M27" s="122"/>
      <c r="N27" s="122"/>
      <c r="O27" s="122"/>
      <c r="P27" s="122"/>
    </row>
    <row r="28" spans="1:16" ht="42.75" x14ac:dyDescent="0.25">
      <c r="A28" s="108" t="s">
        <v>261</v>
      </c>
      <c r="B28" s="108" t="s">
        <v>153</v>
      </c>
      <c r="C28" s="109" t="s">
        <v>283</v>
      </c>
      <c r="D28" s="120">
        <f t="shared" si="2"/>
        <v>0.3</v>
      </c>
      <c r="E28" s="121"/>
      <c r="F28" s="122"/>
      <c r="G28" s="122"/>
      <c r="H28" s="122"/>
      <c r="I28" s="122"/>
      <c r="J28" s="122">
        <v>0.3</v>
      </c>
      <c r="K28" s="122"/>
      <c r="L28" s="122"/>
      <c r="M28" s="122"/>
      <c r="N28" s="122"/>
      <c r="O28" s="122"/>
      <c r="P28" s="122"/>
    </row>
    <row r="29" spans="1:16" ht="42.75" x14ac:dyDescent="0.25">
      <c r="A29" s="108" t="s">
        <v>261</v>
      </c>
      <c r="B29" s="108" t="s">
        <v>153</v>
      </c>
      <c r="C29" s="109" t="s">
        <v>284</v>
      </c>
      <c r="D29" s="120">
        <f t="shared" si="2"/>
        <v>0.03</v>
      </c>
      <c r="E29" s="121"/>
      <c r="F29" s="122"/>
      <c r="G29" s="122"/>
      <c r="H29" s="122"/>
      <c r="I29" s="122"/>
      <c r="J29" s="122">
        <v>0.03</v>
      </c>
      <c r="K29" s="122"/>
      <c r="L29" s="122"/>
      <c r="M29" s="122"/>
      <c r="N29" s="122"/>
      <c r="O29" s="122"/>
      <c r="P29" s="122"/>
    </row>
    <row r="30" spans="1:16" ht="42.75" x14ac:dyDescent="0.25">
      <c r="A30" s="108" t="s">
        <v>261</v>
      </c>
      <c r="B30" s="108" t="s">
        <v>153</v>
      </c>
      <c r="C30" s="109" t="s">
        <v>285</v>
      </c>
      <c r="D30" s="120">
        <f t="shared" si="2"/>
        <v>0.04</v>
      </c>
      <c r="E30" s="121"/>
      <c r="F30" s="122"/>
      <c r="G30" s="122"/>
      <c r="H30" s="122"/>
      <c r="I30" s="122"/>
      <c r="J30" s="122">
        <v>0.04</v>
      </c>
      <c r="K30" s="122"/>
      <c r="L30" s="122"/>
      <c r="M30" s="122"/>
      <c r="N30" s="122"/>
      <c r="O30" s="122"/>
      <c r="P30" s="122"/>
    </row>
    <row r="31" spans="1:16" ht="42.75" x14ac:dyDescent="0.25">
      <c r="A31" s="108" t="s">
        <v>261</v>
      </c>
      <c r="B31" s="108" t="s">
        <v>153</v>
      </c>
      <c r="C31" s="109" t="s">
        <v>286</v>
      </c>
      <c r="D31" s="120">
        <f t="shared" si="2"/>
        <v>0.2</v>
      </c>
      <c r="E31" s="121"/>
      <c r="F31" s="122"/>
      <c r="G31" s="122"/>
      <c r="H31" s="122"/>
      <c r="I31" s="122"/>
      <c r="J31" s="122">
        <v>0.2</v>
      </c>
      <c r="K31" s="122"/>
      <c r="L31" s="122"/>
      <c r="M31" s="122"/>
      <c r="N31" s="122"/>
      <c r="O31" s="122"/>
      <c r="P31" s="122"/>
    </row>
    <row r="32" spans="1:16" ht="42.75" x14ac:dyDescent="0.25">
      <c r="A32" s="108" t="s">
        <v>261</v>
      </c>
      <c r="B32" s="108" t="s">
        <v>153</v>
      </c>
      <c r="C32" s="109" t="s">
        <v>287</v>
      </c>
      <c r="D32" s="120">
        <f t="shared" si="2"/>
        <v>2.8</v>
      </c>
      <c r="E32" s="121"/>
      <c r="F32" s="122"/>
      <c r="G32" s="122"/>
      <c r="H32" s="122"/>
      <c r="I32" s="122"/>
      <c r="J32" s="122"/>
      <c r="K32" s="122"/>
      <c r="L32" s="122"/>
      <c r="M32" s="122">
        <v>0.8</v>
      </c>
      <c r="N32" s="122">
        <v>1</v>
      </c>
      <c r="O32" s="122">
        <v>1</v>
      </c>
      <c r="P32" s="122"/>
    </row>
    <row r="33" spans="1:16" ht="42.75" x14ac:dyDescent="0.25">
      <c r="A33" s="108" t="s">
        <v>261</v>
      </c>
      <c r="B33" s="108" t="s">
        <v>153</v>
      </c>
      <c r="C33" s="109" t="s">
        <v>288</v>
      </c>
      <c r="D33" s="120">
        <f t="shared" si="2"/>
        <v>1.4</v>
      </c>
      <c r="E33" s="121"/>
      <c r="F33" s="122"/>
      <c r="G33" s="122"/>
      <c r="H33" s="122"/>
      <c r="I33" s="122"/>
      <c r="J33" s="122"/>
      <c r="K33" s="122"/>
      <c r="L33" s="122"/>
      <c r="M33" s="122">
        <v>0.4</v>
      </c>
      <c r="N33" s="122">
        <v>0.5</v>
      </c>
      <c r="O33" s="122">
        <v>0.5</v>
      </c>
      <c r="P33" s="122"/>
    </row>
    <row r="34" spans="1:16" ht="42.75" x14ac:dyDescent="0.25">
      <c r="A34" s="108" t="s">
        <v>261</v>
      </c>
      <c r="B34" s="108" t="s">
        <v>153</v>
      </c>
      <c r="C34" s="109" t="s">
        <v>289</v>
      </c>
      <c r="D34" s="120">
        <f t="shared" si="2"/>
        <v>4.5</v>
      </c>
      <c r="E34" s="121"/>
      <c r="F34" s="122"/>
      <c r="G34" s="122"/>
      <c r="H34" s="122"/>
      <c r="I34" s="122"/>
      <c r="J34" s="122"/>
      <c r="K34" s="122"/>
      <c r="L34" s="122"/>
      <c r="M34" s="122"/>
      <c r="N34" s="122">
        <v>2</v>
      </c>
      <c r="O34" s="122">
        <v>2.5</v>
      </c>
      <c r="P34" s="122"/>
    </row>
    <row r="35" spans="1:16" ht="42.75" x14ac:dyDescent="0.25">
      <c r="A35" s="108" t="s">
        <v>261</v>
      </c>
      <c r="B35" s="108" t="s">
        <v>153</v>
      </c>
      <c r="C35" s="109" t="s">
        <v>290</v>
      </c>
      <c r="D35" s="120">
        <f t="shared" si="2"/>
        <v>0.05</v>
      </c>
      <c r="E35" s="121"/>
      <c r="F35" s="122"/>
      <c r="G35" s="122"/>
      <c r="H35" s="122"/>
      <c r="I35" s="122"/>
      <c r="J35" s="122">
        <v>0.05</v>
      </c>
      <c r="K35" s="122"/>
      <c r="L35" s="122"/>
      <c r="M35" s="122"/>
      <c r="N35" s="122"/>
      <c r="O35" s="122"/>
      <c r="P35" s="122"/>
    </row>
    <row r="36" spans="1:16" ht="42.75" x14ac:dyDescent="0.25">
      <c r="A36" s="108" t="s">
        <v>261</v>
      </c>
      <c r="B36" s="108" t="s">
        <v>153</v>
      </c>
      <c r="C36" s="109" t="s">
        <v>291</v>
      </c>
      <c r="D36" s="120">
        <f t="shared" si="2"/>
        <v>0.03</v>
      </c>
      <c r="E36" s="121"/>
      <c r="F36" s="122"/>
      <c r="G36" s="122"/>
      <c r="H36" s="122"/>
      <c r="I36" s="122"/>
      <c r="J36" s="122">
        <v>0.03</v>
      </c>
      <c r="K36" s="122"/>
      <c r="L36" s="122"/>
      <c r="M36" s="122"/>
      <c r="N36" s="122"/>
      <c r="O36" s="122"/>
      <c r="P36" s="122"/>
    </row>
    <row r="37" spans="1:16" ht="42.75" x14ac:dyDescent="0.25">
      <c r="A37" s="108" t="s">
        <v>261</v>
      </c>
      <c r="B37" s="108" t="s">
        <v>153</v>
      </c>
      <c r="C37" s="109" t="s">
        <v>292</v>
      </c>
      <c r="D37" s="120">
        <f t="shared" si="2"/>
        <v>0.02</v>
      </c>
      <c r="E37" s="121"/>
      <c r="F37" s="122"/>
      <c r="G37" s="122"/>
      <c r="H37" s="122"/>
      <c r="I37" s="122"/>
      <c r="J37" s="122">
        <v>0.02</v>
      </c>
      <c r="K37" s="122"/>
      <c r="L37" s="122"/>
      <c r="M37" s="122"/>
      <c r="N37" s="122"/>
      <c r="O37" s="122"/>
      <c r="P37" s="122"/>
    </row>
    <row r="38" spans="1:16" ht="42.75" x14ac:dyDescent="0.25">
      <c r="A38" s="108" t="s">
        <v>261</v>
      </c>
      <c r="B38" s="108" t="s">
        <v>153</v>
      </c>
      <c r="C38" s="109" t="s">
        <v>293</v>
      </c>
      <c r="D38" s="120">
        <f t="shared" si="2"/>
        <v>0.7</v>
      </c>
      <c r="E38" s="121"/>
      <c r="F38" s="122"/>
      <c r="G38" s="122"/>
      <c r="H38" s="122"/>
      <c r="I38" s="122"/>
      <c r="J38" s="122"/>
      <c r="K38" s="122"/>
      <c r="L38" s="122">
        <v>0.35</v>
      </c>
      <c r="M38" s="122">
        <v>0.35</v>
      </c>
      <c r="N38" s="122"/>
      <c r="O38" s="122"/>
      <c r="P38" s="122"/>
    </row>
    <row r="39" spans="1:16" ht="42.75" x14ac:dyDescent="0.25">
      <c r="A39" s="108" t="s">
        <v>261</v>
      </c>
      <c r="B39" s="108" t="s">
        <v>153</v>
      </c>
      <c r="C39" s="109" t="s">
        <v>294</v>
      </c>
      <c r="D39" s="120">
        <f t="shared" si="2"/>
        <v>0.7</v>
      </c>
      <c r="E39" s="121"/>
      <c r="F39" s="122"/>
      <c r="G39" s="122"/>
      <c r="H39" s="122"/>
      <c r="I39" s="122"/>
      <c r="J39" s="122"/>
      <c r="K39" s="122"/>
      <c r="L39" s="122">
        <v>0.35</v>
      </c>
      <c r="M39" s="122">
        <v>0.35</v>
      </c>
      <c r="N39" s="122"/>
      <c r="O39" s="122"/>
      <c r="P39" s="122"/>
    </row>
    <row r="40" spans="1:16" ht="42.75" x14ac:dyDescent="0.25">
      <c r="A40" s="108" t="s">
        <v>261</v>
      </c>
      <c r="B40" s="108" t="s">
        <v>153</v>
      </c>
      <c r="C40" s="109" t="s">
        <v>295</v>
      </c>
      <c r="D40" s="120">
        <f t="shared" si="2"/>
        <v>1.5</v>
      </c>
      <c r="E40" s="121"/>
      <c r="F40" s="122"/>
      <c r="G40" s="122"/>
      <c r="H40" s="122"/>
      <c r="I40" s="122"/>
      <c r="J40" s="122"/>
      <c r="K40" s="122"/>
      <c r="L40" s="122"/>
      <c r="M40" s="122">
        <v>0.5</v>
      </c>
      <c r="N40" s="122">
        <v>0.5</v>
      </c>
      <c r="O40" s="122">
        <v>0.5</v>
      </c>
      <c r="P40" s="122"/>
    </row>
    <row r="41" spans="1:16" ht="42.75" x14ac:dyDescent="0.25">
      <c r="A41" s="108" t="s">
        <v>261</v>
      </c>
      <c r="B41" s="108" t="s">
        <v>153</v>
      </c>
      <c r="C41" s="109" t="s">
        <v>296</v>
      </c>
      <c r="D41" s="120">
        <f t="shared" si="2"/>
        <v>0.04</v>
      </c>
      <c r="E41" s="121"/>
      <c r="F41" s="122"/>
      <c r="G41" s="122"/>
      <c r="H41" s="122"/>
      <c r="I41" s="122"/>
      <c r="J41" s="122">
        <v>0.04</v>
      </c>
      <c r="K41" s="122"/>
      <c r="L41" s="122"/>
      <c r="M41" s="122"/>
      <c r="N41" s="122"/>
      <c r="O41" s="122"/>
      <c r="P41" s="122"/>
    </row>
    <row r="42" spans="1:16" ht="42.75" x14ac:dyDescent="0.25">
      <c r="A42" s="108" t="s">
        <v>261</v>
      </c>
      <c r="B42" s="108" t="s">
        <v>153</v>
      </c>
      <c r="C42" s="109" t="s">
        <v>297</v>
      </c>
      <c r="D42" s="120">
        <f t="shared" si="2"/>
        <v>0.04</v>
      </c>
      <c r="E42" s="121"/>
      <c r="F42" s="122"/>
      <c r="G42" s="122"/>
      <c r="H42" s="122"/>
      <c r="I42" s="122"/>
      <c r="J42" s="122">
        <v>0.04</v>
      </c>
      <c r="K42" s="122"/>
      <c r="L42" s="122"/>
      <c r="M42" s="122"/>
      <c r="N42" s="122"/>
      <c r="O42" s="122"/>
      <c r="P42" s="122"/>
    </row>
    <row r="43" spans="1:16" ht="42.75" x14ac:dyDescent="0.25">
      <c r="A43" s="108" t="s">
        <v>261</v>
      </c>
      <c r="B43" s="108" t="s">
        <v>153</v>
      </c>
      <c r="C43" s="109" t="s">
        <v>263</v>
      </c>
      <c r="D43" s="120">
        <f t="shared" si="2"/>
        <v>1.8</v>
      </c>
      <c r="E43" s="121"/>
      <c r="F43" s="122"/>
      <c r="G43" s="122"/>
      <c r="H43" s="122"/>
      <c r="I43" s="122"/>
      <c r="J43" s="122"/>
      <c r="K43" s="122"/>
      <c r="L43" s="122"/>
      <c r="M43" s="122"/>
      <c r="N43" s="122"/>
      <c r="O43" s="122">
        <v>0.9</v>
      </c>
      <c r="P43" s="122">
        <v>0.9</v>
      </c>
    </row>
    <row r="44" spans="1:16" ht="42.75" x14ac:dyDescent="0.25">
      <c r="A44" s="108" t="s">
        <v>261</v>
      </c>
      <c r="B44" s="108" t="s">
        <v>153</v>
      </c>
      <c r="C44" s="109" t="s">
        <v>298</v>
      </c>
      <c r="D44" s="120">
        <f t="shared" si="2"/>
        <v>2</v>
      </c>
      <c r="E44" s="121"/>
      <c r="F44" s="122"/>
      <c r="G44" s="122"/>
      <c r="H44" s="122"/>
      <c r="I44" s="122"/>
      <c r="J44" s="122"/>
      <c r="K44" s="122"/>
      <c r="L44" s="122"/>
      <c r="M44" s="122"/>
      <c r="N44" s="122">
        <v>0.5</v>
      </c>
      <c r="O44" s="122">
        <v>0.75</v>
      </c>
      <c r="P44" s="122">
        <v>0.75</v>
      </c>
    </row>
    <row r="45" spans="1:16" ht="42.75" x14ac:dyDescent="0.25">
      <c r="A45" s="108" t="s">
        <v>261</v>
      </c>
      <c r="B45" s="108" t="s">
        <v>153</v>
      </c>
      <c r="C45" s="109" t="s">
        <v>299</v>
      </c>
      <c r="D45" s="120">
        <f t="shared" si="2"/>
        <v>1.5</v>
      </c>
      <c r="E45" s="121"/>
      <c r="F45" s="122"/>
      <c r="G45" s="122"/>
      <c r="H45" s="122"/>
      <c r="I45" s="122"/>
      <c r="J45" s="122"/>
      <c r="K45" s="122"/>
      <c r="L45" s="122"/>
      <c r="M45" s="122"/>
      <c r="N45" s="122">
        <v>0.5</v>
      </c>
      <c r="O45" s="122">
        <v>0.5</v>
      </c>
      <c r="P45" s="122">
        <v>0.5</v>
      </c>
    </row>
    <row r="46" spans="1:16" ht="42.75" x14ac:dyDescent="0.25">
      <c r="A46" s="108" t="s">
        <v>261</v>
      </c>
      <c r="B46" s="108" t="s">
        <v>153</v>
      </c>
      <c r="C46" s="109" t="s">
        <v>300</v>
      </c>
      <c r="D46" s="120">
        <f t="shared" si="2"/>
        <v>0.01</v>
      </c>
      <c r="E46" s="121"/>
      <c r="F46" s="122"/>
      <c r="G46" s="122"/>
      <c r="H46" s="122"/>
      <c r="I46" s="122"/>
      <c r="J46" s="122">
        <v>0.01</v>
      </c>
      <c r="K46" s="122"/>
      <c r="L46" s="122"/>
      <c r="M46" s="122"/>
      <c r="N46" s="122"/>
      <c r="O46" s="122"/>
      <c r="P46" s="122"/>
    </row>
    <row r="47" spans="1:16" ht="42.75" x14ac:dyDescent="0.25">
      <c r="A47" s="108" t="s">
        <v>261</v>
      </c>
      <c r="B47" s="108" t="s">
        <v>153</v>
      </c>
      <c r="C47" s="109" t="s">
        <v>301</v>
      </c>
      <c r="D47" s="120">
        <f t="shared" si="2"/>
        <v>0.8</v>
      </c>
      <c r="E47" s="121"/>
      <c r="F47" s="122"/>
      <c r="G47" s="122"/>
      <c r="H47" s="122"/>
      <c r="I47" s="122"/>
      <c r="J47" s="122"/>
      <c r="K47" s="122"/>
      <c r="L47" s="122"/>
      <c r="M47" s="122"/>
      <c r="N47" s="122"/>
      <c r="O47" s="122">
        <v>0.4</v>
      </c>
      <c r="P47" s="122">
        <v>0.4</v>
      </c>
    </row>
    <row r="48" spans="1:16" ht="42.75" x14ac:dyDescent="0.25">
      <c r="A48" s="108" t="s">
        <v>261</v>
      </c>
      <c r="B48" s="108" t="s">
        <v>153</v>
      </c>
      <c r="C48" s="109" t="s">
        <v>302</v>
      </c>
      <c r="D48" s="120">
        <f t="shared" si="2"/>
        <v>0.30000000000000004</v>
      </c>
      <c r="E48" s="121"/>
      <c r="F48" s="122"/>
      <c r="G48" s="122"/>
      <c r="H48" s="122"/>
      <c r="I48" s="122"/>
      <c r="J48" s="122"/>
      <c r="K48" s="122">
        <v>0.1</v>
      </c>
      <c r="L48" s="122">
        <v>0.2</v>
      </c>
      <c r="M48" s="122"/>
      <c r="N48" s="122"/>
      <c r="O48" s="122"/>
      <c r="P48" s="122"/>
    </row>
    <row r="49" spans="1:16" ht="42.75" x14ac:dyDescent="0.25">
      <c r="A49" s="108" t="s">
        <v>261</v>
      </c>
      <c r="B49" s="108" t="s">
        <v>153</v>
      </c>
      <c r="C49" s="109" t="s">
        <v>303</v>
      </c>
      <c r="D49" s="120">
        <f t="shared" si="2"/>
        <v>17</v>
      </c>
      <c r="E49" s="121"/>
      <c r="F49" s="122"/>
      <c r="G49" s="122"/>
      <c r="H49" s="122"/>
      <c r="I49" s="122"/>
      <c r="J49" s="122"/>
      <c r="K49" s="122">
        <v>2</v>
      </c>
      <c r="L49" s="122">
        <v>3</v>
      </c>
      <c r="M49" s="122">
        <v>3</v>
      </c>
      <c r="N49" s="122">
        <v>3</v>
      </c>
      <c r="O49" s="122">
        <v>3</v>
      </c>
      <c r="P49" s="122">
        <v>3</v>
      </c>
    </row>
    <row r="50" spans="1:16" ht="42.75" x14ac:dyDescent="0.25">
      <c r="A50" s="108" t="s">
        <v>261</v>
      </c>
      <c r="B50" s="108" t="s">
        <v>153</v>
      </c>
      <c r="C50" s="109" t="s">
        <v>304</v>
      </c>
      <c r="D50" s="120">
        <f t="shared" si="2"/>
        <v>9</v>
      </c>
      <c r="E50" s="121"/>
      <c r="F50" s="122"/>
      <c r="G50" s="122"/>
      <c r="H50" s="122"/>
      <c r="I50" s="122"/>
      <c r="J50" s="122"/>
      <c r="K50" s="122"/>
      <c r="L50" s="122"/>
      <c r="M50" s="122"/>
      <c r="N50" s="122">
        <v>3</v>
      </c>
      <c r="O50" s="122">
        <v>3</v>
      </c>
      <c r="P50" s="122">
        <v>3</v>
      </c>
    </row>
    <row r="51" spans="1:16" ht="42.75" x14ac:dyDescent="0.25">
      <c r="A51" s="108" t="s">
        <v>261</v>
      </c>
      <c r="B51" s="108" t="s">
        <v>153</v>
      </c>
      <c r="C51" s="109" t="s">
        <v>305</v>
      </c>
      <c r="D51" s="120">
        <f t="shared" si="2"/>
        <v>0.01</v>
      </c>
      <c r="E51" s="121"/>
      <c r="F51" s="122"/>
      <c r="G51" s="122"/>
      <c r="H51" s="122"/>
      <c r="I51" s="122"/>
      <c r="J51" s="122">
        <v>0.01</v>
      </c>
      <c r="K51" s="122"/>
      <c r="L51" s="122"/>
      <c r="M51" s="122"/>
      <c r="N51" s="122"/>
      <c r="O51" s="122"/>
      <c r="P51" s="122"/>
    </row>
    <row r="52" spans="1:16" ht="57" x14ac:dyDescent="0.25">
      <c r="A52" s="108" t="s">
        <v>261</v>
      </c>
      <c r="B52" s="108" t="s">
        <v>153</v>
      </c>
      <c r="C52" s="109" t="s">
        <v>306</v>
      </c>
      <c r="D52" s="120">
        <f t="shared" si="2"/>
        <v>0.01</v>
      </c>
      <c r="E52" s="121"/>
      <c r="F52" s="122"/>
      <c r="G52" s="122"/>
      <c r="H52" s="122"/>
      <c r="I52" s="122"/>
      <c r="J52" s="122">
        <v>0.01</v>
      </c>
      <c r="K52" s="122"/>
      <c r="L52" s="122"/>
      <c r="M52" s="122"/>
      <c r="N52" s="122"/>
      <c r="O52" s="122"/>
      <c r="P52" s="122"/>
    </row>
    <row r="53" spans="1:16" ht="42.75" x14ac:dyDescent="0.25">
      <c r="A53" s="108" t="s">
        <v>261</v>
      </c>
      <c r="B53" s="108" t="s">
        <v>153</v>
      </c>
      <c r="C53" s="109" t="s">
        <v>307</v>
      </c>
      <c r="D53" s="120">
        <f t="shared" si="2"/>
        <v>0.8</v>
      </c>
      <c r="E53" s="121"/>
      <c r="F53" s="122"/>
      <c r="G53" s="122"/>
      <c r="H53" s="122"/>
      <c r="I53" s="122"/>
      <c r="J53" s="122"/>
      <c r="K53" s="122"/>
      <c r="L53" s="122"/>
      <c r="M53" s="122">
        <v>0.4</v>
      </c>
      <c r="N53" s="122">
        <v>0.4</v>
      </c>
      <c r="O53" s="122"/>
      <c r="P53" s="122"/>
    </row>
    <row r="54" spans="1:16" ht="42.75" x14ac:dyDescent="0.25">
      <c r="A54" s="108" t="s">
        <v>261</v>
      </c>
      <c r="B54" s="108" t="s">
        <v>153</v>
      </c>
      <c r="C54" s="109" t="s">
        <v>308</v>
      </c>
      <c r="D54" s="120">
        <f t="shared" si="2"/>
        <v>0.03</v>
      </c>
      <c r="E54" s="121"/>
      <c r="F54" s="122"/>
      <c r="G54" s="122"/>
      <c r="H54" s="122"/>
      <c r="I54" s="122"/>
      <c r="J54" s="122"/>
      <c r="K54" s="122">
        <v>0.03</v>
      </c>
      <c r="L54" s="122"/>
      <c r="M54" s="122"/>
      <c r="N54" s="122"/>
      <c r="O54" s="122"/>
      <c r="P54" s="122"/>
    </row>
    <row r="55" spans="1:16" ht="42.75" x14ac:dyDescent="0.25">
      <c r="A55" s="108" t="s">
        <v>261</v>
      </c>
      <c r="B55" s="108" t="s">
        <v>153</v>
      </c>
      <c r="C55" s="109" t="s">
        <v>309</v>
      </c>
      <c r="D55" s="120">
        <f t="shared" si="2"/>
        <v>6</v>
      </c>
      <c r="E55" s="121"/>
      <c r="F55" s="122"/>
      <c r="G55" s="122"/>
      <c r="H55" s="122"/>
      <c r="I55" s="122"/>
      <c r="J55" s="122"/>
      <c r="K55" s="122"/>
      <c r="L55" s="122"/>
      <c r="M55" s="122"/>
      <c r="N55" s="122">
        <v>2</v>
      </c>
      <c r="O55" s="122">
        <v>2</v>
      </c>
      <c r="P55" s="122">
        <v>2</v>
      </c>
    </row>
    <row r="56" spans="1:16" ht="42.75" x14ac:dyDescent="0.25">
      <c r="A56" s="108" t="s">
        <v>261</v>
      </c>
      <c r="B56" s="108" t="s">
        <v>153</v>
      </c>
      <c r="C56" s="109" t="s">
        <v>310</v>
      </c>
      <c r="D56" s="120">
        <f t="shared" si="2"/>
        <v>6</v>
      </c>
      <c r="E56" s="121"/>
      <c r="F56" s="122"/>
      <c r="G56" s="122"/>
      <c r="H56" s="122"/>
      <c r="I56" s="122"/>
      <c r="J56" s="122"/>
      <c r="K56" s="122"/>
      <c r="L56" s="122"/>
      <c r="M56" s="122"/>
      <c r="N56" s="122">
        <v>2</v>
      </c>
      <c r="O56" s="122">
        <v>2</v>
      </c>
      <c r="P56" s="122">
        <v>2</v>
      </c>
    </row>
    <row r="57" spans="1:16" ht="42.75" x14ac:dyDescent="0.25">
      <c r="A57" s="108" t="s">
        <v>261</v>
      </c>
      <c r="B57" s="108" t="s">
        <v>153</v>
      </c>
      <c r="C57" s="109" t="s">
        <v>311</v>
      </c>
      <c r="D57" s="120">
        <f t="shared" si="2"/>
        <v>5</v>
      </c>
      <c r="E57" s="121"/>
      <c r="F57" s="122"/>
      <c r="G57" s="122"/>
      <c r="H57" s="122"/>
      <c r="I57" s="122"/>
      <c r="J57" s="122"/>
      <c r="K57" s="122"/>
      <c r="L57" s="122">
        <v>1</v>
      </c>
      <c r="M57" s="122">
        <v>1</v>
      </c>
      <c r="N57" s="122">
        <v>1</v>
      </c>
      <c r="O57" s="122">
        <v>1</v>
      </c>
      <c r="P57" s="122">
        <v>1</v>
      </c>
    </row>
    <row r="58" spans="1:16" ht="42.75" x14ac:dyDescent="0.25">
      <c r="A58" s="108" t="s">
        <v>261</v>
      </c>
      <c r="B58" s="108" t="s">
        <v>153</v>
      </c>
      <c r="C58" s="109" t="s">
        <v>312</v>
      </c>
      <c r="D58" s="120">
        <f t="shared" si="2"/>
        <v>5</v>
      </c>
      <c r="E58" s="121"/>
      <c r="F58" s="122"/>
      <c r="G58" s="122"/>
      <c r="H58" s="122"/>
      <c r="I58" s="122"/>
      <c r="J58" s="122"/>
      <c r="K58" s="122"/>
      <c r="L58" s="122">
        <v>1</v>
      </c>
      <c r="M58" s="122">
        <v>1</v>
      </c>
      <c r="N58" s="122">
        <v>1</v>
      </c>
      <c r="O58" s="122">
        <v>1</v>
      </c>
      <c r="P58" s="122">
        <v>1</v>
      </c>
    </row>
    <row r="59" spans="1:16" ht="42.75" x14ac:dyDescent="0.25">
      <c r="A59" s="108" t="s">
        <v>261</v>
      </c>
      <c r="B59" s="108" t="s">
        <v>153</v>
      </c>
      <c r="C59" s="109" t="s">
        <v>313</v>
      </c>
      <c r="D59" s="120">
        <f t="shared" si="2"/>
        <v>0.04</v>
      </c>
      <c r="E59" s="121"/>
      <c r="F59" s="122"/>
      <c r="G59" s="122"/>
      <c r="H59" s="122"/>
      <c r="I59" s="122"/>
      <c r="J59" s="122">
        <v>0.04</v>
      </c>
      <c r="K59" s="122"/>
      <c r="L59" s="122"/>
      <c r="M59" s="122"/>
      <c r="N59" s="122"/>
      <c r="O59" s="122"/>
      <c r="P59" s="122"/>
    </row>
    <row r="60" spans="1:16" ht="42.75" x14ac:dyDescent="0.25">
      <c r="A60" s="108" t="s">
        <v>261</v>
      </c>
      <c r="B60" s="108" t="s">
        <v>153</v>
      </c>
      <c r="C60" s="109" t="s">
        <v>314</v>
      </c>
      <c r="D60" s="120">
        <f t="shared" si="2"/>
        <v>0.04</v>
      </c>
      <c r="E60" s="121"/>
      <c r="F60" s="122"/>
      <c r="G60" s="122"/>
      <c r="H60" s="122"/>
      <c r="I60" s="122"/>
      <c r="J60" s="122">
        <v>0.04</v>
      </c>
      <c r="K60" s="122"/>
      <c r="L60" s="122"/>
      <c r="M60" s="122"/>
      <c r="N60" s="122"/>
      <c r="O60" s="122"/>
      <c r="P60" s="122"/>
    </row>
    <row r="61" spans="1:16" ht="42.75" x14ac:dyDescent="0.25">
      <c r="A61" s="108" t="s">
        <v>261</v>
      </c>
      <c r="B61" s="108" t="s">
        <v>153</v>
      </c>
      <c r="C61" s="109" t="s">
        <v>315</v>
      </c>
      <c r="D61" s="120">
        <f t="shared" si="2"/>
        <v>0.02</v>
      </c>
      <c r="E61" s="121"/>
      <c r="F61" s="122"/>
      <c r="G61" s="122"/>
      <c r="H61" s="122"/>
      <c r="I61" s="122"/>
      <c r="J61" s="122">
        <v>0.02</v>
      </c>
      <c r="K61" s="122"/>
      <c r="L61" s="122"/>
      <c r="M61" s="122"/>
      <c r="N61" s="122"/>
      <c r="O61" s="122"/>
      <c r="P61" s="122"/>
    </row>
    <row r="62" spans="1:16" ht="42.75" x14ac:dyDescent="0.25">
      <c r="A62" s="108" t="s">
        <v>261</v>
      </c>
      <c r="B62" s="108" t="s">
        <v>153</v>
      </c>
      <c r="C62" s="109" t="s">
        <v>316</v>
      </c>
      <c r="D62" s="120">
        <f t="shared" si="2"/>
        <v>0.04</v>
      </c>
      <c r="E62" s="121"/>
      <c r="F62" s="122"/>
      <c r="G62" s="122"/>
      <c r="H62" s="122"/>
      <c r="I62" s="122"/>
      <c r="J62" s="122">
        <v>0.04</v>
      </c>
      <c r="K62" s="122"/>
      <c r="L62" s="122"/>
      <c r="M62" s="122"/>
      <c r="N62" s="122"/>
      <c r="O62" s="122"/>
      <c r="P62" s="122"/>
    </row>
    <row r="63" spans="1:16" ht="42.75" x14ac:dyDescent="0.25">
      <c r="A63" s="108" t="s">
        <v>261</v>
      </c>
      <c r="B63" s="108" t="s">
        <v>153</v>
      </c>
      <c r="C63" s="109" t="s">
        <v>317</v>
      </c>
      <c r="D63" s="120">
        <f t="shared" si="2"/>
        <v>0.01</v>
      </c>
      <c r="E63" s="121"/>
      <c r="F63" s="122"/>
      <c r="G63" s="122"/>
      <c r="H63" s="122"/>
      <c r="I63" s="122"/>
      <c r="J63" s="122">
        <v>0.01</v>
      </c>
      <c r="K63" s="122"/>
      <c r="L63" s="122"/>
      <c r="M63" s="122"/>
      <c r="N63" s="122"/>
      <c r="O63" s="122"/>
      <c r="P63" s="122"/>
    </row>
    <row r="64" spans="1:16" ht="42.75" x14ac:dyDescent="0.25">
      <c r="A64" s="108" t="s">
        <v>261</v>
      </c>
      <c r="B64" s="108" t="s">
        <v>153</v>
      </c>
      <c r="C64" s="109" t="s">
        <v>318</v>
      </c>
      <c r="D64" s="120">
        <f t="shared" si="2"/>
        <v>1</v>
      </c>
      <c r="E64" s="121"/>
      <c r="F64" s="122"/>
      <c r="G64" s="122"/>
      <c r="H64" s="122"/>
      <c r="I64" s="122"/>
      <c r="J64" s="122"/>
      <c r="K64" s="122"/>
      <c r="L64" s="122"/>
      <c r="M64" s="122"/>
      <c r="N64" s="122"/>
      <c r="O64" s="122"/>
      <c r="P64" s="122">
        <v>1</v>
      </c>
    </row>
    <row r="65" spans="1:16" ht="42.75" x14ac:dyDescent="0.25">
      <c r="A65" s="108" t="s">
        <v>261</v>
      </c>
      <c r="B65" s="108" t="s">
        <v>153</v>
      </c>
      <c r="C65" s="109" t="s">
        <v>265</v>
      </c>
      <c r="D65" s="120">
        <f t="shared" si="2"/>
        <v>5.6</v>
      </c>
      <c r="E65" s="121"/>
      <c r="F65" s="122"/>
      <c r="G65" s="122"/>
      <c r="H65" s="122"/>
      <c r="I65" s="122"/>
      <c r="J65" s="122"/>
      <c r="K65" s="122"/>
      <c r="L65" s="122"/>
      <c r="M65" s="122"/>
      <c r="N65" s="122">
        <v>1</v>
      </c>
      <c r="O65" s="122">
        <v>2</v>
      </c>
      <c r="P65" s="122">
        <v>2.6</v>
      </c>
    </row>
    <row r="66" spans="1:16" ht="42.75" x14ac:dyDescent="0.25">
      <c r="A66" s="108" t="s">
        <v>261</v>
      </c>
      <c r="B66" s="108" t="s">
        <v>153</v>
      </c>
      <c r="C66" s="109" t="s">
        <v>319</v>
      </c>
      <c r="D66" s="120">
        <f t="shared" si="2"/>
        <v>2.8</v>
      </c>
      <c r="E66" s="121"/>
      <c r="F66" s="122"/>
      <c r="G66" s="122"/>
      <c r="H66" s="122"/>
      <c r="I66" s="122">
        <v>1</v>
      </c>
      <c r="J66" s="122">
        <v>1.8</v>
      </c>
      <c r="K66" s="122"/>
      <c r="L66" s="122"/>
      <c r="M66" s="122"/>
      <c r="N66" s="122"/>
      <c r="O66" s="122"/>
      <c r="P66" s="122"/>
    </row>
    <row r="67" spans="1:16" ht="42.75" x14ac:dyDescent="0.25">
      <c r="A67" s="108" t="s">
        <v>261</v>
      </c>
      <c r="B67" s="108" t="s">
        <v>153</v>
      </c>
      <c r="C67" s="109" t="s">
        <v>320</v>
      </c>
      <c r="D67" s="120">
        <f t="shared" si="2"/>
        <v>2</v>
      </c>
      <c r="E67" s="121"/>
      <c r="F67" s="122"/>
      <c r="G67" s="122"/>
      <c r="H67" s="122"/>
      <c r="I67" s="122"/>
      <c r="J67" s="122"/>
      <c r="K67" s="122"/>
      <c r="L67" s="122"/>
      <c r="M67" s="122"/>
      <c r="N67" s="122">
        <v>1</v>
      </c>
      <c r="O67" s="122">
        <v>1</v>
      </c>
      <c r="P67" s="122"/>
    </row>
    <row r="68" spans="1:16" ht="42.75" x14ac:dyDescent="0.25">
      <c r="A68" s="108" t="s">
        <v>261</v>
      </c>
      <c r="B68" s="108" t="s">
        <v>153</v>
      </c>
      <c r="C68" s="109" t="s">
        <v>321</v>
      </c>
      <c r="D68" s="120">
        <f t="shared" si="2"/>
        <v>1.2</v>
      </c>
      <c r="E68" s="121"/>
      <c r="F68" s="122"/>
      <c r="G68" s="122"/>
      <c r="H68" s="122"/>
      <c r="I68" s="122"/>
      <c r="J68" s="122"/>
      <c r="K68" s="122"/>
      <c r="L68" s="122"/>
      <c r="M68" s="122"/>
      <c r="N68" s="122"/>
      <c r="O68" s="122">
        <v>0.6</v>
      </c>
      <c r="P68" s="122">
        <v>0.6</v>
      </c>
    </row>
    <row r="69" spans="1:16" ht="42.75" x14ac:dyDescent="0.25">
      <c r="A69" s="108" t="s">
        <v>261</v>
      </c>
      <c r="B69" s="108" t="s">
        <v>153</v>
      </c>
      <c r="C69" s="109" t="s">
        <v>322</v>
      </c>
      <c r="D69" s="120">
        <f t="shared" si="2"/>
        <v>1.2</v>
      </c>
      <c r="E69" s="121"/>
      <c r="F69" s="122"/>
      <c r="G69" s="122"/>
      <c r="H69" s="122"/>
      <c r="I69" s="122"/>
      <c r="J69" s="122"/>
      <c r="K69" s="122"/>
      <c r="L69" s="122"/>
      <c r="M69" s="122"/>
      <c r="N69" s="122"/>
      <c r="O69" s="122">
        <v>0.6</v>
      </c>
      <c r="P69" s="122">
        <v>0.6</v>
      </c>
    </row>
    <row r="70" spans="1:16" ht="42.75" x14ac:dyDescent="0.25">
      <c r="A70" s="108" t="s">
        <v>261</v>
      </c>
      <c r="B70" s="108" t="s">
        <v>153</v>
      </c>
      <c r="C70" s="109" t="s">
        <v>323</v>
      </c>
      <c r="D70" s="120">
        <f t="shared" si="2"/>
        <v>0.8</v>
      </c>
      <c r="E70" s="121"/>
      <c r="F70" s="122"/>
      <c r="G70" s="122"/>
      <c r="H70" s="122"/>
      <c r="I70" s="122"/>
      <c r="J70" s="122"/>
      <c r="K70" s="122"/>
      <c r="L70" s="122"/>
      <c r="M70" s="122"/>
      <c r="N70" s="122"/>
      <c r="O70" s="122">
        <v>0.4</v>
      </c>
      <c r="P70" s="122">
        <v>0.4</v>
      </c>
    </row>
    <row r="71" spans="1:16" ht="42.75" x14ac:dyDescent="0.25">
      <c r="A71" s="108" t="s">
        <v>261</v>
      </c>
      <c r="B71" s="108" t="s">
        <v>153</v>
      </c>
      <c r="C71" s="109" t="s">
        <v>324</v>
      </c>
      <c r="D71" s="120">
        <f t="shared" si="2"/>
        <v>0.01</v>
      </c>
      <c r="E71" s="121"/>
      <c r="F71" s="122"/>
      <c r="G71" s="122"/>
      <c r="H71" s="122"/>
      <c r="I71" s="122"/>
      <c r="J71" s="122">
        <v>0.01</v>
      </c>
      <c r="K71" s="122"/>
      <c r="L71" s="122"/>
      <c r="M71" s="122"/>
      <c r="N71" s="122"/>
      <c r="O71" s="122"/>
      <c r="P71" s="122"/>
    </row>
    <row r="72" spans="1:16" ht="42.75" x14ac:dyDescent="0.25">
      <c r="A72" s="108" t="s">
        <v>261</v>
      </c>
      <c r="B72" s="108" t="s">
        <v>153</v>
      </c>
      <c r="C72" s="109" t="s">
        <v>325</v>
      </c>
      <c r="D72" s="120">
        <f t="shared" si="2"/>
        <v>14</v>
      </c>
      <c r="E72" s="121"/>
      <c r="F72" s="122"/>
      <c r="G72" s="122"/>
      <c r="H72" s="122"/>
      <c r="I72" s="122"/>
      <c r="J72" s="122"/>
      <c r="K72" s="122"/>
      <c r="L72" s="122"/>
      <c r="M72" s="122">
        <v>3</v>
      </c>
      <c r="N72" s="122">
        <v>3</v>
      </c>
      <c r="O72" s="122">
        <v>4</v>
      </c>
      <c r="P72" s="122">
        <v>4</v>
      </c>
    </row>
    <row r="73" spans="1:16" ht="42.75" x14ac:dyDescent="0.25">
      <c r="A73" s="108" t="s">
        <v>261</v>
      </c>
      <c r="B73" s="108" t="s">
        <v>153</v>
      </c>
      <c r="C73" s="109" t="s">
        <v>267</v>
      </c>
      <c r="D73" s="120">
        <f t="shared" si="2"/>
        <v>2.5</v>
      </c>
      <c r="E73" s="121"/>
      <c r="F73" s="122"/>
      <c r="G73" s="122"/>
      <c r="H73" s="122"/>
      <c r="I73" s="122"/>
      <c r="J73" s="122"/>
      <c r="K73" s="122"/>
      <c r="L73" s="122"/>
      <c r="M73" s="122"/>
      <c r="N73" s="122"/>
      <c r="O73" s="122">
        <v>1</v>
      </c>
      <c r="P73" s="122">
        <v>1.5</v>
      </c>
    </row>
    <row r="74" spans="1:16" ht="42.75" x14ac:dyDescent="0.25">
      <c r="A74" s="108" t="s">
        <v>261</v>
      </c>
      <c r="B74" s="108" t="s">
        <v>153</v>
      </c>
      <c r="C74" s="109" t="s">
        <v>326</v>
      </c>
      <c r="D74" s="120">
        <f t="shared" si="2"/>
        <v>0.8</v>
      </c>
      <c r="E74" s="121"/>
      <c r="F74" s="122"/>
      <c r="G74" s="122"/>
      <c r="H74" s="122"/>
      <c r="I74" s="122"/>
      <c r="J74" s="122"/>
      <c r="K74" s="122"/>
      <c r="L74" s="122"/>
      <c r="M74" s="122">
        <v>0.4</v>
      </c>
      <c r="N74" s="122">
        <v>0.4</v>
      </c>
      <c r="O74" s="122"/>
      <c r="P74" s="122"/>
    </row>
    <row r="75" spans="1:16" ht="42.75" x14ac:dyDescent="0.25">
      <c r="A75" s="108" t="s">
        <v>261</v>
      </c>
      <c r="B75" s="108" t="s">
        <v>153</v>
      </c>
      <c r="C75" s="109" t="s">
        <v>327</v>
      </c>
      <c r="D75" s="120">
        <f t="shared" si="2"/>
        <v>0.4</v>
      </c>
      <c r="E75" s="121"/>
      <c r="F75" s="122"/>
      <c r="G75" s="122"/>
      <c r="H75" s="122"/>
      <c r="I75" s="122"/>
      <c r="J75" s="122"/>
      <c r="K75" s="122"/>
      <c r="L75" s="122"/>
      <c r="M75" s="122"/>
      <c r="N75" s="122">
        <v>0.4</v>
      </c>
      <c r="O75" s="122"/>
      <c r="P75" s="122"/>
    </row>
    <row r="76" spans="1:16" ht="42.75" x14ac:dyDescent="0.25">
      <c r="A76" s="108" t="s">
        <v>261</v>
      </c>
      <c r="B76" s="108" t="s">
        <v>153</v>
      </c>
      <c r="C76" s="109" t="s">
        <v>328</v>
      </c>
      <c r="D76" s="120">
        <f t="shared" si="2"/>
        <v>0.8</v>
      </c>
      <c r="E76" s="121"/>
      <c r="F76" s="122"/>
      <c r="G76" s="122"/>
      <c r="H76" s="122"/>
      <c r="I76" s="122"/>
      <c r="J76" s="122"/>
      <c r="K76" s="122"/>
      <c r="L76" s="122"/>
      <c r="M76" s="122"/>
      <c r="N76" s="122">
        <v>0.4</v>
      </c>
      <c r="O76" s="122">
        <v>0.4</v>
      </c>
      <c r="P76" s="122"/>
    </row>
    <row r="77" spans="1:16" ht="42.75" x14ac:dyDescent="0.25">
      <c r="A77" s="108" t="s">
        <v>261</v>
      </c>
      <c r="B77" s="108" t="s">
        <v>153</v>
      </c>
      <c r="C77" s="109" t="s">
        <v>329</v>
      </c>
      <c r="D77" s="120">
        <f t="shared" si="2"/>
        <v>0.02</v>
      </c>
      <c r="E77" s="121"/>
      <c r="F77" s="122"/>
      <c r="G77" s="122"/>
      <c r="H77" s="122"/>
      <c r="I77" s="122"/>
      <c r="J77" s="122">
        <v>0.02</v>
      </c>
      <c r="K77" s="122"/>
      <c r="L77" s="122"/>
      <c r="M77" s="122"/>
      <c r="N77" s="122"/>
      <c r="O77" s="122"/>
      <c r="P77" s="122"/>
    </row>
    <row r="78" spans="1:16" ht="42.75" x14ac:dyDescent="0.25">
      <c r="A78" s="108" t="s">
        <v>261</v>
      </c>
      <c r="B78" s="108" t="s">
        <v>153</v>
      </c>
      <c r="C78" s="109" t="s">
        <v>287</v>
      </c>
      <c r="D78" s="120">
        <f t="shared" ref="D78:D104" si="3">SUM(E78:P78)</f>
        <v>0.9</v>
      </c>
      <c r="E78" s="121"/>
      <c r="F78" s="122"/>
      <c r="G78" s="122"/>
      <c r="H78" s="122"/>
      <c r="I78" s="122"/>
      <c r="J78" s="122"/>
      <c r="K78" s="122"/>
      <c r="L78" s="122"/>
      <c r="M78" s="122"/>
      <c r="N78" s="122">
        <v>0.45</v>
      </c>
      <c r="O78" s="122">
        <v>0.45</v>
      </c>
      <c r="P78" s="122"/>
    </row>
    <row r="79" spans="1:16" ht="42.75" x14ac:dyDescent="0.25">
      <c r="A79" s="108" t="s">
        <v>261</v>
      </c>
      <c r="B79" s="108" t="s">
        <v>153</v>
      </c>
      <c r="C79" s="109" t="s">
        <v>330</v>
      </c>
      <c r="D79" s="120">
        <f t="shared" si="3"/>
        <v>0.02</v>
      </c>
      <c r="E79" s="121"/>
      <c r="F79" s="122"/>
      <c r="G79" s="122"/>
      <c r="H79" s="122"/>
      <c r="I79" s="122"/>
      <c r="J79" s="122">
        <v>0.02</v>
      </c>
      <c r="K79" s="122"/>
      <c r="L79" s="122"/>
      <c r="M79" s="122"/>
      <c r="N79" s="122"/>
      <c r="O79" s="122"/>
      <c r="P79" s="122"/>
    </row>
    <row r="80" spans="1:16" ht="42.75" x14ac:dyDescent="0.25">
      <c r="A80" s="108" t="s">
        <v>261</v>
      </c>
      <c r="B80" s="108" t="s">
        <v>153</v>
      </c>
      <c r="C80" s="109" t="s">
        <v>331</v>
      </c>
      <c r="D80" s="120">
        <f t="shared" si="3"/>
        <v>0.45</v>
      </c>
      <c r="E80" s="121"/>
      <c r="F80" s="122"/>
      <c r="G80" s="122"/>
      <c r="H80" s="122"/>
      <c r="I80" s="122">
        <v>0.2</v>
      </c>
      <c r="J80" s="122">
        <v>0.25</v>
      </c>
      <c r="K80" s="122"/>
      <c r="L80" s="122"/>
      <c r="M80" s="122"/>
      <c r="N80" s="122"/>
      <c r="O80" s="122"/>
      <c r="P80" s="122"/>
    </row>
    <row r="81" spans="1:16" ht="42.75" x14ac:dyDescent="0.25">
      <c r="A81" s="108" t="s">
        <v>261</v>
      </c>
      <c r="B81" s="108" t="s">
        <v>153</v>
      </c>
      <c r="C81" s="109" t="s">
        <v>332</v>
      </c>
      <c r="D81" s="120">
        <f t="shared" si="3"/>
        <v>1.2</v>
      </c>
      <c r="E81" s="121"/>
      <c r="F81" s="122"/>
      <c r="G81" s="122"/>
      <c r="H81" s="122"/>
      <c r="I81" s="122"/>
      <c r="J81" s="122"/>
      <c r="K81" s="122"/>
      <c r="L81" s="122"/>
      <c r="M81" s="122"/>
      <c r="N81" s="122">
        <v>0.6</v>
      </c>
      <c r="O81" s="122">
        <v>0.6</v>
      </c>
      <c r="P81" s="122"/>
    </row>
    <row r="82" spans="1:16" ht="42.75" x14ac:dyDescent="0.25">
      <c r="A82" s="108" t="s">
        <v>261</v>
      </c>
      <c r="B82" s="108" t="s">
        <v>153</v>
      </c>
      <c r="C82" s="109" t="s">
        <v>333</v>
      </c>
      <c r="D82" s="120">
        <f t="shared" si="3"/>
        <v>1.2</v>
      </c>
      <c r="E82" s="121"/>
      <c r="F82" s="122"/>
      <c r="G82" s="122"/>
      <c r="H82" s="122"/>
      <c r="I82" s="122"/>
      <c r="J82" s="122"/>
      <c r="K82" s="122"/>
      <c r="L82" s="122"/>
      <c r="M82" s="122"/>
      <c r="N82" s="122">
        <v>0.6</v>
      </c>
      <c r="O82" s="122">
        <v>0.6</v>
      </c>
      <c r="P82" s="122"/>
    </row>
    <row r="83" spans="1:16" ht="42.75" x14ac:dyDescent="0.25">
      <c r="A83" s="108" t="s">
        <v>261</v>
      </c>
      <c r="B83" s="108" t="s">
        <v>153</v>
      </c>
      <c r="C83" s="109" t="s">
        <v>334</v>
      </c>
      <c r="D83" s="120">
        <f t="shared" si="3"/>
        <v>1</v>
      </c>
      <c r="E83" s="121"/>
      <c r="F83" s="122"/>
      <c r="G83" s="122"/>
      <c r="H83" s="122"/>
      <c r="I83" s="122"/>
      <c r="J83" s="122"/>
      <c r="K83" s="122"/>
      <c r="L83" s="122"/>
      <c r="M83" s="122">
        <v>0.1</v>
      </c>
      <c r="N83" s="122">
        <v>0.2</v>
      </c>
      <c r="O83" s="122">
        <v>0.7</v>
      </c>
      <c r="P83" s="122"/>
    </row>
    <row r="84" spans="1:16" ht="42.75" x14ac:dyDescent="0.25">
      <c r="A84" s="108" t="s">
        <v>261</v>
      </c>
      <c r="B84" s="108" t="s">
        <v>153</v>
      </c>
      <c r="C84" s="109" t="s">
        <v>335</v>
      </c>
      <c r="D84" s="120">
        <f t="shared" si="3"/>
        <v>2.5</v>
      </c>
      <c r="E84" s="121"/>
      <c r="F84" s="122"/>
      <c r="G84" s="122"/>
      <c r="H84" s="122"/>
      <c r="I84" s="122"/>
      <c r="J84" s="122"/>
      <c r="K84" s="122"/>
      <c r="L84" s="122"/>
      <c r="M84" s="122">
        <v>0.5</v>
      </c>
      <c r="N84" s="122">
        <v>1</v>
      </c>
      <c r="O84" s="122">
        <v>1</v>
      </c>
      <c r="P84" s="122"/>
    </row>
    <row r="85" spans="1:16" ht="42.75" x14ac:dyDescent="0.25">
      <c r="A85" s="108" t="s">
        <v>261</v>
      </c>
      <c r="B85" s="108" t="s">
        <v>153</v>
      </c>
      <c r="C85" s="109" t="s">
        <v>336</v>
      </c>
      <c r="D85" s="120">
        <f t="shared" si="3"/>
        <v>0.4</v>
      </c>
      <c r="E85" s="121"/>
      <c r="F85" s="122"/>
      <c r="G85" s="122"/>
      <c r="H85" s="122"/>
      <c r="I85" s="122"/>
      <c r="J85" s="122"/>
      <c r="K85" s="122"/>
      <c r="L85" s="122">
        <v>0.4</v>
      </c>
      <c r="M85" s="122"/>
      <c r="N85" s="122"/>
      <c r="O85" s="122"/>
      <c r="P85" s="122"/>
    </row>
    <row r="86" spans="1:16" ht="42.75" x14ac:dyDescent="0.25">
      <c r="A86" s="108" t="s">
        <v>261</v>
      </c>
      <c r="B86" s="108" t="s">
        <v>153</v>
      </c>
      <c r="C86" s="109" t="s">
        <v>337</v>
      </c>
      <c r="D86" s="120">
        <f t="shared" si="3"/>
        <v>0.4</v>
      </c>
      <c r="E86" s="121"/>
      <c r="F86" s="122"/>
      <c r="G86" s="122"/>
      <c r="H86" s="122"/>
      <c r="I86" s="122"/>
      <c r="J86" s="122"/>
      <c r="K86" s="122"/>
      <c r="L86" s="122">
        <v>0.4</v>
      </c>
      <c r="M86" s="122"/>
      <c r="N86" s="122"/>
      <c r="O86" s="122"/>
      <c r="P86" s="122"/>
    </row>
    <row r="87" spans="1:16" ht="42.75" x14ac:dyDescent="0.25">
      <c r="A87" s="108" t="s">
        <v>261</v>
      </c>
      <c r="B87" s="108" t="s">
        <v>153</v>
      </c>
      <c r="C87" s="109" t="s">
        <v>338</v>
      </c>
      <c r="D87" s="120">
        <f t="shared" si="3"/>
        <v>0.4</v>
      </c>
      <c r="E87" s="121"/>
      <c r="F87" s="122"/>
      <c r="G87" s="122"/>
      <c r="H87" s="122"/>
      <c r="I87" s="122"/>
      <c r="J87" s="122"/>
      <c r="K87" s="122"/>
      <c r="L87" s="122">
        <v>0.4</v>
      </c>
      <c r="M87" s="122"/>
      <c r="N87" s="122"/>
      <c r="O87" s="122"/>
      <c r="P87" s="122"/>
    </row>
    <row r="88" spans="1:16" ht="42.75" x14ac:dyDescent="0.25">
      <c r="A88" s="108" t="s">
        <v>261</v>
      </c>
      <c r="B88" s="108" t="s">
        <v>153</v>
      </c>
      <c r="C88" s="109" t="s">
        <v>339</v>
      </c>
      <c r="D88" s="120">
        <f t="shared" si="3"/>
        <v>0.4</v>
      </c>
      <c r="E88" s="121"/>
      <c r="F88" s="122"/>
      <c r="G88" s="122"/>
      <c r="H88" s="122"/>
      <c r="I88" s="122"/>
      <c r="J88" s="122"/>
      <c r="K88" s="122"/>
      <c r="L88" s="122">
        <v>0.4</v>
      </c>
      <c r="M88" s="122"/>
      <c r="N88" s="122"/>
      <c r="O88" s="122"/>
      <c r="P88" s="122"/>
    </row>
    <row r="89" spans="1:16" ht="42.75" x14ac:dyDescent="0.25">
      <c r="A89" s="108" t="s">
        <v>261</v>
      </c>
      <c r="B89" s="108" t="s">
        <v>153</v>
      </c>
      <c r="C89" s="109" t="s">
        <v>340</v>
      </c>
      <c r="D89" s="120">
        <f t="shared" si="3"/>
        <v>0.5</v>
      </c>
      <c r="E89" s="121"/>
      <c r="F89" s="122"/>
      <c r="G89" s="122"/>
      <c r="H89" s="122"/>
      <c r="I89" s="122"/>
      <c r="J89" s="122"/>
      <c r="K89" s="122"/>
      <c r="L89" s="122">
        <v>0.5</v>
      </c>
      <c r="M89" s="122"/>
      <c r="N89" s="122"/>
      <c r="O89" s="122"/>
      <c r="P89" s="122"/>
    </row>
    <row r="90" spans="1:16" ht="42.75" x14ac:dyDescent="0.25">
      <c r="A90" s="108" t="s">
        <v>261</v>
      </c>
      <c r="B90" s="108" t="s">
        <v>153</v>
      </c>
      <c r="C90" s="109" t="s">
        <v>341</v>
      </c>
      <c r="D90" s="120">
        <f t="shared" si="3"/>
        <v>2</v>
      </c>
      <c r="E90" s="123"/>
      <c r="F90" s="124"/>
      <c r="G90" s="124"/>
      <c r="H90" s="124"/>
      <c r="I90" s="124"/>
      <c r="J90" s="124"/>
      <c r="K90" s="124"/>
      <c r="L90" s="124"/>
      <c r="M90" s="124">
        <v>1</v>
      </c>
      <c r="N90" s="124">
        <v>1</v>
      </c>
      <c r="O90" s="124"/>
      <c r="P90" s="124"/>
    </row>
    <row r="91" spans="1:16" ht="42.75" x14ac:dyDescent="0.25">
      <c r="A91" s="108" t="s">
        <v>261</v>
      </c>
      <c r="B91" s="108" t="s">
        <v>153</v>
      </c>
      <c r="C91" s="109" t="s">
        <v>342</v>
      </c>
      <c r="D91" s="120">
        <f t="shared" si="3"/>
        <v>1.2</v>
      </c>
      <c r="E91" s="123"/>
      <c r="F91" s="124"/>
      <c r="G91" s="124"/>
      <c r="H91" s="124"/>
      <c r="I91" s="124"/>
      <c r="J91" s="124"/>
      <c r="K91" s="124"/>
      <c r="L91" s="124"/>
      <c r="M91" s="124">
        <v>0.6</v>
      </c>
      <c r="N91" s="124">
        <v>0.6</v>
      </c>
      <c r="O91" s="124"/>
      <c r="P91" s="124"/>
    </row>
    <row r="92" spans="1:16" ht="42.75" x14ac:dyDescent="0.25">
      <c r="A92" s="108" t="s">
        <v>261</v>
      </c>
      <c r="B92" s="108" t="s">
        <v>153</v>
      </c>
      <c r="C92" s="109" t="s">
        <v>343</v>
      </c>
      <c r="D92" s="120">
        <f t="shared" si="3"/>
        <v>4</v>
      </c>
      <c r="E92" s="123"/>
      <c r="F92" s="124"/>
      <c r="G92" s="124"/>
      <c r="H92" s="124"/>
      <c r="I92" s="124"/>
      <c r="J92" s="124"/>
      <c r="K92" s="124"/>
      <c r="L92" s="124"/>
      <c r="M92" s="124">
        <v>1</v>
      </c>
      <c r="N92" s="124">
        <v>1</v>
      </c>
      <c r="O92" s="124">
        <v>1</v>
      </c>
      <c r="P92" s="124">
        <v>1</v>
      </c>
    </row>
    <row r="93" spans="1:16" ht="42.75" x14ac:dyDescent="0.25">
      <c r="A93" s="108" t="s">
        <v>261</v>
      </c>
      <c r="B93" s="108" t="s">
        <v>153</v>
      </c>
      <c r="C93" s="109" t="s">
        <v>344</v>
      </c>
      <c r="D93" s="120">
        <f t="shared" si="3"/>
        <v>4</v>
      </c>
      <c r="E93" s="123"/>
      <c r="F93" s="124"/>
      <c r="G93" s="124"/>
      <c r="H93" s="124"/>
      <c r="I93" s="124"/>
      <c r="J93" s="124"/>
      <c r="K93" s="124"/>
      <c r="L93" s="124"/>
      <c r="M93" s="124">
        <v>1</v>
      </c>
      <c r="N93" s="124">
        <v>1</v>
      </c>
      <c r="O93" s="124">
        <v>1</v>
      </c>
      <c r="P93" s="124">
        <v>1</v>
      </c>
    </row>
    <row r="94" spans="1:16" ht="42.75" x14ac:dyDescent="0.25">
      <c r="A94" s="108" t="s">
        <v>261</v>
      </c>
      <c r="B94" s="108" t="s">
        <v>153</v>
      </c>
      <c r="C94" s="109" t="s">
        <v>345</v>
      </c>
      <c r="D94" s="120">
        <f t="shared" si="3"/>
        <v>2.4</v>
      </c>
      <c r="E94" s="123"/>
      <c r="F94" s="124"/>
      <c r="G94" s="124"/>
      <c r="H94" s="124"/>
      <c r="I94" s="124"/>
      <c r="J94" s="124"/>
      <c r="K94" s="124"/>
      <c r="L94" s="124">
        <v>0.4</v>
      </c>
      <c r="M94" s="124">
        <v>0.5</v>
      </c>
      <c r="N94" s="124">
        <v>0.5</v>
      </c>
      <c r="O94" s="124">
        <v>0.5</v>
      </c>
      <c r="P94" s="124">
        <v>0.5</v>
      </c>
    </row>
    <row r="95" spans="1:16" ht="42.75" x14ac:dyDescent="0.25">
      <c r="A95" s="108" t="s">
        <v>261</v>
      </c>
      <c r="B95" s="108" t="s">
        <v>153</v>
      </c>
      <c r="C95" s="109" t="s">
        <v>346</v>
      </c>
      <c r="D95" s="120">
        <f t="shared" si="3"/>
        <v>2</v>
      </c>
      <c r="E95" s="123"/>
      <c r="F95" s="124"/>
      <c r="G95" s="124"/>
      <c r="H95" s="124"/>
      <c r="I95" s="124"/>
      <c r="J95" s="124"/>
      <c r="K95" s="124"/>
      <c r="L95" s="124"/>
      <c r="M95" s="124">
        <v>0.5</v>
      </c>
      <c r="N95" s="124">
        <v>0.5</v>
      </c>
      <c r="O95" s="124">
        <v>0.5</v>
      </c>
      <c r="P95" s="124">
        <v>0.5</v>
      </c>
    </row>
    <row r="96" spans="1:16" ht="42.75" x14ac:dyDescent="0.25">
      <c r="A96" s="108" t="s">
        <v>261</v>
      </c>
      <c r="B96" s="108" t="s">
        <v>153</v>
      </c>
      <c r="C96" s="109" t="s">
        <v>347</v>
      </c>
      <c r="D96" s="120">
        <f t="shared" si="3"/>
        <v>4</v>
      </c>
      <c r="E96" s="123"/>
      <c r="F96" s="124"/>
      <c r="G96" s="124"/>
      <c r="H96" s="124"/>
      <c r="I96" s="124"/>
      <c r="J96" s="124"/>
      <c r="K96" s="124"/>
      <c r="L96" s="124"/>
      <c r="M96" s="124">
        <v>1</v>
      </c>
      <c r="N96" s="124">
        <v>1</v>
      </c>
      <c r="O96" s="124">
        <v>1</v>
      </c>
      <c r="P96" s="124">
        <v>1</v>
      </c>
    </row>
    <row r="97" spans="1:16" ht="42.75" x14ac:dyDescent="0.25">
      <c r="A97" s="108" t="s">
        <v>261</v>
      </c>
      <c r="B97" s="108" t="s">
        <v>153</v>
      </c>
      <c r="C97" s="109" t="s">
        <v>348</v>
      </c>
      <c r="D97" s="120">
        <f t="shared" si="3"/>
        <v>1.5</v>
      </c>
      <c r="E97" s="123"/>
      <c r="F97" s="124"/>
      <c r="G97" s="124"/>
      <c r="H97" s="124"/>
      <c r="I97" s="124"/>
      <c r="J97" s="124"/>
      <c r="K97" s="124"/>
      <c r="L97" s="124"/>
      <c r="M97" s="124"/>
      <c r="N97" s="124">
        <v>0.5</v>
      </c>
      <c r="O97" s="124">
        <v>0.5</v>
      </c>
      <c r="P97" s="124">
        <v>0.5</v>
      </c>
    </row>
    <row r="98" spans="1:16" ht="42.75" x14ac:dyDescent="0.25">
      <c r="A98" s="108" t="s">
        <v>261</v>
      </c>
      <c r="B98" s="108" t="s">
        <v>153</v>
      </c>
      <c r="C98" s="109" t="s">
        <v>349</v>
      </c>
      <c r="D98" s="120">
        <f t="shared" si="3"/>
        <v>0.5</v>
      </c>
      <c r="E98" s="123"/>
      <c r="F98" s="124"/>
      <c r="G98" s="124"/>
      <c r="H98" s="124"/>
      <c r="I98" s="124"/>
      <c r="J98" s="124"/>
      <c r="K98" s="124"/>
      <c r="L98" s="124"/>
      <c r="M98" s="124"/>
      <c r="N98" s="124">
        <v>0.5</v>
      </c>
      <c r="O98" s="124"/>
      <c r="P98" s="124"/>
    </row>
    <row r="99" spans="1:16" s="125" customFormat="1" ht="42.75" x14ac:dyDescent="0.25">
      <c r="A99" s="108" t="s">
        <v>261</v>
      </c>
      <c r="B99" s="108" t="s">
        <v>153</v>
      </c>
      <c r="C99" s="109" t="s">
        <v>350</v>
      </c>
      <c r="D99" s="120">
        <f t="shared" si="3"/>
        <v>17</v>
      </c>
      <c r="E99" s="123"/>
      <c r="F99" s="124"/>
      <c r="G99" s="124"/>
      <c r="H99" s="124"/>
      <c r="I99" s="124"/>
      <c r="J99" s="124"/>
      <c r="K99" s="124"/>
      <c r="L99" s="124">
        <v>3</v>
      </c>
      <c r="M99" s="124">
        <v>3</v>
      </c>
      <c r="N99" s="124">
        <v>3</v>
      </c>
      <c r="O99" s="124">
        <v>4</v>
      </c>
      <c r="P99" s="124">
        <v>4</v>
      </c>
    </row>
    <row r="100" spans="1:16" ht="42.75" x14ac:dyDescent="0.25">
      <c r="A100" s="108" t="s">
        <v>261</v>
      </c>
      <c r="B100" s="108" t="s">
        <v>153</v>
      </c>
      <c r="C100" s="109" t="s">
        <v>351</v>
      </c>
      <c r="D100" s="120">
        <f t="shared" si="3"/>
        <v>3.5</v>
      </c>
      <c r="E100" s="123"/>
      <c r="F100" s="124"/>
      <c r="G100" s="124"/>
      <c r="H100" s="124"/>
      <c r="I100" s="124"/>
      <c r="J100" s="124"/>
      <c r="K100" s="124"/>
      <c r="L100" s="124">
        <v>0.5</v>
      </c>
      <c r="M100" s="124">
        <v>1</v>
      </c>
      <c r="N100" s="124">
        <v>1</v>
      </c>
      <c r="O100" s="124">
        <v>1</v>
      </c>
      <c r="P100" s="124"/>
    </row>
    <row r="101" spans="1:16" ht="42.75" x14ac:dyDescent="0.25">
      <c r="A101" s="108" t="s">
        <v>261</v>
      </c>
      <c r="B101" s="108" t="s">
        <v>153</v>
      </c>
      <c r="C101" s="109" t="s">
        <v>352</v>
      </c>
      <c r="D101" s="120">
        <f t="shared" si="3"/>
        <v>2</v>
      </c>
      <c r="E101" s="121"/>
      <c r="F101" s="122"/>
      <c r="G101" s="122"/>
      <c r="H101" s="122"/>
      <c r="I101" s="122"/>
      <c r="J101" s="122">
        <v>0.2</v>
      </c>
      <c r="K101" s="122">
        <v>0.3</v>
      </c>
      <c r="L101" s="122">
        <v>0.3</v>
      </c>
      <c r="M101" s="122">
        <v>0.3</v>
      </c>
      <c r="N101" s="122">
        <v>0.3</v>
      </c>
      <c r="O101" s="122">
        <v>0.3</v>
      </c>
      <c r="P101" s="122">
        <v>0.3</v>
      </c>
    </row>
    <row r="102" spans="1:16" ht="42.75" x14ac:dyDescent="0.25">
      <c r="A102" s="126" t="s">
        <v>373</v>
      </c>
      <c r="B102" s="108" t="s">
        <v>153</v>
      </c>
      <c r="C102" s="127" t="s">
        <v>374</v>
      </c>
      <c r="D102" s="120">
        <f t="shared" si="3"/>
        <v>16.100000000000041</v>
      </c>
      <c r="E102" s="128">
        <v>1.3416666666666699</v>
      </c>
      <c r="F102" s="129">
        <v>1.3416666666666699</v>
      </c>
      <c r="G102" s="129">
        <v>1.3416666666666699</v>
      </c>
      <c r="H102" s="129">
        <v>1.3416666666666699</v>
      </c>
      <c r="I102" s="129">
        <v>1.3416666666666699</v>
      </c>
      <c r="J102" s="129">
        <v>1.3416666666666699</v>
      </c>
      <c r="K102" s="129">
        <v>1.3416666666666699</v>
      </c>
      <c r="L102" s="129">
        <v>1.3416666666666699</v>
      </c>
      <c r="M102" s="129">
        <v>1.3416666666666699</v>
      </c>
      <c r="N102" s="129">
        <v>1.3416666666666699</v>
      </c>
      <c r="O102" s="129">
        <v>1.3416666666666699</v>
      </c>
      <c r="P102" s="129">
        <v>1.3416666666666699</v>
      </c>
    </row>
    <row r="103" spans="1:16" ht="42.75" x14ac:dyDescent="0.25">
      <c r="A103" s="126" t="s">
        <v>373</v>
      </c>
      <c r="B103" s="108" t="s">
        <v>153</v>
      </c>
      <c r="C103" s="127" t="s">
        <v>375</v>
      </c>
      <c r="D103" s="120">
        <f t="shared" si="3"/>
        <v>17.900000000000045</v>
      </c>
      <c r="E103" s="128">
        <v>1.49166666666667</v>
      </c>
      <c r="F103" s="129">
        <v>1.49166666666667</v>
      </c>
      <c r="G103" s="129">
        <v>1.49166666666667</v>
      </c>
      <c r="H103" s="129">
        <v>1.49166666666667</v>
      </c>
      <c r="I103" s="129">
        <v>1.49166666666667</v>
      </c>
      <c r="J103" s="129">
        <v>1.49166666666667</v>
      </c>
      <c r="K103" s="129">
        <v>1.49166666666667</v>
      </c>
      <c r="L103" s="129">
        <v>1.49166666666667</v>
      </c>
      <c r="M103" s="129">
        <v>1.49166666666667</v>
      </c>
      <c r="N103" s="129">
        <v>1.49166666666667</v>
      </c>
      <c r="O103" s="129">
        <v>1.49166666666667</v>
      </c>
      <c r="P103" s="129">
        <v>1.49166666666667</v>
      </c>
    </row>
    <row r="104" spans="1:16" ht="42.75" x14ac:dyDescent="0.25">
      <c r="A104" s="126" t="s">
        <v>373</v>
      </c>
      <c r="B104" s="108" t="s">
        <v>153</v>
      </c>
      <c r="C104" s="127" t="s">
        <v>376</v>
      </c>
      <c r="D104" s="120">
        <f t="shared" si="3"/>
        <v>18.999999999999961</v>
      </c>
      <c r="E104" s="130">
        <v>1.5833333333333299</v>
      </c>
      <c r="F104" s="131">
        <v>1.5833333333333299</v>
      </c>
      <c r="G104" s="131">
        <v>1.5833333333333299</v>
      </c>
      <c r="H104" s="131">
        <v>1.5833333333333299</v>
      </c>
      <c r="I104" s="131">
        <v>1.5833333333333299</v>
      </c>
      <c r="J104" s="131">
        <v>1.5833333333333299</v>
      </c>
      <c r="K104" s="131">
        <v>1.5833333333333299</v>
      </c>
      <c r="L104" s="131">
        <v>1.5833333333333299</v>
      </c>
      <c r="M104" s="131">
        <v>1.5833333333333299</v>
      </c>
      <c r="N104" s="131">
        <v>1.5833333333333299</v>
      </c>
      <c r="O104" s="131">
        <v>1.5833333333333299</v>
      </c>
      <c r="P104" s="131">
        <v>1.5833333333333299</v>
      </c>
    </row>
    <row r="105" spans="1:16" x14ac:dyDescent="0.25">
      <c r="A105" s="396" t="s">
        <v>131</v>
      </c>
      <c r="B105" s="383"/>
      <c r="C105" s="383"/>
      <c r="D105" s="132">
        <f>SUM(D13:D104)</f>
        <v>231.16000000000011</v>
      </c>
      <c r="E105" s="132">
        <f t="shared" ref="E105:P105" si="4">SUM(E13:E104)</f>
        <v>4.4166666666666696</v>
      </c>
      <c r="F105" s="132">
        <f t="shared" si="4"/>
        <v>4.4166666666666696</v>
      </c>
      <c r="G105" s="132">
        <f t="shared" si="4"/>
        <v>4.5166666666666693</v>
      </c>
      <c r="H105" s="132">
        <f t="shared" si="4"/>
        <v>4.4166666666666696</v>
      </c>
      <c r="I105" s="132">
        <f t="shared" si="4"/>
        <v>5.6166666666666689</v>
      </c>
      <c r="J105" s="132">
        <f t="shared" si="4"/>
        <v>10.846666666666668</v>
      </c>
      <c r="K105" s="132">
        <f t="shared" si="4"/>
        <v>9.5466666666666704</v>
      </c>
      <c r="L105" s="132">
        <f t="shared" si="4"/>
        <v>18.816666666666674</v>
      </c>
      <c r="M105" s="132">
        <f t="shared" si="4"/>
        <v>30.716666666666669</v>
      </c>
      <c r="N105" s="132">
        <f t="shared" si="4"/>
        <v>46.36666666666666</v>
      </c>
      <c r="O105" s="132">
        <f t="shared" si="4"/>
        <v>51.016666666666673</v>
      </c>
      <c r="P105" s="132">
        <f t="shared" si="4"/>
        <v>40.466666666666661</v>
      </c>
    </row>
    <row r="106" spans="1:16" x14ac:dyDescent="0.25">
      <c r="A106" s="397"/>
      <c r="B106" s="362"/>
      <c r="C106" s="362"/>
      <c r="D106" s="133"/>
      <c r="E106" s="398">
        <f>+E105+F105+G105</f>
        <v>13.350000000000009</v>
      </c>
      <c r="F106" s="398"/>
      <c r="G106" s="398"/>
      <c r="H106" s="398">
        <f>+H105+I105+J105</f>
        <v>20.880000000000006</v>
      </c>
      <c r="I106" s="398"/>
      <c r="J106" s="398"/>
      <c r="K106" s="398">
        <f>+K105+L105+M105</f>
        <v>59.080000000000013</v>
      </c>
      <c r="L106" s="398"/>
      <c r="M106" s="398"/>
      <c r="N106" s="398">
        <f>+N105+O105+P105</f>
        <v>137.85</v>
      </c>
      <c r="O106" s="398"/>
      <c r="P106" s="398"/>
    </row>
    <row r="107" spans="1:16" s="137" customFormat="1" x14ac:dyDescent="0.25">
      <c r="A107" s="134"/>
      <c r="B107" s="134"/>
      <c r="C107" s="134"/>
      <c r="D107" s="135"/>
      <c r="E107" s="136"/>
      <c r="F107" s="136"/>
      <c r="G107" s="136"/>
      <c r="H107" s="136"/>
      <c r="I107" s="136"/>
      <c r="J107" s="136">
        <f>+E106+H106</f>
        <v>34.230000000000018</v>
      </c>
      <c r="K107" s="136"/>
      <c r="L107" s="136"/>
      <c r="M107" s="136">
        <f>+K106+J107</f>
        <v>93.310000000000031</v>
      </c>
      <c r="N107" s="136"/>
      <c r="O107" s="136"/>
      <c r="P107" s="136">
        <f>+N106+M107</f>
        <v>231.16000000000003</v>
      </c>
    </row>
    <row r="108" spans="1:16" ht="28.5" x14ac:dyDescent="0.25">
      <c r="A108" s="103" t="s">
        <v>126</v>
      </c>
      <c r="B108" s="103" t="s">
        <v>127</v>
      </c>
      <c r="C108" s="104" t="s">
        <v>128</v>
      </c>
      <c r="D108" s="138" t="s">
        <v>129</v>
      </c>
      <c r="E108" s="106">
        <v>1</v>
      </c>
      <c r="F108" s="107">
        <v>2</v>
      </c>
      <c r="G108" s="107">
        <v>3</v>
      </c>
      <c r="H108" s="107">
        <v>4</v>
      </c>
      <c r="I108" s="107">
        <v>5</v>
      </c>
      <c r="J108" s="107">
        <v>6</v>
      </c>
      <c r="K108" s="107">
        <v>7</v>
      </c>
      <c r="L108" s="107">
        <v>8</v>
      </c>
      <c r="M108" s="107">
        <v>9</v>
      </c>
      <c r="N108" s="107">
        <v>10</v>
      </c>
      <c r="O108" s="107">
        <v>11</v>
      </c>
      <c r="P108" s="107">
        <v>12</v>
      </c>
    </row>
    <row r="109" spans="1:16" ht="28.5" x14ac:dyDescent="0.25">
      <c r="A109" s="108" t="s">
        <v>261</v>
      </c>
      <c r="B109" s="108" t="s">
        <v>149</v>
      </c>
      <c r="C109" s="109" t="s">
        <v>353</v>
      </c>
      <c r="D109" s="120">
        <f>SUM(E109:P109)</f>
        <v>0.75</v>
      </c>
      <c r="E109" s="121"/>
      <c r="F109" s="122"/>
      <c r="G109" s="122"/>
      <c r="H109" s="122"/>
      <c r="I109" s="122"/>
      <c r="J109" s="122"/>
      <c r="K109" s="122"/>
      <c r="L109" s="122"/>
      <c r="M109" s="122"/>
      <c r="N109" s="122"/>
      <c r="O109" s="122"/>
      <c r="P109" s="122">
        <v>0.75</v>
      </c>
    </row>
    <row r="110" spans="1:16" ht="28.5" x14ac:dyDescent="0.25">
      <c r="A110" s="108" t="s">
        <v>261</v>
      </c>
      <c r="B110" s="108" t="s">
        <v>149</v>
      </c>
      <c r="C110" s="109" t="s">
        <v>353</v>
      </c>
      <c r="D110" s="120">
        <f t="shared" ref="D110:D114" si="5">SUM(E110:P110)</f>
        <v>0.75</v>
      </c>
      <c r="E110" s="121"/>
      <c r="F110" s="122"/>
      <c r="G110" s="122"/>
      <c r="H110" s="122"/>
      <c r="I110" s="122"/>
      <c r="J110" s="122"/>
      <c r="K110" s="122"/>
      <c r="L110" s="122"/>
      <c r="M110" s="122"/>
      <c r="N110" s="122"/>
      <c r="O110" s="122"/>
      <c r="P110" s="122">
        <v>0.75</v>
      </c>
    </row>
    <row r="111" spans="1:16" ht="28.5" x14ac:dyDescent="0.25">
      <c r="A111" s="108" t="s">
        <v>261</v>
      </c>
      <c r="B111" s="108" t="s">
        <v>149</v>
      </c>
      <c r="C111" s="109" t="s">
        <v>354</v>
      </c>
      <c r="D111" s="120">
        <f t="shared" si="5"/>
        <v>0.5</v>
      </c>
      <c r="E111" s="121"/>
      <c r="F111" s="122"/>
      <c r="G111" s="122"/>
      <c r="H111" s="122"/>
      <c r="I111" s="122"/>
      <c r="J111" s="122">
        <v>0.5</v>
      </c>
      <c r="K111" s="122"/>
      <c r="L111" s="122"/>
      <c r="M111" s="122"/>
      <c r="N111" s="122"/>
      <c r="O111" s="122"/>
      <c r="P111" s="122"/>
    </row>
    <row r="112" spans="1:16" ht="28.5" x14ac:dyDescent="0.25">
      <c r="A112" s="139" t="s">
        <v>662</v>
      </c>
      <c r="B112" s="108" t="s">
        <v>149</v>
      </c>
      <c r="C112" s="140" t="s">
        <v>663</v>
      </c>
      <c r="D112" s="120">
        <f t="shared" si="5"/>
        <v>1.19</v>
      </c>
      <c r="E112" s="141"/>
      <c r="F112" s="142">
        <v>0.09</v>
      </c>
      <c r="G112" s="142">
        <v>0.1</v>
      </c>
      <c r="H112" s="142">
        <v>0.1</v>
      </c>
      <c r="I112" s="142">
        <v>0.1</v>
      </c>
      <c r="J112" s="142">
        <v>0.1</v>
      </c>
      <c r="K112" s="142">
        <v>0.1</v>
      </c>
      <c r="L112" s="142">
        <v>0.1</v>
      </c>
      <c r="M112" s="142">
        <v>0.1</v>
      </c>
      <c r="N112" s="142">
        <v>0.1</v>
      </c>
      <c r="O112" s="142">
        <v>0.1</v>
      </c>
      <c r="P112" s="142">
        <v>0.2</v>
      </c>
    </row>
    <row r="113" spans="1:16" ht="28.5" x14ac:dyDescent="0.25">
      <c r="A113" s="139" t="s">
        <v>662</v>
      </c>
      <c r="B113" s="108" t="s">
        <v>149</v>
      </c>
      <c r="C113" s="143" t="s">
        <v>664</v>
      </c>
      <c r="D113" s="120">
        <f t="shared" si="5"/>
        <v>0.54</v>
      </c>
      <c r="E113" s="141"/>
      <c r="F113" s="142"/>
      <c r="G113" s="142"/>
      <c r="H113" s="142">
        <v>0.06</v>
      </c>
      <c r="I113" s="142">
        <v>0.06</v>
      </c>
      <c r="J113" s="142">
        <v>0.06</v>
      </c>
      <c r="K113" s="142">
        <v>0.06</v>
      </c>
      <c r="L113" s="142">
        <v>0.06</v>
      </c>
      <c r="M113" s="142">
        <v>0.06</v>
      </c>
      <c r="N113" s="142">
        <v>0.06</v>
      </c>
      <c r="O113" s="142">
        <v>0.06</v>
      </c>
      <c r="P113" s="142">
        <v>0.06</v>
      </c>
    </row>
    <row r="114" spans="1:16" ht="28.5" x14ac:dyDescent="0.25">
      <c r="A114" s="139" t="s">
        <v>662</v>
      </c>
      <c r="B114" s="108" t="s">
        <v>149</v>
      </c>
      <c r="C114" s="140" t="s">
        <v>665</v>
      </c>
      <c r="D114" s="120">
        <f t="shared" si="5"/>
        <v>0.79999999999999993</v>
      </c>
      <c r="E114" s="141"/>
      <c r="F114" s="144">
        <v>0.1</v>
      </c>
      <c r="G114" s="144">
        <v>0.1</v>
      </c>
      <c r="H114" s="144">
        <v>0.1</v>
      </c>
      <c r="I114" s="144">
        <v>0.1</v>
      </c>
      <c r="J114" s="144">
        <v>0.1</v>
      </c>
      <c r="K114" s="144">
        <v>0.1</v>
      </c>
      <c r="L114" s="144">
        <v>0.1</v>
      </c>
      <c r="M114" s="144">
        <v>0.1</v>
      </c>
      <c r="N114" s="144"/>
      <c r="O114" s="144"/>
      <c r="P114" s="144"/>
    </row>
    <row r="115" spans="1:16" x14ac:dyDescent="0.25">
      <c r="A115" s="383" t="s">
        <v>130</v>
      </c>
      <c r="B115" s="383"/>
      <c r="C115" s="383"/>
      <c r="D115" s="113">
        <f>SUM(D109:D114)</f>
        <v>4.53</v>
      </c>
      <c r="E115" s="145">
        <f t="shared" ref="E115:P115" si="6">SUM(E109:E114)</f>
        <v>0</v>
      </c>
      <c r="F115" s="145">
        <f t="shared" si="6"/>
        <v>0.19</v>
      </c>
      <c r="G115" s="145">
        <f t="shared" si="6"/>
        <v>0.2</v>
      </c>
      <c r="H115" s="145">
        <f t="shared" si="6"/>
        <v>0.26</v>
      </c>
      <c r="I115" s="145">
        <f t="shared" si="6"/>
        <v>0.26</v>
      </c>
      <c r="J115" s="145">
        <f t="shared" si="6"/>
        <v>0.7599999999999999</v>
      </c>
      <c r="K115" s="145">
        <f t="shared" si="6"/>
        <v>0.26</v>
      </c>
      <c r="L115" s="145">
        <f t="shared" si="6"/>
        <v>0.26</v>
      </c>
      <c r="M115" s="145">
        <f t="shared" si="6"/>
        <v>0.26</v>
      </c>
      <c r="N115" s="145">
        <f t="shared" si="6"/>
        <v>0.16</v>
      </c>
      <c r="O115" s="145">
        <f t="shared" si="6"/>
        <v>0.16</v>
      </c>
      <c r="P115" s="145">
        <f t="shared" si="6"/>
        <v>1.76</v>
      </c>
    </row>
    <row r="116" spans="1:16" x14ac:dyDescent="0.25">
      <c r="A116" s="362"/>
      <c r="B116" s="362"/>
      <c r="C116" s="362"/>
      <c r="D116" s="146"/>
      <c r="E116" s="363">
        <f>SUM(E115:G115)</f>
        <v>0.39</v>
      </c>
      <c r="F116" s="364"/>
      <c r="G116" s="364"/>
      <c r="H116" s="364">
        <f>SUM(H115:J115)</f>
        <v>1.2799999999999998</v>
      </c>
      <c r="I116" s="364"/>
      <c r="J116" s="364"/>
      <c r="K116" s="364">
        <f>SUM(K115:M115)</f>
        <v>0.78</v>
      </c>
      <c r="L116" s="364"/>
      <c r="M116" s="365"/>
      <c r="N116" s="365">
        <f>SUM(N115:P115)</f>
        <v>2.08</v>
      </c>
      <c r="O116" s="366"/>
      <c r="P116" s="363"/>
    </row>
    <row r="117" spans="1:16" x14ac:dyDescent="0.25">
      <c r="A117" s="147"/>
      <c r="B117" s="147"/>
      <c r="C117" s="147"/>
      <c r="D117" s="115">
        <f>+D115+D136</f>
        <v>63.03</v>
      </c>
      <c r="E117" s="148"/>
      <c r="F117" s="149">
        <f>+E116/D115</f>
        <v>8.6092715231788075E-2</v>
      </c>
      <c r="G117" s="148"/>
      <c r="H117" s="148">
        <f>+E116+H116</f>
        <v>1.67</v>
      </c>
      <c r="I117" s="149">
        <f>+H117/D115</f>
        <v>0.36865342163355402</v>
      </c>
      <c r="J117" s="148"/>
      <c r="K117" s="148">
        <f>+H117+K116</f>
        <v>2.4500000000000002</v>
      </c>
      <c r="L117" s="149">
        <f>+K117/D115</f>
        <v>0.54083885209713023</v>
      </c>
      <c r="M117" s="148"/>
      <c r="N117" s="148">
        <f>+K117+N116</f>
        <v>4.53</v>
      </c>
      <c r="O117" s="149">
        <f>+N117/D115</f>
        <v>1</v>
      </c>
      <c r="P117" s="148"/>
    </row>
    <row r="118" spans="1:16" ht="28.5" x14ac:dyDescent="0.25">
      <c r="A118" s="103" t="s">
        <v>126</v>
      </c>
      <c r="B118" s="103" t="s">
        <v>127</v>
      </c>
      <c r="C118" s="104" t="s">
        <v>132</v>
      </c>
      <c r="D118" s="105" t="s">
        <v>129</v>
      </c>
      <c r="E118" s="106">
        <v>1</v>
      </c>
      <c r="F118" s="107">
        <v>2</v>
      </c>
      <c r="G118" s="107">
        <v>3</v>
      </c>
      <c r="H118" s="107">
        <v>4</v>
      </c>
      <c r="I118" s="107">
        <v>5</v>
      </c>
      <c r="J118" s="107">
        <v>6</v>
      </c>
      <c r="K118" s="107">
        <v>7</v>
      </c>
      <c r="L118" s="107">
        <v>8</v>
      </c>
      <c r="M118" s="107">
        <v>9</v>
      </c>
      <c r="N118" s="107">
        <v>10</v>
      </c>
      <c r="O118" s="107">
        <v>11</v>
      </c>
      <c r="P118" s="107">
        <v>12</v>
      </c>
    </row>
    <row r="119" spans="1:16" ht="28.5" x14ac:dyDescent="0.25">
      <c r="A119" s="108" t="s">
        <v>261</v>
      </c>
      <c r="B119" s="108" t="s">
        <v>148</v>
      </c>
      <c r="C119" s="109" t="s">
        <v>276</v>
      </c>
      <c r="D119" s="150">
        <f>SUM(E119:P119)</f>
        <v>1</v>
      </c>
      <c r="E119" s="123"/>
      <c r="F119" s="124"/>
      <c r="G119" s="124"/>
      <c r="H119" s="124"/>
      <c r="I119" s="124"/>
      <c r="J119" s="124"/>
      <c r="K119" s="124"/>
      <c r="L119" s="124"/>
      <c r="M119" s="124"/>
      <c r="N119" s="124"/>
      <c r="O119" s="124"/>
      <c r="P119" s="124">
        <v>1</v>
      </c>
    </row>
    <row r="120" spans="1:16" ht="28.5" x14ac:dyDescent="0.25">
      <c r="A120" s="108" t="s">
        <v>261</v>
      </c>
      <c r="B120" s="108" t="s">
        <v>148</v>
      </c>
      <c r="C120" s="109" t="s">
        <v>355</v>
      </c>
      <c r="D120" s="150">
        <f>SUM(E120:P120)</f>
        <v>2</v>
      </c>
      <c r="E120" s="123"/>
      <c r="F120" s="124"/>
      <c r="G120" s="124"/>
      <c r="H120" s="124"/>
      <c r="I120" s="124"/>
      <c r="J120" s="124"/>
      <c r="K120" s="124"/>
      <c r="L120" s="124"/>
      <c r="M120" s="124"/>
      <c r="N120" s="124"/>
      <c r="O120" s="124"/>
      <c r="P120" s="124">
        <v>2</v>
      </c>
    </row>
    <row r="121" spans="1:16" ht="28.5" x14ac:dyDescent="0.25">
      <c r="A121" s="108" t="s">
        <v>261</v>
      </c>
      <c r="B121" s="108" t="s">
        <v>148</v>
      </c>
      <c r="C121" s="109" t="s">
        <v>356</v>
      </c>
      <c r="D121" s="150">
        <f>SUM(E121:P121)</f>
        <v>2</v>
      </c>
      <c r="E121" s="123"/>
      <c r="F121" s="124"/>
      <c r="G121" s="124"/>
      <c r="H121" s="124"/>
      <c r="I121" s="124"/>
      <c r="J121" s="124"/>
      <c r="K121" s="124"/>
      <c r="L121" s="124"/>
      <c r="M121" s="124"/>
      <c r="N121" s="124"/>
      <c r="O121" s="124">
        <v>1</v>
      </c>
      <c r="P121" s="124">
        <v>1</v>
      </c>
    </row>
    <row r="122" spans="1:16" ht="28.5" x14ac:dyDescent="0.25">
      <c r="A122" s="108" t="s">
        <v>261</v>
      </c>
      <c r="B122" s="108" t="s">
        <v>148</v>
      </c>
      <c r="C122" s="109" t="s">
        <v>357</v>
      </c>
      <c r="D122" s="150">
        <f t="shared" ref="D122:D134" si="7">SUM(E122:P122)</f>
        <v>0.1</v>
      </c>
      <c r="E122" s="123"/>
      <c r="F122" s="124"/>
      <c r="G122" s="124"/>
      <c r="H122" s="124"/>
      <c r="I122" s="124"/>
      <c r="J122" s="124"/>
      <c r="K122" s="124"/>
      <c r="L122" s="124"/>
      <c r="M122" s="124"/>
      <c r="N122" s="124"/>
      <c r="O122" s="124"/>
      <c r="P122" s="124">
        <v>0.1</v>
      </c>
    </row>
    <row r="123" spans="1:16" ht="28.5" x14ac:dyDescent="0.25">
      <c r="A123" s="108" t="s">
        <v>261</v>
      </c>
      <c r="B123" s="108" t="s">
        <v>148</v>
      </c>
      <c r="C123" s="109" t="s">
        <v>358</v>
      </c>
      <c r="D123" s="150">
        <f t="shared" si="7"/>
        <v>2</v>
      </c>
      <c r="E123" s="123"/>
      <c r="F123" s="124"/>
      <c r="G123" s="124"/>
      <c r="H123" s="124"/>
      <c r="I123" s="124"/>
      <c r="J123" s="124"/>
      <c r="K123" s="124"/>
      <c r="L123" s="124"/>
      <c r="M123" s="124"/>
      <c r="N123" s="124"/>
      <c r="O123" s="124">
        <v>1</v>
      </c>
      <c r="P123" s="124">
        <v>1</v>
      </c>
    </row>
    <row r="124" spans="1:16" ht="28.5" x14ac:dyDescent="0.25">
      <c r="A124" s="108" t="s">
        <v>261</v>
      </c>
      <c r="B124" s="108" t="s">
        <v>148</v>
      </c>
      <c r="C124" s="109" t="s">
        <v>263</v>
      </c>
      <c r="D124" s="150">
        <f t="shared" si="7"/>
        <v>1</v>
      </c>
      <c r="E124" s="123"/>
      <c r="F124" s="124"/>
      <c r="G124" s="124"/>
      <c r="H124" s="124"/>
      <c r="I124" s="124"/>
      <c r="J124" s="124"/>
      <c r="K124" s="124"/>
      <c r="L124" s="124"/>
      <c r="M124" s="124"/>
      <c r="N124" s="124">
        <v>1</v>
      </c>
      <c r="O124" s="124"/>
      <c r="P124" s="124"/>
    </row>
    <row r="125" spans="1:16" ht="28.5" x14ac:dyDescent="0.25">
      <c r="A125" s="108" t="s">
        <v>261</v>
      </c>
      <c r="B125" s="108" t="s">
        <v>148</v>
      </c>
      <c r="C125" s="109" t="s">
        <v>299</v>
      </c>
      <c r="D125" s="150">
        <f t="shared" si="7"/>
        <v>1</v>
      </c>
      <c r="E125" s="123"/>
      <c r="F125" s="124"/>
      <c r="G125" s="124"/>
      <c r="H125" s="124"/>
      <c r="I125" s="124"/>
      <c r="J125" s="124"/>
      <c r="K125" s="124"/>
      <c r="L125" s="124"/>
      <c r="M125" s="124"/>
      <c r="N125" s="124"/>
      <c r="O125" s="124"/>
      <c r="P125" s="124">
        <v>1</v>
      </c>
    </row>
    <row r="126" spans="1:16" ht="28.5" x14ac:dyDescent="0.25">
      <c r="A126" s="108" t="s">
        <v>261</v>
      </c>
      <c r="B126" s="108" t="s">
        <v>148</v>
      </c>
      <c r="C126" s="109" t="s">
        <v>359</v>
      </c>
      <c r="D126" s="150">
        <f t="shared" si="7"/>
        <v>2.6</v>
      </c>
      <c r="E126" s="123"/>
      <c r="F126" s="124"/>
      <c r="G126" s="124"/>
      <c r="H126" s="124"/>
      <c r="I126" s="124"/>
      <c r="J126" s="124"/>
      <c r="K126" s="124"/>
      <c r="L126" s="124"/>
      <c r="M126" s="124"/>
      <c r="N126" s="124"/>
      <c r="O126" s="124">
        <v>0.6</v>
      </c>
      <c r="P126" s="124">
        <v>2</v>
      </c>
    </row>
    <row r="127" spans="1:16" ht="28.5" x14ac:dyDescent="0.25">
      <c r="A127" s="108" t="s">
        <v>261</v>
      </c>
      <c r="B127" s="108" t="s">
        <v>148</v>
      </c>
      <c r="C127" s="109" t="s">
        <v>360</v>
      </c>
      <c r="D127" s="150">
        <f t="shared" si="7"/>
        <v>2</v>
      </c>
      <c r="E127" s="123"/>
      <c r="F127" s="124"/>
      <c r="G127" s="124"/>
      <c r="H127" s="124"/>
      <c r="I127" s="124"/>
      <c r="J127" s="124"/>
      <c r="K127" s="124"/>
      <c r="L127" s="124"/>
      <c r="M127" s="124"/>
      <c r="N127" s="124"/>
      <c r="O127" s="124">
        <v>1</v>
      </c>
      <c r="P127" s="124">
        <v>1</v>
      </c>
    </row>
    <row r="128" spans="1:16" ht="28.5" x14ac:dyDescent="0.25">
      <c r="A128" s="108" t="s">
        <v>261</v>
      </c>
      <c r="B128" s="108" t="s">
        <v>148</v>
      </c>
      <c r="C128" s="109" t="s">
        <v>361</v>
      </c>
      <c r="D128" s="150">
        <f t="shared" si="7"/>
        <v>5</v>
      </c>
      <c r="E128" s="123"/>
      <c r="F128" s="124"/>
      <c r="G128" s="124"/>
      <c r="H128" s="124"/>
      <c r="I128" s="124"/>
      <c r="J128" s="124"/>
      <c r="K128" s="124"/>
      <c r="L128" s="124"/>
      <c r="M128" s="124"/>
      <c r="N128" s="124">
        <v>1</v>
      </c>
      <c r="O128" s="124">
        <v>2</v>
      </c>
      <c r="P128" s="124">
        <v>2</v>
      </c>
    </row>
    <row r="129" spans="1:16" ht="28.5" x14ac:dyDescent="0.25">
      <c r="A129" s="108" t="s">
        <v>261</v>
      </c>
      <c r="B129" s="108" t="s">
        <v>148</v>
      </c>
      <c r="C129" s="109" t="s">
        <v>309</v>
      </c>
      <c r="D129" s="150">
        <f t="shared" si="7"/>
        <v>0.3</v>
      </c>
      <c r="E129" s="123"/>
      <c r="F129" s="124"/>
      <c r="G129" s="124"/>
      <c r="H129" s="124"/>
      <c r="I129" s="124"/>
      <c r="J129" s="124"/>
      <c r="K129" s="124"/>
      <c r="L129" s="124"/>
      <c r="M129" s="124"/>
      <c r="N129" s="124"/>
      <c r="O129" s="124"/>
      <c r="P129" s="124">
        <v>0.3</v>
      </c>
    </row>
    <row r="130" spans="1:16" ht="28.5" x14ac:dyDescent="0.25">
      <c r="A130" s="108" t="s">
        <v>261</v>
      </c>
      <c r="B130" s="108" t="s">
        <v>148</v>
      </c>
      <c r="C130" s="109" t="s">
        <v>362</v>
      </c>
      <c r="D130" s="150">
        <f t="shared" si="7"/>
        <v>10</v>
      </c>
      <c r="E130" s="123"/>
      <c r="F130" s="124"/>
      <c r="G130" s="124"/>
      <c r="H130" s="124"/>
      <c r="I130" s="124"/>
      <c r="J130" s="124"/>
      <c r="K130" s="124"/>
      <c r="L130" s="124">
        <v>2</v>
      </c>
      <c r="M130" s="124">
        <v>2</v>
      </c>
      <c r="N130" s="124">
        <v>2</v>
      </c>
      <c r="O130" s="124">
        <v>2</v>
      </c>
      <c r="P130" s="124">
        <v>2</v>
      </c>
    </row>
    <row r="131" spans="1:16" ht="28.5" x14ac:dyDescent="0.25">
      <c r="A131" s="108" t="s">
        <v>261</v>
      </c>
      <c r="B131" s="108" t="s">
        <v>148</v>
      </c>
      <c r="C131" s="109" t="s">
        <v>363</v>
      </c>
      <c r="D131" s="150">
        <f t="shared" si="7"/>
        <v>0.8</v>
      </c>
      <c r="E131" s="123"/>
      <c r="F131" s="124"/>
      <c r="G131" s="124"/>
      <c r="H131" s="124"/>
      <c r="I131" s="124"/>
      <c r="J131" s="124">
        <v>0.8</v>
      </c>
      <c r="K131" s="124"/>
      <c r="L131" s="124"/>
      <c r="M131" s="124"/>
      <c r="N131" s="124"/>
      <c r="O131" s="124"/>
      <c r="P131" s="124"/>
    </row>
    <row r="132" spans="1:16" ht="28.5" x14ac:dyDescent="0.25">
      <c r="A132" s="108" t="s">
        <v>261</v>
      </c>
      <c r="B132" s="108" t="s">
        <v>148</v>
      </c>
      <c r="C132" s="109" t="s">
        <v>325</v>
      </c>
      <c r="D132" s="150">
        <f t="shared" si="7"/>
        <v>2.7</v>
      </c>
      <c r="E132" s="123"/>
      <c r="F132" s="124"/>
      <c r="G132" s="124"/>
      <c r="H132" s="124"/>
      <c r="I132" s="124"/>
      <c r="J132" s="124"/>
      <c r="K132" s="124"/>
      <c r="L132" s="124"/>
      <c r="M132" s="124"/>
      <c r="N132" s="124">
        <v>0.7</v>
      </c>
      <c r="O132" s="124">
        <v>1</v>
      </c>
      <c r="P132" s="124">
        <v>1</v>
      </c>
    </row>
    <row r="133" spans="1:16" ht="28.5" x14ac:dyDescent="0.25">
      <c r="A133" s="108" t="s">
        <v>261</v>
      </c>
      <c r="B133" s="108" t="s">
        <v>148</v>
      </c>
      <c r="C133" s="109" t="s">
        <v>364</v>
      </c>
      <c r="D133" s="150">
        <f t="shared" si="7"/>
        <v>9</v>
      </c>
      <c r="E133" s="123"/>
      <c r="F133" s="124"/>
      <c r="G133" s="124">
        <v>1</v>
      </c>
      <c r="H133" s="124">
        <v>1</v>
      </c>
      <c r="I133" s="124">
        <v>1</v>
      </c>
      <c r="J133" s="124">
        <v>1</v>
      </c>
      <c r="K133" s="124">
        <v>1</v>
      </c>
      <c r="L133" s="124">
        <v>1</v>
      </c>
      <c r="M133" s="124">
        <v>1</v>
      </c>
      <c r="N133" s="124">
        <v>1</v>
      </c>
      <c r="O133" s="124">
        <v>1</v>
      </c>
      <c r="P133" s="124"/>
    </row>
    <row r="134" spans="1:16" ht="28.5" x14ac:dyDescent="0.25">
      <c r="A134" s="108" t="s">
        <v>261</v>
      </c>
      <c r="B134" s="108" t="s">
        <v>148</v>
      </c>
      <c r="C134" s="109" t="s">
        <v>288</v>
      </c>
      <c r="D134" s="150">
        <f t="shared" si="7"/>
        <v>8</v>
      </c>
      <c r="E134" s="123"/>
      <c r="F134" s="124"/>
      <c r="G134" s="124"/>
      <c r="H134" s="124"/>
      <c r="I134" s="124"/>
      <c r="J134" s="124"/>
      <c r="K134" s="124"/>
      <c r="L134" s="124"/>
      <c r="M134" s="124">
        <v>2</v>
      </c>
      <c r="N134" s="124">
        <v>2</v>
      </c>
      <c r="O134" s="124">
        <v>2</v>
      </c>
      <c r="P134" s="124">
        <v>2</v>
      </c>
    </row>
    <row r="135" spans="1:16" ht="28.5" x14ac:dyDescent="0.25">
      <c r="A135" s="108" t="s">
        <v>261</v>
      </c>
      <c r="B135" s="108" t="s">
        <v>148</v>
      </c>
      <c r="C135" s="151" t="s">
        <v>366</v>
      </c>
      <c r="D135" s="150">
        <f>SUM(E135:P135)</f>
        <v>9</v>
      </c>
      <c r="E135" s="123"/>
      <c r="F135" s="124"/>
      <c r="G135" s="124"/>
      <c r="H135" s="124"/>
      <c r="I135" s="124"/>
      <c r="J135" s="124"/>
      <c r="K135" s="124"/>
      <c r="L135" s="124"/>
      <c r="M135" s="124">
        <v>4</v>
      </c>
      <c r="N135" s="124"/>
      <c r="O135" s="124"/>
      <c r="P135" s="124">
        <v>5</v>
      </c>
    </row>
    <row r="136" spans="1:16" ht="15" customHeight="1" x14ac:dyDescent="0.25">
      <c r="A136" s="368" t="s">
        <v>148</v>
      </c>
      <c r="B136" s="368"/>
      <c r="C136" s="369"/>
      <c r="D136" s="113">
        <f>SUM(D119:D135)</f>
        <v>58.5</v>
      </c>
      <c r="E136" s="145">
        <f t="shared" ref="E136:P136" si="8">SUM(E119:E135)</f>
        <v>0</v>
      </c>
      <c r="F136" s="113">
        <f t="shared" si="8"/>
        <v>0</v>
      </c>
      <c r="G136" s="113">
        <f t="shared" si="8"/>
        <v>1</v>
      </c>
      <c r="H136" s="113">
        <f t="shared" si="8"/>
        <v>1</v>
      </c>
      <c r="I136" s="113">
        <f t="shared" si="8"/>
        <v>1</v>
      </c>
      <c r="J136" s="113">
        <f t="shared" si="8"/>
        <v>1.8</v>
      </c>
      <c r="K136" s="113">
        <f t="shared" si="8"/>
        <v>1</v>
      </c>
      <c r="L136" s="113">
        <f t="shared" si="8"/>
        <v>3</v>
      </c>
      <c r="M136" s="113">
        <f t="shared" si="8"/>
        <v>9</v>
      </c>
      <c r="N136" s="113">
        <f t="shared" si="8"/>
        <v>7.7</v>
      </c>
      <c r="O136" s="113">
        <f t="shared" si="8"/>
        <v>11.6</v>
      </c>
      <c r="P136" s="113">
        <f t="shared" si="8"/>
        <v>21.4</v>
      </c>
    </row>
    <row r="137" spans="1:16" x14ac:dyDescent="0.25">
      <c r="A137" s="368"/>
      <c r="B137" s="368"/>
      <c r="C137" s="369"/>
      <c r="D137" s="146"/>
      <c r="E137" s="363">
        <f>SUM(E136:G136)</f>
        <v>1</v>
      </c>
      <c r="F137" s="364"/>
      <c r="G137" s="364"/>
      <c r="H137" s="364">
        <f>SUM(H136:J136)</f>
        <v>3.8</v>
      </c>
      <c r="I137" s="364"/>
      <c r="J137" s="364"/>
      <c r="K137" s="364">
        <f>SUM(K136:M136)</f>
        <v>13</v>
      </c>
      <c r="L137" s="364"/>
      <c r="M137" s="364"/>
      <c r="N137" s="364">
        <f>SUM(N136:P136)</f>
        <v>40.700000000000003</v>
      </c>
      <c r="O137" s="364"/>
      <c r="P137" s="364"/>
    </row>
    <row r="138" spans="1:16" x14ac:dyDescent="0.25">
      <c r="A138" s="147"/>
      <c r="B138" s="147"/>
      <c r="C138" s="147"/>
      <c r="D138" s="115"/>
      <c r="E138" s="148"/>
      <c r="F138" s="149">
        <f>+E137/D136</f>
        <v>1.7094017094017096E-2</v>
      </c>
      <c r="G138" s="148"/>
      <c r="H138" s="148">
        <f>+E137+H137</f>
        <v>4.8</v>
      </c>
      <c r="I138" s="149">
        <f>+H138/D136</f>
        <v>8.2051282051282051E-2</v>
      </c>
      <c r="J138" s="148"/>
      <c r="K138" s="148">
        <f>+K137+H138</f>
        <v>17.8</v>
      </c>
      <c r="L138" s="149">
        <f>+K138/D136</f>
        <v>0.3042735042735043</v>
      </c>
      <c r="M138" s="148"/>
      <c r="N138" s="148">
        <f>+N137+K138</f>
        <v>58.5</v>
      </c>
      <c r="O138" s="149">
        <f>+N138/D136</f>
        <v>1</v>
      </c>
      <c r="P138" s="148"/>
    </row>
    <row r="139" spans="1:16" ht="28.5" x14ac:dyDescent="0.25">
      <c r="A139" s="152" t="s">
        <v>142</v>
      </c>
      <c r="B139" s="152" t="s">
        <v>127</v>
      </c>
      <c r="C139" s="153" t="s">
        <v>128</v>
      </c>
      <c r="D139" s="154" t="s">
        <v>129</v>
      </c>
      <c r="E139" s="155">
        <v>1</v>
      </c>
      <c r="F139" s="156">
        <v>2</v>
      </c>
      <c r="G139" s="156">
        <v>3</v>
      </c>
      <c r="H139" s="156">
        <v>4</v>
      </c>
      <c r="I139" s="156">
        <v>5</v>
      </c>
      <c r="J139" s="156">
        <v>6</v>
      </c>
      <c r="K139" s="156">
        <v>7</v>
      </c>
      <c r="L139" s="156">
        <v>8</v>
      </c>
      <c r="M139" s="156">
        <v>9</v>
      </c>
      <c r="N139" s="156">
        <v>10</v>
      </c>
      <c r="O139" s="156">
        <v>11</v>
      </c>
      <c r="P139" s="156">
        <v>12</v>
      </c>
    </row>
    <row r="140" spans="1:16" ht="57" x14ac:dyDescent="0.25">
      <c r="A140" s="157" t="s">
        <v>428</v>
      </c>
      <c r="B140" s="157" t="s">
        <v>445</v>
      </c>
      <c r="C140" s="158" t="s">
        <v>446</v>
      </c>
      <c r="D140" s="159">
        <f>SUM(E140:P140)</f>
        <v>1.8199999999999998</v>
      </c>
      <c r="E140" s="160"/>
      <c r="F140" s="157"/>
      <c r="G140" s="157"/>
      <c r="H140" s="157"/>
      <c r="I140" s="157"/>
      <c r="J140" s="157"/>
      <c r="K140" s="157"/>
      <c r="L140" s="157">
        <v>0.82</v>
      </c>
      <c r="M140" s="157">
        <v>1</v>
      </c>
      <c r="N140" s="157"/>
      <c r="O140" s="157"/>
      <c r="P140" s="157"/>
    </row>
    <row r="141" spans="1:16" ht="57" x14ac:dyDescent="0.25">
      <c r="A141" s="157" t="s">
        <v>428</v>
      </c>
      <c r="B141" s="157" t="s">
        <v>447</v>
      </c>
      <c r="C141" s="158" t="s">
        <v>448</v>
      </c>
      <c r="D141" s="159">
        <f t="shared" ref="D141:D178" si="9">SUM(E141:P141)</f>
        <v>2.25</v>
      </c>
      <c r="E141" s="160"/>
      <c r="F141" s="157"/>
      <c r="G141" s="157"/>
      <c r="H141" s="157"/>
      <c r="I141" s="157"/>
      <c r="J141" s="157"/>
      <c r="K141" s="157"/>
      <c r="L141" s="157">
        <v>2.25</v>
      </c>
      <c r="M141" s="157"/>
      <c r="N141" s="157"/>
      <c r="O141" s="157"/>
      <c r="P141" s="157"/>
    </row>
    <row r="142" spans="1:16" ht="114" x14ac:dyDescent="0.25">
      <c r="A142" s="157" t="s">
        <v>449</v>
      </c>
      <c r="B142" s="157" t="s">
        <v>445</v>
      </c>
      <c r="C142" s="161" t="s">
        <v>450</v>
      </c>
      <c r="D142" s="159">
        <f t="shared" si="9"/>
        <v>3.5999999999999996</v>
      </c>
      <c r="E142" s="162"/>
      <c r="F142" s="163"/>
      <c r="G142" s="163"/>
      <c r="H142" s="163"/>
      <c r="I142" s="163">
        <v>1.7</v>
      </c>
      <c r="J142" s="163">
        <v>1.9</v>
      </c>
      <c r="K142" s="163"/>
      <c r="L142" s="163"/>
      <c r="M142" s="163"/>
      <c r="N142" s="163"/>
      <c r="O142" s="163"/>
      <c r="P142" s="163"/>
    </row>
    <row r="143" spans="1:16" ht="85.5" x14ac:dyDescent="0.25">
      <c r="A143" s="157" t="s">
        <v>449</v>
      </c>
      <c r="B143" s="157" t="s">
        <v>445</v>
      </c>
      <c r="C143" s="161" t="s">
        <v>451</v>
      </c>
      <c r="D143" s="159">
        <f t="shared" si="9"/>
        <v>1</v>
      </c>
      <c r="E143" s="162"/>
      <c r="F143" s="163"/>
      <c r="G143" s="163"/>
      <c r="H143" s="163">
        <v>1</v>
      </c>
      <c r="I143" s="163"/>
      <c r="J143" s="163"/>
      <c r="K143" s="163"/>
      <c r="L143" s="163"/>
      <c r="M143" s="163"/>
      <c r="N143" s="163"/>
      <c r="O143" s="163"/>
      <c r="P143" s="163"/>
    </row>
    <row r="144" spans="1:16" ht="114" x14ac:dyDescent="0.25">
      <c r="A144" s="157" t="s">
        <v>449</v>
      </c>
      <c r="B144" s="157" t="s">
        <v>445</v>
      </c>
      <c r="C144" s="161" t="s">
        <v>452</v>
      </c>
      <c r="D144" s="159">
        <f t="shared" si="9"/>
        <v>2.8000000000000003</v>
      </c>
      <c r="E144" s="162"/>
      <c r="F144" s="163"/>
      <c r="G144" s="163"/>
      <c r="H144" s="163"/>
      <c r="I144" s="163">
        <v>0.6</v>
      </c>
      <c r="J144" s="163">
        <v>2.2000000000000002</v>
      </c>
      <c r="K144" s="163"/>
      <c r="L144" s="163"/>
      <c r="M144" s="163"/>
      <c r="N144" s="163"/>
      <c r="O144" s="163"/>
      <c r="P144" s="163"/>
    </row>
    <row r="145" spans="1:16" ht="85.5" x14ac:dyDescent="0.25">
      <c r="A145" s="157" t="s">
        <v>438</v>
      </c>
      <c r="B145" s="157" t="s">
        <v>445</v>
      </c>
      <c r="C145" s="158" t="s">
        <v>453</v>
      </c>
      <c r="D145" s="159">
        <f t="shared" si="9"/>
        <v>1.2</v>
      </c>
      <c r="E145" s="162">
        <v>0.3</v>
      </c>
      <c r="F145" s="163">
        <v>0.4</v>
      </c>
      <c r="G145" s="163">
        <v>0.3</v>
      </c>
      <c r="H145" s="163">
        <v>0.2</v>
      </c>
      <c r="I145" s="163"/>
      <c r="J145" s="163"/>
      <c r="K145" s="163"/>
      <c r="L145" s="163"/>
      <c r="M145" s="163"/>
      <c r="N145" s="163"/>
      <c r="O145" s="163"/>
      <c r="P145" s="163"/>
    </row>
    <row r="146" spans="1:16" ht="71.25" x14ac:dyDescent="0.25">
      <c r="A146" s="157" t="s">
        <v>438</v>
      </c>
      <c r="B146" s="157" t="s">
        <v>445</v>
      </c>
      <c r="C146" s="158" t="s">
        <v>454</v>
      </c>
      <c r="D146" s="159">
        <f t="shared" si="9"/>
        <v>0.7</v>
      </c>
      <c r="E146" s="162"/>
      <c r="F146" s="163"/>
      <c r="G146" s="163">
        <v>0.3</v>
      </c>
      <c r="H146" s="163"/>
      <c r="I146" s="163">
        <v>0.3</v>
      </c>
      <c r="J146" s="163">
        <v>0.1</v>
      </c>
      <c r="K146" s="163"/>
      <c r="L146" s="163"/>
      <c r="M146" s="163"/>
      <c r="N146" s="163"/>
      <c r="O146" s="163"/>
      <c r="P146" s="163"/>
    </row>
    <row r="147" spans="1:16" ht="57" x14ac:dyDescent="0.25">
      <c r="A147" s="157" t="s">
        <v>438</v>
      </c>
      <c r="B147" s="157" t="s">
        <v>445</v>
      </c>
      <c r="C147" s="158" t="s">
        <v>455</v>
      </c>
      <c r="D147" s="159">
        <f t="shared" si="9"/>
        <v>6.1</v>
      </c>
      <c r="E147" s="162"/>
      <c r="F147" s="163"/>
      <c r="G147" s="163"/>
      <c r="H147" s="163"/>
      <c r="I147" s="163">
        <v>0.3</v>
      </c>
      <c r="J147" s="163">
        <v>0.8</v>
      </c>
      <c r="K147" s="163">
        <v>0.8</v>
      </c>
      <c r="L147" s="163">
        <v>0.8</v>
      </c>
      <c r="M147" s="163">
        <v>0.9</v>
      </c>
      <c r="N147" s="163">
        <v>1</v>
      </c>
      <c r="O147" s="163">
        <v>1.5</v>
      </c>
      <c r="P147" s="163"/>
    </row>
    <row r="148" spans="1:16" ht="114" x14ac:dyDescent="0.25">
      <c r="A148" s="157" t="s">
        <v>438</v>
      </c>
      <c r="B148" s="157" t="s">
        <v>445</v>
      </c>
      <c r="C148" s="158" t="s">
        <v>456</v>
      </c>
      <c r="D148" s="159">
        <f t="shared" si="9"/>
        <v>1.5</v>
      </c>
      <c r="E148" s="162">
        <v>0.3</v>
      </c>
      <c r="F148" s="163">
        <v>0.4</v>
      </c>
      <c r="G148" s="163">
        <v>0.8</v>
      </c>
      <c r="H148" s="163"/>
      <c r="I148" s="163"/>
      <c r="J148" s="163"/>
      <c r="K148" s="163"/>
      <c r="L148" s="163"/>
      <c r="M148" s="163"/>
      <c r="N148" s="163"/>
      <c r="O148" s="163"/>
      <c r="P148" s="163"/>
    </row>
    <row r="149" spans="1:16" ht="57" x14ac:dyDescent="0.25">
      <c r="A149" s="157" t="s">
        <v>438</v>
      </c>
      <c r="B149" s="157" t="s">
        <v>445</v>
      </c>
      <c r="C149" s="158" t="s">
        <v>457</v>
      </c>
      <c r="D149" s="159">
        <f t="shared" si="9"/>
        <v>0.89999999999999991</v>
      </c>
      <c r="E149" s="162">
        <v>0.1</v>
      </c>
      <c r="F149" s="163">
        <v>0.5</v>
      </c>
      <c r="G149" s="163">
        <v>0.3</v>
      </c>
      <c r="H149" s="163"/>
      <c r="I149" s="163"/>
      <c r="J149" s="163"/>
      <c r="K149" s="163"/>
      <c r="L149" s="163"/>
      <c r="M149" s="163"/>
      <c r="N149" s="163"/>
      <c r="O149" s="163"/>
      <c r="P149" s="163"/>
    </row>
    <row r="150" spans="1:16" ht="128.25" x14ac:dyDescent="0.25">
      <c r="A150" s="157" t="s">
        <v>458</v>
      </c>
      <c r="B150" s="157" t="s">
        <v>445</v>
      </c>
      <c r="C150" s="158" t="s">
        <v>459</v>
      </c>
      <c r="D150" s="159">
        <f t="shared" si="9"/>
        <v>7.6999999999999993</v>
      </c>
      <c r="E150" s="162"/>
      <c r="F150" s="163"/>
      <c r="G150" s="163"/>
      <c r="H150" s="163">
        <v>0.1</v>
      </c>
      <c r="I150" s="163">
        <v>4</v>
      </c>
      <c r="J150" s="164">
        <v>3</v>
      </c>
      <c r="K150" s="165">
        <v>0.6</v>
      </c>
      <c r="L150" s="163"/>
      <c r="M150" s="163"/>
      <c r="N150" s="163"/>
      <c r="O150" s="163"/>
      <c r="P150" s="163"/>
    </row>
    <row r="151" spans="1:16" ht="128.25" x14ac:dyDescent="0.25">
      <c r="A151" s="157" t="s">
        <v>458</v>
      </c>
      <c r="B151" s="157" t="s">
        <v>445</v>
      </c>
      <c r="C151" s="158" t="s">
        <v>460</v>
      </c>
      <c r="D151" s="159">
        <f t="shared" si="9"/>
        <v>1.8</v>
      </c>
      <c r="E151" s="162"/>
      <c r="F151" s="163"/>
      <c r="G151" s="163">
        <v>0.2</v>
      </c>
      <c r="H151" s="163">
        <v>0.1</v>
      </c>
      <c r="I151" s="163">
        <v>0.5</v>
      </c>
      <c r="J151" s="163">
        <v>1</v>
      </c>
      <c r="K151" s="163"/>
      <c r="L151" s="163"/>
      <c r="M151" s="163"/>
      <c r="N151" s="163"/>
      <c r="O151" s="163"/>
      <c r="P151" s="163"/>
    </row>
    <row r="152" spans="1:16" ht="128.25" x14ac:dyDescent="0.25">
      <c r="A152" s="157" t="s">
        <v>458</v>
      </c>
      <c r="B152" s="157" t="s">
        <v>445</v>
      </c>
      <c r="C152" s="158" t="s">
        <v>461</v>
      </c>
      <c r="D152" s="159">
        <f t="shared" si="9"/>
        <v>6</v>
      </c>
      <c r="E152" s="162"/>
      <c r="F152" s="163"/>
      <c r="G152" s="163"/>
      <c r="H152" s="163"/>
      <c r="I152" s="163">
        <v>0.2</v>
      </c>
      <c r="J152" s="163">
        <v>0.8</v>
      </c>
      <c r="K152" s="163">
        <v>0.3</v>
      </c>
      <c r="L152" s="163">
        <v>0.8</v>
      </c>
      <c r="M152" s="163">
        <v>0.6</v>
      </c>
      <c r="N152" s="163">
        <v>1.3</v>
      </c>
      <c r="O152" s="163">
        <v>2</v>
      </c>
      <c r="P152" s="163"/>
    </row>
    <row r="153" spans="1:16" ht="114" x14ac:dyDescent="0.25">
      <c r="A153" s="157" t="s">
        <v>458</v>
      </c>
      <c r="B153" s="157" t="s">
        <v>445</v>
      </c>
      <c r="C153" s="158" t="s">
        <v>462</v>
      </c>
      <c r="D153" s="159">
        <f t="shared" si="9"/>
        <v>3.6999999999999997</v>
      </c>
      <c r="E153" s="162"/>
      <c r="F153" s="163"/>
      <c r="G153" s="163">
        <v>1.2</v>
      </c>
      <c r="H153" s="163">
        <v>1.4</v>
      </c>
      <c r="I153" s="163">
        <v>1.1000000000000001</v>
      </c>
      <c r="J153" s="163"/>
      <c r="K153" s="163"/>
      <c r="L153" s="163"/>
      <c r="M153" s="163"/>
      <c r="N153" s="163"/>
      <c r="O153" s="163"/>
      <c r="P153" s="163"/>
    </row>
    <row r="154" spans="1:16" ht="128.25" x14ac:dyDescent="0.25">
      <c r="A154" s="157" t="s">
        <v>458</v>
      </c>
      <c r="B154" s="157" t="s">
        <v>445</v>
      </c>
      <c r="C154" s="158" t="s">
        <v>463</v>
      </c>
      <c r="D154" s="159">
        <f t="shared" si="9"/>
        <v>5.4</v>
      </c>
      <c r="E154" s="162"/>
      <c r="F154" s="163"/>
      <c r="G154" s="163"/>
      <c r="H154" s="163"/>
      <c r="I154" s="163"/>
      <c r="J154" s="163"/>
      <c r="K154" s="163">
        <v>0.2</v>
      </c>
      <c r="L154" s="163">
        <v>2.2000000000000002</v>
      </c>
      <c r="M154" s="163">
        <v>0.6</v>
      </c>
      <c r="N154" s="163">
        <v>0.5</v>
      </c>
      <c r="O154" s="163">
        <v>0.9</v>
      </c>
      <c r="P154" s="163">
        <v>1</v>
      </c>
    </row>
    <row r="155" spans="1:16" ht="114" x14ac:dyDescent="0.25">
      <c r="A155" s="157" t="s">
        <v>458</v>
      </c>
      <c r="B155" s="157" t="s">
        <v>445</v>
      </c>
      <c r="C155" s="158" t="s">
        <v>464</v>
      </c>
      <c r="D155" s="159">
        <f t="shared" si="9"/>
        <v>1.7000000000000002</v>
      </c>
      <c r="E155" s="162"/>
      <c r="F155" s="163"/>
      <c r="G155" s="163"/>
      <c r="H155" s="163"/>
      <c r="I155" s="163">
        <v>0.9</v>
      </c>
      <c r="J155" s="163">
        <v>0.8</v>
      </c>
      <c r="K155" s="163"/>
      <c r="L155" s="163"/>
      <c r="M155" s="163"/>
      <c r="N155" s="163"/>
      <c r="O155" s="163"/>
      <c r="P155" s="163"/>
    </row>
    <row r="156" spans="1:16" ht="128.25" x14ac:dyDescent="0.25">
      <c r="A156" s="157" t="s">
        <v>458</v>
      </c>
      <c r="B156" s="157" t="s">
        <v>445</v>
      </c>
      <c r="C156" s="158" t="s">
        <v>465</v>
      </c>
      <c r="D156" s="159">
        <f t="shared" si="9"/>
        <v>2.9000000000000004</v>
      </c>
      <c r="E156" s="162"/>
      <c r="F156" s="163"/>
      <c r="G156" s="163">
        <v>0.2</v>
      </c>
      <c r="H156" s="163">
        <v>0.1</v>
      </c>
      <c r="I156" s="163">
        <v>0.2</v>
      </c>
      <c r="J156" s="163">
        <v>1</v>
      </c>
      <c r="K156" s="163">
        <v>0.3</v>
      </c>
      <c r="L156" s="163">
        <v>0.1</v>
      </c>
      <c r="M156" s="163">
        <v>1</v>
      </c>
      <c r="N156" s="163"/>
      <c r="O156" s="163"/>
      <c r="P156" s="163"/>
    </row>
    <row r="157" spans="1:16" ht="114" x14ac:dyDescent="0.25">
      <c r="A157" s="157" t="s">
        <v>458</v>
      </c>
      <c r="B157" s="157" t="s">
        <v>445</v>
      </c>
      <c r="C157" s="158" t="s">
        <v>466</v>
      </c>
      <c r="D157" s="159">
        <f t="shared" si="9"/>
        <v>5.5</v>
      </c>
      <c r="E157" s="162"/>
      <c r="F157" s="163"/>
      <c r="G157" s="163"/>
      <c r="H157" s="163"/>
      <c r="I157" s="163"/>
      <c r="J157" s="163"/>
      <c r="K157" s="163"/>
      <c r="L157" s="163">
        <v>0.2</v>
      </c>
      <c r="M157" s="163">
        <v>0.6</v>
      </c>
      <c r="N157" s="163">
        <v>0.2</v>
      </c>
      <c r="O157" s="163">
        <v>3.5</v>
      </c>
      <c r="P157" s="163">
        <v>1</v>
      </c>
    </row>
    <row r="158" spans="1:16" ht="114" x14ac:dyDescent="0.25">
      <c r="A158" s="157" t="s">
        <v>458</v>
      </c>
      <c r="B158" s="157" t="s">
        <v>445</v>
      </c>
      <c r="C158" s="158" t="s">
        <v>467</v>
      </c>
      <c r="D158" s="159">
        <f t="shared" si="9"/>
        <v>5.3000000000000007</v>
      </c>
      <c r="E158" s="162"/>
      <c r="F158" s="163"/>
      <c r="G158" s="163"/>
      <c r="H158" s="163"/>
      <c r="I158" s="163">
        <v>0.2</v>
      </c>
      <c r="J158" s="163">
        <v>2.5</v>
      </c>
      <c r="K158" s="163">
        <v>0.6</v>
      </c>
      <c r="L158" s="163">
        <v>1</v>
      </c>
      <c r="M158" s="163">
        <v>1</v>
      </c>
      <c r="N158" s="163"/>
      <c r="O158" s="163"/>
      <c r="P158" s="163"/>
    </row>
    <row r="159" spans="1:16" ht="114" x14ac:dyDescent="0.25">
      <c r="A159" s="157" t="s">
        <v>458</v>
      </c>
      <c r="B159" s="157" t="s">
        <v>445</v>
      </c>
      <c r="C159" s="158" t="s">
        <v>468</v>
      </c>
      <c r="D159" s="159">
        <f t="shared" si="9"/>
        <v>3.3000000000000003</v>
      </c>
      <c r="E159" s="162"/>
      <c r="F159" s="163"/>
      <c r="G159" s="163">
        <v>0.2</v>
      </c>
      <c r="H159" s="163">
        <v>0.2</v>
      </c>
      <c r="I159" s="163">
        <v>0.6</v>
      </c>
      <c r="J159" s="163">
        <v>0.9</v>
      </c>
      <c r="K159" s="163">
        <v>0.8</v>
      </c>
      <c r="L159" s="163">
        <v>0.6</v>
      </c>
      <c r="M159" s="163"/>
      <c r="N159" s="163"/>
      <c r="O159" s="163"/>
      <c r="P159" s="163"/>
    </row>
    <row r="160" spans="1:16" ht="114" x14ac:dyDescent="0.25">
      <c r="A160" s="157" t="s">
        <v>458</v>
      </c>
      <c r="B160" s="157" t="s">
        <v>445</v>
      </c>
      <c r="C160" s="158" t="s">
        <v>469</v>
      </c>
      <c r="D160" s="159">
        <f t="shared" si="9"/>
        <v>4.6999999999999993</v>
      </c>
      <c r="E160" s="162"/>
      <c r="F160" s="163"/>
      <c r="G160" s="163"/>
      <c r="H160" s="163"/>
      <c r="I160" s="163"/>
      <c r="J160" s="163"/>
      <c r="K160" s="163">
        <v>0.7</v>
      </c>
      <c r="L160" s="163">
        <v>0.6</v>
      </c>
      <c r="M160" s="163">
        <v>0.3</v>
      </c>
      <c r="N160" s="163">
        <v>0.6</v>
      </c>
      <c r="O160" s="163">
        <v>1.5</v>
      </c>
      <c r="P160" s="163">
        <v>1</v>
      </c>
    </row>
    <row r="161" spans="1:16" ht="128.25" x14ac:dyDescent="0.25">
      <c r="A161" s="157" t="s">
        <v>458</v>
      </c>
      <c r="B161" s="157" t="s">
        <v>445</v>
      </c>
      <c r="C161" s="158" t="s">
        <v>470</v>
      </c>
      <c r="D161" s="159">
        <f t="shared" si="9"/>
        <v>2.92</v>
      </c>
      <c r="E161" s="162"/>
      <c r="F161" s="163"/>
      <c r="G161" s="163"/>
      <c r="H161" s="163"/>
      <c r="I161" s="163">
        <v>0.2</v>
      </c>
      <c r="J161" s="163">
        <v>0.6</v>
      </c>
      <c r="K161" s="163">
        <v>1</v>
      </c>
      <c r="L161" s="163">
        <v>0.82</v>
      </c>
      <c r="M161" s="163">
        <v>0.3</v>
      </c>
      <c r="N161" s="163"/>
      <c r="O161" s="163"/>
      <c r="P161" s="163"/>
    </row>
    <row r="162" spans="1:16" ht="114" x14ac:dyDescent="0.25">
      <c r="A162" s="157" t="s">
        <v>458</v>
      </c>
      <c r="B162" s="157" t="s">
        <v>445</v>
      </c>
      <c r="C162" s="158" t="s">
        <v>471</v>
      </c>
      <c r="D162" s="159">
        <f t="shared" si="9"/>
        <v>4.74</v>
      </c>
      <c r="E162" s="162"/>
      <c r="F162" s="163"/>
      <c r="G162" s="163"/>
      <c r="H162" s="163"/>
      <c r="I162" s="163"/>
      <c r="J162" s="163"/>
      <c r="K162" s="163">
        <v>0.1</v>
      </c>
      <c r="L162" s="163">
        <v>3.2</v>
      </c>
      <c r="M162" s="163">
        <v>0.5</v>
      </c>
      <c r="N162" s="163">
        <v>0.3</v>
      </c>
      <c r="O162" s="163">
        <v>0.64</v>
      </c>
      <c r="P162" s="163"/>
    </row>
    <row r="163" spans="1:16" ht="114" x14ac:dyDescent="0.25">
      <c r="A163" s="157" t="s">
        <v>458</v>
      </c>
      <c r="B163" s="157" t="s">
        <v>445</v>
      </c>
      <c r="C163" s="158" t="s">
        <v>472</v>
      </c>
      <c r="D163" s="159">
        <f t="shared" si="9"/>
        <v>4.53</v>
      </c>
      <c r="E163" s="162"/>
      <c r="F163" s="163"/>
      <c r="G163" s="163"/>
      <c r="H163" s="163"/>
      <c r="I163" s="163"/>
      <c r="J163" s="163"/>
      <c r="K163" s="163">
        <v>0.3</v>
      </c>
      <c r="L163" s="163">
        <v>0.6</v>
      </c>
      <c r="M163" s="163">
        <v>2</v>
      </c>
      <c r="N163" s="163">
        <v>1</v>
      </c>
      <c r="O163" s="163">
        <v>0.63</v>
      </c>
      <c r="P163" s="163"/>
    </row>
    <row r="164" spans="1:16" ht="114" x14ac:dyDescent="0.25">
      <c r="A164" s="157" t="s">
        <v>458</v>
      </c>
      <c r="B164" s="157" t="s">
        <v>445</v>
      </c>
      <c r="C164" s="158" t="s">
        <v>473</v>
      </c>
      <c r="D164" s="159">
        <f t="shared" si="9"/>
        <v>4.8</v>
      </c>
      <c r="E164" s="162"/>
      <c r="F164" s="163"/>
      <c r="G164" s="163"/>
      <c r="H164" s="163"/>
      <c r="I164" s="163"/>
      <c r="J164" s="163"/>
      <c r="K164" s="163"/>
      <c r="L164" s="163"/>
      <c r="M164" s="163">
        <v>0.5</v>
      </c>
      <c r="N164" s="163">
        <v>0.9</v>
      </c>
      <c r="O164" s="163">
        <v>1.4</v>
      </c>
      <c r="P164" s="163">
        <v>2</v>
      </c>
    </row>
    <row r="165" spans="1:16" ht="128.25" x14ac:dyDescent="0.25">
      <c r="A165" s="157" t="s">
        <v>458</v>
      </c>
      <c r="B165" s="157" t="s">
        <v>445</v>
      </c>
      <c r="C165" s="158" t="s">
        <v>474</v>
      </c>
      <c r="D165" s="159">
        <f t="shared" si="9"/>
        <v>3.8000000000000003</v>
      </c>
      <c r="E165" s="162"/>
      <c r="F165" s="163"/>
      <c r="G165" s="163"/>
      <c r="H165" s="163"/>
      <c r="I165" s="163"/>
      <c r="J165" s="163">
        <v>0.5</v>
      </c>
      <c r="K165" s="163">
        <v>0.5</v>
      </c>
      <c r="L165" s="163">
        <v>0.5</v>
      </c>
      <c r="M165" s="163">
        <v>1.2</v>
      </c>
      <c r="N165" s="163">
        <v>1.1000000000000001</v>
      </c>
      <c r="O165" s="163"/>
      <c r="P165" s="163"/>
    </row>
    <row r="166" spans="1:16" ht="114" x14ac:dyDescent="0.25">
      <c r="A166" s="157" t="s">
        <v>458</v>
      </c>
      <c r="B166" s="157" t="s">
        <v>445</v>
      </c>
      <c r="C166" s="158" t="s">
        <v>475</v>
      </c>
      <c r="D166" s="159">
        <f t="shared" si="9"/>
        <v>3.8000000000000003</v>
      </c>
      <c r="E166" s="162"/>
      <c r="F166" s="163"/>
      <c r="G166" s="163"/>
      <c r="H166" s="163"/>
      <c r="I166" s="163">
        <v>0.8</v>
      </c>
      <c r="J166" s="163">
        <v>0.9</v>
      </c>
      <c r="K166" s="163">
        <v>1</v>
      </c>
      <c r="L166" s="164">
        <v>1.1000000000000001</v>
      </c>
      <c r="M166" s="163"/>
      <c r="N166" s="163"/>
      <c r="O166" s="163"/>
      <c r="P166" s="163"/>
    </row>
    <row r="167" spans="1:16" ht="114" x14ac:dyDescent="0.25">
      <c r="A167" s="157" t="s">
        <v>458</v>
      </c>
      <c r="B167" s="157" t="s">
        <v>445</v>
      </c>
      <c r="C167" s="158" t="s">
        <v>476</v>
      </c>
      <c r="D167" s="159">
        <f t="shared" si="9"/>
        <v>2.68</v>
      </c>
      <c r="E167" s="162"/>
      <c r="F167" s="163"/>
      <c r="G167" s="163"/>
      <c r="H167" s="163">
        <v>0.4</v>
      </c>
      <c r="I167" s="163">
        <v>0.6</v>
      </c>
      <c r="J167" s="163">
        <v>0.7</v>
      </c>
      <c r="K167" s="163">
        <v>0.5</v>
      </c>
      <c r="L167" s="163">
        <v>0.48</v>
      </c>
      <c r="M167" s="163"/>
      <c r="N167" s="163"/>
      <c r="O167" s="163"/>
      <c r="P167" s="163"/>
    </row>
    <row r="168" spans="1:16" ht="128.25" x14ac:dyDescent="0.25">
      <c r="A168" s="157" t="s">
        <v>477</v>
      </c>
      <c r="B168" s="157" t="s">
        <v>445</v>
      </c>
      <c r="C168" s="158" t="s">
        <v>478</v>
      </c>
      <c r="D168" s="159">
        <f t="shared" si="9"/>
        <v>3.1999999999999997</v>
      </c>
      <c r="E168" s="162"/>
      <c r="F168" s="163"/>
      <c r="G168" s="163"/>
      <c r="H168" s="163"/>
      <c r="I168" s="163"/>
      <c r="J168" s="163">
        <v>0.3</v>
      </c>
      <c r="K168" s="163">
        <v>0.7</v>
      </c>
      <c r="L168" s="163">
        <v>0.5</v>
      </c>
      <c r="M168" s="163">
        <v>0.4</v>
      </c>
      <c r="N168" s="163">
        <v>1</v>
      </c>
      <c r="O168" s="163">
        <v>0.3</v>
      </c>
      <c r="P168" s="163"/>
    </row>
    <row r="169" spans="1:16" ht="114" x14ac:dyDescent="0.25">
      <c r="A169" s="157" t="s">
        <v>477</v>
      </c>
      <c r="B169" s="157" t="s">
        <v>445</v>
      </c>
      <c r="C169" s="158" t="s">
        <v>479</v>
      </c>
      <c r="D169" s="159">
        <f t="shared" si="9"/>
        <v>5.4</v>
      </c>
      <c r="E169" s="162"/>
      <c r="F169" s="163"/>
      <c r="G169" s="163"/>
      <c r="H169" s="163">
        <v>0.4</v>
      </c>
      <c r="I169" s="163">
        <v>0.6</v>
      </c>
      <c r="J169" s="163">
        <v>1.2</v>
      </c>
      <c r="K169" s="163">
        <v>0.5</v>
      </c>
      <c r="L169" s="163">
        <v>1.3</v>
      </c>
      <c r="M169" s="163">
        <v>1</v>
      </c>
      <c r="N169" s="163">
        <v>0.4</v>
      </c>
      <c r="O169" s="163"/>
      <c r="P169" s="163"/>
    </row>
    <row r="170" spans="1:16" ht="128.25" x14ac:dyDescent="0.25">
      <c r="A170" s="157" t="s">
        <v>477</v>
      </c>
      <c r="B170" s="157" t="s">
        <v>445</v>
      </c>
      <c r="C170" s="158" t="s">
        <v>480</v>
      </c>
      <c r="D170" s="159">
        <f t="shared" si="9"/>
        <v>4.5</v>
      </c>
      <c r="E170" s="162"/>
      <c r="F170" s="163"/>
      <c r="G170" s="163"/>
      <c r="H170" s="163"/>
      <c r="I170" s="163"/>
      <c r="J170" s="163"/>
      <c r="K170" s="163">
        <v>0.3</v>
      </c>
      <c r="L170" s="163">
        <v>1</v>
      </c>
      <c r="M170" s="163">
        <v>0.8</v>
      </c>
      <c r="N170" s="163">
        <v>1</v>
      </c>
      <c r="O170" s="163">
        <v>1</v>
      </c>
      <c r="P170" s="163">
        <v>0.4</v>
      </c>
    </row>
    <row r="171" spans="1:16" ht="99.75" x14ac:dyDescent="0.25">
      <c r="A171" s="157" t="s">
        <v>477</v>
      </c>
      <c r="B171" s="157" t="s">
        <v>445</v>
      </c>
      <c r="C171" s="158" t="s">
        <v>481</v>
      </c>
      <c r="D171" s="159">
        <f t="shared" si="9"/>
        <v>3.6</v>
      </c>
      <c r="E171" s="162"/>
      <c r="F171" s="163"/>
      <c r="G171" s="163"/>
      <c r="H171" s="163"/>
      <c r="I171" s="163"/>
      <c r="J171" s="163">
        <v>0.3</v>
      </c>
      <c r="K171" s="163">
        <v>0.8</v>
      </c>
      <c r="L171" s="163">
        <v>1</v>
      </c>
      <c r="M171" s="163">
        <v>0.6</v>
      </c>
      <c r="N171" s="163">
        <v>0.9</v>
      </c>
      <c r="O171" s="163"/>
      <c r="P171" s="163"/>
    </row>
    <row r="172" spans="1:16" ht="128.25" x14ac:dyDescent="0.25">
      <c r="A172" s="157" t="s">
        <v>477</v>
      </c>
      <c r="B172" s="157" t="s">
        <v>445</v>
      </c>
      <c r="C172" s="158" t="s">
        <v>482</v>
      </c>
      <c r="D172" s="159">
        <f t="shared" si="9"/>
        <v>3</v>
      </c>
      <c r="E172" s="162"/>
      <c r="F172" s="163"/>
      <c r="G172" s="163"/>
      <c r="H172" s="163"/>
      <c r="I172" s="163"/>
      <c r="J172" s="163"/>
      <c r="K172" s="163"/>
      <c r="L172" s="163">
        <v>0.3</v>
      </c>
      <c r="M172" s="163">
        <v>0.9</v>
      </c>
      <c r="N172" s="163">
        <v>0.8</v>
      </c>
      <c r="O172" s="163">
        <v>1</v>
      </c>
      <c r="P172" s="163"/>
    </row>
    <row r="173" spans="1:16" ht="114" x14ac:dyDescent="0.25">
      <c r="A173" s="157" t="s">
        <v>477</v>
      </c>
      <c r="B173" s="157" t="s">
        <v>445</v>
      </c>
      <c r="C173" s="158" t="s">
        <v>483</v>
      </c>
      <c r="D173" s="159">
        <f t="shared" si="9"/>
        <v>1.7000000000000002</v>
      </c>
      <c r="E173" s="162"/>
      <c r="F173" s="163"/>
      <c r="G173" s="163"/>
      <c r="H173" s="163"/>
      <c r="I173" s="163"/>
      <c r="J173" s="163"/>
      <c r="K173" s="163"/>
      <c r="L173" s="163"/>
      <c r="M173" s="163"/>
      <c r="N173" s="163"/>
      <c r="O173" s="163">
        <v>0.9</v>
      </c>
      <c r="P173" s="163">
        <v>0.8</v>
      </c>
    </row>
    <row r="174" spans="1:16" ht="71.25" x14ac:dyDescent="0.25">
      <c r="A174" s="157" t="s">
        <v>477</v>
      </c>
      <c r="B174" s="157" t="s">
        <v>445</v>
      </c>
      <c r="C174" s="158" t="s">
        <v>484</v>
      </c>
      <c r="D174" s="159">
        <f t="shared" si="9"/>
        <v>3.9</v>
      </c>
      <c r="E174" s="162"/>
      <c r="F174" s="163"/>
      <c r="G174" s="163"/>
      <c r="H174" s="163"/>
      <c r="I174" s="163">
        <v>0.6</v>
      </c>
      <c r="J174" s="163">
        <v>0.5</v>
      </c>
      <c r="K174" s="163">
        <v>1</v>
      </c>
      <c r="L174" s="163">
        <v>0.6</v>
      </c>
      <c r="M174" s="163">
        <v>0.9</v>
      </c>
      <c r="N174" s="163">
        <v>0.3</v>
      </c>
      <c r="O174" s="163"/>
      <c r="P174" s="163"/>
    </row>
    <row r="175" spans="1:16" ht="42.75" x14ac:dyDescent="0.25">
      <c r="A175" s="157" t="s">
        <v>605</v>
      </c>
      <c r="B175" s="157" t="s">
        <v>445</v>
      </c>
      <c r="C175" s="158" t="s">
        <v>485</v>
      </c>
      <c r="D175" s="159">
        <f t="shared" si="9"/>
        <v>7.7</v>
      </c>
      <c r="E175" s="162"/>
      <c r="F175" s="163"/>
      <c r="G175" s="163"/>
      <c r="H175" s="163"/>
      <c r="I175" s="163"/>
      <c r="J175" s="163"/>
      <c r="K175" s="163"/>
      <c r="L175" s="163">
        <v>0.8</v>
      </c>
      <c r="M175" s="163">
        <v>0.9</v>
      </c>
      <c r="N175" s="163">
        <v>2</v>
      </c>
      <c r="O175" s="163">
        <v>1</v>
      </c>
      <c r="P175" s="163">
        <v>3</v>
      </c>
    </row>
    <row r="176" spans="1:16" ht="57" x14ac:dyDescent="0.25">
      <c r="A176" s="157" t="s">
        <v>486</v>
      </c>
      <c r="B176" s="157" t="s">
        <v>445</v>
      </c>
      <c r="C176" s="158" t="s">
        <v>487</v>
      </c>
      <c r="D176" s="159">
        <f t="shared" si="9"/>
        <v>2.8000000000000003</v>
      </c>
      <c r="E176" s="160"/>
      <c r="F176" s="157"/>
      <c r="G176" s="157"/>
      <c r="H176" s="157"/>
      <c r="I176" s="157"/>
      <c r="J176" s="157">
        <v>0.5</v>
      </c>
      <c r="K176" s="157">
        <v>0.6</v>
      </c>
      <c r="L176" s="157">
        <v>0.8</v>
      </c>
      <c r="M176" s="157">
        <v>0.9</v>
      </c>
      <c r="N176" s="157"/>
      <c r="O176" s="157"/>
      <c r="P176" s="157"/>
    </row>
    <row r="177" spans="1:16" ht="42.75" x14ac:dyDescent="0.25">
      <c r="A177" s="157" t="s">
        <v>488</v>
      </c>
      <c r="B177" s="157" t="s">
        <v>445</v>
      </c>
      <c r="C177" s="158" t="s">
        <v>489</v>
      </c>
      <c r="D177" s="159">
        <f t="shared" si="9"/>
        <v>10</v>
      </c>
      <c r="E177" s="162"/>
      <c r="F177" s="163"/>
      <c r="G177" s="163"/>
      <c r="H177" s="163"/>
      <c r="I177" s="163"/>
      <c r="J177" s="163"/>
      <c r="K177" s="163"/>
      <c r="L177" s="163">
        <v>2</v>
      </c>
      <c r="M177" s="163">
        <v>2</v>
      </c>
      <c r="N177" s="163">
        <v>4</v>
      </c>
      <c r="O177" s="163">
        <v>2</v>
      </c>
      <c r="P177" s="163"/>
    </row>
    <row r="178" spans="1:16" ht="57" x14ac:dyDescent="0.25">
      <c r="A178" s="157" t="s">
        <v>486</v>
      </c>
      <c r="B178" s="157" t="s">
        <v>445</v>
      </c>
      <c r="C178" s="158" t="s">
        <v>490</v>
      </c>
      <c r="D178" s="159">
        <f t="shared" si="9"/>
        <v>2.1</v>
      </c>
      <c r="E178" s="160"/>
      <c r="F178" s="157">
        <v>0.2</v>
      </c>
      <c r="G178" s="157">
        <v>0.5</v>
      </c>
      <c r="H178" s="157">
        <v>0.6</v>
      </c>
      <c r="I178" s="157">
        <v>0.6</v>
      </c>
      <c r="J178" s="157">
        <v>0.2</v>
      </c>
      <c r="K178" s="157"/>
      <c r="L178" s="157"/>
      <c r="M178" s="157"/>
      <c r="N178" s="157"/>
      <c r="O178" s="157"/>
      <c r="P178" s="157"/>
    </row>
    <row r="179" spans="1:16" x14ac:dyDescent="0.25">
      <c r="A179" s="383" t="s">
        <v>528</v>
      </c>
      <c r="B179" s="383"/>
      <c r="C179" s="383"/>
      <c r="D179" s="166">
        <f t="shared" ref="D179:P179" si="10">SUM(D140:D178)</f>
        <v>145.04000000000002</v>
      </c>
      <c r="E179" s="167">
        <f t="shared" si="10"/>
        <v>0.7</v>
      </c>
      <c r="F179" s="166">
        <f t="shared" si="10"/>
        <v>1.5</v>
      </c>
      <c r="G179" s="166">
        <f t="shared" si="10"/>
        <v>4</v>
      </c>
      <c r="H179" s="166">
        <f t="shared" si="10"/>
        <v>4.5</v>
      </c>
      <c r="I179" s="166">
        <f t="shared" si="10"/>
        <v>13.999999999999996</v>
      </c>
      <c r="J179" s="166">
        <f t="shared" si="10"/>
        <v>20.7</v>
      </c>
      <c r="K179" s="166">
        <f t="shared" si="10"/>
        <v>11.6</v>
      </c>
      <c r="L179" s="166">
        <f t="shared" si="10"/>
        <v>24.370000000000005</v>
      </c>
      <c r="M179" s="166">
        <f t="shared" si="10"/>
        <v>18.899999999999999</v>
      </c>
      <c r="N179" s="166">
        <f t="shared" si="10"/>
        <v>17.300000000000004</v>
      </c>
      <c r="O179" s="166">
        <f t="shared" si="10"/>
        <v>18.270000000000003</v>
      </c>
      <c r="P179" s="166">
        <f t="shared" si="10"/>
        <v>9.1999999999999993</v>
      </c>
    </row>
    <row r="180" spans="1:16" x14ac:dyDescent="0.25">
      <c r="A180" s="362"/>
      <c r="B180" s="362"/>
      <c r="C180" s="362"/>
      <c r="D180" s="146"/>
      <c r="E180" s="366">
        <f>+E179+F179+G179</f>
        <v>6.2</v>
      </c>
      <c r="F180" s="366"/>
      <c r="G180" s="363"/>
      <c r="H180" s="365">
        <f>+H179+I179+J179</f>
        <v>39.199999999999996</v>
      </c>
      <c r="I180" s="366"/>
      <c r="J180" s="363"/>
      <c r="K180" s="365">
        <f>+K179+L179+M179</f>
        <v>54.870000000000005</v>
      </c>
      <c r="L180" s="366"/>
      <c r="M180" s="363"/>
      <c r="N180" s="365">
        <f>+N179+O179+P179</f>
        <v>44.77000000000001</v>
      </c>
      <c r="O180" s="366"/>
      <c r="P180" s="363"/>
    </row>
    <row r="181" spans="1:16" x14ac:dyDescent="0.25">
      <c r="A181" s="147"/>
      <c r="B181" s="147"/>
      <c r="C181" s="147"/>
      <c r="D181" s="115"/>
      <c r="E181" s="148"/>
      <c r="F181" s="148"/>
      <c r="G181" s="148"/>
      <c r="H181" s="148">
        <f>+E180+H180</f>
        <v>45.4</v>
      </c>
      <c r="I181" s="148"/>
      <c r="J181" s="148"/>
      <c r="K181" s="148">
        <f>+H181+K180</f>
        <v>100.27000000000001</v>
      </c>
      <c r="L181" s="148"/>
      <c r="M181" s="148"/>
      <c r="N181" s="148"/>
      <c r="O181" s="168">
        <f>+K181+N180</f>
        <v>145.04000000000002</v>
      </c>
      <c r="P181" s="148"/>
    </row>
    <row r="182" spans="1:16" ht="28.5" x14ac:dyDescent="0.25">
      <c r="A182" s="152" t="s">
        <v>142</v>
      </c>
      <c r="B182" s="152" t="s">
        <v>127</v>
      </c>
      <c r="C182" s="153" t="s">
        <v>128</v>
      </c>
      <c r="D182" s="154" t="s">
        <v>129</v>
      </c>
      <c r="E182" s="155">
        <v>1</v>
      </c>
      <c r="F182" s="156">
        <v>2</v>
      </c>
      <c r="G182" s="156">
        <v>3</v>
      </c>
      <c r="H182" s="156">
        <v>4</v>
      </c>
      <c r="I182" s="156">
        <v>5</v>
      </c>
      <c r="J182" s="156">
        <v>6</v>
      </c>
      <c r="K182" s="156">
        <v>7</v>
      </c>
      <c r="L182" s="156">
        <v>8</v>
      </c>
      <c r="M182" s="156">
        <v>9</v>
      </c>
      <c r="N182" s="156">
        <v>10</v>
      </c>
      <c r="O182" s="156">
        <v>11</v>
      </c>
      <c r="P182" s="156">
        <v>12</v>
      </c>
    </row>
    <row r="183" spans="1:16" ht="42.75" x14ac:dyDescent="0.25">
      <c r="A183" s="157" t="s">
        <v>488</v>
      </c>
      <c r="B183" s="157" t="s">
        <v>491</v>
      </c>
      <c r="C183" s="158" t="s">
        <v>489</v>
      </c>
      <c r="D183" s="169">
        <f>SUM(E183:P183)</f>
        <v>5000</v>
      </c>
      <c r="E183" s="162"/>
      <c r="F183" s="163"/>
      <c r="G183" s="163"/>
      <c r="H183" s="163"/>
      <c r="I183" s="163">
        <v>200</v>
      </c>
      <c r="J183" s="163">
        <v>800</v>
      </c>
      <c r="K183" s="163">
        <v>800</v>
      </c>
      <c r="L183" s="163">
        <v>800</v>
      </c>
      <c r="M183" s="163">
        <v>800</v>
      </c>
      <c r="N183" s="163">
        <v>800</v>
      </c>
      <c r="O183" s="163">
        <v>800</v>
      </c>
      <c r="P183" s="163"/>
    </row>
    <row r="184" spans="1:16" x14ac:dyDescent="0.25">
      <c r="A184" s="361" t="s">
        <v>237</v>
      </c>
      <c r="B184" s="361"/>
      <c r="C184" s="361"/>
      <c r="D184" s="166">
        <f>SUM(D183)</f>
        <v>5000</v>
      </c>
      <c r="E184" s="167">
        <f>SUM(E183)</f>
        <v>0</v>
      </c>
      <c r="F184" s="166">
        <f t="shared" ref="F184:P184" si="11">SUM(F183)</f>
        <v>0</v>
      </c>
      <c r="G184" s="166">
        <f t="shared" si="11"/>
        <v>0</v>
      </c>
      <c r="H184" s="166">
        <f t="shared" si="11"/>
        <v>0</v>
      </c>
      <c r="I184" s="166">
        <f t="shared" si="11"/>
        <v>200</v>
      </c>
      <c r="J184" s="166">
        <f t="shared" si="11"/>
        <v>800</v>
      </c>
      <c r="K184" s="166">
        <f t="shared" si="11"/>
        <v>800</v>
      </c>
      <c r="L184" s="166">
        <f t="shared" si="11"/>
        <v>800</v>
      </c>
      <c r="M184" s="166">
        <f t="shared" si="11"/>
        <v>800</v>
      </c>
      <c r="N184" s="166">
        <f t="shared" si="11"/>
        <v>800</v>
      </c>
      <c r="O184" s="166">
        <f t="shared" si="11"/>
        <v>800</v>
      </c>
      <c r="P184" s="166">
        <f t="shared" si="11"/>
        <v>0</v>
      </c>
    </row>
    <row r="185" spans="1:16" x14ac:dyDescent="0.25">
      <c r="A185" s="362"/>
      <c r="B185" s="362"/>
      <c r="C185" s="362"/>
      <c r="D185" s="146"/>
      <c r="E185" s="363">
        <f>+E184+F184+G184</f>
        <v>0</v>
      </c>
      <c r="F185" s="364"/>
      <c r="G185" s="364"/>
      <c r="H185" s="364">
        <f>+H184+I184+J184</f>
        <v>1000</v>
      </c>
      <c r="I185" s="364"/>
      <c r="J185" s="364"/>
      <c r="K185" s="364">
        <f>+K184+L184+M184</f>
        <v>2400</v>
      </c>
      <c r="L185" s="364"/>
      <c r="M185" s="364"/>
      <c r="N185" s="365">
        <f>+N184+O184+P184</f>
        <v>1600</v>
      </c>
      <c r="O185" s="366"/>
      <c r="P185" s="363"/>
    </row>
    <row r="186" spans="1:16" x14ac:dyDescent="0.25">
      <c r="A186" s="147"/>
      <c r="B186" s="147"/>
      <c r="C186" s="147"/>
      <c r="D186" s="115"/>
      <c r="E186" s="148"/>
      <c r="F186" s="148"/>
      <c r="G186" s="148"/>
      <c r="H186" s="148"/>
      <c r="I186" s="148"/>
      <c r="J186" s="148"/>
      <c r="K186" s="148">
        <f>+K185+H185</f>
        <v>3400</v>
      </c>
      <c r="L186" s="148"/>
      <c r="M186" s="148"/>
      <c r="N186" s="148">
        <f>+N185+K186</f>
        <v>5000</v>
      </c>
      <c r="O186" s="168"/>
      <c r="P186" s="148"/>
    </row>
    <row r="187" spans="1:16" ht="28.5" x14ac:dyDescent="0.25">
      <c r="A187" s="152" t="s">
        <v>142</v>
      </c>
      <c r="B187" s="152" t="s">
        <v>127</v>
      </c>
      <c r="C187" s="153" t="s">
        <v>128</v>
      </c>
      <c r="D187" s="154" t="s">
        <v>129</v>
      </c>
      <c r="E187" s="155">
        <v>1</v>
      </c>
      <c r="F187" s="156">
        <v>2</v>
      </c>
      <c r="G187" s="156">
        <v>3</v>
      </c>
      <c r="H187" s="156">
        <v>4</v>
      </c>
      <c r="I187" s="156">
        <v>5</v>
      </c>
      <c r="J187" s="156">
        <v>6</v>
      </c>
      <c r="K187" s="156">
        <v>7</v>
      </c>
      <c r="L187" s="156">
        <v>8</v>
      </c>
      <c r="M187" s="156">
        <v>9</v>
      </c>
      <c r="N187" s="156">
        <v>10</v>
      </c>
      <c r="O187" s="156">
        <v>11</v>
      </c>
      <c r="P187" s="156">
        <v>12</v>
      </c>
    </row>
    <row r="188" spans="1:16" ht="57" x14ac:dyDescent="0.25">
      <c r="A188" s="157" t="s">
        <v>428</v>
      </c>
      <c r="B188" s="170" t="s">
        <v>568</v>
      </c>
      <c r="C188" s="158" t="s">
        <v>446</v>
      </c>
      <c r="D188" s="159">
        <f>SUM(E188:P188)</f>
        <v>1.8199999999999998</v>
      </c>
      <c r="E188" s="160"/>
      <c r="F188" s="157"/>
      <c r="G188" s="157"/>
      <c r="H188" s="157"/>
      <c r="I188" s="157"/>
      <c r="J188" s="157"/>
      <c r="K188" s="157"/>
      <c r="L188" s="157">
        <v>0.82</v>
      </c>
      <c r="M188" s="157">
        <v>1</v>
      </c>
      <c r="N188" s="157"/>
      <c r="O188" s="157"/>
      <c r="P188" s="157"/>
    </row>
    <row r="189" spans="1:16" ht="57" x14ac:dyDescent="0.25">
      <c r="A189" s="157" t="s">
        <v>428</v>
      </c>
      <c r="B189" s="170" t="s">
        <v>568</v>
      </c>
      <c r="C189" s="158" t="s">
        <v>448</v>
      </c>
      <c r="D189" s="159">
        <f t="shared" ref="D189:D226" si="12">SUM(E189:P189)</f>
        <v>2.25</v>
      </c>
      <c r="E189" s="160"/>
      <c r="F189" s="157"/>
      <c r="G189" s="157"/>
      <c r="H189" s="157"/>
      <c r="I189" s="157"/>
      <c r="J189" s="157"/>
      <c r="K189" s="157"/>
      <c r="L189" s="157">
        <v>2.25</v>
      </c>
      <c r="M189" s="157"/>
      <c r="N189" s="157"/>
      <c r="O189" s="157"/>
      <c r="P189" s="157"/>
    </row>
    <row r="190" spans="1:16" ht="114" x14ac:dyDescent="0.25">
      <c r="A190" s="157" t="s">
        <v>449</v>
      </c>
      <c r="B190" s="170" t="s">
        <v>568</v>
      </c>
      <c r="C190" s="161" t="s">
        <v>450</v>
      </c>
      <c r="D190" s="159">
        <f t="shared" si="12"/>
        <v>3.5999999999999996</v>
      </c>
      <c r="E190" s="162"/>
      <c r="F190" s="163"/>
      <c r="G190" s="163"/>
      <c r="H190" s="163"/>
      <c r="I190" s="163">
        <v>1.7</v>
      </c>
      <c r="J190" s="163">
        <v>1.9</v>
      </c>
      <c r="K190" s="163"/>
      <c r="L190" s="163"/>
      <c r="M190" s="163"/>
      <c r="N190" s="163"/>
      <c r="O190" s="163"/>
      <c r="P190" s="163"/>
    </row>
    <row r="191" spans="1:16" ht="85.5" x14ac:dyDescent="0.25">
      <c r="A191" s="157" t="s">
        <v>449</v>
      </c>
      <c r="B191" s="170" t="s">
        <v>568</v>
      </c>
      <c r="C191" s="161" t="s">
        <v>451</v>
      </c>
      <c r="D191" s="159">
        <f t="shared" si="12"/>
        <v>1</v>
      </c>
      <c r="E191" s="162"/>
      <c r="F191" s="163"/>
      <c r="G191" s="163"/>
      <c r="H191" s="163">
        <v>1</v>
      </c>
      <c r="I191" s="163"/>
      <c r="J191" s="163"/>
      <c r="K191" s="163"/>
      <c r="L191" s="163"/>
      <c r="M191" s="163"/>
      <c r="N191" s="163"/>
      <c r="O191" s="163"/>
      <c r="P191" s="163"/>
    </row>
    <row r="192" spans="1:16" ht="114" x14ac:dyDescent="0.25">
      <c r="A192" s="157" t="s">
        <v>449</v>
      </c>
      <c r="B192" s="170" t="s">
        <v>568</v>
      </c>
      <c r="C192" s="161" t="s">
        <v>452</v>
      </c>
      <c r="D192" s="159">
        <f t="shared" si="12"/>
        <v>2.8000000000000003</v>
      </c>
      <c r="E192" s="162"/>
      <c r="F192" s="163"/>
      <c r="G192" s="163"/>
      <c r="H192" s="163"/>
      <c r="I192" s="163">
        <v>0.6</v>
      </c>
      <c r="J192" s="163">
        <v>2.2000000000000002</v>
      </c>
      <c r="K192" s="163"/>
      <c r="L192" s="163"/>
      <c r="M192" s="163"/>
      <c r="N192" s="163"/>
      <c r="O192" s="163"/>
      <c r="P192" s="163"/>
    </row>
    <row r="193" spans="1:16" ht="85.5" x14ac:dyDescent="0.25">
      <c r="A193" s="157" t="s">
        <v>438</v>
      </c>
      <c r="B193" s="170" t="s">
        <v>568</v>
      </c>
      <c r="C193" s="158" t="s">
        <v>453</v>
      </c>
      <c r="D193" s="159">
        <f t="shared" si="12"/>
        <v>1.2</v>
      </c>
      <c r="E193" s="162">
        <v>0.3</v>
      </c>
      <c r="F193" s="163">
        <v>0.4</v>
      </c>
      <c r="G193" s="163">
        <v>0.3</v>
      </c>
      <c r="H193" s="163">
        <v>0.2</v>
      </c>
      <c r="I193" s="163"/>
      <c r="J193" s="163"/>
      <c r="K193" s="163"/>
      <c r="L193" s="163"/>
      <c r="M193" s="163"/>
      <c r="N193" s="163"/>
      <c r="O193" s="163"/>
      <c r="P193" s="163"/>
    </row>
    <row r="194" spans="1:16" ht="71.25" x14ac:dyDescent="0.25">
      <c r="A194" s="157" t="s">
        <v>438</v>
      </c>
      <c r="B194" s="170" t="s">
        <v>568</v>
      </c>
      <c r="C194" s="158" t="s">
        <v>454</v>
      </c>
      <c r="D194" s="159">
        <f t="shared" si="12"/>
        <v>0.7</v>
      </c>
      <c r="E194" s="162"/>
      <c r="F194" s="163"/>
      <c r="G194" s="163">
        <v>0.3</v>
      </c>
      <c r="H194" s="163"/>
      <c r="I194" s="163">
        <v>0.3</v>
      </c>
      <c r="J194" s="163">
        <v>0.1</v>
      </c>
      <c r="K194" s="163"/>
      <c r="L194" s="163"/>
      <c r="M194" s="163"/>
      <c r="N194" s="163"/>
      <c r="O194" s="163"/>
      <c r="P194" s="163"/>
    </row>
    <row r="195" spans="1:16" ht="57" x14ac:dyDescent="0.25">
      <c r="A195" s="157" t="s">
        <v>438</v>
      </c>
      <c r="B195" s="170" t="s">
        <v>568</v>
      </c>
      <c r="C195" s="158" t="s">
        <v>455</v>
      </c>
      <c r="D195" s="159">
        <f t="shared" si="12"/>
        <v>6.1</v>
      </c>
      <c r="E195" s="162"/>
      <c r="F195" s="163"/>
      <c r="G195" s="163"/>
      <c r="H195" s="163"/>
      <c r="I195" s="163">
        <v>0.3</v>
      </c>
      <c r="J195" s="163">
        <v>0.8</v>
      </c>
      <c r="K195" s="163">
        <v>0.8</v>
      </c>
      <c r="L195" s="163">
        <v>0.8</v>
      </c>
      <c r="M195" s="163">
        <v>0.9</v>
      </c>
      <c r="N195" s="163">
        <v>1</v>
      </c>
      <c r="O195" s="163">
        <v>1.5</v>
      </c>
      <c r="P195" s="163"/>
    </row>
    <row r="196" spans="1:16" ht="114" x14ac:dyDescent="0.25">
      <c r="A196" s="157" t="s">
        <v>438</v>
      </c>
      <c r="B196" s="170" t="s">
        <v>568</v>
      </c>
      <c r="C196" s="158" t="s">
        <v>456</v>
      </c>
      <c r="D196" s="159">
        <f t="shared" si="12"/>
        <v>1.5</v>
      </c>
      <c r="E196" s="162">
        <v>0.3</v>
      </c>
      <c r="F196" s="163">
        <v>0.4</v>
      </c>
      <c r="G196" s="163">
        <v>0.8</v>
      </c>
      <c r="H196" s="163"/>
      <c r="I196" s="163"/>
      <c r="J196" s="163"/>
      <c r="K196" s="163"/>
      <c r="L196" s="163"/>
      <c r="M196" s="163"/>
      <c r="N196" s="163"/>
      <c r="O196" s="163"/>
      <c r="P196" s="163"/>
    </row>
    <row r="197" spans="1:16" ht="57" x14ac:dyDescent="0.25">
      <c r="A197" s="157" t="s">
        <v>438</v>
      </c>
      <c r="B197" s="170" t="s">
        <v>568</v>
      </c>
      <c r="C197" s="158" t="s">
        <v>457</v>
      </c>
      <c r="D197" s="159">
        <f t="shared" si="12"/>
        <v>0.89999999999999991</v>
      </c>
      <c r="E197" s="162">
        <v>0.1</v>
      </c>
      <c r="F197" s="163">
        <v>0.5</v>
      </c>
      <c r="G197" s="163">
        <v>0.3</v>
      </c>
      <c r="H197" s="163"/>
      <c r="I197" s="163"/>
      <c r="J197" s="163"/>
      <c r="K197" s="163"/>
      <c r="L197" s="163"/>
      <c r="M197" s="163"/>
      <c r="N197" s="163"/>
      <c r="O197" s="163"/>
      <c r="P197" s="163"/>
    </row>
    <row r="198" spans="1:16" ht="128.25" x14ac:dyDescent="0.25">
      <c r="A198" s="157" t="s">
        <v>458</v>
      </c>
      <c r="B198" s="170" t="s">
        <v>568</v>
      </c>
      <c r="C198" s="158" t="s">
        <v>459</v>
      </c>
      <c r="D198" s="159">
        <f t="shared" si="12"/>
        <v>7.6999999999999993</v>
      </c>
      <c r="E198" s="162"/>
      <c r="F198" s="163"/>
      <c r="G198" s="163"/>
      <c r="H198" s="163">
        <v>0.1</v>
      </c>
      <c r="I198" s="163">
        <v>4</v>
      </c>
      <c r="J198" s="164">
        <v>3</v>
      </c>
      <c r="K198" s="165">
        <v>0.6</v>
      </c>
      <c r="L198" s="163"/>
      <c r="M198" s="163"/>
      <c r="N198" s="163"/>
      <c r="O198" s="163"/>
      <c r="P198" s="163"/>
    </row>
    <row r="199" spans="1:16" ht="128.25" x14ac:dyDescent="0.25">
      <c r="A199" s="157" t="s">
        <v>458</v>
      </c>
      <c r="B199" s="170" t="s">
        <v>568</v>
      </c>
      <c r="C199" s="158" t="s">
        <v>460</v>
      </c>
      <c r="D199" s="159">
        <f t="shared" si="12"/>
        <v>1.8</v>
      </c>
      <c r="E199" s="162"/>
      <c r="F199" s="163"/>
      <c r="G199" s="163">
        <v>0.2</v>
      </c>
      <c r="H199" s="163">
        <v>0.1</v>
      </c>
      <c r="I199" s="163">
        <v>0.5</v>
      </c>
      <c r="J199" s="163">
        <v>1</v>
      </c>
      <c r="K199" s="163"/>
      <c r="L199" s="163"/>
      <c r="M199" s="163"/>
      <c r="N199" s="163"/>
      <c r="O199" s="163"/>
      <c r="P199" s="163"/>
    </row>
    <row r="200" spans="1:16" ht="128.25" x14ac:dyDescent="0.25">
      <c r="A200" s="157" t="s">
        <v>458</v>
      </c>
      <c r="B200" s="170" t="s">
        <v>568</v>
      </c>
      <c r="C200" s="158" t="s">
        <v>461</v>
      </c>
      <c r="D200" s="159">
        <f t="shared" si="12"/>
        <v>6</v>
      </c>
      <c r="E200" s="162"/>
      <c r="F200" s="163"/>
      <c r="G200" s="163"/>
      <c r="H200" s="163"/>
      <c r="I200" s="163">
        <v>0.2</v>
      </c>
      <c r="J200" s="163">
        <v>0.8</v>
      </c>
      <c r="K200" s="163">
        <v>0.3</v>
      </c>
      <c r="L200" s="163">
        <v>0.8</v>
      </c>
      <c r="M200" s="163">
        <v>0.6</v>
      </c>
      <c r="N200" s="163">
        <v>1.3</v>
      </c>
      <c r="O200" s="163">
        <v>2</v>
      </c>
      <c r="P200" s="163"/>
    </row>
    <row r="201" spans="1:16" ht="114" x14ac:dyDescent="0.25">
      <c r="A201" s="157" t="s">
        <v>458</v>
      </c>
      <c r="B201" s="170" t="s">
        <v>568</v>
      </c>
      <c r="C201" s="158" t="s">
        <v>462</v>
      </c>
      <c r="D201" s="159">
        <f t="shared" si="12"/>
        <v>3.6999999999999997</v>
      </c>
      <c r="E201" s="162"/>
      <c r="F201" s="163"/>
      <c r="G201" s="163">
        <v>1.2</v>
      </c>
      <c r="H201" s="163">
        <v>1.4</v>
      </c>
      <c r="I201" s="163">
        <v>1.1000000000000001</v>
      </c>
      <c r="J201" s="163"/>
      <c r="K201" s="163"/>
      <c r="L201" s="163"/>
      <c r="M201" s="163"/>
      <c r="N201" s="163"/>
      <c r="O201" s="163"/>
      <c r="P201" s="163"/>
    </row>
    <row r="202" spans="1:16" ht="128.25" x14ac:dyDescent="0.25">
      <c r="A202" s="157" t="s">
        <v>458</v>
      </c>
      <c r="B202" s="170" t="s">
        <v>568</v>
      </c>
      <c r="C202" s="158" t="s">
        <v>463</v>
      </c>
      <c r="D202" s="159">
        <f t="shared" si="12"/>
        <v>5.4</v>
      </c>
      <c r="E202" s="162"/>
      <c r="F202" s="163"/>
      <c r="G202" s="163"/>
      <c r="H202" s="163"/>
      <c r="I202" s="163"/>
      <c r="J202" s="163"/>
      <c r="K202" s="163">
        <v>0.2</v>
      </c>
      <c r="L202" s="163">
        <v>2.2000000000000002</v>
      </c>
      <c r="M202" s="163">
        <v>0.6</v>
      </c>
      <c r="N202" s="163">
        <v>0.5</v>
      </c>
      <c r="O202" s="163">
        <v>0.9</v>
      </c>
      <c r="P202" s="163">
        <v>1</v>
      </c>
    </row>
    <row r="203" spans="1:16" ht="77.25" customHeight="1" x14ac:dyDescent="0.25">
      <c r="A203" s="157" t="s">
        <v>458</v>
      </c>
      <c r="B203" s="170" t="s">
        <v>568</v>
      </c>
      <c r="C203" s="158" t="s">
        <v>464</v>
      </c>
      <c r="D203" s="159">
        <f t="shared" si="12"/>
        <v>1.7000000000000002</v>
      </c>
      <c r="E203" s="162"/>
      <c r="F203" s="163"/>
      <c r="G203" s="163"/>
      <c r="H203" s="163"/>
      <c r="I203" s="163">
        <v>0.9</v>
      </c>
      <c r="J203" s="163">
        <v>0.8</v>
      </c>
      <c r="K203" s="163"/>
      <c r="L203" s="163"/>
      <c r="M203" s="163"/>
      <c r="N203" s="163"/>
      <c r="O203" s="163"/>
      <c r="P203" s="163"/>
    </row>
    <row r="204" spans="1:16" ht="77.25" customHeight="1" x14ac:dyDescent="0.25">
      <c r="A204" s="157" t="s">
        <v>458</v>
      </c>
      <c r="B204" s="170" t="s">
        <v>568</v>
      </c>
      <c r="C204" s="158" t="s">
        <v>465</v>
      </c>
      <c r="D204" s="159">
        <f t="shared" si="12"/>
        <v>2.9000000000000004</v>
      </c>
      <c r="E204" s="162"/>
      <c r="F204" s="163"/>
      <c r="G204" s="163">
        <v>0.2</v>
      </c>
      <c r="H204" s="163">
        <v>0.1</v>
      </c>
      <c r="I204" s="163">
        <v>0.2</v>
      </c>
      <c r="J204" s="163">
        <v>1</v>
      </c>
      <c r="K204" s="163">
        <v>0.3</v>
      </c>
      <c r="L204" s="163">
        <v>0.1</v>
      </c>
      <c r="M204" s="163">
        <v>1</v>
      </c>
      <c r="N204" s="163"/>
      <c r="O204" s="163"/>
      <c r="P204" s="163"/>
    </row>
    <row r="205" spans="1:16" ht="114" x14ac:dyDescent="0.25">
      <c r="A205" s="157" t="s">
        <v>458</v>
      </c>
      <c r="B205" s="170" t="s">
        <v>568</v>
      </c>
      <c r="C205" s="158" t="s">
        <v>466</v>
      </c>
      <c r="D205" s="159">
        <f t="shared" si="12"/>
        <v>5.5</v>
      </c>
      <c r="E205" s="162"/>
      <c r="F205" s="163"/>
      <c r="G205" s="163"/>
      <c r="H205" s="163"/>
      <c r="I205" s="163"/>
      <c r="J205" s="163"/>
      <c r="K205" s="163"/>
      <c r="L205" s="163">
        <v>0.2</v>
      </c>
      <c r="M205" s="163">
        <v>0.6</v>
      </c>
      <c r="N205" s="163">
        <v>0.2</v>
      </c>
      <c r="O205" s="163">
        <v>3.5</v>
      </c>
      <c r="P205" s="163">
        <v>1</v>
      </c>
    </row>
    <row r="206" spans="1:16" ht="114" x14ac:dyDescent="0.25">
      <c r="A206" s="157" t="s">
        <v>458</v>
      </c>
      <c r="B206" s="170" t="s">
        <v>568</v>
      </c>
      <c r="C206" s="158" t="s">
        <v>467</v>
      </c>
      <c r="D206" s="159">
        <f t="shared" si="12"/>
        <v>5.3000000000000007</v>
      </c>
      <c r="E206" s="162"/>
      <c r="F206" s="163"/>
      <c r="G206" s="163"/>
      <c r="H206" s="163"/>
      <c r="I206" s="163">
        <v>0.2</v>
      </c>
      <c r="J206" s="163">
        <v>2.5</v>
      </c>
      <c r="K206" s="163">
        <v>0.6</v>
      </c>
      <c r="L206" s="163">
        <v>1</v>
      </c>
      <c r="M206" s="163">
        <v>1</v>
      </c>
      <c r="N206" s="163"/>
      <c r="O206" s="163"/>
      <c r="P206" s="163"/>
    </row>
    <row r="207" spans="1:16" ht="114" x14ac:dyDescent="0.25">
      <c r="A207" s="157" t="s">
        <v>458</v>
      </c>
      <c r="B207" s="170" t="s">
        <v>568</v>
      </c>
      <c r="C207" s="158" t="s">
        <v>468</v>
      </c>
      <c r="D207" s="159">
        <f t="shared" si="12"/>
        <v>3.3000000000000003</v>
      </c>
      <c r="E207" s="162"/>
      <c r="F207" s="163"/>
      <c r="G207" s="163">
        <v>0.2</v>
      </c>
      <c r="H207" s="163">
        <v>0.2</v>
      </c>
      <c r="I207" s="163">
        <v>0.6</v>
      </c>
      <c r="J207" s="163">
        <v>0.9</v>
      </c>
      <c r="K207" s="163">
        <v>0.8</v>
      </c>
      <c r="L207" s="163">
        <v>0.6</v>
      </c>
      <c r="M207" s="163"/>
      <c r="N207" s="163"/>
      <c r="O207" s="163"/>
      <c r="P207" s="163"/>
    </row>
    <row r="208" spans="1:16" ht="114" x14ac:dyDescent="0.25">
      <c r="A208" s="157" t="s">
        <v>458</v>
      </c>
      <c r="B208" s="170" t="s">
        <v>568</v>
      </c>
      <c r="C208" s="158" t="s">
        <v>469</v>
      </c>
      <c r="D208" s="159">
        <f t="shared" si="12"/>
        <v>4.6999999999999993</v>
      </c>
      <c r="E208" s="162"/>
      <c r="F208" s="163"/>
      <c r="G208" s="163"/>
      <c r="H208" s="163"/>
      <c r="I208" s="163"/>
      <c r="J208" s="163"/>
      <c r="K208" s="163">
        <v>0.7</v>
      </c>
      <c r="L208" s="163">
        <v>0.6</v>
      </c>
      <c r="M208" s="163">
        <v>0.3</v>
      </c>
      <c r="N208" s="163">
        <v>0.6</v>
      </c>
      <c r="O208" s="163">
        <v>1.5</v>
      </c>
      <c r="P208" s="163">
        <v>1</v>
      </c>
    </row>
    <row r="209" spans="1:16" ht="128.25" x14ac:dyDescent="0.25">
      <c r="A209" s="157" t="s">
        <v>458</v>
      </c>
      <c r="B209" s="170" t="s">
        <v>568</v>
      </c>
      <c r="C209" s="158" t="s">
        <v>470</v>
      </c>
      <c r="D209" s="159">
        <f t="shared" si="12"/>
        <v>2.92</v>
      </c>
      <c r="E209" s="162"/>
      <c r="F209" s="163"/>
      <c r="G209" s="163"/>
      <c r="H209" s="163"/>
      <c r="I209" s="163">
        <v>0.2</v>
      </c>
      <c r="J209" s="163">
        <v>0.6</v>
      </c>
      <c r="K209" s="163">
        <v>1</v>
      </c>
      <c r="L209" s="163">
        <v>0.82</v>
      </c>
      <c r="M209" s="163">
        <v>0.3</v>
      </c>
      <c r="N209" s="163"/>
      <c r="O209" s="163"/>
      <c r="P209" s="163"/>
    </row>
    <row r="210" spans="1:16" ht="114" x14ac:dyDescent="0.25">
      <c r="A210" s="157" t="s">
        <v>458</v>
      </c>
      <c r="B210" s="170" t="s">
        <v>568</v>
      </c>
      <c r="C210" s="158" t="s">
        <v>471</v>
      </c>
      <c r="D210" s="159">
        <f t="shared" si="12"/>
        <v>4.74</v>
      </c>
      <c r="E210" s="162"/>
      <c r="F210" s="163"/>
      <c r="G210" s="163"/>
      <c r="H210" s="163"/>
      <c r="I210" s="163"/>
      <c r="J210" s="163"/>
      <c r="K210" s="163">
        <v>0.1</v>
      </c>
      <c r="L210" s="163">
        <v>3.2</v>
      </c>
      <c r="M210" s="163">
        <v>0.5</v>
      </c>
      <c r="N210" s="163">
        <v>0.3</v>
      </c>
      <c r="O210" s="163">
        <v>0.64</v>
      </c>
      <c r="P210" s="163"/>
    </row>
    <row r="211" spans="1:16" ht="114" x14ac:dyDescent="0.25">
      <c r="A211" s="157" t="s">
        <v>458</v>
      </c>
      <c r="B211" s="170" t="s">
        <v>568</v>
      </c>
      <c r="C211" s="158" t="s">
        <v>472</v>
      </c>
      <c r="D211" s="159">
        <f t="shared" si="12"/>
        <v>4.53</v>
      </c>
      <c r="E211" s="162"/>
      <c r="F211" s="163"/>
      <c r="G211" s="163"/>
      <c r="H211" s="163"/>
      <c r="I211" s="163"/>
      <c r="J211" s="163"/>
      <c r="K211" s="163">
        <v>0.3</v>
      </c>
      <c r="L211" s="163">
        <v>0.6</v>
      </c>
      <c r="M211" s="163">
        <v>2</v>
      </c>
      <c r="N211" s="163">
        <v>1</v>
      </c>
      <c r="O211" s="163">
        <v>0.63</v>
      </c>
      <c r="P211" s="163"/>
    </row>
    <row r="212" spans="1:16" ht="114" x14ac:dyDescent="0.25">
      <c r="A212" s="157" t="s">
        <v>458</v>
      </c>
      <c r="B212" s="170" t="s">
        <v>568</v>
      </c>
      <c r="C212" s="158" t="s">
        <v>473</v>
      </c>
      <c r="D212" s="159">
        <f t="shared" si="12"/>
        <v>4.8</v>
      </c>
      <c r="E212" s="162"/>
      <c r="F212" s="163"/>
      <c r="G212" s="163"/>
      <c r="H212" s="163"/>
      <c r="I212" s="163"/>
      <c r="J212" s="163"/>
      <c r="K212" s="163"/>
      <c r="L212" s="163"/>
      <c r="M212" s="163">
        <v>0.5</v>
      </c>
      <c r="N212" s="163">
        <v>0.9</v>
      </c>
      <c r="O212" s="163">
        <v>1.4</v>
      </c>
      <c r="P212" s="163">
        <v>2</v>
      </c>
    </row>
    <row r="213" spans="1:16" ht="128.25" x14ac:dyDescent="0.25">
      <c r="A213" s="157" t="s">
        <v>458</v>
      </c>
      <c r="B213" s="170" t="s">
        <v>568</v>
      </c>
      <c r="C213" s="158" t="s">
        <v>474</v>
      </c>
      <c r="D213" s="159">
        <f t="shared" si="12"/>
        <v>3.8000000000000003</v>
      </c>
      <c r="E213" s="162"/>
      <c r="F213" s="163"/>
      <c r="G213" s="163"/>
      <c r="H213" s="163"/>
      <c r="I213" s="163"/>
      <c r="J213" s="163">
        <v>0.5</v>
      </c>
      <c r="K213" s="163">
        <v>0.5</v>
      </c>
      <c r="L213" s="163">
        <v>0.5</v>
      </c>
      <c r="M213" s="163">
        <v>1.2</v>
      </c>
      <c r="N213" s="163">
        <v>1.1000000000000001</v>
      </c>
      <c r="O213" s="163"/>
      <c r="P213" s="163"/>
    </row>
    <row r="214" spans="1:16" ht="114" x14ac:dyDescent="0.25">
      <c r="A214" s="157" t="s">
        <v>458</v>
      </c>
      <c r="B214" s="170" t="s">
        <v>568</v>
      </c>
      <c r="C214" s="158" t="s">
        <v>475</v>
      </c>
      <c r="D214" s="159">
        <f t="shared" si="12"/>
        <v>3.8000000000000003</v>
      </c>
      <c r="E214" s="162"/>
      <c r="F214" s="163"/>
      <c r="G214" s="163"/>
      <c r="H214" s="163"/>
      <c r="I214" s="163">
        <v>0.8</v>
      </c>
      <c r="J214" s="163">
        <v>0.9</v>
      </c>
      <c r="K214" s="163">
        <v>1</v>
      </c>
      <c r="L214" s="164">
        <v>1.1000000000000001</v>
      </c>
      <c r="M214" s="163"/>
      <c r="N214" s="163"/>
      <c r="O214" s="163"/>
      <c r="P214" s="163"/>
    </row>
    <row r="215" spans="1:16" ht="114" x14ac:dyDescent="0.25">
      <c r="A215" s="157" t="s">
        <v>458</v>
      </c>
      <c r="B215" s="170" t="s">
        <v>568</v>
      </c>
      <c r="C215" s="158" t="s">
        <v>476</v>
      </c>
      <c r="D215" s="159">
        <f t="shared" si="12"/>
        <v>2.68</v>
      </c>
      <c r="E215" s="162"/>
      <c r="F215" s="163"/>
      <c r="G215" s="163"/>
      <c r="H215" s="163">
        <v>0.4</v>
      </c>
      <c r="I215" s="163">
        <v>0.6</v>
      </c>
      <c r="J215" s="163">
        <v>0.7</v>
      </c>
      <c r="K215" s="163">
        <v>0.5</v>
      </c>
      <c r="L215" s="163">
        <v>0.48</v>
      </c>
      <c r="M215" s="163"/>
      <c r="N215" s="163"/>
      <c r="O215" s="163"/>
      <c r="P215" s="163"/>
    </row>
    <row r="216" spans="1:16" ht="128.25" x14ac:dyDescent="0.25">
      <c r="A216" s="157" t="s">
        <v>477</v>
      </c>
      <c r="B216" s="170" t="s">
        <v>568</v>
      </c>
      <c r="C216" s="158" t="s">
        <v>478</v>
      </c>
      <c r="D216" s="159">
        <f t="shared" si="12"/>
        <v>3.1999999999999997</v>
      </c>
      <c r="E216" s="162"/>
      <c r="F216" s="163"/>
      <c r="G216" s="163"/>
      <c r="H216" s="163"/>
      <c r="I216" s="163"/>
      <c r="J216" s="163">
        <v>0.3</v>
      </c>
      <c r="K216" s="163">
        <v>0.7</v>
      </c>
      <c r="L216" s="163">
        <v>0.5</v>
      </c>
      <c r="M216" s="163">
        <v>0.4</v>
      </c>
      <c r="N216" s="163">
        <v>1</v>
      </c>
      <c r="O216" s="163">
        <v>0.3</v>
      </c>
      <c r="P216" s="163"/>
    </row>
    <row r="217" spans="1:16" ht="114" x14ac:dyDescent="0.25">
      <c r="A217" s="157" t="s">
        <v>477</v>
      </c>
      <c r="B217" s="170" t="s">
        <v>568</v>
      </c>
      <c r="C217" s="158" t="s">
        <v>479</v>
      </c>
      <c r="D217" s="159">
        <f t="shared" si="12"/>
        <v>5.4</v>
      </c>
      <c r="E217" s="162"/>
      <c r="F217" s="163"/>
      <c r="G217" s="163"/>
      <c r="H217" s="163">
        <v>0.4</v>
      </c>
      <c r="I217" s="163">
        <v>0.6</v>
      </c>
      <c r="J217" s="163">
        <v>1.2</v>
      </c>
      <c r="K217" s="163">
        <v>0.5</v>
      </c>
      <c r="L217" s="163">
        <v>1.3</v>
      </c>
      <c r="M217" s="163">
        <v>1</v>
      </c>
      <c r="N217" s="163">
        <v>0.4</v>
      </c>
      <c r="O217" s="163"/>
      <c r="P217" s="163"/>
    </row>
    <row r="218" spans="1:16" ht="128.25" x14ac:dyDescent="0.25">
      <c r="A218" s="157" t="s">
        <v>477</v>
      </c>
      <c r="B218" s="170" t="s">
        <v>568</v>
      </c>
      <c r="C218" s="158" t="s">
        <v>480</v>
      </c>
      <c r="D218" s="159">
        <f t="shared" si="12"/>
        <v>4.5</v>
      </c>
      <c r="E218" s="162"/>
      <c r="F218" s="163"/>
      <c r="G218" s="163"/>
      <c r="H218" s="163"/>
      <c r="I218" s="163"/>
      <c r="J218" s="163"/>
      <c r="K218" s="163">
        <v>0.3</v>
      </c>
      <c r="L218" s="163">
        <v>1</v>
      </c>
      <c r="M218" s="163">
        <v>0.8</v>
      </c>
      <c r="N218" s="163">
        <v>1</v>
      </c>
      <c r="O218" s="163">
        <v>1</v>
      </c>
      <c r="P218" s="163">
        <v>0.4</v>
      </c>
    </row>
    <row r="219" spans="1:16" ht="99.75" x14ac:dyDescent="0.25">
      <c r="A219" s="157" t="s">
        <v>477</v>
      </c>
      <c r="B219" s="170" t="s">
        <v>568</v>
      </c>
      <c r="C219" s="158" t="s">
        <v>481</v>
      </c>
      <c r="D219" s="159">
        <f t="shared" si="12"/>
        <v>3.6</v>
      </c>
      <c r="E219" s="162"/>
      <c r="F219" s="163"/>
      <c r="G219" s="163"/>
      <c r="H219" s="163"/>
      <c r="I219" s="163"/>
      <c r="J219" s="163">
        <v>0.3</v>
      </c>
      <c r="K219" s="163">
        <v>0.8</v>
      </c>
      <c r="L219" s="163">
        <v>1</v>
      </c>
      <c r="M219" s="163">
        <v>0.6</v>
      </c>
      <c r="N219" s="163">
        <v>0.9</v>
      </c>
      <c r="O219" s="163"/>
      <c r="P219" s="163"/>
    </row>
    <row r="220" spans="1:16" ht="128.25" x14ac:dyDescent="0.25">
      <c r="A220" s="157" t="s">
        <v>477</v>
      </c>
      <c r="B220" s="170" t="s">
        <v>568</v>
      </c>
      <c r="C220" s="158" t="s">
        <v>482</v>
      </c>
      <c r="D220" s="159">
        <f t="shared" si="12"/>
        <v>3</v>
      </c>
      <c r="E220" s="162"/>
      <c r="F220" s="163"/>
      <c r="G220" s="163"/>
      <c r="H220" s="163"/>
      <c r="I220" s="163"/>
      <c r="J220" s="163"/>
      <c r="K220" s="163"/>
      <c r="L220" s="163">
        <v>0.3</v>
      </c>
      <c r="M220" s="163">
        <v>0.9</v>
      </c>
      <c r="N220" s="163">
        <v>0.8</v>
      </c>
      <c r="O220" s="163">
        <v>1</v>
      </c>
      <c r="P220" s="163"/>
    </row>
    <row r="221" spans="1:16" ht="114" x14ac:dyDescent="0.25">
      <c r="A221" s="157" t="s">
        <v>477</v>
      </c>
      <c r="B221" s="170" t="s">
        <v>568</v>
      </c>
      <c r="C221" s="158" t="s">
        <v>483</v>
      </c>
      <c r="D221" s="159">
        <f t="shared" si="12"/>
        <v>1.7000000000000002</v>
      </c>
      <c r="E221" s="162"/>
      <c r="F221" s="163"/>
      <c r="G221" s="163"/>
      <c r="H221" s="163"/>
      <c r="I221" s="163"/>
      <c r="J221" s="163"/>
      <c r="K221" s="163"/>
      <c r="L221" s="163"/>
      <c r="M221" s="163"/>
      <c r="N221" s="163"/>
      <c r="O221" s="163">
        <v>0.9</v>
      </c>
      <c r="P221" s="163">
        <v>0.8</v>
      </c>
    </row>
    <row r="222" spans="1:16" ht="71.25" x14ac:dyDescent="0.25">
      <c r="A222" s="157" t="s">
        <v>477</v>
      </c>
      <c r="B222" s="170" t="s">
        <v>568</v>
      </c>
      <c r="C222" s="158" t="s">
        <v>484</v>
      </c>
      <c r="D222" s="159">
        <f t="shared" si="12"/>
        <v>3.9</v>
      </c>
      <c r="E222" s="162"/>
      <c r="F222" s="163"/>
      <c r="G222" s="163"/>
      <c r="H222" s="163"/>
      <c r="I222" s="163">
        <v>0.6</v>
      </c>
      <c r="J222" s="163">
        <v>0.5</v>
      </c>
      <c r="K222" s="163">
        <v>1</v>
      </c>
      <c r="L222" s="163">
        <v>0.6</v>
      </c>
      <c r="M222" s="163">
        <v>0.9</v>
      </c>
      <c r="N222" s="163">
        <v>0.3</v>
      </c>
      <c r="O222" s="163"/>
      <c r="P222" s="163"/>
    </row>
    <row r="223" spans="1:16" ht="42.75" x14ac:dyDescent="0.25">
      <c r="A223" s="157" t="s">
        <v>605</v>
      </c>
      <c r="B223" s="170" t="s">
        <v>568</v>
      </c>
      <c r="C223" s="158" t="s">
        <v>485</v>
      </c>
      <c r="D223" s="159">
        <f t="shared" si="12"/>
        <v>7.7</v>
      </c>
      <c r="E223" s="162"/>
      <c r="F223" s="163"/>
      <c r="G223" s="163"/>
      <c r="H223" s="163"/>
      <c r="I223" s="163"/>
      <c r="J223" s="163"/>
      <c r="K223" s="163"/>
      <c r="L223" s="163">
        <v>0.8</v>
      </c>
      <c r="M223" s="163">
        <v>0.9</v>
      </c>
      <c r="N223" s="163">
        <v>2</v>
      </c>
      <c r="O223" s="163">
        <v>1</v>
      </c>
      <c r="P223" s="163">
        <v>3</v>
      </c>
    </row>
    <row r="224" spans="1:16" ht="57" x14ac:dyDescent="0.25">
      <c r="A224" s="157" t="s">
        <v>486</v>
      </c>
      <c r="B224" s="170" t="s">
        <v>568</v>
      </c>
      <c r="C224" s="158" t="s">
        <v>487</v>
      </c>
      <c r="D224" s="159">
        <f t="shared" si="12"/>
        <v>2.8000000000000003</v>
      </c>
      <c r="E224" s="160"/>
      <c r="F224" s="157"/>
      <c r="G224" s="157"/>
      <c r="H224" s="157"/>
      <c r="I224" s="157"/>
      <c r="J224" s="157">
        <v>0.5</v>
      </c>
      <c r="K224" s="157">
        <v>0.6</v>
      </c>
      <c r="L224" s="157">
        <v>0.8</v>
      </c>
      <c r="M224" s="157">
        <v>0.9</v>
      </c>
      <c r="N224" s="157"/>
      <c r="O224" s="157"/>
      <c r="P224" s="157"/>
    </row>
    <row r="225" spans="1:16" ht="42.75" x14ac:dyDescent="0.25">
      <c r="A225" s="157" t="s">
        <v>488</v>
      </c>
      <c r="B225" s="170" t="s">
        <v>568</v>
      </c>
      <c r="C225" s="158" t="s">
        <v>489</v>
      </c>
      <c r="D225" s="159">
        <f t="shared" si="12"/>
        <v>10</v>
      </c>
      <c r="E225" s="162"/>
      <c r="F225" s="163"/>
      <c r="G225" s="163"/>
      <c r="H225" s="163"/>
      <c r="I225" s="163"/>
      <c r="J225" s="163"/>
      <c r="K225" s="163"/>
      <c r="L225" s="163">
        <v>2</v>
      </c>
      <c r="M225" s="163">
        <v>2</v>
      </c>
      <c r="N225" s="163">
        <v>4</v>
      </c>
      <c r="O225" s="163">
        <v>2</v>
      </c>
      <c r="P225" s="163"/>
    </row>
    <row r="226" spans="1:16" ht="57" x14ac:dyDescent="0.25">
      <c r="A226" s="157" t="s">
        <v>486</v>
      </c>
      <c r="B226" s="170" t="s">
        <v>568</v>
      </c>
      <c r="C226" s="158" t="s">
        <v>490</v>
      </c>
      <c r="D226" s="159">
        <f t="shared" si="12"/>
        <v>2.1</v>
      </c>
      <c r="E226" s="160"/>
      <c r="F226" s="157">
        <v>0.2</v>
      </c>
      <c r="G226" s="157">
        <v>0.5</v>
      </c>
      <c r="H226" s="157">
        <v>0.6</v>
      </c>
      <c r="I226" s="157">
        <v>0.6</v>
      </c>
      <c r="J226" s="157">
        <v>0.2</v>
      </c>
      <c r="K226" s="157"/>
      <c r="L226" s="157"/>
      <c r="M226" s="157"/>
      <c r="N226" s="157"/>
      <c r="O226" s="157"/>
      <c r="P226" s="157"/>
    </row>
    <row r="227" spans="1:16" ht="42.75" x14ac:dyDescent="0.25">
      <c r="A227" s="157" t="s">
        <v>495</v>
      </c>
      <c r="B227" s="171" t="s">
        <v>568</v>
      </c>
      <c r="C227" s="140" t="s">
        <v>606</v>
      </c>
      <c r="D227" s="169">
        <f>SUM(E227:P227)</f>
        <v>5000</v>
      </c>
      <c r="E227" s="162"/>
      <c r="F227" s="163"/>
      <c r="G227" s="163"/>
      <c r="H227" s="163"/>
      <c r="I227" s="163">
        <v>200</v>
      </c>
      <c r="J227" s="163">
        <v>800</v>
      </c>
      <c r="K227" s="163">
        <v>800</v>
      </c>
      <c r="L227" s="163">
        <v>800</v>
      </c>
      <c r="M227" s="163">
        <v>800</v>
      </c>
      <c r="N227" s="163">
        <v>800</v>
      </c>
      <c r="O227" s="163">
        <v>800</v>
      </c>
      <c r="P227" s="163"/>
    </row>
    <row r="228" spans="1:16" x14ac:dyDescent="0.25">
      <c r="A228" s="361" t="s">
        <v>568</v>
      </c>
      <c r="B228" s="361"/>
      <c r="C228" s="361"/>
      <c r="D228" s="166">
        <f>SUM(D188:D227)</f>
        <v>5145.04</v>
      </c>
      <c r="E228" s="167">
        <f t="shared" ref="E228:P228" si="13">SUM(E188:E227)</f>
        <v>0.7</v>
      </c>
      <c r="F228" s="166">
        <f t="shared" si="13"/>
        <v>1.5</v>
      </c>
      <c r="G228" s="166">
        <f t="shared" si="13"/>
        <v>4</v>
      </c>
      <c r="H228" s="166">
        <f t="shared" si="13"/>
        <v>4.5</v>
      </c>
      <c r="I228" s="166">
        <f t="shared" si="13"/>
        <v>214</v>
      </c>
      <c r="J228" s="166">
        <f t="shared" si="13"/>
        <v>820.7</v>
      </c>
      <c r="K228" s="166">
        <f t="shared" si="13"/>
        <v>811.6</v>
      </c>
      <c r="L228" s="166">
        <f t="shared" si="13"/>
        <v>824.37</v>
      </c>
      <c r="M228" s="166">
        <f t="shared" si="13"/>
        <v>818.9</v>
      </c>
      <c r="N228" s="166">
        <f t="shared" si="13"/>
        <v>817.3</v>
      </c>
      <c r="O228" s="166">
        <f t="shared" si="13"/>
        <v>818.27</v>
      </c>
      <c r="P228" s="166">
        <f t="shared" si="13"/>
        <v>9.1999999999999993</v>
      </c>
    </row>
    <row r="229" spans="1:16" x14ac:dyDescent="0.25">
      <c r="A229" s="362"/>
      <c r="B229" s="362"/>
      <c r="C229" s="362"/>
      <c r="D229" s="146"/>
      <c r="E229" s="366">
        <f>+E228+F228+G228</f>
        <v>6.2</v>
      </c>
      <c r="F229" s="366"/>
      <c r="G229" s="363"/>
      <c r="H229" s="365">
        <f>+H228+I228+J228</f>
        <v>1039.2</v>
      </c>
      <c r="I229" s="366"/>
      <c r="J229" s="363"/>
      <c r="K229" s="365">
        <f>+K228+L228+M228</f>
        <v>2454.87</v>
      </c>
      <c r="L229" s="366"/>
      <c r="M229" s="363"/>
      <c r="N229" s="365">
        <f>+N228+O228+P228</f>
        <v>1644.77</v>
      </c>
      <c r="O229" s="366"/>
      <c r="P229" s="363"/>
    </row>
    <row r="230" spans="1:16" x14ac:dyDescent="0.25">
      <c r="A230" s="147"/>
      <c r="B230" s="147"/>
      <c r="C230" s="147"/>
      <c r="D230" s="115"/>
      <c r="E230" s="148"/>
      <c r="F230" s="148"/>
      <c r="G230" s="148"/>
      <c r="H230" s="148"/>
      <c r="I230" s="148"/>
      <c r="J230" s="148"/>
      <c r="K230" s="148"/>
      <c r="L230" s="148"/>
      <c r="M230" s="148"/>
      <c r="N230" s="148"/>
      <c r="O230" s="168"/>
      <c r="P230" s="148"/>
    </row>
    <row r="231" spans="1:16" ht="28.5" x14ac:dyDescent="0.25">
      <c r="A231" s="172" t="s">
        <v>126</v>
      </c>
      <c r="B231" s="172" t="s">
        <v>20</v>
      </c>
      <c r="C231" s="173" t="s">
        <v>128</v>
      </c>
      <c r="D231" s="174" t="s">
        <v>129</v>
      </c>
      <c r="E231" s="175">
        <v>1</v>
      </c>
      <c r="F231" s="172">
        <v>2</v>
      </c>
      <c r="G231" s="172">
        <v>3</v>
      </c>
      <c r="H231" s="172">
        <v>4</v>
      </c>
      <c r="I231" s="172">
        <v>5</v>
      </c>
      <c r="J231" s="172">
        <v>6</v>
      </c>
      <c r="K231" s="172">
        <v>7</v>
      </c>
      <c r="L231" s="172">
        <v>8</v>
      </c>
      <c r="M231" s="172">
        <v>9</v>
      </c>
      <c r="N231" s="172">
        <v>1</v>
      </c>
      <c r="O231" s="172">
        <v>11</v>
      </c>
      <c r="P231" s="172">
        <v>12</v>
      </c>
    </row>
    <row r="232" spans="1:16" ht="28.5" x14ac:dyDescent="0.25">
      <c r="A232" s="176" t="s">
        <v>495</v>
      </c>
      <c r="B232" s="176" t="s">
        <v>607</v>
      </c>
      <c r="C232" s="177" t="s">
        <v>608</v>
      </c>
      <c r="D232" s="178">
        <f t="shared" ref="D232" si="14">SUM(E232:P232)</f>
        <v>21.999999999999996</v>
      </c>
      <c r="E232" s="179"/>
      <c r="F232" s="176">
        <v>1.2</v>
      </c>
      <c r="G232" s="176">
        <v>1</v>
      </c>
      <c r="H232" s="176">
        <v>1.8</v>
      </c>
      <c r="I232" s="176">
        <v>1.8</v>
      </c>
      <c r="J232" s="176">
        <v>3.2</v>
      </c>
      <c r="K232" s="176">
        <v>2.6</v>
      </c>
      <c r="L232" s="176">
        <v>3.1</v>
      </c>
      <c r="M232" s="176">
        <v>1.5</v>
      </c>
      <c r="N232" s="176">
        <v>2.2000000000000002</v>
      </c>
      <c r="O232" s="176">
        <v>2.2000000000000002</v>
      </c>
      <c r="P232" s="176">
        <v>1.4</v>
      </c>
    </row>
    <row r="233" spans="1:16" ht="28.5" x14ac:dyDescent="0.25">
      <c r="A233" s="176" t="s">
        <v>495</v>
      </c>
      <c r="B233" s="176" t="s">
        <v>607</v>
      </c>
      <c r="C233" s="99" t="s">
        <v>606</v>
      </c>
      <c r="D233" s="180">
        <v>1000</v>
      </c>
      <c r="E233" s="179"/>
      <c r="F233" s="176"/>
      <c r="G233" s="176"/>
      <c r="H233" s="176"/>
      <c r="I233" s="176">
        <v>40</v>
      </c>
      <c r="J233" s="176">
        <v>160</v>
      </c>
      <c r="K233" s="176">
        <v>160</v>
      </c>
      <c r="L233" s="176">
        <v>160</v>
      </c>
      <c r="M233" s="176">
        <v>160</v>
      </c>
      <c r="N233" s="176">
        <v>160</v>
      </c>
      <c r="O233" s="176">
        <v>160</v>
      </c>
      <c r="P233" s="176"/>
    </row>
    <row r="234" spans="1:16" x14ac:dyDescent="0.25">
      <c r="A234" s="388" t="s">
        <v>609</v>
      </c>
      <c r="B234" s="388"/>
      <c r="C234" s="388"/>
      <c r="D234" s="390">
        <f>SUM(D232:D233)</f>
        <v>1022</v>
      </c>
      <c r="E234" s="181">
        <f>SUM(E232:E233)</f>
        <v>0</v>
      </c>
      <c r="F234" s="182">
        <f t="shared" ref="F234:P234" si="15">SUM(F232:F233)</f>
        <v>1.2</v>
      </c>
      <c r="G234" s="182">
        <f t="shared" si="15"/>
        <v>1</v>
      </c>
      <c r="H234" s="182">
        <f t="shared" si="15"/>
        <v>1.8</v>
      </c>
      <c r="I234" s="182">
        <f t="shared" si="15"/>
        <v>41.8</v>
      </c>
      <c r="J234" s="182">
        <f t="shared" si="15"/>
        <v>163.19999999999999</v>
      </c>
      <c r="K234" s="182">
        <f t="shared" si="15"/>
        <v>162.6</v>
      </c>
      <c r="L234" s="182">
        <f t="shared" si="15"/>
        <v>163.1</v>
      </c>
      <c r="M234" s="182">
        <f t="shared" si="15"/>
        <v>161.5</v>
      </c>
      <c r="N234" s="182">
        <f t="shared" si="15"/>
        <v>162.19999999999999</v>
      </c>
      <c r="O234" s="182">
        <f t="shared" si="15"/>
        <v>162.19999999999999</v>
      </c>
      <c r="P234" s="182">
        <f t="shared" si="15"/>
        <v>1.4</v>
      </c>
    </row>
    <row r="235" spans="1:16" x14ac:dyDescent="0.25">
      <c r="A235" s="389"/>
      <c r="B235" s="389"/>
      <c r="C235" s="389"/>
      <c r="D235" s="391"/>
      <c r="E235" s="392">
        <f>+E234+F234+G234</f>
        <v>2.2000000000000002</v>
      </c>
      <c r="F235" s="393"/>
      <c r="G235" s="393"/>
      <c r="H235" s="393">
        <f t="shared" ref="H235" si="16">+H234+I234+J234</f>
        <v>206.79999999999998</v>
      </c>
      <c r="I235" s="393"/>
      <c r="J235" s="393"/>
      <c r="K235" s="393">
        <f>+K234+L234+M234</f>
        <v>487.2</v>
      </c>
      <c r="L235" s="393"/>
      <c r="M235" s="393"/>
      <c r="N235" s="393">
        <f t="shared" ref="N235" si="17">+N234+O234+P234</f>
        <v>325.79999999999995</v>
      </c>
      <c r="O235" s="393"/>
      <c r="P235" s="393"/>
    </row>
    <row r="236" spans="1:16" x14ac:dyDescent="0.25">
      <c r="A236" s="147"/>
      <c r="B236" s="147"/>
      <c r="C236" s="147"/>
      <c r="D236" s="183"/>
      <c r="E236" s="148"/>
      <c r="F236" s="148"/>
      <c r="G236" s="148"/>
      <c r="H236" s="148">
        <f>+E235+H235</f>
        <v>208.99999999999997</v>
      </c>
      <c r="I236" s="148"/>
      <c r="J236" s="148"/>
      <c r="K236" s="148">
        <f>+H236+K235</f>
        <v>696.19999999999993</v>
      </c>
      <c r="L236" s="148"/>
      <c r="M236" s="148"/>
      <c r="N236" s="148">
        <f>+K236+N235</f>
        <v>1021.9999999999999</v>
      </c>
      <c r="O236" s="168"/>
      <c r="P236" s="148"/>
    </row>
    <row r="237" spans="1:16" ht="28.5" x14ac:dyDescent="0.25">
      <c r="A237" s="184" t="s">
        <v>126</v>
      </c>
      <c r="B237" s="185" t="s">
        <v>20</v>
      </c>
      <c r="C237" s="186" t="s">
        <v>128</v>
      </c>
      <c r="D237" s="187" t="s">
        <v>129</v>
      </c>
      <c r="E237" s="188">
        <v>1</v>
      </c>
      <c r="F237" s="184">
        <v>2</v>
      </c>
      <c r="G237" s="184">
        <v>3</v>
      </c>
      <c r="H237" s="184">
        <v>4</v>
      </c>
      <c r="I237" s="184">
        <v>5</v>
      </c>
      <c r="J237" s="184">
        <v>6</v>
      </c>
      <c r="K237" s="184">
        <v>7</v>
      </c>
      <c r="L237" s="184">
        <v>8</v>
      </c>
      <c r="M237" s="184">
        <v>9</v>
      </c>
      <c r="N237" s="184">
        <v>1</v>
      </c>
      <c r="O237" s="184">
        <v>11</v>
      </c>
      <c r="P237" s="184">
        <v>12</v>
      </c>
    </row>
    <row r="238" spans="1:16" ht="42.75" x14ac:dyDescent="0.25">
      <c r="A238" s="157" t="s">
        <v>516</v>
      </c>
      <c r="B238" s="157" t="s">
        <v>517</v>
      </c>
      <c r="C238" s="158" t="s">
        <v>518</v>
      </c>
      <c r="D238" s="399" t="s">
        <v>806</v>
      </c>
      <c r="E238" s="400"/>
      <c r="F238" s="400"/>
      <c r="G238" s="400"/>
      <c r="H238" s="400"/>
      <c r="I238" s="400"/>
      <c r="J238" s="400"/>
      <c r="K238" s="400"/>
      <c r="L238" s="400"/>
      <c r="M238" s="400"/>
      <c r="N238" s="400"/>
      <c r="O238" s="400"/>
      <c r="P238" s="401"/>
    </row>
    <row r="239" spans="1:16" x14ac:dyDescent="0.25">
      <c r="A239" s="359" t="s">
        <v>517</v>
      </c>
      <c r="B239" s="359"/>
      <c r="C239" s="360"/>
      <c r="D239" s="379">
        <f>SUM(D238)</f>
        <v>0</v>
      </c>
      <c r="E239" s="181">
        <f>SUM(E238)</f>
        <v>0</v>
      </c>
      <c r="F239" s="182">
        <f t="shared" ref="F239:P239" si="18">SUM(F238)</f>
        <v>0</v>
      </c>
      <c r="G239" s="182">
        <f t="shared" si="18"/>
        <v>0</v>
      </c>
      <c r="H239" s="182">
        <f t="shared" si="18"/>
        <v>0</v>
      </c>
      <c r="I239" s="182">
        <f t="shared" si="18"/>
        <v>0</v>
      </c>
      <c r="J239" s="182">
        <f t="shared" si="18"/>
        <v>0</v>
      </c>
      <c r="K239" s="182">
        <f t="shared" si="18"/>
        <v>0</v>
      </c>
      <c r="L239" s="182">
        <f t="shared" si="18"/>
        <v>0</v>
      </c>
      <c r="M239" s="182">
        <f t="shared" si="18"/>
        <v>0</v>
      </c>
      <c r="N239" s="182">
        <f t="shared" si="18"/>
        <v>0</v>
      </c>
      <c r="O239" s="182">
        <f t="shared" si="18"/>
        <v>0</v>
      </c>
      <c r="P239" s="182">
        <f t="shared" si="18"/>
        <v>0</v>
      </c>
    </row>
    <row r="240" spans="1:16" x14ac:dyDescent="0.25">
      <c r="A240" s="359"/>
      <c r="B240" s="359"/>
      <c r="C240" s="360"/>
      <c r="D240" s="380"/>
      <c r="E240" s="392">
        <f>+E239+F239+G239</f>
        <v>0</v>
      </c>
      <c r="F240" s="393"/>
      <c r="G240" s="393"/>
      <c r="H240" s="393">
        <f>+H239+I239+J239</f>
        <v>0</v>
      </c>
      <c r="I240" s="393"/>
      <c r="J240" s="393"/>
      <c r="K240" s="393">
        <f>+K239+L239+M239</f>
        <v>0</v>
      </c>
      <c r="L240" s="393"/>
      <c r="M240" s="393"/>
      <c r="N240" s="393">
        <f>+N239+O239+P239</f>
        <v>0</v>
      </c>
      <c r="O240" s="393"/>
      <c r="P240" s="393"/>
    </row>
    <row r="241" spans="1:16" x14ac:dyDescent="0.25">
      <c r="A241" s="147"/>
      <c r="B241" s="147"/>
      <c r="C241" s="147"/>
      <c r="D241" s="189"/>
      <c r="E241" s="148"/>
      <c r="F241" s="148"/>
      <c r="G241" s="148"/>
      <c r="H241" s="148">
        <f>+E240+H240</f>
        <v>0</v>
      </c>
      <c r="I241" s="148"/>
      <c r="J241" s="148"/>
      <c r="K241" s="148">
        <f>+K240+H241</f>
        <v>0</v>
      </c>
      <c r="L241" s="148"/>
      <c r="M241" s="148"/>
      <c r="N241" s="148">
        <f>+K241</f>
        <v>0</v>
      </c>
      <c r="O241" s="168"/>
      <c r="P241" s="148"/>
    </row>
    <row r="242" spans="1:16" ht="28.5" x14ac:dyDescent="0.25">
      <c r="A242" s="184" t="s">
        <v>126</v>
      </c>
      <c r="B242" s="185" t="s">
        <v>20</v>
      </c>
      <c r="C242" s="186" t="s">
        <v>128</v>
      </c>
      <c r="D242" s="190" t="s">
        <v>129</v>
      </c>
      <c r="E242" s="188">
        <v>1</v>
      </c>
      <c r="F242" s="184">
        <v>2</v>
      </c>
      <c r="G242" s="184">
        <v>3</v>
      </c>
      <c r="H242" s="184">
        <v>4</v>
      </c>
      <c r="I242" s="184">
        <v>5</v>
      </c>
      <c r="J242" s="184">
        <v>6</v>
      </c>
      <c r="K242" s="184">
        <v>7</v>
      </c>
      <c r="L242" s="184">
        <v>8</v>
      </c>
      <c r="M242" s="184">
        <v>9</v>
      </c>
      <c r="N242" s="184">
        <v>1</v>
      </c>
      <c r="O242" s="184">
        <v>11</v>
      </c>
      <c r="P242" s="184">
        <v>12</v>
      </c>
    </row>
    <row r="243" spans="1:16" ht="42.75" x14ac:dyDescent="0.25">
      <c r="A243" s="157" t="s">
        <v>488</v>
      </c>
      <c r="B243" s="157" t="s">
        <v>492</v>
      </c>
      <c r="C243" s="158" t="s">
        <v>489</v>
      </c>
      <c r="D243" s="191"/>
      <c r="E243" s="162"/>
      <c r="F243" s="163"/>
      <c r="G243" s="163"/>
      <c r="H243" s="163"/>
      <c r="I243" s="163"/>
      <c r="J243" s="163"/>
      <c r="K243" s="163"/>
      <c r="L243" s="163"/>
      <c r="M243" s="163"/>
      <c r="N243" s="163"/>
      <c r="O243" s="163"/>
      <c r="P243" s="163"/>
    </row>
    <row r="244" spans="1:16" x14ac:dyDescent="0.25">
      <c r="A244" s="359" t="s">
        <v>492</v>
      </c>
      <c r="B244" s="359"/>
      <c r="C244" s="360"/>
      <c r="D244" s="379">
        <v>30</v>
      </c>
      <c r="E244" s="181">
        <f>SUM(E243)</f>
        <v>0</v>
      </c>
      <c r="F244" s="182">
        <f t="shared" ref="F244:P244" si="19">SUM(F243)</f>
        <v>0</v>
      </c>
      <c r="G244" s="182">
        <f t="shared" si="19"/>
        <v>0</v>
      </c>
      <c r="H244" s="182">
        <f t="shared" si="19"/>
        <v>0</v>
      </c>
      <c r="I244" s="182">
        <f t="shared" si="19"/>
        <v>0</v>
      </c>
      <c r="J244" s="182">
        <f t="shared" si="19"/>
        <v>0</v>
      </c>
      <c r="K244" s="182">
        <f t="shared" si="19"/>
        <v>0</v>
      </c>
      <c r="L244" s="182">
        <f t="shared" si="19"/>
        <v>0</v>
      </c>
      <c r="M244" s="182">
        <f t="shared" si="19"/>
        <v>0</v>
      </c>
      <c r="N244" s="182">
        <v>30</v>
      </c>
      <c r="O244" s="182">
        <f t="shared" si="19"/>
        <v>0</v>
      </c>
      <c r="P244" s="182">
        <f t="shared" si="19"/>
        <v>0</v>
      </c>
    </row>
    <row r="245" spans="1:16" x14ac:dyDescent="0.25">
      <c r="A245" s="359"/>
      <c r="B245" s="359"/>
      <c r="C245" s="360"/>
      <c r="D245" s="380"/>
      <c r="E245" s="392">
        <f>+E244+F244+G244</f>
        <v>0</v>
      </c>
      <c r="F245" s="393"/>
      <c r="G245" s="393"/>
      <c r="H245" s="393">
        <f>+H244+I244+J244</f>
        <v>0</v>
      </c>
      <c r="I245" s="393"/>
      <c r="J245" s="393"/>
      <c r="K245" s="393">
        <v>0</v>
      </c>
      <c r="L245" s="393"/>
      <c r="M245" s="393"/>
      <c r="N245" s="393">
        <v>30</v>
      </c>
      <c r="O245" s="393"/>
      <c r="P245" s="393"/>
    </row>
    <row r="246" spans="1:16" x14ac:dyDescent="0.25">
      <c r="A246" s="147"/>
      <c r="B246" s="147"/>
      <c r="C246" s="147"/>
      <c r="D246" s="183"/>
      <c r="E246" s="148"/>
      <c r="F246" s="148"/>
      <c r="G246" s="148"/>
      <c r="H246" s="148"/>
      <c r="I246" s="148"/>
      <c r="J246" s="148"/>
      <c r="K246" s="148"/>
      <c r="L246" s="148"/>
      <c r="M246" s="148"/>
      <c r="N246" s="148"/>
      <c r="O246" s="168">
        <f>+N245+K245</f>
        <v>30</v>
      </c>
      <c r="P246" s="148"/>
    </row>
    <row r="247" spans="1:16" ht="28.5" x14ac:dyDescent="0.25">
      <c r="A247" s="103" t="s">
        <v>126</v>
      </c>
      <c r="B247" s="103" t="s">
        <v>127</v>
      </c>
      <c r="C247" s="104" t="s">
        <v>128</v>
      </c>
      <c r="D247" s="105" t="s">
        <v>129</v>
      </c>
      <c r="E247" s="106">
        <v>1</v>
      </c>
      <c r="F247" s="107">
        <v>2</v>
      </c>
      <c r="G247" s="107">
        <v>3</v>
      </c>
      <c r="H247" s="107">
        <v>4</v>
      </c>
      <c r="I247" s="107">
        <v>5</v>
      </c>
      <c r="J247" s="107">
        <v>6</v>
      </c>
      <c r="K247" s="107">
        <v>7</v>
      </c>
      <c r="L247" s="107">
        <v>8</v>
      </c>
      <c r="M247" s="107">
        <v>9</v>
      </c>
      <c r="N247" s="107">
        <v>10</v>
      </c>
      <c r="O247" s="107">
        <v>11</v>
      </c>
      <c r="P247" s="107">
        <v>12</v>
      </c>
    </row>
    <row r="248" spans="1:16" ht="28.5" x14ac:dyDescent="0.25">
      <c r="A248" s="103" t="s">
        <v>530</v>
      </c>
      <c r="B248" s="108" t="s">
        <v>531</v>
      </c>
      <c r="C248" s="109" t="s">
        <v>532</v>
      </c>
      <c r="D248" s="192">
        <f>SUM(E248:P248)</f>
        <v>1</v>
      </c>
      <c r="E248" s="106"/>
      <c r="F248" s="107"/>
      <c r="G248" s="107"/>
      <c r="H248" s="107"/>
      <c r="I248" s="107"/>
      <c r="J248" s="107">
        <v>1</v>
      </c>
      <c r="K248" s="107"/>
      <c r="L248" s="107"/>
      <c r="M248" s="107"/>
      <c r="N248" s="107"/>
      <c r="O248" s="107"/>
      <c r="P248" s="107"/>
    </row>
    <row r="249" spans="1:16" x14ac:dyDescent="0.25">
      <c r="A249" s="368" t="s">
        <v>96</v>
      </c>
      <c r="B249" s="368"/>
      <c r="C249" s="369"/>
      <c r="D249" s="113">
        <f>SUM(D248)</f>
        <v>1</v>
      </c>
      <c r="E249" s="193">
        <f t="shared" ref="E249:P249" si="20">SUM(E248)</f>
        <v>0</v>
      </c>
      <c r="F249" s="194">
        <f t="shared" si="20"/>
        <v>0</v>
      </c>
      <c r="G249" s="194">
        <f t="shared" si="20"/>
        <v>0</v>
      </c>
      <c r="H249" s="194">
        <f t="shared" si="20"/>
        <v>0</v>
      </c>
      <c r="I249" s="194">
        <f t="shared" si="20"/>
        <v>0</v>
      </c>
      <c r="J249" s="194">
        <f t="shared" si="20"/>
        <v>1</v>
      </c>
      <c r="K249" s="194">
        <f t="shared" si="20"/>
        <v>0</v>
      </c>
      <c r="L249" s="194">
        <f t="shared" si="20"/>
        <v>0</v>
      </c>
      <c r="M249" s="194">
        <f t="shared" si="20"/>
        <v>0</v>
      </c>
      <c r="N249" s="194">
        <f t="shared" si="20"/>
        <v>0</v>
      </c>
      <c r="O249" s="194">
        <f t="shared" si="20"/>
        <v>0</v>
      </c>
      <c r="P249" s="194">
        <f t="shared" si="20"/>
        <v>0</v>
      </c>
    </row>
    <row r="250" spans="1:16" x14ac:dyDescent="0.25">
      <c r="A250" s="368"/>
      <c r="B250" s="368"/>
      <c r="C250" s="369"/>
      <c r="D250" s="146"/>
      <c r="E250" s="384">
        <f>SUM(E249:G249)</f>
        <v>0</v>
      </c>
      <c r="F250" s="385"/>
      <c r="G250" s="385"/>
      <c r="H250" s="385">
        <f>SUM(H249:J249)</f>
        <v>1</v>
      </c>
      <c r="I250" s="385"/>
      <c r="J250" s="385"/>
      <c r="K250" s="385">
        <f>SUM(K249:M249)</f>
        <v>0</v>
      </c>
      <c r="L250" s="385"/>
      <c r="M250" s="385"/>
      <c r="N250" s="386">
        <f>SUM(N249:P249)</f>
        <v>0</v>
      </c>
      <c r="O250" s="387"/>
      <c r="P250" s="384"/>
    </row>
    <row r="251" spans="1:16" s="137" customFormat="1" x14ac:dyDescent="0.25">
      <c r="A251" s="195"/>
      <c r="B251" s="195"/>
      <c r="C251" s="195"/>
      <c r="D251" s="196"/>
      <c r="E251" s="197"/>
      <c r="F251" s="197"/>
      <c r="G251" s="197"/>
      <c r="H251" s="197"/>
      <c r="I251" s="197"/>
      <c r="J251" s="197"/>
      <c r="K251" s="197">
        <f>+K250+H250</f>
        <v>1</v>
      </c>
      <c r="L251" s="197"/>
      <c r="M251" s="197"/>
      <c r="N251" s="197">
        <f>+N250+K251</f>
        <v>1</v>
      </c>
      <c r="O251" s="197"/>
      <c r="P251" s="197"/>
    </row>
    <row r="252" spans="1:16" s="137" customFormat="1" ht="28.5" x14ac:dyDescent="0.25">
      <c r="A252" s="103" t="s">
        <v>126</v>
      </c>
      <c r="B252" s="103" t="s">
        <v>127</v>
      </c>
      <c r="C252" s="104" t="s">
        <v>128</v>
      </c>
      <c r="D252" s="105" t="s">
        <v>129</v>
      </c>
      <c r="E252" s="106">
        <v>1</v>
      </c>
      <c r="F252" s="107">
        <v>2</v>
      </c>
      <c r="G252" s="107">
        <v>3</v>
      </c>
      <c r="H252" s="107">
        <v>4</v>
      </c>
      <c r="I252" s="107">
        <v>5</v>
      </c>
      <c r="J252" s="107">
        <v>6</v>
      </c>
      <c r="K252" s="107">
        <v>7</v>
      </c>
      <c r="L252" s="107">
        <v>8</v>
      </c>
      <c r="M252" s="107">
        <v>9</v>
      </c>
      <c r="N252" s="107">
        <v>10</v>
      </c>
      <c r="O252" s="107">
        <v>11</v>
      </c>
      <c r="P252" s="107">
        <v>12</v>
      </c>
    </row>
    <row r="253" spans="1:16" s="137" customFormat="1" x14ac:dyDescent="0.25">
      <c r="A253" s="108" t="s">
        <v>530</v>
      </c>
      <c r="B253" s="108" t="s">
        <v>536</v>
      </c>
      <c r="C253" s="158" t="s">
        <v>537</v>
      </c>
      <c r="D253" s="198">
        <f>SUM(E253:P253)</f>
        <v>1</v>
      </c>
      <c r="E253" s="199"/>
      <c r="F253" s="200"/>
      <c r="G253" s="201"/>
      <c r="H253" s="201"/>
      <c r="I253" s="201"/>
      <c r="J253" s="201"/>
      <c r="K253" s="201"/>
      <c r="L253" s="201"/>
      <c r="M253" s="201">
        <v>1</v>
      </c>
      <c r="N253" s="201"/>
      <c r="O253" s="201"/>
      <c r="P253" s="201"/>
    </row>
    <row r="254" spans="1:16" s="137" customFormat="1" x14ac:dyDescent="0.25">
      <c r="A254" s="108" t="s">
        <v>530</v>
      </c>
      <c r="B254" s="108" t="s">
        <v>536</v>
      </c>
      <c r="C254" s="158" t="s">
        <v>538</v>
      </c>
      <c r="D254" s="198">
        <f>SUM(E254:P254)</f>
        <v>1</v>
      </c>
      <c r="E254" s="199"/>
      <c r="F254" s="200"/>
      <c r="G254" s="201"/>
      <c r="H254" s="201"/>
      <c r="I254" s="201">
        <v>1</v>
      </c>
      <c r="J254" s="201"/>
      <c r="K254" s="201"/>
      <c r="L254" s="201"/>
      <c r="M254" s="201"/>
      <c r="N254" s="201"/>
      <c r="O254" s="201"/>
      <c r="P254" s="201"/>
    </row>
    <row r="255" spans="1:16" s="137" customFormat="1" x14ac:dyDescent="0.25">
      <c r="A255" s="368" t="s">
        <v>160</v>
      </c>
      <c r="B255" s="368"/>
      <c r="C255" s="369"/>
      <c r="D255" s="113">
        <f t="shared" ref="D255:P255" si="21">SUM(D253:D254)</f>
        <v>2</v>
      </c>
      <c r="E255" s="193">
        <f t="shared" si="21"/>
        <v>0</v>
      </c>
      <c r="F255" s="194">
        <f t="shared" si="21"/>
        <v>0</v>
      </c>
      <c r="G255" s="194">
        <f t="shared" si="21"/>
        <v>0</v>
      </c>
      <c r="H255" s="194">
        <f t="shared" si="21"/>
        <v>0</v>
      </c>
      <c r="I255" s="194">
        <f t="shared" si="21"/>
        <v>1</v>
      </c>
      <c r="J255" s="194">
        <f t="shared" si="21"/>
        <v>0</v>
      </c>
      <c r="K255" s="194">
        <f t="shared" si="21"/>
        <v>0</v>
      </c>
      <c r="L255" s="194">
        <f t="shared" si="21"/>
        <v>0</v>
      </c>
      <c r="M255" s="194">
        <f t="shared" si="21"/>
        <v>1</v>
      </c>
      <c r="N255" s="194">
        <f t="shared" si="21"/>
        <v>0</v>
      </c>
      <c r="O255" s="194">
        <f t="shared" si="21"/>
        <v>0</v>
      </c>
      <c r="P255" s="194">
        <f t="shared" si="21"/>
        <v>0</v>
      </c>
    </row>
    <row r="256" spans="1:16" s="137" customFormat="1" x14ac:dyDescent="0.25">
      <c r="A256" s="368"/>
      <c r="B256" s="368"/>
      <c r="C256" s="369"/>
      <c r="D256" s="146"/>
      <c r="E256" s="384">
        <f>SUM(E255:G255)</f>
        <v>0</v>
      </c>
      <c r="F256" s="385"/>
      <c r="G256" s="385"/>
      <c r="H256" s="385">
        <f>SUM(H255:J255)</f>
        <v>1</v>
      </c>
      <c r="I256" s="385"/>
      <c r="J256" s="385"/>
      <c r="K256" s="385">
        <f>SUM(K255:M255)</f>
        <v>1</v>
      </c>
      <c r="L256" s="385"/>
      <c r="M256" s="385"/>
      <c r="N256" s="386">
        <f>SUM(N255:P255)</f>
        <v>0</v>
      </c>
      <c r="O256" s="387"/>
      <c r="P256" s="384"/>
    </row>
    <row r="257" spans="1:16" s="137" customFormat="1" x14ac:dyDescent="0.25">
      <c r="A257" s="202"/>
      <c r="B257" s="202"/>
      <c r="C257" s="202"/>
      <c r="D257" s="115"/>
      <c r="E257" s="148"/>
      <c r="F257" s="148"/>
      <c r="G257" s="148"/>
      <c r="H257" s="148">
        <f>+E256+H256</f>
        <v>1</v>
      </c>
      <c r="I257" s="148"/>
      <c r="J257" s="148"/>
      <c r="K257" s="148">
        <f>+K256+H257</f>
        <v>2</v>
      </c>
      <c r="L257" s="148"/>
      <c r="M257" s="148"/>
      <c r="N257" s="148">
        <f>+K257+N256</f>
        <v>2</v>
      </c>
      <c r="O257" s="148"/>
      <c r="P257" s="148"/>
    </row>
    <row r="258" spans="1:16" ht="28.5" x14ac:dyDescent="0.25">
      <c r="A258" s="103" t="s">
        <v>126</v>
      </c>
      <c r="B258" s="103" t="s">
        <v>127</v>
      </c>
      <c r="C258" s="104" t="s">
        <v>128</v>
      </c>
      <c r="D258" s="105" t="s">
        <v>129</v>
      </c>
      <c r="E258" s="106">
        <v>1</v>
      </c>
      <c r="F258" s="107">
        <v>2</v>
      </c>
      <c r="G258" s="107">
        <v>3</v>
      </c>
      <c r="H258" s="107">
        <v>4</v>
      </c>
      <c r="I258" s="107">
        <v>5</v>
      </c>
      <c r="J258" s="107">
        <v>6</v>
      </c>
      <c r="K258" s="107">
        <v>7</v>
      </c>
      <c r="L258" s="107">
        <v>8</v>
      </c>
      <c r="M258" s="107">
        <v>9</v>
      </c>
      <c r="N258" s="107">
        <v>10</v>
      </c>
      <c r="O258" s="107">
        <v>11</v>
      </c>
      <c r="P258" s="107">
        <v>12</v>
      </c>
    </row>
    <row r="259" spans="1:16" ht="28.5" x14ac:dyDescent="0.25">
      <c r="A259" s="103" t="s">
        <v>530</v>
      </c>
      <c r="B259" s="108" t="s">
        <v>533</v>
      </c>
      <c r="C259" s="109" t="s">
        <v>534</v>
      </c>
      <c r="D259" s="192">
        <f>SUM(E259:P259)</f>
        <v>1</v>
      </c>
      <c r="E259" s="106"/>
      <c r="F259" s="107"/>
      <c r="G259" s="107"/>
      <c r="H259" s="107"/>
      <c r="I259" s="107"/>
      <c r="J259" s="107"/>
      <c r="K259" s="107"/>
      <c r="L259" s="107"/>
      <c r="M259" s="107"/>
      <c r="N259" s="107"/>
      <c r="O259" s="107"/>
      <c r="P259" s="203">
        <v>1</v>
      </c>
    </row>
    <row r="260" spans="1:16" ht="28.5" x14ac:dyDescent="0.25">
      <c r="A260" s="103" t="s">
        <v>530</v>
      </c>
      <c r="B260" s="108" t="s">
        <v>533</v>
      </c>
      <c r="C260" s="109" t="s">
        <v>535</v>
      </c>
      <c r="D260" s="192">
        <f>SUM(E260:P260)</f>
        <v>1</v>
      </c>
      <c r="E260" s="106"/>
      <c r="F260" s="107"/>
      <c r="G260" s="107"/>
      <c r="H260" s="107"/>
      <c r="I260" s="107"/>
      <c r="J260" s="107"/>
      <c r="K260" s="107"/>
      <c r="L260" s="107"/>
      <c r="M260" s="107"/>
      <c r="N260" s="107"/>
      <c r="O260" s="107"/>
      <c r="P260" s="203">
        <v>1</v>
      </c>
    </row>
    <row r="261" spans="1:16" x14ac:dyDescent="0.25">
      <c r="A261" s="368" t="s">
        <v>139</v>
      </c>
      <c r="B261" s="368"/>
      <c r="C261" s="369"/>
      <c r="D261" s="113">
        <f>SUM(D259:D260)</f>
        <v>2</v>
      </c>
      <c r="E261" s="193">
        <f t="shared" ref="E261:P261" si="22">SUM(E259:E260)</f>
        <v>0</v>
      </c>
      <c r="F261" s="194">
        <f t="shared" si="22"/>
        <v>0</v>
      </c>
      <c r="G261" s="194">
        <f t="shared" si="22"/>
        <v>0</v>
      </c>
      <c r="H261" s="194">
        <f t="shared" si="22"/>
        <v>0</v>
      </c>
      <c r="I261" s="194">
        <f t="shared" si="22"/>
        <v>0</v>
      </c>
      <c r="J261" s="194">
        <f t="shared" si="22"/>
        <v>0</v>
      </c>
      <c r="K261" s="194">
        <f t="shared" si="22"/>
        <v>0</v>
      </c>
      <c r="L261" s="194">
        <f t="shared" si="22"/>
        <v>0</v>
      </c>
      <c r="M261" s="194">
        <f t="shared" si="22"/>
        <v>0</v>
      </c>
      <c r="N261" s="194">
        <f t="shared" si="22"/>
        <v>0</v>
      </c>
      <c r="O261" s="194">
        <f t="shared" si="22"/>
        <v>0</v>
      </c>
      <c r="P261" s="194">
        <f t="shared" si="22"/>
        <v>2</v>
      </c>
    </row>
    <row r="262" spans="1:16" x14ac:dyDescent="0.25">
      <c r="A262" s="368"/>
      <c r="B262" s="368"/>
      <c r="C262" s="369"/>
      <c r="D262" s="146"/>
      <c r="E262" s="363">
        <f>SUM(E261:G261)</f>
        <v>0</v>
      </c>
      <c r="F262" s="364"/>
      <c r="G262" s="364"/>
      <c r="H262" s="364">
        <f>SUM(H261:J261)</f>
        <v>0</v>
      </c>
      <c r="I262" s="364"/>
      <c r="J262" s="364"/>
      <c r="K262" s="364">
        <f>SUM(K261:M261)</f>
        <v>0</v>
      </c>
      <c r="L262" s="364"/>
      <c r="M262" s="364"/>
      <c r="N262" s="365">
        <f>SUM(N261:P261)</f>
        <v>2</v>
      </c>
      <c r="O262" s="366"/>
      <c r="P262" s="363"/>
    </row>
    <row r="263" spans="1:16" x14ac:dyDescent="0.25">
      <c r="D263" s="206"/>
      <c r="K263" s="207">
        <f>+H262+K262</f>
        <v>0</v>
      </c>
      <c r="N263" s="207">
        <f>+N262+K263</f>
        <v>2</v>
      </c>
    </row>
    <row r="264" spans="1:16" s="137" customFormat="1" ht="28.5" x14ac:dyDescent="0.25">
      <c r="A264" s="103" t="s">
        <v>126</v>
      </c>
      <c r="B264" s="103" t="s">
        <v>127</v>
      </c>
      <c r="C264" s="104" t="s">
        <v>128</v>
      </c>
      <c r="D264" s="105" t="s">
        <v>129</v>
      </c>
      <c r="E264" s="106">
        <v>1</v>
      </c>
      <c r="F264" s="107">
        <v>2</v>
      </c>
      <c r="G264" s="107">
        <v>3</v>
      </c>
      <c r="H264" s="107">
        <v>4</v>
      </c>
      <c r="I264" s="107">
        <v>5</v>
      </c>
      <c r="J264" s="107">
        <v>6</v>
      </c>
      <c r="K264" s="107">
        <v>7</v>
      </c>
      <c r="L264" s="107">
        <v>8</v>
      </c>
      <c r="M264" s="107">
        <v>9</v>
      </c>
      <c r="N264" s="107">
        <v>10</v>
      </c>
      <c r="O264" s="107">
        <v>11</v>
      </c>
      <c r="P264" s="107">
        <v>12</v>
      </c>
    </row>
    <row r="265" spans="1:16" s="137" customFormat="1" ht="28.5" x14ac:dyDescent="0.25">
      <c r="A265" s="108" t="s">
        <v>530</v>
      </c>
      <c r="B265" s="108" t="s">
        <v>539</v>
      </c>
      <c r="C265" s="158" t="s">
        <v>540</v>
      </c>
      <c r="D265" s="198">
        <f>SUM(E265:P265)</f>
        <v>1</v>
      </c>
      <c r="E265" s="199"/>
      <c r="F265" s="200"/>
      <c r="G265" s="201"/>
      <c r="H265" s="201"/>
      <c r="I265" s="201"/>
      <c r="J265" s="201"/>
      <c r="K265" s="201">
        <v>1</v>
      </c>
      <c r="L265" s="200"/>
      <c r="M265" s="201"/>
      <c r="N265" s="201"/>
      <c r="O265" s="201"/>
      <c r="P265" s="201"/>
    </row>
    <row r="266" spans="1:16" s="137" customFormat="1" ht="28.5" x14ac:dyDescent="0.25">
      <c r="A266" s="108" t="s">
        <v>530</v>
      </c>
      <c r="B266" s="108" t="s">
        <v>541</v>
      </c>
      <c r="C266" s="158" t="s">
        <v>542</v>
      </c>
      <c r="D266" s="198">
        <f>SUM(E266:P266)</f>
        <v>3</v>
      </c>
      <c r="E266" s="199"/>
      <c r="F266" s="200"/>
      <c r="G266" s="201"/>
      <c r="H266" s="201"/>
      <c r="I266" s="201"/>
      <c r="J266" s="201"/>
      <c r="K266" s="201"/>
      <c r="L266" s="200"/>
      <c r="M266" s="201"/>
      <c r="N266" s="201"/>
      <c r="O266" s="201"/>
      <c r="P266" s="201">
        <v>3</v>
      </c>
    </row>
    <row r="267" spans="1:16" s="137" customFormat="1" x14ac:dyDescent="0.25">
      <c r="A267" s="368" t="s">
        <v>161</v>
      </c>
      <c r="B267" s="368"/>
      <c r="C267" s="369"/>
      <c r="D267" s="113">
        <f t="shared" ref="D267:P267" si="23">SUM(D265:D266)</f>
        <v>4</v>
      </c>
      <c r="E267" s="145">
        <f t="shared" si="23"/>
        <v>0</v>
      </c>
      <c r="F267" s="113">
        <f t="shared" si="23"/>
        <v>0</v>
      </c>
      <c r="G267" s="113">
        <f t="shared" si="23"/>
        <v>0</v>
      </c>
      <c r="H267" s="113">
        <f t="shared" si="23"/>
        <v>0</v>
      </c>
      <c r="I267" s="113">
        <f t="shared" si="23"/>
        <v>0</v>
      </c>
      <c r="J267" s="113">
        <f t="shared" si="23"/>
        <v>0</v>
      </c>
      <c r="K267" s="113">
        <f t="shared" si="23"/>
        <v>1</v>
      </c>
      <c r="L267" s="113">
        <f t="shared" si="23"/>
        <v>0</v>
      </c>
      <c r="M267" s="113">
        <f t="shared" si="23"/>
        <v>0</v>
      </c>
      <c r="N267" s="113">
        <f t="shared" si="23"/>
        <v>0</v>
      </c>
      <c r="O267" s="113">
        <f t="shared" si="23"/>
        <v>0</v>
      </c>
      <c r="P267" s="113">
        <f t="shared" si="23"/>
        <v>3</v>
      </c>
    </row>
    <row r="268" spans="1:16" s="137" customFormat="1" x14ac:dyDescent="0.25">
      <c r="A268" s="368"/>
      <c r="B268" s="368"/>
      <c r="C268" s="369"/>
      <c r="D268" s="146"/>
      <c r="E268" s="384">
        <f>SUM(E267:G267)</f>
        <v>0</v>
      </c>
      <c r="F268" s="385"/>
      <c r="G268" s="385"/>
      <c r="H268" s="385">
        <f>SUM(H267:J267)</f>
        <v>0</v>
      </c>
      <c r="I268" s="385"/>
      <c r="J268" s="385"/>
      <c r="K268" s="385">
        <f>SUM(K267:M267)</f>
        <v>1</v>
      </c>
      <c r="L268" s="385"/>
      <c r="M268" s="385"/>
      <c r="N268" s="386">
        <f>SUM(N267:P267)</f>
        <v>3</v>
      </c>
      <c r="O268" s="387"/>
      <c r="P268" s="384"/>
    </row>
    <row r="269" spans="1:16" s="137" customFormat="1" x14ac:dyDescent="0.25">
      <c r="A269" s="202"/>
      <c r="B269" s="202"/>
      <c r="C269" s="202"/>
      <c r="D269" s="115"/>
      <c r="E269" s="148"/>
      <c r="F269" s="148"/>
      <c r="G269" s="148"/>
      <c r="H269" s="148"/>
      <c r="I269" s="148"/>
      <c r="J269" s="148"/>
      <c r="K269" s="148"/>
      <c r="L269" s="148"/>
      <c r="M269" s="148"/>
      <c r="N269" s="148">
        <f>+N268+K268</f>
        <v>4</v>
      </c>
      <c r="O269" s="148"/>
      <c r="P269" s="148"/>
    </row>
    <row r="270" spans="1:16" s="209" customFormat="1" ht="28.5" x14ac:dyDescent="0.25">
      <c r="A270" s="152" t="s">
        <v>126</v>
      </c>
      <c r="B270" s="152" t="s">
        <v>127</v>
      </c>
      <c r="C270" s="153" t="s">
        <v>132</v>
      </c>
      <c r="D270" s="105" t="s">
        <v>129</v>
      </c>
      <c r="E270" s="155">
        <v>1</v>
      </c>
      <c r="F270" s="156">
        <v>2</v>
      </c>
      <c r="G270" s="156">
        <v>3</v>
      </c>
      <c r="H270" s="156">
        <v>4</v>
      </c>
      <c r="I270" s="156">
        <v>5</v>
      </c>
      <c r="J270" s="156">
        <v>6</v>
      </c>
      <c r="K270" s="156">
        <v>7</v>
      </c>
      <c r="L270" s="156">
        <v>8</v>
      </c>
      <c r="M270" s="208">
        <v>9</v>
      </c>
      <c r="N270" s="156">
        <v>10</v>
      </c>
      <c r="O270" s="156">
        <v>11</v>
      </c>
      <c r="P270" s="156">
        <v>12</v>
      </c>
    </row>
    <row r="271" spans="1:16" s="209" customFormat="1" ht="57" x14ac:dyDescent="0.25">
      <c r="A271" s="157" t="s">
        <v>423</v>
      </c>
      <c r="B271" s="157" t="s">
        <v>136</v>
      </c>
      <c r="C271" s="158" t="s">
        <v>425</v>
      </c>
      <c r="D271" s="210">
        <f>SUM(E271:P271)</f>
        <v>6.85</v>
      </c>
      <c r="E271" s="160"/>
      <c r="F271" s="157"/>
      <c r="G271" s="157"/>
      <c r="H271" s="157"/>
      <c r="I271" s="157"/>
      <c r="J271" s="157">
        <v>6.85</v>
      </c>
      <c r="K271" s="157"/>
      <c r="L271" s="157"/>
      <c r="M271" s="157"/>
      <c r="N271" s="157"/>
      <c r="O271" s="157"/>
      <c r="P271" s="157"/>
    </row>
    <row r="272" spans="1:16" ht="57" x14ac:dyDescent="0.25">
      <c r="A272" s="157" t="s">
        <v>423</v>
      </c>
      <c r="B272" s="157" t="s">
        <v>136</v>
      </c>
      <c r="C272" s="158" t="s">
        <v>426</v>
      </c>
      <c r="D272" s="210">
        <f t="shared" ref="D272:D290" si="24">SUM(E272:P272)</f>
        <v>11.08</v>
      </c>
      <c r="E272" s="160"/>
      <c r="F272" s="157"/>
      <c r="G272" s="157"/>
      <c r="H272" s="157">
        <v>3.95</v>
      </c>
      <c r="I272" s="157"/>
      <c r="J272" s="157"/>
      <c r="K272" s="157"/>
      <c r="L272" s="157"/>
      <c r="M272" s="157"/>
      <c r="N272" s="157"/>
      <c r="O272" s="157"/>
      <c r="P272" s="157">
        <f>1.76+5.37</f>
        <v>7.13</v>
      </c>
    </row>
    <row r="273" spans="1:16" ht="57" x14ac:dyDescent="0.25">
      <c r="A273" s="157" t="s">
        <v>423</v>
      </c>
      <c r="B273" s="157" t="s">
        <v>136</v>
      </c>
      <c r="C273" s="158" t="s">
        <v>427</v>
      </c>
      <c r="D273" s="210">
        <f t="shared" si="24"/>
        <v>0.7</v>
      </c>
      <c r="E273" s="160"/>
      <c r="F273" s="157"/>
      <c r="G273" s="157">
        <v>0.7</v>
      </c>
      <c r="H273" s="157"/>
      <c r="I273" s="157"/>
      <c r="J273" s="157"/>
      <c r="K273" s="157"/>
      <c r="L273" s="157"/>
      <c r="M273" s="157"/>
      <c r="N273" s="157"/>
      <c r="O273" s="157"/>
      <c r="P273" s="157"/>
    </row>
    <row r="274" spans="1:16" ht="57" x14ac:dyDescent="0.25">
      <c r="A274" s="157" t="s">
        <v>428</v>
      </c>
      <c r="B274" s="157" t="s">
        <v>136</v>
      </c>
      <c r="C274" s="158" t="s">
        <v>429</v>
      </c>
      <c r="D274" s="210">
        <f t="shared" si="24"/>
        <v>3.5</v>
      </c>
      <c r="E274" s="162"/>
      <c r="F274" s="163"/>
      <c r="G274" s="163"/>
      <c r="H274" s="163"/>
      <c r="I274" s="163"/>
      <c r="J274" s="163"/>
      <c r="K274" s="163"/>
      <c r="L274" s="163"/>
      <c r="M274" s="163"/>
      <c r="N274" s="163">
        <v>3.5</v>
      </c>
      <c r="O274" s="163"/>
      <c r="P274" s="163"/>
    </row>
    <row r="275" spans="1:16" ht="57" x14ac:dyDescent="0.25">
      <c r="A275" s="157" t="s">
        <v>428</v>
      </c>
      <c r="B275" s="157" t="s">
        <v>136</v>
      </c>
      <c r="C275" s="158" t="s">
        <v>430</v>
      </c>
      <c r="D275" s="210">
        <f t="shared" si="24"/>
        <v>4.0999999999999996</v>
      </c>
      <c r="E275" s="162"/>
      <c r="F275" s="163"/>
      <c r="G275" s="163"/>
      <c r="H275" s="163"/>
      <c r="I275" s="163"/>
      <c r="J275" s="163"/>
      <c r="K275" s="163"/>
      <c r="L275" s="163"/>
      <c r="M275" s="163">
        <v>2.2000000000000002</v>
      </c>
      <c r="N275" s="163">
        <v>1.9</v>
      </c>
      <c r="O275" s="163"/>
      <c r="P275" s="163"/>
    </row>
    <row r="276" spans="1:16" ht="57" x14ac:dyDescent="0.25">
      <c r="A276" s="157" t="s">
        <v>428</v>
      </c>
      <c r="B276" s="157" t="s">
        <v>136</v>
      </c>
      <c r="C276" s="158" t="s">
        <v>431</v>
      </c>
      <c r="D276" s="210">
        <f t="shared" si="24"/>
        <v>3.37</v>
      </c>
      <c r="E276" s="162"/>
      <c r="F276" s="163"/>
      <c r="G276" s="163"/>
      <c r="H276" s="163"/>
      <c r="I276" s="163"/>
      <c r="J276" s="163"/>
      <c r="K276" s="163">
        <v>0.77</v>
      </c>
      <c r="L276" s="163">
        <v>1</v>
      </c>
      <c r="M276" s="163">
        <v>1.6</v>
      </c>
      <c r="N276" s="163"/>
      <c r="O276" s="163"/>
      <c r="P276" s="163"/>
    </row>
    <row r="277" spans="1:16" ht="57" x14ac:dyDescent="0.25">
      <c r="A277" s="157" t="s">
        <v>428</v>
      </c>
      <c r="B277" s="157" t="s">
        <v>136</v>
      </c>
      <c r="C277" s="158" t="s">
        <v>432</v>
      </c>
      <c r="D277" s="210">
        <f t="shared" si="24"/>
        <v>5.6</v>
      </c>
      <c r="E277" s="162"/>
      <c r="F277" s="163"/>
      <c r="G277" s="163"/>
      <c r="H277" s="163"/>
      <c r="I277" s="163"/>
      <c r="J277" s="163"/>
      <c r="K277" s="163">
        <v>2</v>
      </c>
      <c r="L277" s="163">
        <v>2</v>
      </c>
      <c r="M277" s="163">
        <v>1.6</v>
      </c>
      <c r="N277" s="163"/>
      <c r="O277" s="163"/>
      <c r="P277" s="163"/>
    </row>
    <row r="278" spans="1:16" ht="57" x14ac:dyDescent="0.25">
      <c r="A278" s="157" t="s">
        <v>428</v>
      </c>
      <c r="B278" s="157" t="s">
        <v>136</v>
      </c>
      <c r="C278" s="158" t="s">
        <v>433</v>
      </c>
      <c r="D278" s="210">
        <f t="shared" si="24"/>
        <v>1.4</v>
      </c>
      <c r="E278" s="162"/>
      <c r="F278" s="163"/>
      <c r="G278" s="163"/>
      <c r="H278" s="163"/>
      <c r="I278" s="163"/>
      <c r="J278" s="163">
        <v>1.4</v>
      </c>
      <c r="K278" s="163"/>
      <c r="L278" s="163"/>
      <c r="M278" s="163"/>
      <c r="N278" s="163"/>
      <c r="O278" s="163"/>
      <c r="P278" s="163"/>
    </row>
    <row r="279" spans="1:16" ht="57" x14ac:dyDescent="0.25">
      <c r="A279" s="157" t="s">
        <v>428</v>
      </c>
      <c r="B279" s="157" t="s">
        <v>136</v>
      </c>
      <c r="C279" s="158" t="s">
        <v>434</v>
      </c>
      <c r="D279" s="210">
        <f t="shared" si="24"/>
        <v>1.9</v>
      </c>
      <c r="E279" s="162"/>
      <c r="F279" s="163"/>
      <c r="G279" s="163"/>
      <c r="H279" s="163"/>
      <c r="I279" s="163"/>
      <c r="J279" s="163">
        <v>0.4</v>
      </c>
      <c r="K279" s="163">
        <v>1.5</v>
      </c>
      <c r="L279" s="163"/>
      <c r="M279" s="163"/>
      <c r="N279" s="163"/>
      <c r="O279" s="163"/>
      <c r="P279" s="163"/>
    </row>
    <row r="280" spans="1:16" ht="57" x14ac:dyDescent="0.25">
      <c r="A280" s="157" t="s">
        <v>428</v>
      </c>
      <c r="B280" s="157" t="s">
        <v>136</v>
      </c>
      <c r="C280" s="158" t="s">
        <v>435</v>
      </c>
      <c r="D280" s="210">
        <f t="shared" si="24"/>
        <v>3.5</v>
      </c>
      <c r="E280" s="162"/>
      <c r="F280" s="163"/>
      <c r="G280" s="163"/>
      <c r="H280" s="163"/>
      <c r="I280" s="163"/>
      <c r="J280" s="163"/>
      <c r="K280" s="163"/>
      <c r="L280" s="163">
        <v>1</v>
      </c>
      <c r="M280" s="163">
        <v>1</v>
      </c>
      <c r="N280" s="163">
        <v>1.5</v>
      </c>
      <c r="O280" s="163"/>
      <c r="P280" s="163"/>
    </row>
    <row r="281" spans="1:16" ht="114" x14ac:dyDescent="0.25">
      <c r="A281" s="157" t="s">
        <v>436</v>
      </c>
      <c r="B281" s="157" t="s">
        <v>136</v>
      </c>
      <c r="C281" s="161" t="s">
        <v>437</v>
      </c>
      <c r="D281" s="210">
        <f t="shared" si="24"/>
        <v>5</v>
      </c>
      <c r="E281" s="162"/>
      <c r="F281" s="163">
        <v>5</v>
      </c>
      <c r="G281" s="163"/>
      <c r="H281" s="163"/>
      <c r="I281" s="163"/>
      <c r="J281" s="163"/>
      <c r="K281" s="163"/>
      <c r="L281" s="163"/>
      <c r="M281" s="163"/>
      <c r="N281" s="163"/>
      <c r="O281" s="163"/>
      <c r="P281" s="163"/>
    </row>
    <row r="282" spans="1:16" ht="99.75" x14ac:dyDescent="0.25">
      <c r="A282" s="157" t="s">
        <v>438</v>
      </c>
      <c r="B282" s="157" t="s">
        <v>136</v>
      </c>
      <c r="C282" s="158" t="s">
        <v>439</v>
      </c>
      <c r="D282" s="210">
        <f t="shared" si="24"/>
        <v>1.5</v>
      </c>
      <c r="E282" s="162"/>
      <c r="F282" s="163"/>
      <c r="G282" s="163"/>
      <c r="H282" s="163"/>
      <c r="I282" s="163">
        <v>0.5</v>
      </c>
      <c r="J282" s="163">
        <v>1</v>
      </c>
      <c r="K282" s="163"/>
      <c r="L282" s="163"/>
      <c r="M282" s="163"/>
      <c r="N282" s="163"/>
      <c r="O282" s="163"/>
      <c r="P282" s="163"/>
    </row>
    <row r="283" spans="1:16" ht="71.25" x14ac:dyDescent="0.25">
      <c r="A283" s="157" t="s">
        <v>438</v>
      </c>
      <c r="B283" s="157" t="s">
        <v>136</v>
      </c>
      <c r="C283" s="158" t="s">
        <v>440</v>
      </c>
      <c r="D283" s="210">
        <f t="shared" si="24"/>
        <v>2</v>
      </c>
      <c r="E283" s="162">
        <v>0.5</v>
      </c>
      <c r="F283" s="163">
        <v>1</v>
      </c>
      <c r="G283" s="163">
        <v>0.5</v>
      </c>
      <c r="H283" s="163"/>
      <c r="I283" s="163"/>
      <c r="J283" s="163"/>
      <c r="K283" s="163"/>
      <c r="L283" s="163"/>
      <c r="M283" s="163"/>
      <c r="N283" s="163"/>
      <c r="O283" s="163"/>
      <c r="P283" s="163"/>
    </row>
    <row r="284" spans="1:16" ht="99.75" x14ac:dyDescent="0.25">
      <c r="A284" s="157" t="s">
        <v>438</v>
      </c>
      <c r="B284" s="157" t="s">
        <v>136</v>
      </c>
      <c r="C284" s="158" t="s">
        <v>441</v>
      </c>
      <c r="D284" s="210">
        <f t="shared" si="24"/>
        <v>7</v>
      </c>
      <c r="E284" s="162"/>
      <c r="F284" s="163"/>
      <c r="G284" s="163"/>
      <c r="H284" s="163"/>
      <c r="I284" s="163"/>
      <c r="J284" s="163"/>
      <c r="K284" s="163">
        <v>1</v>
      </c>
      <c r="L284" s="163">
        <v>1</v>
      </c>
      <c r="M284" s="163">
        <v>1</v>
      </c>
      <c r="N284" s="163">
        <v>1.5</v>
      </c>
      <c r="O284" s="163">
        <v>1.5</v>
      </c>
      <c r="P284" s="163">
        <v>1</v>
      </c>
    </row>
    <row r="285" spans="1:16" ht="85.5" x14ac:dyDescent="0.25">
      <c r="A285" s="157" t="s">
        <v>438</v>
      </c>
      <c r="B285" s="157" t="s">
        <v>136</v>
      </c>
      <c r="C285" s="158" t="s">
        <v>442</v>
      </c>
      <c r="D285" s="210">
        <f t="shared" si="24"/>
        <v>1</v>
      </c>
      <c r="E285" s="162"/>
      <c r="F285" s="163">
        <v>0.5</v>
      </c>
      <c r="G285" s="163">
        <v>0.5</v>
      </c>
      <c r="H285" s="163"/>
      <c r="I285" s="163"/>
      <c r="J285" s="163"/>
      <c r="K285" s="163"/>
      <c r="L285" s="163"/>
      <c r="M285" s="163"/>
      <c r="N285" s="163"/>
      <c r="O285" s="163"/>
      <c r="P285" s="163"/>
    </row>
    <row r="286" spans="1:16" ht="57" x14ac:dyDescent="0.25">
      <c r="A286" s="157" t="s">
        <v>443</v>
      </c>
      <c r="B286" s="157" t="s">
        <v>136</v>
      </c>
      <c r="C286" s="158" t="s">
        <v>444</v>
      </c>
      <c r="D286" s="210">
        <f t="shared" si="24"/>
        <v>2</v>
      </c>
      <c r="E286" s="160"/>
      <c r="F286" s="157"/>
      <c r="G286" s="157"/>
      <c r="H286" s="157">
        <v>1</v>
      </c>
      <c r="I286" s="157"/>
      <c r="J286" s="157"/>
      <c r="K286" s="157"/>
      <c r="L286" s="157"/>
      <c r="M286" s="157">
        <v>1</v>
      </c>
      <c r="N286" s="157"/>
      <c r="O286" s="157"/>
      <c r="P286" s="157"/>
    </row>
    <row r="287" spans="1:16" ht="57" x14ac:dyDescent="0.25">
      <c r="A287" s="157" t="s">
        <v>525</v>
      </c>
      <c r="B287" s="157" t="s">
        <v>424</v>
      </c>
      <c r="C287" s="158" t="s">
        <v>526</v>
      </c>
      <c r="D287" s="210">
        <f t="shared" si="24"/>
        <v>5</v>
      </c>
      <c r="E287" s="162"/>
      <c r="F287" s="163">
        <v>1</v>
      </c>
      <c r="G287" s="163">
        <v>1</v>
      </c>
      <c r="H287" s="163">
        <v>1</v>
      </c>
      <c r="I287" s="163">
        <v>2</v>
      </c>
      <c r="J287" s="163"/>
      <c r="K287" s="163"/>
      <c r="L287" s="163"/>
      <c r="M287" s="163"/>
      <c r="N287" s="163"/>
      <c r="O287" s="163"/>
      <c r="P287" s="163"/>
    </row>
    <row r="288" spans="1:16" ht="71.25" x14ac:dyDescent="0.25">
      <c r="A288" s="157" t="s">
        <v>567</v>
      </c>
      <c r="B288" s="157" t="s">
        <v>424</v>
      </c>
      <c r="C288" s="158" t="s">
        <v>566</v>
      </c>
      <c r="D288" s="210">
        <f t="shared" si="24"/>
        <v>0.5</v>
      </c>
      <c r="E288" s="160"/>
      <c r="F288" s="157"/>
      <c r="G288" s="157"/>
      <c r="H288" s="157"/>
      <c r="I288" s="157"/>
      <c r="J288" s="157"/>
      <c r="K288" s="157">
        <v>0.5</v>
      </c>
      <c r="L288" s="157"/>
      <c r="M288" s="157"/>
      <c r="N288" s="157"/>
      <c r="O288" s="157"/>
      <c r="P288" s="157"/>
    </row>
    <row r="289" spans="1:16" ht="28.5" x14ac:dyDescent="0.25">
      <c r="A289" s="211" t="s">
        <v>662</v>
      </c>
      <c r="B289" s="157" t="s">
        <v>136</v>
      </c>
      <c r="C289" s="212" t="s">
        <v>666</v>
      </c>
      <c r="D289" s="210">
        <f t="shared" si="24"/>
        <v>8.66</v>
      </c>
      <c r="E289" s="213"/>
      <c r="F289" s="214">
        <v>0.2</v>
      </c>
      <c r="G289" s="214">
        <v>0.3</v>
      </c>
      <c r="H289" s="214">
        <v>0.8</v>
      </c>
      <c r="I289" s="214">
        <v>0.8</v>
      </c>
      <c r="J289" s="214">
        <v>0.8</v>
      </c>
      <c r="K289" s="214">
        <v>1</v>
      </c>
      <c r="L289" s="214">
        <v>2</v>
      </c>
      <c r="M289" s="214">
        <v>2.76</v>
      </c>
      <c r="N289" s="214"/>
      <c r="O289" s="214"/>
      <c r="P289" s="214"/>
    </row>
    <row r="290" spans="1:16" ht="28.5" x14ac:dyDescent="0.25">
      <c r="A290" s="211" t="s">
        <v>662</v>
      </c>
      <c r="B290" s="215" t="s">
        <v>136</v>
      </c>
      <c r="C290" s="216" t="s">
        <v>667</v>
      </c>
      <c r="D290" s="217">
        <f t="shared" si="24"/>
        <v>2.15</v>
      </c>
      <c r="E290" s="141"/>
      <c r="F290" s="142">
        <v>0.25</v>
      </c>
      <c r="G290" s="142">
        <v>0.25</v>
      </c>
      <c r="H290" s="142">
        <v>0.25</v>
      </c>
      <c r="I290" s="142">
        <v>0.4</v>
      </c>
      <c r="J290" s="142">
        <v>1</v>
      </c>
      <c r="K290" s="142"/>
      <c r="L290" s="142"/>
      <c r="M290" s="142"/>
      <c r="N290" s="142"/>
      <c r="O290" s="142"/>
      <c r="P290" s="142"/>
    </row>
    <row r="291" spans="1:16" ht="12.75" customHeight="1" x14ac:dyDescent="0.25">
      <c r="A291" s="404" t="s">
        <v>136</v>
      </c>
      <c r="B291" s="404"/>
      <c r="C291" s="404"/>
      <c r="D291" s="405">
        <f>SUM(D271:D290)</f>
        <v>76.81</v>
      </c>
      <c r="E291" s="218">
        <f t="shared" ref="E291:P291" si="25">SUM(E271:E290)</f>
        <v>0.5</v>
      </c>
      <c r="F291" s="219">
        <f t="shared" si="25"/>
        <v>7.95</v>
      </c>
      <c r="G291" s="219">
        <f t="shared" si="25"/>
        <v>3.25</v>
      </c>
      <c r="H291" s="219">
        <f t="shared" si="25"/>
        <v>7</v>
      </c>
      <c r="I291" s="219">
        <f t="shared" si="25"/>
        <v>3.6999999999999997</v>
      </c>
      <c r="J291" s="219">
        <f t="shared" si="25"/>
        <v>11.450000000000001</v>
      </c>
      <c r="K291" s="219">
        <f t="shared" si="25"/>
        <v>6.77</v>
      </c>
      <c r="L291" s="219">
        <f t="shared" si="25"/>
        <v>7</v>
      </c>
      <c r="M291" s="219">
        <f t="shared" si="25"/>
        <v>11.16</v>
      </c>
      <c r="N291" s="219">
        <f t="shared" si="25"/>
        <v>8.4</v>
      </c>
      <c r="O291" s="219">
        <f t="shared" si="25"/>
        <v>1.5</v>
      </c>
      <c r="P291" s="219">
        <f t="shared" si="25"/>
        <v>8.129999999999999</v>
      </c>
    </row>
    <row r="292" spans="1:16" s="137" customFormat="1" x14ac:dyDescent="0.25">
      <c r="A292" s="404"/>
      <c r="B292" s="404"/>
      <c r="C292" s="404"/>
      <c r="D292" s="405"/>
      <c r="E292" s="363">
        <f>SUM(E291:G291)</f>
        <v>11.7</v>
      </c>
      <c r="F292" s="364"/>
      <c r="G292" s="364"/>
      <c r="H292" s="364">
        <f>SUM(H291:J291)</f>
        <v>22.15</v>
      </c>
      <c r="I292" s="364"/>
      <c r="J292" s="364"/>
      <c r="K292" s="364">
        <f>SUM(K291:M291)</f>
        <v>24.93</v>
      </c>
      <c r="L292" s="364"/>
      <c r="M292" s="364"/>
      <c r="N292" s="364">
        <f>SUM(N291:P291)</f>
        <v>18.03</v>
      </c>
      <c r="O292" s="364"/>
      <c r="P292" s="364"/>
    </row>
    <row r="293" spans="1:16" s="137" customFormat="1" x14ac:dyDescent="0.25">
      <c r="A293" s="202"/>
      <c r="B293" s="202"/>
      <c r="C293" s="202"/>
      <c r="D293" s="115"/>
      <c r="E293" s="148"/>
      <c r="F293" s="148"/>
      <c r="G293" s="148"/>
      <c r="H293" s="148">
        <f>+E292+H292</f>
        <v>33.849999999999994</v>
      </c>
      <c r="I293" s="148"/>
      <c r="J293" s="148"/>
      <c r="K293" s="148">
        <f>+H293+K292</f>
        <v>58.779999999999994</v>
      </c>
      <c r="L293" s="148"/>
      <c r="M293" s="148"/>
      <c r="N293" s="148">
        <f>+K293+N292</f>
        <v>76.81</v>
      </c>
      <c r="O293" s="148"/>
      <c r="P293" s="148"/>
    </row>
    <row r="294" spans="1:16" ht="28.5" x14ac:dyDescent="0.25">
      <c r="A294" s="103" t="s">
        <v>147</v>
      </c>
      <c r="B294" s="103" t="s">
        <v>127</v>
      </c>
      <c r="C294" s="104" t="s">
        <v>132</v>
      </c>
      <c r="D294" s="220" t="s">
        <v>129</v>
      </c>
      <c r="E294" s="106">
        <v>1</v>
      </c>
      <c r="F294" s="107">
        <v>2</v>
      </c>
      <c r="G294" s="107">
        <v>3</v>
      </c>
      <c r="H294" s="107">
        <v>4</v>
      </c>
      <c r="I294" s="107">
        <v>5</v>
      </c>
      <c r="J294" s="107">
        <v>6</v>
      </c>
      <c r="K294" s="107">
        <v>7</v>
      </c>
      <c r="L294" s="107">
        <v>8</v>
      </c>
      <c r="M294" s="107">
        <v>9</v>
      </c>
      <c r="N294" s="107">
        <v>10</v>
      </c>
      <c r="O294" s="107">
        <v>11</v>
      </c>
      <c r="P294" s="107">
        <v>12</v>
      </c>
    </row>
    <row r="295" spans="1:16" ht="57" x14ac:dyDescent="0.25">
      <c r="A295" s="157" t="s">
        <v>486</v>
      </c>
      <c r="B295" s="157" t="s">
        <v>524</v>
      </c>
      <c r="C295" s="158" t="s">
        <v>510</v>
      </c>
      <c r="D295" s="210">
        <f>SUM(E295:P295)</f>
        <v>4</v>
      </c>
      <c r="E295" s="160"/>
      <c r="F295" s="157">
        <v>0.2</v>
      </c>
      <c r="G295" s="157">
        <v>0.5</v>
      </c>
      <c r="H295" s="157">
        <v>0.3</v>
      </c>
      <c r="I295" s="157">
        <v>1</v>
      </c>
      <c r="J295" s="157">
        <v>0.1</v>
      </c>
      <c r="K295" s="157">
        <v>0.4</v>
      </c>
      <c r="L295" s="157">
        <v>0.5</v>
      </c>
      <c r="M295" s="157">
        <v>1</v>
      </c>
      <c r="N295" s="157"/>
      <c r="O295" s="157"/>
      <c r="P295" s="157"/>
    </row>
    <row r="296" spans="1:16" ht="28.5" x14ac:dyDescent="0.25">
      <c r="A296" s="221" t="s">
        <v>662</v>
      </c>
      <c r="B296" s="222" t="s">
        <v>668</v>
      </c>
      <c r="C296" s="140" t="s">
        <v>669</v>
      </c>
      <c r="D296" s="178">
        <f>SUM(E296:P296)</f>
        <v>2.5</v>
      </c>
      <c r="E296" s="223"/>
      <c r="F296" s="223"/>
      <c r="G296" s="223"/>
      <c r="H296" s="223">
        <v>0.25</v>
      </c>
      <c r="I296" s="223">
        <v>0.25</v>
      </c>
      <c r="J296" s="223">
        <v>0.25</v>
      </c>
      <c r="K296" s="223">
        <v>0.25</v>
      </c>
      <c r="L296" s="223">
        <v>0.25</v>
      </c>
      <c r="M296" s="223">
        <v>0.25</v>
      </c>
      <c r="N296" s="223">
        <v>0.25</v>
      </c>
      <c r="O296" s="223">
        <v>0.25</v>
      </c>
      <c r="P296" s="223">
        <v>0.5</v>
      </c>
    </row>
    <row r="297" spans="1:16" x14ac:dyDescent="0.25">
      <c r="A297" s="361" t="s">
        <v>176</v>
      </c>
      <c r="B297" s="361"/>
      <c r="C297" s="361"/>
      <c r="D297" s="113">
        <f>SUM(D295:D296)</f>
        <v>6.5</v>
      </c>
      <c r="E297" s="145">
        <f t="shared" ref="E297:P297" si="26">SUM(E295:E296)</f>
        <v>0</v>
      </c>
      <c r="F297" s="113">
        <f t="shared" si="26"/>
        <v>0.2</v>
      </c>
      <c r="G297" s="113">
        <f t="shared" si="26"/>
        <v>0.5</v>
      </c>
      <c r="H297" s="113">
        <f t="shared" si="26"/>
        <v>0.55000000000000004</v>
      </c>
      <c r="I297" s="113">
        <f t="shared" si="26"/>
        <v>1.25</v>
      </c>
      <c r="J297" s="113">
        <f t="shared" si="26"/>
        <v>0.35</v>
      </c>
      <c r="K297" s="113">
        <f t="shared" si="26"/>
        <v>0.65</v>
      </c>
      <c r="L297" s="113">
        <f t="shared" si="26"/>
        <v>0.75</v>
      </c>
      <c r="M297" s="113">
        <f t="shared" si="26"/>
        <v>1.25</v>
      </c>
      <c r="N297" s="113">
        <f t="shared" si="26"/>
        <v>0.25</v>
      </c>
      <c r="O297" s="113">
        <f t="shared" si="26"/>
        <v>0.25</v>
      </c>
      <c r="P297" s="113">
        <f t="shared" si="26"/>
        <v>0.5</v>
      </c>
    </row>
    <row r="298" spans="1:16" x14ac:dyDescent="0.25">
      <c r="A298" s="362"/>
      <c r="B298" s="362"/>
      <c r="C298" s="362"/>
      <c r="D298" s="146"/>
      <c r="E298" s="363">
        <f>+E297+F297+G297</f>
        <v>0.7</v>
      </c>
      <c r="F298" s="364"/>
      <c r="G298" s="364"/>
      <c r="H298" s="364">
        <f>+H297+I297+J297</f>
        <v>2.15</v>
      </c>
      <c r="I298" s="364"/>
      <c r="J298" s="364"/>
      <c r="K298" s="364">
        <f>+K297+L297+M297</f>
        <v>2.65</v>
      </c>
      <c r="L298" s="364"/>
      <c r="M298" s="364"/>
      <c r="N298" s="365">
        <f>+N297+O297+P297</f>
        <v>1</v>
      </c>
      <c r="O298" s="366"/>
      <c r="P298" s="363"/>
    </row>
    <row r="299" spans="1:16" x14ac:dyDescent="0.25">
      <c r="A299" s="147"/>
      <c r="B299" s="147"/>
      <c r="C299" s="147"/>
      <c r="D299" s="115"/>
      <c r="E299" s="148"/>
      <c r="F299" s="148"/>
      <c r="G299" s="148"/>
      <c r="H299" s="148">
        <f>+E298+H298</f>
        <v>2.8499999999999996</v>
      </c>
      <c r="I299" s="148"/>
      <c r="J299" s="148"/>
      <c r="K299" s="148">
        <f>+H299+K298</f>
        <v>5.5</v>
      </c>
      <c r="L299" s="148"/>
      <c r="M299" s="148"/>
      <c r="N299" s="148">
        <f>+K299+N298</f>
        <v>6.5</v>
      </c>
      <c r="O299" s="148"/>
      <c r="P299" s="148"/>
    </row>
    <row r="300" spans="1:16" ht="28.5" x14ac:dyDescent="0.25">
      <c r="A300" s="103" t="s">
        <v>126</v>
      </c>
      <c r="B300" s="103" t="s">
        <v>127</v>
      </c>
      <c r="C300" s="104" t="s">
        <v>128</v>
      </c>
      <c r="D300" s="105" t="s">
        <v>129</v>
      </c>
      <c r="E300" s="106">
        <v>1</v>
      </c>
      <c r="F300" s="107">
        <v>2</v>
      </c>
      <c r="G300" s="107">
        <v>3</v>
      </c>
      <c r="H300" s="107">
        <v>4</v>
      </c>
      <c r="I300" s="107">
        <v>5</v>
      </c>
      <c r="J300" s="107">
        <v>6</v>
      </c>
      <c r="K300" s="107">
        <v>7</v>
      </c>
      <c r="L300" s="107">
        <v>8</v>
      </c>
      <c r="M300" s="107">
        <v>9</v>
      </c>
      <c r="N300" s="107">
        <v>10</v>
      </c>
      <c r="O300" s="107">
        <v>11</v>
      </c>
      <c r="P300" s="107">
        <v>12</v>
      </c>
    </row>
    <row r="301" spans="1:16" x14ac:dyDescent="0.25">
      <c r="A301" s="224" t="s">
        <v>373</v>
      </c>
      <c r="B301" s="157" t="s">
        <v>380</v>
      </c>
      <c r="C301" s="127" t="s">
        <v>377</v>
      </c>
      <c r="D301" s="225">
        <v>5</v>
      </c>
      <c r="E301" s="226"/>
      <c r="F301" s="224"/>
      <c r="G301" s="224"/>
      <c r="H301" s="224"/>
      <c r="I301" s="224">
        <v>2</v>
      </c>
      <c r="J301" s="224"/>
      <c r="K301" s="224"/>
      <c r="L301" s="224"/>
      <c r="M301" s="224">
        <v>1</v>
      </c>
      <c r="N301" s="224">
        <v>1</v>
      </c>
      <c r="O301" s="224"/>
      <c r="P301" s="224">
        <v>1</v>
      </c>
    </row>
    <row r="302" spans="1:16" x14ac:dyDescent="0.25">
      <c r="A302" s="224" t="s">
        <v>373</v>
      </c>
      <c r="B302" s="157" t="s">
        <v>380</v>
      </c>
      <c r="C302" s="127" t="s">
        <v>378</v>
      </c>
      <c r="D302" s="225">
        <v>6</v>
      </c>
      <c r="E302" s="226"/>
      <c r="F302" s="224"/>
      <c r="G302" s="224"/>
      <c r="H302" s="224"/>
      <c r="I302" s="224"/>
      <c r="J302" s="224">
        <v>2</v>
      </c>
      <c r="K302" s="224">
        <v>1</v>
      </c>
      <c r="L302" s="224">
        <v>1</v>
      </c>
      <c r="M302" s="224"/>
      <c r="N302" s="224"/>
      <c r="O302" s="224">
        <v>1</v>
      </c>
      <c r="P302" s="224">
        <v>1</v>
      </c>
    </row>
    <row r="303" spans="1:16" x14ac:dyDescent="0.25">
      <c r="A303" s="224" t="s">
        <v>373</v>
      </c>
      <c r="B303" s="157" t="s">
        <v>380</v>
      </c>
      <c r="C303" s="127" t="s">
        <v>379</v>
      </c>
      <c r="D303" s="225">
        <v>9</v>
      </c>
      <c r="E303" s="226"/>
      <c r="F303" s="224"/>
      <c r="G303" s="224"/>
      <c r="H303" s="224"/>
      <c r="I303" s="224"/>
      <c r="J303" s="224">
        <v>1</v>
      </c>
      <c r="K303" s="224"/>
      <c r="L303" s="224">
        <v>1</v>
      </c>
      <c r="M303" s="224">
        <v>1</v>
      </c>
      <c r="N303" s="224"/>
      <c r="O303" s="224">
        <v>3</v>
      </c>
      <c r="P303" s="224">
        <v>3</v>
      </c>
    </row>
    <row r="304" spans="1:16" x14ac:dyDescent="0.25">
      <c r="A304" s="383" t="s">
        <v>135</v>
      </c>
      <c r="B304" s="383"/>
      <c r="C304" s="383"/>
      <c r="D304" s="113">
        <f>SUM(D301:D303)</f>
        <v>20</v>
      </c>
      <c r="E304" s="145">
        <f t="shared" ref="E304:P304" si="27">SUM(E301:E303)</f>
        <v>0</v>
      </c>
      <c r="F304" s="113">
        <f t="shared" si="27"/>
        <v>0</v>
      </c>
      <c r="G304" s="113">
        <f t="shared" si="27"/>
        <v>0</v>
      </c>
      <c r="H304" s="113">
        <f t="shared" si="27"/>
        <v>0</v>
      </c>
      <c r="I304" s="113">
        <f t="shared" si="27"/>
        <v>2</v>
      </c>
      <c r="J304" s="113">
        <f t="shared" si="27"/>
        <v>3</v>
      </c>
      <c r="K304" s="113">
        <f t="shared" si="27"/>
        <v>1</v>
      </c>
      <c r="L304" s="113">
        <f t="shared" si="27"/>
        <v>2</v>
      </c>
      <c r="M304" s="113">
        <f t="shared" si="27"/>
        <v>2</v>
      </c>
      <c r="N304" s="113">
        <f t="shared" si="27"/>
        <v>1</v>
      </c>
      <c r="O304" s="113">
        <f t="shared" si="27"/>
        <v>4</v>
      </c>
      <c r="P304" s="113">
        <f t="shared" si="27"/>
        <v>5</v>
      </c>
    </row>
    <row r="305" spans="1:16" x14ac:dyDescent="0.25">
      <c r="A305" s="362"/>
      <c r="B305" s="362"/>
      <c r="C305" s="362"/>
      <c r="D305" s="146"/>
      <c r="E305" s="363">
        <f>SUM(E304:G304)</f>
        <v>0</v>
      </c>
      <c r="F305" s="364"/>
      <c r="G305" s="364"/>
      <c r="H305" s="364">
        <f>SUM(H304:J304)</f>
        <v>5</v>
      </c>
      <c r="I305" s="364"/>
      <c r="J305" s="364"/>
      <c r="K305" s="364">
        <f>SUM(K304:M304)</f>
        <v>5</v>
      </c>
      <c r="L305" s="364"/>
      <c r="M305" s="364"/>
      <c r="N305" s="365">
        <f>SUM(N304:P304)</f>
        <v>10</v>
      </c>
      <c r="O305" s="366"/>
      <c r="P305" s="363"/>
    </row>
    <row r="306" spans="1:16" x14ac:dyDescent="0.25">
      <c r="A306" s="147"/>
      <c r="B306" s="147"/>
      <c r="C306" s="147"/>
      <c r="D306" s="115"/>
      <c r="E306" s="148"/>
      <c r="F306" s="148"/>
      <c r="G306" s="148"/>
      <c r="H306" s="148"/>
      <c r="I306" s="148"/>
      <c r="J306" s="148"/>
      <c r="K306" s="148">
        <f>+H305+K305</f>
        <v>10</v>
      </c>
      <c r="L306" s="148"/>
      <c r="M306" s="148"/>
      <c r="N306" s="148">
        <f>+N305+K306</f>
        <v>20</v>
      </c>
      <c r="O306" s="148"/>
      <c r="P306" s="148"/>
    </row>
    <row r="307" spans="1:16" ht="28.5" x14ac:dyDescent="0.25">
      <c r="A307" s="152" t="s">
        <v>126</v>
      </c>
      <c r="B307" s="152" t="s">
        <v>127</v>
      </c>
      <c r="C307" s="153" t="s">
        <v>128</v>
      </c>
      <c r="D307" s="105" t="s">
        <v>129</v>
      </c>
      <c r="E307" s="155">
        <v>1</v>
      </c>
      <c r="F307" s="156">
        <v>2</v>
      </c>
      <c r="G307" s="156">
        <v>3</v>
      </c>
      <c r="H307" s="156">
        <v>4</v>
      </c>
      <c r="I307" s="156">
        <v>5</v>
      </c>
      <c r="J307" s="156">
        <v>6</v>
      </c>
      <c r="K307" s="156">
        <v>7</v>
      </c>
      <c r="L307" s="156">
        <v>8</v>
      </c>
      <c r="M307" s="156">
        <v>9</v>
      </c>
      <c r="N307" s="156">
        <v>10</v>
      </c>
      <c r="O307" s="156">
        <v>11</v>
      </c>
      <c r="P307" s="156">
        <v>12</v>
      </c>
    </row>
    <row r="308" spans="1:16" ht="28.5" x14ac:dyDescent="0.25">
      <c r="A308" s="227" t="s">
        <v>261</v>
      </c>
      <c r="B308" s="157" t="s">
        <v>365</v>
      </c>
      <c r="C308" s="158" t="s">
        <v>367</v>
      </c>
      <c r="D308" s="225">
        <f>SUM(E308:P308)</f>
        <v>1</v>
      </c>
      <c r="E308" s="228"/>
      <c r="F308" s="229"/>
      <c r="G308" s="229"/>
      <c r="H308" s="229"/>
      <c r="I308" s="229"/>
      <c r="J308" s="229"/>
      <c r="K308" s="229"/>
      <c r="L308" s="229"/>
      <c r="M308" s="229"/>
      <c r="N308" s="229"/>
      <c r="O308" s="229"/>
      <c r="P308" s="229">
        <v>1</v>
      </c>
    </row>
    <row r="309" spans="1:16" ht="28.5" x14ac:dyDescent="0.25">
      <c r="A309" s="227" t="s">
        <v>261</v>
      </c>
      <c r="B309" s="157" t="s">
        <v>365</v>
      </c>
      <c r="C309" s="158" t="s">
        <v>309</v>
      </c>
      <c r="D309" s="225">
        <f t="shared" ref="D309:D316" si="28">SUM(E309:P309)</f>
        <v>1</v>
      </c>
      <c r="E309" s="228"/>
      <c r="F309" s="229"/>
      <c r="G309" s="229"/>
      <c r="H309" s="229"/>
      <c r="I309" s="229"/>
      <c r="J309" s="229"/>
      <c r="K309" s="229"/>
      <c r="L309" s="229"/>
      <c r="M309" s="229"/>
      <c r="N309" s="229"/>
      <c r="O309" s="229"/>
      <c r="P309" s="229">
        <v>1</v>
      </c>
    </row>
    <row r="310" spans="1:16" ht="28.5" x14ac:dyDescent="0.25">
      <c r="A310" s="227" t="s">
        <v>261</v>
      </c>
      <c r="B310" s="157" t="s">
        <v>365</v>
      </c>
      <c r="C310" s="158" t="s">
        <v>368</v>
      </c>
      <c r="D310" s="225">
        <f t="shared" si="28"/>
        <v>1</v>
      </c>
      <c r="E310" s="228"/>
      <c r="F310" s="229"/>
      <c r="G310" s="229"/>
      <c r="H310" s="229"/>
      <c r="I310" s="229"/>
      <c r="J310" s="229"/>
      <c r="K310" s="229"/>
      <c r="L310" s="229"/>
      <c r="M310" s="229"/>
      <c r="N310" s="229"/>
      <c r="O310" s="229"/>
      <c r="P310" s="229">
        <v>1</v>
      </c>
    </row>
    <row r="311" spans="1:16" ht="28.5" x14ac:dyDescent="0.25">
      <c r="A311" s="227" t="s">
        <v>261</v>
      </c>
      <c r="B311" s="157" t="s">
        <v>365</v>
      </c>
      <c r="C311" s="158" t="s">
        <v>265</v>
      </c>
      <c r="D311" s="225">
        <f t="shared" si="28"/>
        <v>1</v>
      </c>
      <c r="E311" s="228"/>
      <c r="F311" s="229"/>
      <c r="G311" s="229"/>
      <c r="H311" s="229"/>
      <c r="I311" s="229"/>
      <c r="J311" s="229"/>
      <c r="K311" s="229"/>
      <c r="L311" s="229"/>
      <c r="M311" s="229"/>
      <c r="N311" s="229"/>
      <c r="O311" s="229"/>
      <c r="P311" s="229">
        <v>1</v>
      </c>
    </row>
    <row r="312" spans="1:16" ht="28.5" x14ac:dyDescent="0.25">
      <c r="A312" s="224" t="s">
        <v>373</v>
      </c>
      <c r="B312" s="157" t="s">
        <v>365</v>
      </c>
      <c r="C312" s="158" t="s">
        <v>377</v>
      </c>
      <c r="D312" s="225">
        <f t="shared" si="28"/>
        <v>6</v>
      </c>
      <c r="E312" s="230"/>
      <c r="F312" s="231"/>
      <c r="G312" s="231"/>
      <c r="H312" s="231"/>
      <c r="I312" s="231"/>
      <c r="J312" s="231"/>
      <c r="K312" s="231">
        <v>3</v>
      </c>
      <c r="L312" s="231">
        <v>1</v>
      </c>
      <c r="M312" s="231">
        <v>1</v>
      </c>
      <c r="N312" s="231"/>
      <c r="O312" s="231"/>
      <c r="P312" s="231">
        <v>1</v>
      </c>
    </row>
    <row r="313" spans="1:16" ht="28.5" x14ac:dyDescent="0.25">
      <c r="A313" s="224" t="s">
        <v>373</v>
      </c>
      <c r="B313" s="157" t="s">
        <v>365</v>
      </c>
      <c r="C313" s="158" t="s">
        <v>378</v>
      </c>
      <c r="D313" s="225">
        <f t="shared" si="28"/>
        <v>6</v>
      </c>
      <c r="E313" s="230"/>
      <c r="F313" s="231"/>
      <c r="G313" s="231">
        <v>3</v>
      </c>
      <c r="H313" s="231"/>
      <c r="I313" s="231"/>
      <c r="J313" s="231">
        <v>1</v>
      </c>
      <c r="K313" s="231">
        <v>2</v>
      </c>
      <c r="L313" s="231"/>
      <c r="M313" s="231"/>
      <c r="N313" s="231"/>
      <c r="O313" s="231"/>
      <c r="P313" s="231"/>
    </row>
    <row r="314" spans="1:16" ht="28.5" x14ac:dyDescent="0.25">
      <c r="A314" s="224" t="s">
        <v>373</v>
      </c>
      <c r="B314" s="157" t="s">
        <v>365</v>
      </c>
      <c r="C314" s="158" t="s">
        <v>379</v>
      </c>
      <c r="D314" s="225">
        <f t="shared" si="28"/>
        <v>10</v>
      </c>
      <c r="E314" s="230"/>
      <c r="F314" s="231"/>
      <c r="G314" s="231"/>
      <c r="H314" s="231"/>
      <c r="I314" s="231">
        <v>1</v>
      </c>
      <c r="J314" s="231">
        <v>2</v>
      </c>
      <c r="K314" s="231">
        <v>3</v>
      </c>
      <c r="L314" s="231"/>
      <c r="M314" s="231"/>
      <c r="N314" s="231">
        <v>3</v>
      </c>
      <c r="O314" s="231"/>
      <c r="P314" s="231">
        <v>1</v>
      </c>
    </row>
    <row r="315" spans="1:16" ht="28.5" x14ac:dyDescent="0.25">
      <c r="A315" s="232" t="s">
        <v>662</v>
      </c>
      <c r="B315" s="157" t="s">
        <v>365</v>
      </c>
      <c r="C315" s="143" t="s">
        <v>665</v>
      </c>
      <c r="D315" s="225">
        <f t="shared" si="28"/>
        <v>2</v>
      </c>
      <c r="E315" s="233"/>
      <c r="F315" s="233"/>
      <c r="G315" s="233"/>
      <c r="H315" s="233"/>
      <c r="I315" s="233"/>
      <c r="J315" s="233"/>
      <c r="K315" s="233"/>
      <c r="L315" s="233"/>
      <c r="M315" s="142">
        <v>2</v>
      </c>
      <c r="N315" s="142"/>
      <c r="O315" s="142"/>
      <c r="P315" s="142"/>
    </row>
    <row r="316" spans="1:16" ht="28.5" x14ac:dyDescent="0.25">
      <c r="A316" s="232" t="s">
        <v>662</v>
      </c>
      <c r="B316" s="157" t="s">
        <v>365</v>
      </c>
      <c r="C316" s="143" t="s">
        <v>670</v>
      </c>
      <c r="D316" s="225">
        <f t="shared" si="28"/>
        <v>3</v>
      </c>
      <c r="E316" s="233"/>
      <c r="F316" s="233"/>
      <c r="G316" s="233"/>
      <c r="H316" s="142">
        <v>1</v>
      </c>
      <c r="I316" s="233"/>
      <c r="J316" s="233"/>
      <c r="K316" s="142"/>
      <c r="L316" s="142"/>
      <c r="M316" s="142">
        <v>1</v>
      </c>
      <c r="N316" s="142"/>
      <c r="O316" s="142"/>
      <c r="P316" s="142">
        <v>1</v>
      </c>
    </row>
    <row r="317" spans="1:16" x14ac:dyDescent="0.25">
      <c r="A317" s="396" t="s">
        <v>365</v>
      </c>
      <c r="B317" s="383"/>
      <c r="C317" s="383"/>
      <c r="D317" s="113">
        <f>SUM(D308:D316)</f>
        <v>31</v>
      </c>
      <c r="E317" s="145">
        <f t="shared" ref="E317:P317" si="29">SUM(E308:E316)</f>
        <v>0</v>
      </c>
      <c r="F317" s="113">
        <f t="shared" si="29"/>
        <v>0</v>
      </c>
      <c r="G317" s="113">
        <f t="shared" si="29"/>
        <v>3</v>
      </c>
      <c r="H317" s="113">
        <f t="shared" si="29"/>
        <v>1</v>
      </c>
      <c r="I317" s="113">
        <f t="shared" si="29"/>
        <v>1</v>
      </c>
      <c r="J317" s="113">
        <f t="shared" si="29"/>
        <v>3</v>
      </c>
      <c r="K317" s="113">
        <f t="shared" si="29"/>
        <v>8</v>
      </c>
      <c r="L317" s="113">
        <f t="shared" si="29"/>
        <v>1</v>
      </c>
      <c r="M317" s="113">
        <f t="shared" si="29"/>
        <v>4</v>
      </c>
      <c r="N317" s="113">
        <f t="shared" si="29"/>
        <v>3</v>
      </c>
      <c r="O317" s="113">
        <f t="shared" si="29"/>
        <v>0</v>
      </c>
      <c r="P317" s="113">
        <f t="shared" si="29"/>
        <v>7</v>
      </c>
    </row>
    <row r="318" spans="1:16" x14ac:dyDescent="0.25">
      <c r="A318" s="397"/>
      <c r="B318" s="362"/>
      <c r="C318" s="362"/>
      <c r="D318" s="146"/>
      <c r="E318" s="363">
        <f>+E317+F317+G317</f>
        <v>3</v>
      </c>
      <c r="F318" s="364"/>
      <c r="G318" s="364"/>
      <c r="H318" s="364">
        <f>+H317+I317+J317</f>
        <v>5</v>
      </c>
      <c r="I318" s="364"/>
      <c r="J318" s="364"/>
      <c r="K318" s="364">
        <f>+K317+L317+M317</f>
        <v>13</v>
      </c>
      <c r="L318" s="364"/>
      <c r="M318" s="364"/>
      <c r="N318" s="364">
        <f>SUM(N317:P317)</f>
        <v>10</v>
      </c>
      <c r="O318" s="364"/>
      <c r="P318" s="364"/>
    </row>
    <row r="319" spans="1:16" x14ac:dyDescent="0.25">
      <c r="D319" s="206"/>
      <c r="F319" s="234">
        <f>+E318/D317</f>
        <v>9.6774193548387094E-2</v>
      </c>
      <c r="H319" s="207">
        <f>+E318+H318</f>
        <v>8</v>
      </c>
      <c r="I319" s="234"/>
      <c r="K319" s="207">
        <f>+K318+H319</f>
        <v>21</v>
      </c>
      <c r="L319" s="234"/>
      <c r="N319" s="207">
        <f>+N318+K319</f>
        <v>31</v>
      </c>
      <c r="O319" s="234"/>
    </row>
    <row r="320" spans="1:16" ht="28.5" x14ac:dyDescent="0.25">
      <c r="A320" s="152" t="s">
        <v>126</v>
      </c>
      <c r="B320" s="152" t="s">
        <v>127</v>
      </c>
      <c r="C320" s="153" t="s">
        <v>132</v>
      </c>
      <c r="D320" s="105" t="s">
        <v>129</v>
      </c>
      <c r="E320" s="155">
        <v>1</v>
      </c>
      <c r="F320" s="156">
        <v>2</v>
      </c>
      <c r="G320" s="156">
        <v>3</v>
      </c>
      <c r="H320" s="156">
        <v>4</v>
      </c>
      <c r="I320" s="156">
        <v>5</v>
      </c>
      <c r="J320" s="156">
        <v>6</v>
      </c>
      <c r="K320" s="156">
        <v>7</v>
      </c>
      <c r="L320" s="156">
        <v>8</v>
      </c>
      <c r="M320" s="156">
        <v>9</v>
      </c>
      <c r="N320" s="156">
        <v>10</v>
      </c>
      <c r="O320" s="156">
        <v>11</v>
      </c>
      <c r="P320" s="208">
        <v>12</v>
      </c>
    </row>
    <row r="321" spans="1:16" s="235" customFormat="1" ht="93" customHeight="1" x14ac:dyDescent="0.25">
      <c r="A321" s="157" t="s">
        <v>477</v>
      </c>
      <c r="B321" s="157" t="s">
        <v>519</v>
      </c>
      <c r="C321" s="158" t="s">
        <v>520</v>
      </c>
      <c r="D321" s="169">
        <f>SUM(E321:P321)</f>
        <v>2</v>
      </c>
      <c r="E321" s="162"/>
      <c r="F321" s="163"/>
      <c r="G321" s="163"/>
      <c r="H321" s="163"/>
      <c r="I321" s="163"/>
      <c r="J321" s="163"/>
      <c r="K321" s="163"/>
      <c r="L321" s="163"/>
      <c r="M321" s="163"/>
      <c r="N321" s="163">
        <v>1</v>
      </c>
      <c r="O321" s="163">
        <v>1</v>
      </c>
      <c r="P321" s="163"/>
    </row>
    <row r="322" spans="1:16" ht="57" x14ac:dyDescent="0.25">
      <c r="A322" s="157" t="s">
        <v>423</v>
      </c>
      <c r="B322" s="157" t="s">
        <v>519</v>
      </c>
      <c r="C322" s="158" t="s">
        <v>426</v>
      </c>
      <c r="D322" s="169">
        <f>SUM(E322:P322)</f>
        <v>1</v>
      </c>
      <c r="E322" s="160"/>
      <c r="F322" s="157"/>
      <c r="G322" s="157"/>
      <c r="H322" s="157"/>
      <c r="I322" s="157"/>
      <c r="J322" s="157"/>
      <c r="K322" s="157"/>
      <c r="L322" s="157"/>
      <c r="M322" s="157"/>
      <c r="N322" s="157"/>
      <c r="O322" s="157"/>
      <c r="P322" s="157">
        <v>1</v>
      </c>
    </row>
    <row r="323" spans="1:16" ht="28.5" x14ac:dyDescent="0.25">
      <c r="A323" s="158" t="s">
        <v>662</v>
      </c>
      <c r="B323" s="157" t="s">
        <v>519</v>
      </c>
      <c r="C323" s="140" t="s">
        <v>669</v>
      </c>
      <c r="D323" s="178">
        <f t="shared" ref="D323:D324" si="30">SUM(E323:P323)</f>
        <v>6</v>
      </c>
      <c r="E323" s="233"/>
      <c r="F323" s="233"/>
      <c r="G323" s="233"/>
      <c r="H323" s="233"/>
      <c r="I323" s="233"/>
      <c r="J323" s="233"/>
      <c r="K323" s="142">
        <v>1</v>
      </c>
      <c r="L323" s="142">
        <v>1</v>
      </c>
      <c r="M323" s="142">
        <v>1</v>
      </c>
      <c r="N323" s="142">
        <v>1</v>
      </c>
      <c r="O323" s="142">
        <v>1</v>
      </c>
      <c r="P323" s="142">
        <v>1</v>
      </c>
    </row>
    <row r="324" spans="1:16" ht="28.5" x14ac:dyDescent="0.25">
      <c r="A324" s="158" t="s">
        <v>662</v>
      </c>
      <c r="B324" s="157" t="s">
        <v>519</v>
      </c>
      <c r="C324" s="212" t="s">
        <v>666</v>
      </c>
      <c r="D324" s="178">
        <f t="shared" si="30"/>
        <v>1</v>
      </c>
      <c r="E324" s="213"/>
      <c r="F324" s="233"/>
      <c r="G324" s="233"/>
      <c r="H324" s="233"/>
      <c r="I324" s="233"/>
      <c r="J324" s="214"/>
      <c r="K324" s="214"/>
      <c r="L324" s="214"/>
      <c r="M324" s="142">
        <v>1</v>
      </c>
      <c r="N324" s="214"/>
      <c r="O324" s="214"/>
      <c r="P324" s="214"/>
    </row>
    <row r="325" spans="1:16" x14ac:dyDescent="0.25">
      <c r="A325" s="369" t="s">
        <v>137</v>
      </c>
      <c r="B325" s="374"/>
      <c r="C325" s="374"/>
      <c r="D325" s="146">
        <f>SUM(D321:D324)</f>
        <v>10</v>
      </c>
      <c r="E325" s="236">
        <f t="shared" ref="E325:P325" si="31">SUM(E321:E324)</f>
        <v>0</v>
      </c>
      <c r="F325" s="146">
        <f t="shared" si="31"/>
        <v>0</v>
      </c>
      <c r="G325" s="146">
        <f t="shared" si="31"/>
        <v>0</v>
      </c>
      <c r="H325" s="146">
        <f t="shared" si="31"/>
        <v>0</v>
      </c>
      <c r="I325" s="146">
        <f t="shared" si="31"/>
        <v>0</v>
      </c>
      <c r="J325" s="146">
        <f t="shared" si="31"/>
        <v>0</v>
      </c>
      <c r="K325" s="146">
        <f t="shared" si="31"/>
        <v>1</v>
      </c>
      <c r="L325" s="146">
        <f t="shared" si="31"/>
        <v>1</v>
      </c>
      <c r="M325" s="146">
        <f t="shared" si="31"/>
        <v>2</v>
      </c>
      <c r="N325" s="146">
        <f t="shared" si="31"/>
        <v>2</v>
      </c>
      <c r="O325" s="146">
        <f t="shared" si="31"/>
        <v>2</v>
      </c>
      <c r="P325" s="146">
        <f t="shared" si="31"/>
        <v>2</v>
      </c>
    </row>
    <row r="326" spans="1:16" x14ac:dyDescent="0.25">
      <c r="A326" s="237"/>
      <c r="B326" s="238"/>
      <c r="C326" s="237"/>
      <c r="D326" s="206"/>
      <c r="E326" s="406">
        <f>SUM(E325:G325)</f>
        <v>0</v>
      </c>
      <c r="F326" s="407"/>
      <c r="G326" s="407"/>
      <c r="H326" s="407">
        <f>SUM(H325:J325)</f>
        <v>0</v>
      </c>
      <c r="I326" s="407"/>
      <c r="J326" s="407"/>
      <c r="K326" s="407">
        <f>SUM(K325:M325)</f>
        <v>4</v>
      </c>
      <c r="L326" s="407"/>
      <c r="M326" s="407"/>
      <c r="N326" s="408">
        <f>SUM(N325:P325)</f>
        <v>6</v>
      </c>
      <c r="O326" s="409"/>
      <c r="P326" s="406"/>
    </row>
    <row r="327" spans="1:16" ht="28.5" x14ac:dyDescent="0.25">
      <c r="A327" s="152" t="s">
        <v>126</v>
      </c>
      <c r="B327" s="152" t="s">
        <v>127</v>
      </c>
      <c r="C327" s="153" t="s">
        <v>132</v>
      </c>
      <c r="D327" s="105" t="s">
        <v>129</v>
      </c>
      <c r="E327" s="155">
        <v>1</v>
      </c>
      <c r="F327" s="156">
        <v>2</v>
      </c>
      <c r="G327" s="156">
        <v>3</v>
      </c>
      <c r="H327" s="156">
        <v>4</v>
      </c>
      <c r="I327" s="156">
        <v>5</v>
      </c>
      <c r="J327" s="156">
        <v>6</v>
      </c>
      <c r="K327" s="156">
        <v>7</v>
      </c>
      <c r="L327" s="156">
        <v>8</v>
      </c>
      <c r="M327" s="156">
        <v>9</v>
      </c>
      <c r="N327" s="156">
        <v>10</v>
      </c>
      <c r="O327" s="156">
        <v>11</v>
      </c>
      <c r="P327" s="208">
        <v>12</v>
      </c>
    </row>
    <row r="328" spans="1:16" ht="85.5" x14ac:dyDescent="0.25">
      <c r="A328" s="157" t="s">
        <v>513</v>
      </c>
      <c r="B328" s="157" t="s">
        <v>514</v>
      </c>
      <c r="C328" s="158" t="s">
        <v>515</v>
      </c>
      <c r="D328" s="239">
        <f>SUM(E328:P328)</f>
        <v>1</v>
      </c>
      <c r="E328" s="226"/>
      <c r="F328" s="224"/>
      <c r="G328" s="224">
        <v>1</v>
      </c>
      <c r="H328" s="224"/>
      <c r="I328" s="224"/>
      <c r="J328" s="224"/>
      <c r="K328" s="224"/>
      <c r="L328" s="224"/>
      <c r="M328" s="224"/>
      <c r="N328" s="224"/>
      <c r="O328" s="224"/>
      <c r="P328" s="224"/>
    </row>
    <row r="329" spans="1:16" x14ac:dyDescent="0.25">
      <c r="A329" s="369" t="s">
        <v>511</v>
      </c>
      <c r="B329" s="374"/>
      <c r="C329" s="374"/>
      <c r="D329" s="146">
        <f>SUM(D328)</f>
        <v>1</v>
      </c>
      <c r="E329" s="236">
        <f t="shared" ref="E329:P329" si="32">SUM(E328)</f>
        <v>0</v>
      </c>
      <c r="F329" s="146">
        <f t="shared" si="32"/>
        <v>0</v>
      </c>
      <c r="G329" s="146">
        <f t="shared" si="32"/>
        <v>1</v>
      </c>
      <c r="H329" s="146">
        <f t="shared" si="32"/>
        <v>0</v>
      </c>
      <c r="I329" s="146">
        <f t="shared" si="32"/>
        <v>0</v>
      </c>
      <c r="J329" s="146">
        <f t="shared" si="32"/>
        <v>0</v>
      </c>
      <c r="K329" s="146">
        <f t="shared" si="32"/>
        <v>0</v>
      </c>
      <c r="L329" s="146">
        <f t="shared" si="32"/>
        <v>0</v>
      </c>
      <c r="M329" s="146">
        <f t="shared" si="32"/>
        <v>0</v>
      </c>
      <c r="N329" s="146">
        <f t="shared" si="32"/>
        <v>0</v>
      </c>
      <c r="O329" s="146">
        <f t="shared" si="32"/>
        <v>0</v>
      </c>
      <c r="P329" s="146">
        <f t="shared" si="32"/>
        <v>0</v>
      </c>
    </row>
    <row r="330" spans="1:16" x14ac:dyDescent="0.25">
      <c r="A330" s="237"/>
      <c r="B330" s="238"/>
      <c r="C330" s="237"/>
      <c r="D330" s="206"/>
      <c r="E330" s="240"/>
      <c r="F330" s="241"/>
      <c r="G330" s="241">
        <f>+E329+F329+G329</f>
        <v>1</v>
      </c>
      <c r="H330" s="241">
        <f>+G330+H329+I329+J329</f>
        <v>1</v>
      </c>
      <c r="I330" s="241"/>
      <c r="J330" s="241"/>
      <c r="K330" s="241">
        <f>+H330+K329+L329+M329</f>
        <v>1</v>
      </c>
      <c r="L330" s="241"/>
      <c r="M330" s="241"/>
      <c r="N330" s="242">
        <f>+K330+N329+O329+P329</f>
        <v>1</v>
      </c>
      <c r="O330" s="243"/>
      <c r="P330" s="240"/>
    </row>
    <row r="331" spans="1:16" ht="28.5" x14ac:dyDescent="0.25">
      <c r="A331" s="103" t="s">
        <v>126</v>
      </c>
      <c r="B331" s="103" t="s">
        <v>127</v>
      </c>
      <c r="C331" s="104" t="s">
        <v>132</v>
      </c>
      <c r="D331" s="105" t="s">
        <v>129</v>
      </c>
      <c r="E331" s="106">
        <v>1</v>
      </c>
      <c r="F331" s="107">
        <v>2</v>
      </c>
      <c r="G331" s="107">
        <v>3</v>
      </c>
      <c r="H331" s="107">
        <v>4</v>
      </c>
      <c r="I331" s="107">
        <v>5</v>
      </c>
      <c r="J331" s="107">
        <v>6</v>
      </c>
      <c r="K331" s="107">
        <v>7</v>
      </c>
      <c r="L331" s="107">
        <v>8</v>
      </c>
      <c r="M331" s="107">
        <v>9</v>
      </c>
      <c r="N331" s="107">
        <v>10</v>
      </c>
      <c r="O331" s="107">
        <v>11</v>
      </c>
      <c r="P331" s="244">
        <v>12</v>
      </c>
    </row>
    <row r="332" spans="1:16" ht="85.5" x14ac:dyDescent="0.25">
      <c r="A332" s="157" t="s">
        <v>521</v>
      </c>
      <c r="B332" s="157" t="s">
        <v>522</v>
      </c>
      <c r="C332" s="158" t="s">
        <v>523</v>
      </c>
      <c r="D332" s="169">
        <f>SUM(E332:P332)</f>
        <v>12</v>
      </c>
      <c r="E332" s="162"/>
      <c r="F332" s="163"/>
      <c r="G332" s="163"/>
      <c r="H332" s="163"/>
      <c r="I332" s="163"/>
      <c r="J332" s="163"/>
      <c r="K332" s="163"/>
      <c r="L332" s="163"/>
      <c r="M332" s="163"/>
      <c r="N332" s="163"/>
      <c r="O332" s="163">
        <v>6</v>
      </c>
      <c r="P332" s="163">
        <v>6</v>
      </c>
    </row>
    <row r="333" spans="1:16" x14ac:dyDescent="0.25">
      <c r="A333" s="369" t="s">
        <v>527</v>
      </c>
      <c r="B333" s="374"/>
      <c r="C333" s="374"/>
      <c r="D333" s="146">
        <f t="shared" ref="D333:P333" si="33">SUM(D332)</f>
        <v>12</v>
      </c>
      <c r="E333" s="236">
        <f t="shared" si="33"/>
        <v>0</v>
      </c>
      <c r="F333" s="146">
        <f t="shared" si="33"/>
        <v>0</v>
      </c>
      <c r="G333" s="146">
        <f t="shared" si="33"/>
        <v>0</v>
      </c>
      <c r="H333" s="146">
        <f t="shared" si="33"/>
        <v>0</v>
      </c>
      <c r="I333" s="146">
        <f t="shared" si="33"/>
        <v>0</v>
      </c>
      <c r="J333" s="146">
        <f t="shared" si="33"/>
        <v>0</v>
      </c>
      <c r="K333" s="146">
        <f t="shared" si="33"/>
        <v>0</v>
      </c>
      <c r="L333" s="146">
        <f t="shared" si="33"/>
        <v>0</v>
      </c>
      <c r="M333" s="146">
        <f t="shared" si="33"/>
        <v>0</v>
      </c>
      <c r="N333" s="146">
        <f t="shared" si="33"/>
        <v>0</v>
      </c>
      <c r="O333" s="146">
        <f t="shared" si="33"/>
        <v>6</v>
      </c>
      <c r="P333" s="146">
        <f t="shared" si="33"/>
        <v>6</v>
      </c>
    </row>
    <row r="334" spans="1:16" x14ac:dyDescent="0.25">
      <c r="A334" s="237"/>
      <c r="B334" s="238"/>
      <c r="C334" s="237"/>
      <c r="D334" s="206"/>
      <c r="E334" s="240"/>
      <c r="F334" s="241"/>
      <c r="G334" s="241">
        <f>+E333+F333+G333</f>
        <v>0</v>
      </c>
      <c r="H334" s="241"/>
      <c r="I334" s="241"/>
      <c r="J334" s="241">
        <f>+H333+I333+J333</f>
        <v>0</v>
      </c>
      <c r="K334" s="241"/>
      <c r="L334" s="241"/>
      <c r="M334" s="241">
        <f>+K333+L333+M333</f>
        <v>0</v>
      </c>
      <c r="N334" s="242"/>
      <c r="O334" s="243"/>
      <c r="P334" s="240">
        <f>+N333+O333+P333</f>
        <v>12</v>
      </c>
    </row>
    <row r="335" spans="1:16" x14ac:dyDescent="0.25">
      <c r="A335" s="202"/>
      <c r="B335" s="202"/>
      <c r="C335" s="202"/>
      <c r="D335" s="115"/>
      <c r="E335" s="148"/>
      <c r="F335" s="148"/>
      <c r="G335" s="148"/>
      <c r="H335" s="148"/>
      <c r="I335" s="148"/>
      <c r="J335" s="148"/>
      <c r="K335" s="148"/>
      <c r="L335" s="148"/>
      <c r="M335" s="148"/>
      <c r="N335" s="148"/>
      <c r="O335" s="148"/>
      <c r="P335" s="148"/>
    </row>
    <row r="336" spans="1:16" ht="28.5" x14ac:dyDescent="0.25">
      <c r="A336" s="185" t="s">
        <v>126</v>
      </c>
      <c r="B336" s="185" t="s">
        <v>20</v>
      </c>
      <c r="C336" s="245" t="s">
        <v>128</v>
      </c>
      <c r="D336" s="246" t="s">
        <v>129</v>
      </c>
      <c r="E336" s="247">
        <v>1</v>
      </c>
      <c r="F336" s="185">
        <v>2</v>
      </c>
      <c r="G336" s="185">
        <v>3</v>
      </c>
      <c r="H336" s="185">
        <v>4</v>
      </c>
      <c r="I336" s="185">
        <v>5</v>
      </c>
      <c r="J336" s="185">
        <v>6</v>
      </c>
      <c r="K336" s="185">
        <v>7</v>
      </c>
      <c r="L336" s="185">
        <v>8</v>
      </c>
      <c r="M336" s="185">
        <v>9</v>
      </c>
      <c r="N336" s="185">
        <v>1</v>
      </c>
      <c r="O336" s="185">
        <v>11</v>
      </c>
      <c r="P336" s="185">
        <v>12</v>
      </c>
    </row>
    <row r="337" spans="1:16" ht="57" x14ac:dyDescent="0.25">
      <c r="A337" s="157" t="s">
        <v>525</v>
      </c>
      <c r="B337" s="157" t="s">
        <v>564</v>
      </c>
      <c r="C337" s="158" t="s">
        <v>565</v>
      </c>
      <c r="D337" s="248">
        <f>SUM(E337:P337)</f>
        <v>20</v>
      </c>
      <c r="E337" s="160"/>
      <c r="F337" s="157"/>
      <c r="G337" s="157"/>
      <c r="H337" s="157"/>
      <c r="I337" s="157"/>
      <c r="J337" s="157">
        <v>2</v>
      </c>
      <c r="K337" s="157">
        <v>3</v>
      </c>
      <c r="L337" s="157">
        <v>3</v>
      </c>
      <c r="M337" s="157">
        <v>3</v>
      </c>
      <c r="N337" s="157">
        <v>3</v>
      </c>
      <c r="O337" s="157">
        <v>3</v>
      </c>
      <c r="P337" s="157">
        <v>3</v>
      </c>
    </row>
    <row r="338" spans="1:16" x14ac:dyDescent="0.25">
      <c r="A338" s="359" t="s">
        <v>564</v>
      </c>
      <c r="B338" s="359"/>
      <c r="C338" s="360"/>
      <c r="D338" s="379">
        <f>SUM(E338:P338)</f>
        <v>20</v>
      </c>
      <c r="E338" s="181">
        <f>SUM(E337)</f>
        <v>0</v>
      </c>
      <c r="F338" s="182">
        <f t="shared" ref="F338:P338" si="34">SUM(F337)</f>
        <v>0</v>
      </c>
      <c r="G338" s="182">
        <f t="shared" si="34"/>
        <v>0</v>
      </c>
      <c r="H338" s="182">
        <f t="shared" si="34"/>
        <v>0</v>
      </c>
      <c r="I338" s="182">
        <f t="shared" si="34"/>
        <v>0</v>
      </c>
      <c r="J338" s="182">
        <f t="shared" si="34"/>
        <v>2</v>
      </c>
      <c r="K338" s="182">
        <f t="shared" si="34"/>
        <v>3</v>
      </c>
      <c r="L338" s="182">
        <f t="shared" si="34"/>
        <v>3</v>
      </c>
      <c r="M338" s="182">
        <f t="shared" si="34"/>
        <v>3</v>
      </c>
      <c r="N338" s="182">
        <f t="shared" si="34"/>
        <v>3</v>
      </c>
      <c r="O338" s="182">
        <f t="shared" si="34"/>
        <v>3</v>
      </c>
      <c r="P338" s="182">
        <f t="shared" si="34"/>
        <v>3</v>
      </c>
    </row>
    <row r="339" spans="1:16" x14ac:dyDescent="0.25">
      <c r="A339" s="359"/>
      <c r="B339" s="359"/>
      <c r="C339" s="360"/>
      <c r="D339" s="380"/>
      <c r="E339" s="363">
        <f>+E338+F338+G338</f>
        <v>0</v>
      </c>
      <c r="F339" s="364"/>
      <c r="G339" s="364"/>
      <c r="H339" s="364">
        <f>+H338+I338+J338</f>
        <v>2</v>
      </c>
      <c r="I339" s="364"/>
      <c r="J339" s="364"/>
      <c r="K339" s="364">
        <f>+K338+L338+M338</f>
        <v>9</v>
      </c>
      <c r="L339" s="364"/>
      <c r="M339" s="364"/>
      <c r="N339" s="364">
        <f>+N338+O338+P338</f>
        <v>9</v>
      </c>
      <c r="O339" s="364"/>
      <c r="P339" s="364"/>
    </row>
    <row r="340" spans="1:16" x14ac:dyDescent="0.25">
      <c r="A340" s="202"/>
      <c r="B340" s="202"/>
      <c r="C340" s="202"/>
      <c r="D340" s="183"/>
      <c r="E340" s="148"/>
      <c r="F340" s="148"/>
      <c r="G340" s="148"/>
      <c r="H340" s="148"/>
      <c r="I340" s="148"/>
      <c r="J340" s="148"/>
      <c r="K340" s="148"/>
      <c r="L340" s="148"/>
      <c r="M340" s="148"/>
      <c r="N340" s="148"/>
      <c r="O340" s="148"/>
      <c r="P340" s="148"/>
    </row>
    <row r="341" spans="1:16" ht="28.5" x14ac:dyDescent="0.25">
      <c r="A341" s="103" t="s">
        <v>126</v>
      </c>
      <c r="B341" s="103" t="s">
        <v>127</v>
      </c>
      <c r="C341" s="104" t="s">
        <v>132</v>
      </c>
      <c r="D341" s="105" t="s">
        <v>129</v>
      </c>
      <c r="E341" s="106">
        <v>1</v>
      </c>
      <c r="F341" s="107">
        <v>2</v>
      </c>
      <c r="G341" s="107">
        <v>3</v>
      </c>
      <c r="H341" s="107">
        <v>4</v>
      </c>
      <c r="I341" s="107">
        <v>5</v>
      </c>
      <c r="J341" s="107">
        <v>6</v>
      </c>
      <c r="K341" s="107">
        <v>7</v>
      </c>
      <c r="L341" s="107">
        <v>8</v>
      </c>
      <c r="M341" s="107">
        <v>9</v>
      </c>
      <c r="N341" s="107">
        <v>10</v>
      </c>
      <c r="O341" s="107">
        <v>11</v>
      </c>
      <c r="P341" s="107">
        <v>12</v>
      </c>
    </row>
    <row r="342" spans="1:16" ht="28.5" x14ac:dyDescent="0.25">
      <c r="A342" s="249" t="s">
        <v>662</v>
      </c>
      <c r="B342" s="171" t="s">
        <v>671</v>
      </c>
      <c r="C342" s="140" t="s">
        <v>669</v>
      </c>
      <c r="D342" s="214">
        <f>SUM(E342:P342)</f>
        <v>2.9</v>
      </c>
      <c r="E342" s="141"/>
      <c r="F342" s="142"/>
      <c r="G342" s="141"/>
      <c r="H342" s="142">
        <v>0.3</v>
      </c>
      <c r="I342" s="142">
        <v>0.3</v>
      </c>
      <c r="J342" s="142">
        <v>0.3</v>
      </c>
      <c r="K342" s="142">
        <v>0.3</v>
      </c>
      <c r="L342" s="142">
        <v>0.3</v>
      </c>
      <c r="M342" s="142">
        <v>0.3</v>
      </c>
      <c r="N342" s="142">
        <v>0.3</v>
      </c>
      <c r="O342" s="142">
        <v>0.4</v>
      </c>
      <c r="P342" s="142">
        <v>0.4</v>
      </c>
    </row>
    <row r="343" spans="1:16" ht="28.5" x14ac:dyDescent="0.25">
      <c r="A343" s="249" t="s">
        <v>662</v>
      </c>
      <c r="B343" s="171" t="s">
        <v>671</v>
      </c>
      <c r="C343" s="140" t="s">
        <v>672</v>
      </c>
      <c r="D343" s="214">
        <f>SUM(E343:P343)</f>
        <v>0.89999999999999991</v>
      </c>
      <c r="E343" s="141"/>
      <c r="F343" s="141"/>
      <c r="G343" s="141"/>
      <c r="H343" s="141">
        <v>0.3</v>
      </c>
      <c r="I343" s="141">
        <v>0.3</v>
      </c>
      <c r="J343" s="141">
        <v>0.3</v>
      </c>
      <c r="K343" s="141"/>
      <c r="L343" s="141"/>
      <c r="M343" s="141"/>
      <c r="N343" s="141"/>
      <c r="O343" s="141"/>
      <c r="P343" s="141"/>
    </row>
    <row r="344" spans="1:16" ht="12.75" customHeight="1" x14ac:dyDescent="0.25">
      <c r="A344" s="383" t="s">
        <v>583</v>
      </c>
      <c r="B344" s="383"/>
      <c r="C344" s="402"/>
      <c r="D344" s="113">
        <f>SUM(D342:D343)</f>
        <v>3.8</v>
      </c>
      <c r="E344" s="145">
        <f t="shared" ref="E344:P344" si="35">SUM(E342:E343)</f>
        <v>0</v>
      </c>
      <c r="F344" s="113">
        <f t="shared" si="35"/>
        <v>0</v>
      </c>
      <c r="G344" s="113">
        <f t="shared" si="35"/>
        <v>0</v>
      </c>
      <c r="H344" s="113">
        <f t="shared" si="35"/>
        <v>0.6</v>
      </c>
      <c r="I344" s="113">
        <f t="shared" si="35"/>
        <v>0.6</v>
      </c>
      <c r="J344" s="113">
        <f t="shared" si="35"/>
        <v>0.6</v>
      </c>
      <c r="K344" s="113">
        <f t="shared" si="35"/>
        <v>0.3</v>
      </c>
      <c r="L344" s="113">
        <f t="shared" si="35"/>
        <v>0.3</v>
      </c>
      <c r="M344" s="113">
        <f t="shared" si="35"/>
        <v>0.3</v>
      </c>
      <c r="N344" s="113">
        <f t="shared" si="35"/>
        <v>0.3</v>
      </c>
      <c r="O344" s="113">
        <f t="shared" si="35"/>
        <v>0.4</v>
      </c>
      <c r="P344" s="113">
        <f t="shared" si="35"/>
        <v>0.4</v>
      </c>
    </row>
    <row r="345" spans="1:16" x14ac:dyDescent="0.25">
      <c r="A345" s="361"/>
      <c r="B345" s="361"/>
      <c r="C345" s="403"/>
      <c r="D345" s="250"/>
      <c r="E345" s="382">
        <f>SUM(E344:G344)</f>
        <v>0</v>
      </c>
      <c r="F345" s="382"/>
      <c r="G345" s="382"/>
      <c r="H345" s="382">
        <f>SUM(H344:J344)</f>
        <v>1.7999999999999998</v>
      </c>
      <c r="I345" s="382"/>
      <c r="J345" s="382"/>
      <c r="K345" s="382">
        <f>SUM(K344:M344)</f>
        <v>0.89999999999999991</v>
      </c>
      <c r="L345" s="382"/>
      <c r="M345" s="382"/>
      <c r="N345" s="382">
        <f>SUM(N344:P344)</f>
        <v>1.1000000000000001</v>
      </c>
      <c r="O345" s="382"/>
      <c r="P345" s="382"/>
    </row>
    <row r="346" spans="1:16" x14ac:dyDescent="0.25">
      <c r="D346" s="206"/>
      <c r="H346" s="207">
        <f>+E345+H345</f>
        <v>1.7999999999999998</v>
      </c>
      <c r="K346" s="207">
        <f>+H346+K345</f>
        <v>2.6999999999999997</v>
      </c>
      <c r="N346" s="207">
        <f>+K346+N345</f>
        <v>3.8</v>
      </c>
    </row>
    <row r="347" spans="1:16" ht="28.5" x14ac:dyDescent="0.25">
      <c r="A347" s="103" t="s">
        <v>126</v>
      </c>
      <c r="B347" s="103" t="s">
        <v>127</v>
      </c>
      <c r="C347" s="104" t="s">
        <v>132</v>
      </c>
      <c r="D347" s="105" t="s">
        <v>129</v>
      </c>
      <c r="E347" s="106">
        <v>1</v>
      </c>
      <c r="F347" s="107">
        <v>2</v>
      </c>
      <c r="G347" s="107">
        <v>3</v>
      </c>
      <c r="H347" s="107">
        <v>4</v>
      </c>
      <c r="I347" s="107">
        <v>5</v>
      </c>
      <c r="J347" s="107">
        <v>6</v>
      </c>
      <c r="K347" s="107">
        <v>7</v>
      </c>
      <c r="L347" s="107">
        <v>8</v>
      </c>
      <c r="M347" s="107">
        <v>9</v>
      </c>
      <c r="N347" s="107">
        <v>10</v>
      </c>
      <c r="O347" s="107">
        <v>11</v>
      </c>
      <c r="P347" s="107">
        <v>12</v>
      </c>
    </row>
    <row r="348" spans="1:16" ht="28.5" x14ac:dyDescent="0.25">
      <c r="A348" s="251" t="s">
        <v>662</v>
      </c>
      <c r="B348" s="252" t="s">
        <v>673</v>
      </c>
      <c r="C348" s="216" t="s">
        <v>669</v>
      </c>
      <c r="D348" s="253">
        <f>SUM(E348:P348)</f>
        <v>2.93</v>
      </c>
      <c r="E348" s="254"/>
      <c r="F348" s="255"/>
      <c r="G348" s="255"/>
      <c r="H348" s="255">
        <v>0.3</v>
      </c>
      <c r="I348" s="255">
        <v>0.3</v>
      </c>
      <c r="J348" s="255">
        <v>0.3</v>
      </c>
      <c r="K348" s="255">
        <v>0.3</v>
      </c>
      <c r="L348" s="255">
        <v>0.3</v>
      </c>
      <c r="M348" s="255">
        <v>0.3</v>
      </c>
      <c r="N348" s="255">
        <v>0.3</v>
      </c>
      <c r="O348" s="255">
        <v>0.4</v>
      </c>
      <c r="P348" s="255">
        <v>0.43</v>
      </c>
    </row>
    <row r="349" spans="1:16" ht="12.75" customHeight="1" x14ac:dyDescent="0.25">
      <c r="A349" s="404" t="s">
        <v>151</v>
      </c>
      <c r="B349" s="404"/>
      <c r="C349" s="404"/>
      <c r="D349" s="256">
        <f>SUM(D348)</f>
        <v>2.93</v>
      </c>
      <c r="E349" s="256">
        <f t="shared" ref="E349:P349" si="36">SUM(E348)</f>
        <v>0</v>
      </c>
      <c r="F349" s="256">
        <f t="shared" si="36"/>
        <v>0</v>
      </c>
      <c r="G349" s="256">
        <f t="shared" si="36"/>
        <v>0</v>
      </c>
      <c r="H349" s="256">
        <f t="shared" si="36"/>
        <v>0.3</v>
      </c>
      <c r="I349" s="256">
        <f t="shared" si="36"/>
        <v>0.3</v>
      </c>
      <c r="J349" s="256">
        <f t="shared" si="36"/>
        <v>0.3</v>
      </c>
      <c r="K349" s="256">
        <f t="shared" si="36"/>
        <v>0.3</v>
      </c>
      <c r="L349" s="256">
        <f t="shared" si="36"/>
        <v>0.3</v>
      </c>
      <c r="M349" s="256">
        <f t="shared" si="36"/>
        <v>0.3</v>
      </c>
      <c r="N349" s="256">
        <f t="shared" si="36"/>
        <v>0.3</v>
      </c>
      <c r="O349" s="256">
        <f t="shared" si="36"/>
        <v>0.4</v>
      </c>
      <c r="P349" s="256">
        <f t="shared" si="36"/>
        <v>0.43</v>
      </c>
    </row>
    <row r="350" spans="1:16" x14ac:dyDescent="0.25">
      <c r="A350" s="404"/>
      <c r="B350" s="404"/>
      <c r="C350" s="404"/>
      <c r="D350" s="257"/>
      <c r="E350" s="381">
        <f>SUM(E349:G349)</f>
        <v>0</v>
      </c>
      <c r="F350" s="381"/>
      <c r="G350" s="381"/>
      <c r="H350" s="381">
        <f>SUM(H349:J349)</f>
        <v>0.89999999999999991</v>
      </c>
      <c r="I350" s="381"/>
      <c r="J350" s="381"/>
      <c r="K350" s="381">
        <f>SUM(K349:M349)</f>
        <v>0.89999999999999991</v>
      </c>
      <c r="L350" s="381"/>
      <c r="M350" s="381"/>
      <c r="N350" s="381">
        <f>SUM(N349:P349)</f>
        <v>1.1299999999999999</v>
      </c>
      <c r="O350" s="381"/>
      <c r="P350" s="381"/>
    </row>
    <row r="351" spans="1:16" x14ac:dyDescent="0.25">
      <c r="D351" s="206"/>
      <c r="H351" s="207">
        <f>+E350+H350</f>
        <v>0.89999999999999991</v>
      </c>
      <c r="K351" s="207">
        <f>+H351+K350</f>
        <v>1.7999999999999998</v>
      </c>
      <c r="N351" s="207">
        <f>+K351+N350</f>
        <v>2.9299999999999997</v>
      </c>
    </row>
    <row r="352" spans="1:16" s="209" customFormat="1" ht="28.5" x14ac:dyDescent="0.25">
      <c r="A352" s="103" t="s">
        <v>126</v>
      </c>
      <c r="B352" s="103" t="s">
        <v>127</v>
      </c>
      <c r="C352" s="104" t="s">
        <v>132</v>
      </c>
      <c r="D352" s="105" t="s">
        <v>129</v>
      </c>
      <c r="E352" s="106">
        <v>1</v>
      </c>
      <c r="F352" s="107">
        <v>2</v>
      </c>
      <c r="G352" s="107">
        <v>3</v>
      </c>
      <c r="H352" s="107">
        <v>4</v>
      </c>
      <c r="I352" s="107">
        <v>5</v>
      </c>
      <c r="J352" s="107">
        <v>6</v>
      </c>
      <c r="K352" s="107">
        <v>7</v>
      </c>
      <c r="L352" s="107">
        <v>8</v>
      </c>
      <c r="M352" s="107">
        <v>9</v>
      </c>
      <c r="N352" s="107">
        <v>10</v>
      </c>
      <c r="O352" s="107">
        <v>11</v>
      </c>
      <c r="P352" s="107">
        <v>12</v>
      </c>
    </row>
    <row r="353" spans="1:16" ht="28.5" x14ac:dyDescent="0.25">
      <c r="A353" s="227" t="s">
        <v>261</v>
      </c>
      <c r="B353" s="157" t="s">
        <v>87</v>
      </c>
      <c r="C353" s="258" t="s">
        <v>356</v>
      </c>
      <c r="D353" s="178">
        <f>SUM(E353:P353)</f>
        <v>1</v>
      </c>
      <c r="E353" s="121"/>
      <c r="F353" s="122"/>
      <c r="G353" s="122"/>
      <c r="H353" s="122"/>
      <c r="I353" s="122"/>
      <c r="J353" s="122">
        <v>1</v>
      </c>
      <c r="K353" s="122"/>
      <c r="L353" s="122"/>
      <c r="M353" s="122"/>
      <c r="N353" s="122"/>
      <c r="O353" s="122"/>
      <c r="P353" s="122"/>
    </row>
    <row r="354" spans="1:16" ht="28.5" x14ac:dyDescent="0.25">
      <c r="A354" s="227" t="s">
        <v>261</v>
      </c>
      <c r="B354" s="157" t="s">
        <v>87</v>
      </c>
      <c r="C354" s="258" t="s">
        <v>263</v>
      </c>
      <c r="D354" s="178">
        <f t="shared" ref="D354:D359" si="37">SUM(E354:P354)</f>
        <v>2</v>
      </c>
      <c r="E354" s="121"/>
      <c r="F354" s="122"/>
      <c r="G354" s="122"/>
      <c r="H354" s="122"/>
      <c r="I354" s="122"/>
      <c r="J354" s="122"/>
      <c r="K354" s="122">
        <v>1</v>
      </c>
      <c r="L354" s="122">
        <v>1</v>
      </c>
      <c r="M354" s="122"/>
      <c r="N354" s="122"/>
      <c r="O354" s="122"/>
      <c r="P354" s="122"/>
    </row>
    <row r="355" spans="1:16" ht="28.5" x14ac:dyDescent="0.25">
      <c r="A355" s="227" t="s">
        <v>261</v>
      </c>
      <c r="B355" s="157" t="s">
        <v>87</v>
      </c>
      <c r="C355" s="258" t="s">
        <v>299</v>
      </c>
      <c r="D355" s="178">
        <f t="shared" si="37"/>
        <v>1</v>
      </c>
      <c r="E355" s="121"/>
      <c r="F355" s="122"/>
      <c r="G355" s="122"/>
      <c r="H355" s="122"/>
      <c r="I355" s="122"/>
      <c r="J355" s="122"/>
      <c r="K355" s="122"/>
      <c r="L355" s="122"/>
      <c r="M355" s="122"/>
      <c r="N355" s="122"/>
      <c r="O355" s="122"/>
      <c r="P355" s="122">
        <v>1</v>
      </c>
    </row>
    <row r="356" spans="1:16" ht="28.5" x14ac:dyDescent="0.25">
      <c r="A356" s="227" t="s">
        <v>261</v>
      </c>
      <c r="B356" s="157" t="s">
        <v>87</v>
      </c>
      <c r="C356" s="258" t="s">
        <v>301</v>
      </c>
      <c r="D356" s="178">
        <f t="shared" si="37"/>
        <v>1</v>
      </c>
      <c r="E356" s="121"/>
      <c r="F356" s="122"/>
      <c r="G356" s="122"/>
      <c r="H356" s="122"/>
      <c r="I356" s="122"/>
      <c r="J356" s="122"/>
      <c r="K356" s="122"/>
      <c r="L356" s="122"/>
      <c r="M356" s="122"/>
      <c r="N356" s="122"/>
      <c r="O356" s="122">
        <v>0.5</v>
      </c>
      <c r="P356" s="122">
        <v>0.5</v>
      </c>
    </row>
    <row r="357" spans="1:16" ht="28.5" x14ac:dyDescent="0.25">
      <c r="A357" s="227" t="s">
        <v>261</v>
      </c>
      <c r="B357" s="157" t="s">
        <v>87</v>
      </c>
      <c r="C357" s="258" t="s">
        <v>370</v>
      </c>
      <c r="D357" s="178">
        <f t="shared" si="37"/>
        <v>1</v>
      </c>
      <c r="E357" s="121"/>
      <c r="F357" s="122"/>
      <c r="G357" s="122"/>
      <c r="H357" s="122"/>
      <c r="I357" s="122"/>
      <c r="J357" s="122"/>
      <c r="K357" s="122"/>
      <c r="L357" s="122"/>
      <c r="M357" s="122"/>
      <c r="N357" s="122"/>
      <c r="O357" s="122"/>
      <c r="P357" s="122">
        <v>1</v>
      </c>
    </row>
    <row r="358" spans="1:16" ht="28.5" x14ac:dyDescent="0.25">
      <c r="A358" s="227" t="s">
        <v>261</v>
      </c>
      <c r="B358" s="157" t="s">
        <v>87</v>
      </c>
      <c r="C358" s="258" t="s">
        <v>371</v>
      </c>
      <c r="D358" s="178">
        <f t="shared" si="37"/>
        <v>2</v>
      </c>
      <c r="E358" s="121"/>
      <c r="F358" s="122"/>
      <c r="G358" s="122"/>
      <c r="H358" s="122"/>
      <c r="I358" s="122"/>
      <c r="J358" s="122"/>
      <c r="K358" s="122"/>
      <c r="L358" s="122"/>
      <c r="M358" s="122"/>
      <c r="N358" s="122"/>
      <c r="O358" s="122">
        <v>1</v>
      </c>
      <c r="P358" s="122">
        <v>1</v>
      </c>
    </row>
    <row r="359" spans="1:16" ht="28.5" x14ac:dyDescent="0.25">
      <c r="A359" s="227" t="s">
        <v>261</v>
      </c>
      <c r="B359" s="157" t="s">
        <v>87</v>
      </c>
      <c r="C359" s="258" t="s">
        <v>372</v>
      </c>
      <c r="D359" s="178">
        <f t="shared" si="37"/>
        <v>2</v>
      </c>
      <c r="E359" s="121"/>
      <c r="F359" s="122"/>
      <c r="G359" s="122"/>
      <c r="H359" s="122"/>
      <c r="I359" s="122"/>
      <c r="J359" s="122"/>
      <c r="K359" s="122"/>
      <c r="L359" s="122">
        <v>1</v>
      </c>
      <c r="M359" s="122">
        <v>1</v>
      </c>
      <c r="N359" s="122"/>
      <c r="O359" s="122"/>
      <c r="P359" s="122"/>
    </row>
    <row r="360" spans="1:16" ht="28.5" x14ac:dyDescent="0.25">
      <c r="A360" s="249" t="s">
        <v>662</v>
      </c>
      <c r="B360" s="176" t="s">
        <v>87</v>
      </c>
      <c r="C360" s="140" t="s">
        <v>674</v>
      </c>
      <c r="D360" s="178">
        <f>SUM(E360:P360)</f>
        <v>1</v>
      </c>
      <c r="E360" s="233"/>
      <c r="F360" s="142"/>
      <c r="G360" s="142">
        <v>1</v>
      </c>
      <c r="H360" s="142"/>
      <c r="I360" s="142"/>
      <c r="J360" s="142"/>
      <c r="K360" s="142"/>
      <c r="L360" s="142"/>
      <c r="M360" s="142"/>
      <c r="N360" s="142"/>
      <c r="O360" s="142"/>
      <c r="P360" s="142"/>
    </row>
    <row r="361" spans="1:16" x14ac:dyDescent="0.25">
      <c r="A361" s="396" t="s">
        <v>133</v>
      </c>
      <c r="B361" s="383"/>
      <c r="C361" s="383"/>
      <c r="D361" s="113">
        <f>SUM(D353:D360)</f>
        <v>11</v>
      </c>
      <c r="E361" s="145">
        <f t="shared" ref="E361:P361" si="38">SUM(E353:E360)</f>
        <v>0</v>
      </c>
      <c r="F361" s="113">
        <f t="shared" si="38"/>
        <v>0</v>
      </c>
      <c r="G361" s="113">
        <f t="shared" si="38"/>
        <v>1</v>
      </c>
      <c r="H361" s="113">
        <f t="shared" si="38"/>
        <v>0</v>
      </c>
      <c r="I361" s="113">
        <f t="shared" si="38"/>
        <v>0</v>
      </c>
      <c r="J361" s="113">
        <f t="shared" si="38"/>
        <v>1</v>
      </c>
      <c r="K361" s="113">
        <f t="shared" si="38"/>
        <v>1</v>
      </c>
      <c r="L361" s="113">
        <f t="shared" si="38"/>
        <v>2</v>
      </c>
      <c r="M361" s="113">
        <f t="shared" si="38"/>
        <v>1</v>
      </c>
      <c r="N361" s="113">
        <f t="shared" si="38"/>
        <v>0</v>
      </c>
      <c r="O361" s="113">
        <f t="shared" si="38"/>
        <v>1.5</v>
      </c>
      <c r="P361" s="113">
        <f t="shared" si="38"/>
        <v>3.5</v>
      </c>
    </row>
    <row r="362" spans="1:16" x14ac:dyDescent="0.25">
      <c r="A362" s="397"/>
      <c r="B362" s="362"/>
      <c r="C362" s="362"/>
      <c r="D362" s="146"/>
      <c r="E362" s="363">
        <f>SUM(E361:G361)</f>
        <v>1</v>
      </c>
      <c r="F362" s="364"/>
      <c r="G362" s="364"/>
      <c r="H362" s="364">
        <f>SUM(H361:J361)</f>
        <v>1</v>
      </c>
      <c r="I362" s="364"/>
      <c r="J362" s="364"/>
      <c r="K362" s="364">
        <f>SUM(K361:M361)</f>
        <v>4</v>
      </c>
      <c r="L362" s="364"/>
      <c r="M362" s="364"/>
      <c r="N362" s="365">
        <f>SUM(N361:P361)</f>
        <v>5</v>
      </c>
      <c r="O362" s="366"/>
      <c r="P362" s="363"/>
    </row>
    <row r="363" spans="1:16" x14ac:dyDescent="0.25">
      <c r="A363" s="99"/>
      <c r="B363" s="100"/>
      <c r="C363" s="100"/>
      <c r="D363" s="115"/>
      <c r="E363" s="116"/>
      <c r="F363" s="117">
        <f>+E362/D361</f>
        <v>9.0909090909090912E-2</v>
      </c>
      <c r="G363" s="116"/>
      <c r="H363" s="116">
        <f>+E362+H362</f>
        <v>2</v>
      </c>
      <c r="I363" s="117">
        <f>+H363/D361</f>
        <v>0.18181818181818182</v>
      </c>
      <c r="J363" s="116"/>
      <c r="K363" s="116">
        <f>+H363+K362</f>
        <v>6</v>
      </c>
      <c r="L363" s="117">
        <f>+K363/D361</f>
        <v>0.54545454545454541</v>
      </c>
      <c r="M363" s="116"/>
      <c r="N363" s="116">
        <f>+K363+N362</f>
        <v>11</v>
      </c>
      <c r="O363" s="116"/>
      <c r="P363" s="116"/>
    </row>
    <row r="364" spans="1:16" ht="28.5" x14ac:dyDescent="0.25">
      <c r="A364" s="152" t="s">
        <v>126</v>
      </c>
      <c r="B364" s="152" t="s">
        <v>127</v>
      </c>
      <c r="C364" s="153" t="s">
        <v>132</v>
      </c>
      <c r="D364" s="105" t="s">
        <v>129</v>
      </c>
      <c r="E364" s="155">
        <v>1</v>
      </c>
      <c r="F364" s="156">
        <v>2</v>
      </c>
      <c r="G364" s="156">
        <v>3</v>
      </c>
      <c r="H364" s="156">
        <v>4</v>
      </c>
      <c r="I364" s="156">
        <v>5</v>
      </c>
      <c r="J364" s="156">
        <v>6</v>
      </c>
      <c r="K364" s="156">
        <v>7</v>
      </c>
      <c r="L364" s="156">
        <v>8</v>
      </c>
      <c r="M364" s="156">
        <v>9</v>
      </c>
      <c r="N364" s="156">
        <v>10</v>
      </c>
      <c r="O364" s="156">
        <v>11</v>
      </c>
      <c r="P364" s="208">
        <v>12</v>
      </c>
    </row>
    <row r="365" spans="1:16" ht="57" x14ac:dyDescent="0.25">
      <c r="A365" s="157" t="s">
        <v>486</v>
      </c>
      <c r="B365" s="157" t="s">
        <v>509</v>
      </c>
      <c r="C365" s="158" t="s">
        <v>510</v>
      </c>
      <c r="D365" s="210">
        <f>SUM(E365:P365)</f>
        <v>1</v>
      </c>
      <c r="E365" s="160"/>
      <c r="F365" s="157"/>
      <c r="G365" s="157"/>
      <c r="H365" s="157"/>
      <c r="I365" s="157"/>
      <c r="J365" s="157"/>
      <c r="K365" s="157"/>
      <c r="L365" s="157"/>
      <c r="M365" s="157">
        <v>1</v>
      </c>
      <c r="N365" s="157"/>
      <c r="O365" s="157"/>
      <c r="P365" s="157"/>
    </row>
    <row r="366" spans="1:16" x14ac:dyDescent="0.25">
      <c r="A366" s="249" t="s">
        <v>662</v>
      </c>
      <c r="B366" s="176" t="s">
        <v>675</v>
      </c>
      <c r="C366" s="140" t="s">
        <v>669</v>
      </c>
      <c r="D366" s="178">
        <f>SUM(E366:P366)</f>
        <v>3</v>
      </c>
      <c r="E366" s="233"/>
      <c r="F366" s="233"/>
      <c r="G366" s="233"/>
      <c r="H366" s="233"/>
      <c r="I366" s="233"/>
      <c r="J366" s="233"/>
      <c r="K366" s="142">
        <v>1</v>
      </c>
      <c r="L366" s="142"/>
      <c r="M366" s="142"/>
      <c r="N366" s="142"/>
      <c r="O366" s="142">
        <v>1</v>
      </c>
      <c r="P366" s="142">
        <v>1</v>
      </c>
    </row>
    <row r="367" spans="1:16" x14ac:dyDescent="0.25">
      <c r="A367" s="249" t="s">
        <v>662</v>
      </c>
      <c r="B367" s="176" t="s">
        <v>675</v>
      </c>
      <c r="C367" s="140" t="s">
        <v>676</v>
      </c>
      <c r="D367" s="178">
        <v>1</v>
      </c>
      <c r="E367" s="233"/>
      <c r="F367" s="233"/>
      <c r="G367" s="233"/>
      <c r="H367" s="142">
        <v>1</v>
      </c>
      <c r="I367" s="142"/>
      <c r="J367" s="142"/>
      <c r="K367" s="142"/>
      <c r="L367" s="142"/>
      <c r="M367" s="142"/>
      <c r="N367" s="142"/>
      <c r="O367" s="142"/>
      <c r="P367" s="142"/>
    </row>
    <row r="368" spans="1:16" x14ac:dyDescent="0.25">
      <c r="A368" s="369" t="s">
        <v>138</v>
      </c>
      <c r="B368" s="374"/>
      <c r="C368" s="374"/>
      <c r="D368" s="146">
        <f>SUM(D365:D367)</f>
        <v>5</v>
      </c>
      <c r="E368" s="236">
        <f t="shared" ref="E368:P368" si="39">SUM(E365:E367)</f>
        <v>0</v>
      </c>
      <c r="F368" s="146">
        <f t="shared" si="39"/>
        <v>0</v>
      </c>
      <c r="G368" s="146">
        <f t="shared" si="39"/>
        <v>0</v>
      </c>
      <c r="H368" s="146">
        <f t="shared" si="39"/>
        <v>1</v>
      </c>
      <c r="I368" s="146">
        <f t="shared" si="39"/>
        <v>0</v>
      </c>
      <c r="J368" s="146">
        <f t="shared" si="39"/>
        <v>0</v>
      </c>
      <c r="K368" s="146">
        <f t="shared" si="39"/>
        <v>1</v>
      </c>
      <c r="L368" s="146">
        <f t="shared" si="39"/>
        <v>0</v>
      </c>
      <c r="M368" s="146">
        <f t="shared" si="39"/>
        <v>1</v>
      </c>
      <c r="N368" s="146">
        <f t="shared" si="39"/>
        <v>0</v>
      </c>
      <c r="O368" s="146">
        <f t="shared" si="39"/>
        <v>1</v>
      </c>
      <c r="P368" s="146">
        <f t="shared" si="39"/>
        <v>1</v>
      </c>
    </row>
    <row r="369" spans="1:16" x14ac:dyDescent="0.25">
      <c r="A369" s="104"/>
      <c r="B369" s="259"/>
      <c r="C369" s="259"/>
      <c r="D369" s="260" t="s">
        <v>677</v>
      </c>
      <c r="E369" s="375">
        <f>SUM(E368:G368)</f>
        <v>0</v>
      </c>
      <c r="F369" s="376"/>
      <c r="G369" s="376"/>
      <c r="H369" s="376">
        <f>SUM(H368:J368)</f>
        <v>1</v>
      </c>
      <c r="I369" s="376"/>
      <c r="J369" s="376"/>
      <c r="K369" s="376">
        <f>SUM(K368:M368)</f>
        <v>2</v>
      </c>
      <c r="L369" s="376"/>
      <c r="M369" s="376"/>
      <c r="N369" s="377">
        <f>SUM(N368:P368)</f>
        <v>2</v>
      </c>
      <c r="O369" s="378"/>
      <c r="P369" s="378"/>
    </row>
    <row r="370" spans="1:16" x14ac:dyDescent="0.25">
      <c r="A370" s="104"/>
      <c r="B370" s="259"/>
      <c r="C370" s="259"/>
      <c r="D370" s="260"/>
      <c r="E370" s="199"/>
      <c r="F370" s="200"/>
      <c r="G370" s="200"/>
      <c r="H370" s="200"/>
      <c r="I370" s="200"/>
      <c r="J370" s="200"/>
      <c r="K370" s="200">
        <f>+H369+K369</f>
        <v>3</v>
      </c>
      <c r="L370" s="200"/>
      <c r="M370" s="200"/>
      <c r="N370" s="261">
        <f>+K370+N369</f>
        <v>5</v>
      </c>
      <c r="O370" s="262"/>
      <c r="P370" s="262"/>
    </row>
    <row r="371" spans="1:16" ht="28.5" x14ac:dyDescent="0.25">
      <c r="A371" s="152" t="s">
        <v>126</v>
      </c>
      <c r="B371" s="152" t="s">
        <v>127</v>
      </c>
      <c r="C371" s="153" t="s">
        <v>132</v>
      </c>
      <c r="D371" s="105" t="s">
        <v>129</v>
      </c>
      <c r="E371" s="155">
        <v>1</v>
      </c>
      <c r="F371" s="156">
        <v>2</v>
      </c>
      <c r="G371" s="156">
        <v>3</v>
      </c>
      <c r="H371" s="156">
        <v>4</v>
      </c>
      <c r="I371" s="156">
        <v>5</v>
      </c>
      <c r="J371" s="156">
        <v>6</v>
      </c>
      <c r="K371" s="156">
        <v>7</v>
      </c>
      <c r="L371" s="156">
        <v>8</v>
      </c>
      <c r="M371" s="156">
        <v>9</v>
      </c>
      <c r="N371" s="156">
        <v>10</v>
      </c>
      <c r="O371" s="156">
        <v>11</v>
      </c>
      <c r="P371" s="208">
        <v>12</v>
      </c>
    </row>
    <row r="372" spans="1:16" ht="57" x14ac:dyDescent="0.25">
      <c r="A372" s="157" t="s">
        <v>495</v>
      </c>
      <c r="B372" s="157" t="s">
        <v>496</v>
      </c>
      <c r="C372" s="161" t="s">
        <v>497</v>
      </c>
      <c r="D372" s="169">
        <f>SUM(E372:P372)</f>
        <v>1</v>
      </c>
      <c r="E372" s="162"/>
      <c r="F372" s="163"/>
      <c r="G372" s="163"/>
      <c r="H372" s="163"/>
      <c r="I372" s="163"/>
      <c r="J372" s="163">
        <v>1</v>
      </c>
      <c r="K372" s="163"/>
      <c r="L372" s="163"/>
      <c r="M372" s="163"/>
      <c r="N372" s="163"/>
      <c r="O372" s="163"/>
      <c r="P372" s="163"/>
    </row>
    <row r="373" spans="1:16" ht="99.75" x14ac:dyDescent="0.25">
      <c r="A373" s="157" t="s">
        <v>495</v>
      </c>
      <c r="B373" s="157" t="s">
        <v>496</v>
      </c>
      <c r="C373" s="161" t="s">
        <v>498</v>
      </c>
      <c r="D373" s="169">
        <f t="shared" ref="D373:D382" si="40">SUM(E373:P373)</f>
        <v>1</v>
      </c>
      <c r="E373" s="162"/>
      <c r="F373" s="163"/>
      <c r="G373" s="163"/>
      <c r="H373" s="163"/>
      <c r="I373" s="163"/>
      <c r="J373" s="163">
        <v>1</v>
      </c>
      <c r="K373" s="163"/>
      <c r="L373" s="163"/>
      <c r="M373" s="163"/>
      <c r="N373" s="163"/>
      <c r="O373" s="163"/>
      <c r="P373" s="163"/>
    </row>
    <row r="374" spans="1:16" ht="71.25" x14ac:dyDescent="0.25">
      <c r="A374" s="157" t="s">
        <v>495</v>
      </c>
      <c r="B374" s="157" t="s">
        <v>496</v>
      </c>
      <c r="C374" s="263" t="s">
        <v>499</v>
      </c>
      <c r="D374" s="169">
        <f t="shared" si="40"/>
        <v>1</v>
      </c>
      <c r="E374" s="162"/>
      <c r="F374" s="163"/>
      <c r="G374" s="163"/>
      <c r="H374" s="163"/>
      <c r="I374" s="163"/>
      <c r="J374" s="163"/>
      <c r="K374" s="163">
        <v>1</v>
      </c>
      <c r="L374" s="163"/>
      <c r="M374" s="163"/>
      <c r="N374" s="163"/>
      <c r="O374" s="163"/>
      <c r="P374" s="163"/>
    </row>
    <row r="375" spans="1:16" ht="85.5" x14ac:dyDescent="0.25">
      <c r="A375" s="157" t="s">
        <v>495</v>
      </c>
      <c r="B375" s="157" t="s">
        <v>496</v>
      </c>
      <c r="C375" s="263" t="s">
        <v>500</v>
      </c>
      <c r="D375" s="169">
        <f t="shared" si="40"/>
        <v>1</v>
      </c>
      <c r="E375" s="162"/>
      <c r="F375" s="163"/>
      <c r="G375" s="163"/>
      <c r="H375" s="163"/>
      <c r="I375" s="163"/>
      <c r="J375" s="163"/>
      <c r="K375" s="163">
        <v>1</v>
      </c>
      <c r="L375" s="163"/>
      <c r="M375" s="163"/>
      <c r="N375" s="163"/>
      <c r="O375" s="163"/>
      <c r="P375" s="163"/>
    </row>
    <row r="376" spans="1:16" ht="71.25" x14ac:dyDescent="0.25">
      <c r="A376" s="157" t="s">
        <v>495</v>
      </c>
      <c r="B376" s="157" t="s">
        <v>496</v>
      </c>
      <c r="C376" s="263" t="s">
        <v>501</v>
      </c>
      <c r="D376" s="169">
        <f t="shared" si="40"/>
        <v>1</v>
      </c>
      <c r="E376" s="162"/>
      <c r="F376" s="163"/>
      <c r="G376" s="163"/>
      <c r="H376" s="163"/>
      <c r="I376" s="163"/>
      <c r="J376" s="163"/>
      <c r="K376" s="163"/>
      <c r="L376" s="163">
        <v>1</v>
      </c>
      <c r="M376" s="163"/>
      <c r="N376" s="163"/>
      <c r="O376" s="163"/>
      <c r="P376" s="163"/>
    </row>
    <row r="377" spans="1:16" ht="99.75" x14ac:dyDescent="0.25">
      <c r="A377" s="157" t="s">
        <v>495</v>
      </c>
      <c r="B377" s="157" t="s">
        <v>496</v>
      </c>
      <c r="C377" s="263" t="s">
        <v>502</v>
      </c>
      <c r="D377" s="169">
        <f t="shared" si="40"/>
        <v>1</v>
      </c>
      <c r="E377" s="162"/>
      <c r="F377" s="163"/>
      <c r="G377" s="163"/>
      <c r="H377" s="163"/>
      <c r="I377" s="163"/>
      <c r="J377" s="163"/>
      <c r="K377" s="163"/>
      <c r="L377" s="163">
        <v>1</v>
      </c>
      <c r="M377" s="163"/>
      <c r="N377" s="163"/>
      <c r="O377" s="163"/>
      <c r="P377" s="163"/>
    </row>
    <row r="378" spans="1:16" ht="85.5" x14ac:dyDescent="0.25">
      <c r="A378" s="157" t="s">
        <v>495</v>
      </c>
      <c r="B378" s="157" t="s">
        <v>496</v>
      </c>
      <c r="C378" s="263" t="s">
        <v>503</v>
      </c>
      <c r="D378" s="169">
        <f t="shared" si="40"/>
        <v>1</v>
      </c>
      <c r="E378" s="162"/>
      <c r="F378" s="163"/>
      <c r="G378" s="163"/>
      <c r="H378" s="163"/>
      <c r="I378" s="163"/>
      <c r="J378" s="163">
        <v>1</v>
      </c>
      <c r="K378" s="163"/>
      <c r="L378" s="163"/>
      <c r="M378" s="163"/>
      <c r="N378" s="163"/>
      <c r="O378" s="163"/>
      <c r="P378" s="163"/>
    </row>
    <row r="379" spans="1:16" ht="67.5" customHeight="1" x14ac:dyDescent="0.25">
      <c r="A379" s="157" t="s">
        <v>495</v>
      </c>
      <c r="B379" s="157" t="s">
        <v>496</v>
      </c>
      <c r="C379" s="263" t="s">
        <v>504</v>
      </c>
      <c r="D379" s="169">
        <f t="shared" si="40"/>
        <v>1</v>
      </c>
      <c r="E379" s="162"/>
      <c r="F379" s="163"/>
      <c r="G379" s="163"/>
      <c r="H379" s="163"/>
      <c r="I379" s="163"/>
      <c r="J379" s="163">
        <v>1</v>
      </c>
      <c r="K379" s="163"/>
      <c r="L379" s="163"/>
      <c r="M379" s="163"/>
      <c r="N379" s="163"/>
      <c r="O379" s="163"/>
      <c r="P379" s="163"/>
    </row>
    <row r="380" spans="1:16" ht="99.75" x14ac:dyDescent="0.25">
      <c r="A380" s="157" t="s">
        <v>495</v>
      </c>
      <c r="B380" s="157" t="s">
        <v>496</v>
      </c>
      <c r="C380" s="263" t="s">
        <v>505</v>
      </c>
      <c r="D380" s="169">
        <f t="shared" si="40"/>
        <v>1</v>
      </c>
      <c r="E380" s="162"/>
      <c r="F380" s="163"/>
      <c r="G380" s="163"/>
      <c r="H380" s="163"/>
      <c r="I380" s="163"/>
      <c r="J380" s="163"/>
      <c r="K380" s="163">
        <v>1</v>
      </c>
      <c r="L380" s="163"/>
      <c r="M380" s="163"/>
      <c r="N380" s="163"/>
      <c r="O380" s="163"/>
      <c r="P380" s="163"/>
    </row>
    <row r="381" spans="1:16" ht="97.5" customHeight="1" x14ac:dyDescent="0.25">
      <c r="A381" s="157" t="s">
        <v>495</v>
      </c>
      <c r="B381" s="157" t="s">
        <v>496</v>
      </c>
      <c r="C381" s="263" t="s">
        <v>506</v>
      </c>
      <c r="D381" s="169">
        <f t="shared" si="40"/>
        <v>1</v>
      </c>
      <c r="E381" s="162"/>
      <c r="F381" s="163"/>
      <c r="G381" s="163"/>
      <c r="H381" s="163"/>
      <c r="I381" s="163"/>
      <c r="J381" s="163">
        <v>1</v>
      </c>
      <c r="K381" s="163"/>
      <c r="L381" s="163"/>
      <c r="M381" s="163"/>
      <c r="N381" s="163"/>
      <c r="O381" s="163"/>
      <c r="P381" s="163"/>
    </row>
    <row r="382" spans="1:16" ht="57" x14ac:dyDescent="0.25">
      <c r="A382" s="157" t="s">
        <v>486</v>
      </c>
      <c r="B382" s="157" t="s">
        <v>496</v>
      </c>
      <c r="C382" s="158" t="s">
        <v>490</v>
      </c>
      <c r="D382" s="169">
        <f t="shared" si="40"/>
        <v>4</v>
      </c>
      <c r="E382" s="160"/>
      <c r="F382" s="157"/>
      <c r="G382" s="157">
        <v>1</v>
      </c>
      <c r="H382" s="157"/>
      <c r="I382" s="157"/>
      <c r="J382" s="157">
        <v>1</v>
      </c>
      <c r="K382" s="157"/>
      <c r="L382" s="157"/>
      <c r="M382" s="157">
        <v>1</v>
      </c>
      <c r="N382" s="157">
        <v>1</v>
      </c>
      <c r="O382" s="157"/>
      <c r="P382" s="157"/>
    </row>
    <row r="383" spans="1:16" x14ac:dyDescent="0.25">
      <c r="A383" s="369" t="s">
        <v>494</v>
      </c>
      <c r="B383" s="374"/>
      <c r="C383" s="374"/>
      <c r="D383" s="146">
        <f>SUM(D372:D382)</f>
        <v>14</v>
      </c>
      <c r="E383" s="264">
        <f t="shared" ref="E383:P383" si="41">SUM(E372:E382)</f>
        <v>0</v>
      </c>
      <c r="F383" s="265">
        <f t="shared" si="41"/>
        <v>0</v>
      </c>
      <c r="G383" s="265">
        <f t="shared" si="41"/>
        <v>1</v>
      </c>
      <c r="H383" s="265">
        <f t="shared" si="41"/>
        <v>0</v>
      </c>
      <c r="I383" s="265">
        <f t="shared" si="41"/>
        <v>0</v>
      </c>
      <c r="J383" s="265">
        <f t="shared" si="41"/>
        <v>6</v>
      </c>
      <c r="K383" s="265">
        <f t="shared" si="41"/>
        <v>3</v>
      </c>
      <c r="L383" s="265">
        <f t="shared" si="41"/>
        <v>2</v>
      </c>
      <c r="M383" s="265">
        <f t="shared" si="41"/>
        <v>1</v>
      </c>
      <c r="N383" s="265">
        <f t="shared" si="41"/>
        <v>1</v>
      </c>
      <c r="O383" s="265">
        <f t="shared" si="41"/>
        <v>0</v>
      </c>
      <c r="P383" s="265">
        <f t="shared" si="41"/>
        <v>0</v>
      </c>
    </row>
    <row r="384" spans="1:16" x14ac:dyDescent="0.25">
      <c r="A384" s="104"/>
      <c r="B384" s="259"/>
      <c r="C384" s="259"/>
      <c r="D384" s="260"/>
      <c r="E384" s="375">
        <f>SUM(E383:G383)</f>
        <v>1</v>
      </c>
      <c r="F384" s="376"/>
      <c r="G384" s="376"/>
      <c r="H384" s="376">
        <f>SUM(H383:J383)</f>
        <v>6</v>
      </c>
      <c r="I384" s="376"/>
      <c r="J384" s="376"/>
      <c r="K384" s="376">
        <f>SUM(K383:M383)</f>
        <v>6</v>
      </c>
      <c r="L384" s="376"/>
      <c r="M384" s="376"/>
      <c r="N384" s="377">
        <f>SUM(N383:P383)</f>
        <v>1</v>
      </c>
      <c r="O384" s="378"/>
      <c r="P384" s="378"/>
    </row>
    <row r="385" spans="1:16" x14ac:dyDescent="0.25">
      <c r="A385" s="104"/>
      <c r="B385" s="259"/>
      <c r="C385" s="259"/>
      <c r="D385" s="115"/>
      <c r="E385" s="262"/>
      <c r="F385" s="262"/>
      <c r="G385" s="262"/>
      <c r="H385" s="262">
        <f>+E384+H384</f>
        <v>7</v>
      </c>
      <c r="I385" s="262"/>
      <c r="J385" s="262"/>
      <c r="K385" s="262">
        <f>+H385+K384</f>
        <v>13</v>
      </c>
      <c r="L385" s="262"/>
      <c r="M385" s="262"/>
      <c r="N385" s="262">
        <f>+K385+N384</f>
        <v>14</v>
      </c>
      <c r="O385" s="262"/>
      <c r="P385" s="262"/>
    </row>
    <row r="386" spans="1:16" ht="28.5" x14ac:dyDescent="0.25">
      <c r="A386" s="152" t="s">
        <v>126</v>
      </c>
      <c r="B386" s="152" t="s">
        <v>127</v>
      </c>
      <c r="C386" s="153" t="s">
        <v>128</v>
      </c>
      <c r="D386" s="266" t="s">
        <v>129</v>
      </c>
      <c r="E386" s="155">
        <v>1</v>
      </c>
      <c r="F386" s="156">
        <v>2</v>
      </c>
      <c r="G386" s="156">
        <v>3</v>
      </c>
      <c r="H386" s="156">
        <v>4</v>
      </c>
      <c r="I386" s="156">
        <v>5</v>
      </c>
      <c r="J386" s="156">
        <v>6</v>
      </c>
      <c r="K386" s="156">
        <v>7</v>
      </c>
      <c r="L386" s="156">
        <v>8</v>
      </c>
      <c r="M386" s="156">
        <v>9</v>
      </c>
      <c r="N386" s="156">
        <v>10</v>
      </c>
      <c r="O386" s="156">
        <v>11</v>
      </c>
      <c r="P386" s="156">
        <v>12</v>
      </c>
    </row>
    <row r="387" spans="1:16" x14ac:dyDescent="0.25">
      <c r="A387" s="249" t="s">
        <v>662</v>
      </c>
      <c r="B387" s="176" t="s">
        <v>678</v>
      </c>
      <c r="C387" s="140" t="s">
        <v>665</v>
      </c>
      <c r="D387" s="178">
        <f t="shared" ref="D387:D388" si="42">SUM(E387:P387)</f>
        <v>43</v>
      </c>
      <c r="E387" s="233"/>
      <c r="F387" s="233"/>
      <c r="G387" s="233"/>
      <c r="H387" s="233"/>
      <c r="I387" s="233"/>
      <c r="J387" s="233"/>
      <c r="K387" s="142">
        <v>10</v>
      </c>
      <c r="L387" s="142">
        <v>10</v>
      </c>
      <c r="M387" s="142">
        <v>23</v>
      </c>
      <c r="N387" s="233"/>
      <c r="O387" s="233"/>
      <c r="P387" s="233"/>
    </row>
    <row r="388" spans="1:16" x14ac:dyDescent="0.25">
      <c r="A388" s="249" t="s">
        <v>662</v>
      </c>
      <c r="B388" s="176" t="s">
        <v>678</v>
      </c>
      <c r="C388" s="140" t="s">
        <v>664</v>
      </c>
      <c r="D388" s="178">
        <f t="shared" si="42"/>
        <v>24</v>
      </c>
      <c r="E388" s="233"/>
      <c r="F388" s="233"/>
      <c r="G388" s="233"/>
      <c r="H388" s="233"/>
      <c r="I388" s="233"/>
      <c r="J388" s="233"/>
      <c r="K388" s="233"/>
      <c r="L388" s="233"/>
      <c r="M388" s="233"/>
      <c r="N388" s="233"/>
      <c r="O388" s="233"/>
      <c r="P388" s="142">
        <v>24</v>
      </c>
    </row>
    <row r="389" spans="1:16" x14ac:dyDescent="0.25">
      <c r="A389" s="249" t="s">
        <v>662</v>
      </c>
      <c r="B389" s="176" t="s">
        <v>678</v>
      </c>
      <c r="C389" s="140" t="s">
        <v>670</v>
      </c>
      <c r="D389" s="178">
        <f>SUM(E389:O389)</f>
        <v>55</v>
      </c>
      <c r="E389" s="267"/>
      <c r="F389" s="267"/>
      <c r="G389" s="267"/>
      <c r="H389" s="267"/>
      <c r="I389" s="267"/>
      <c r="J389" s="267"/>
      <c r="K389" s="267"/>
      <c r="L389" s="267"/>
      <c r="M389" s="144">
        <v>15</v>
      </c>
      <c r="N389" s="144">
        <v>20</v>
      </c>
      <c r="O389" s="144">
        <v>20</v>
      </c>
      <c r="P389" s="233"/>
    </row>
    <row r="390" spans="1:16" x14ac:dyDescent="0.25">
      <c r="A390" s="368" t="s">
        <v>134</v>
      </c>
      <c r="B390" s="368"/>
      <c r="C390" s="369"/>
      <c r="D390" s="113">
        <f t="shared" ref="D390:P390" si="43">SUM(D387:D389)</f>
        <v>122</v>
      </c>
      <c r="E390" s="193">
        <f t="shared" si="43"/>
        <v>0</v>
      </c>
      <c r="F390" s="194">
        <f t="shared" si="43"/>
        <v>0</v>
      </c>
      <c r="G390" s="194">
        <f t="shared" si="43"/>
        <v>0</v>
      </c>
      <c r="H390" s="194">
        <f t="shared" si="43"/>
        <v>0</v>
      </c>
      <c r="I390" s="194">
        <f t="shared" si="43"/>
        <v>0</v>
      </c>
      <c r="J390" s="194">
        <f t="shared" si="43"/>
        <v>0</v>
      </c>
      <c r="K390" s="194">
        <f t="shared" si="43"/>
        <v>10</v>
      </c>
      <c r="L390" s="194">
        <f t="shared" si="43"/>
        <v>10</v>
      </c>
      <c r="M390" s="194">
        <f t="shared" si="43"/>
        <v>38</v>
      </c>
      <c r="N390" s="194">
        <f t="shared" si="43"/>
        <v>20</v>
      </c>
      <c r="O390" s="194">
        <f t="shared" si="43"/>
        <v>20</v>
      </c>
      <c r="P390" s="194">
        <f t="shared" si="43"/>
        <v>24</v>
      </c>
    </row>
    <row r="391" spans="1:16" x14ac:dyDescent="0.25">
      <c r="A391" s="368"/>
      <c r="B391" s="368"/>
      <c r="C391" s="369"/>
      <c r="D391" s="146"/>
      <c r="E391" s="363">
        <f>SUM(E390:G390)</f>
        <v>0</v>
      </c>
      <c r="F391" s="364"/>
      <c r="G391" s="364"/>
      <c r="H391" s="364">
        <f>SUM(H390:J390)</f>
        <v>0</v>
      </c>
      <c r="I391" s="364"/>
      <c r="J391" s="364"/>
      <c r="K391" s="364">
        <f>SUM(K390:M390)</f>
        <v>58</v>
      </c>
      <c r="L391" s="364"/>
      <c r="M391" s="364"/>
      <c r="N391" s="365">
        <f>SUM(N390:P390)</f>
        <v>64</v>
      </c>
      <c r="O391" s="366"/>
      <c r="P391" s="363"/>
    </row>
    <row r="392" spans="1:16" x14ac:dyDescent="0.25">
      <c r="D392" s="206"/>
      <c r="F392" s="234">
        <f>+E391/D390</f>
        <v>0</v>
      </c>
      <c r="H392" s="207">
        <f>+E391+H391</f>
        <v>0</v>
      </c>
      <c r="I392" s="234">
        <f>+H392/D390</f>
        <v>0</v>
      </c>
      <c r="K392" s="207">
        <f>+H392+K391</f>
        <v>58</v>
      </c>
      <c r="L392" s="234">
        <f>+K392/D390</f>
        <v>0.47540983606557374</v>
      </c>
      <c r="N392" s="207">
        <f>+K392+N391</f>
        <v>122</v>
      </c>
      <c r="O392" s="234">
        <f>+N392/D390</f>
        <v>1</v>
      </c>
    </row>
    <row r="393" spans="1:16" s="209" customFormat="1" ht="28.5" x14ac:dyDescent="0.25">
      <c r="A393" s="103" t="s">
        <v>126</v>
      </c>
      <c r="B393" s="103" t="s">
        <v>127</v>
      </c>
      <c r="C393" s="104" t="s">
        <v>132</v>
      </c>
      <c r="D393" s="105" t="s">
        <v>129</v>
      </c>
      <c r="E393" s="106">
        <v>1</v>
      </c>
      <c r="F393" s="107">
        <v>2</v>
      </c>
      <c r="G393" s="107">
        <v>3</v>
      </c>
      <c r="H393" s="107">
        <v>4</v>
      </c>
      <c r="I393" s="107">
        <v>5</v>
      </c>
      <c r="J393" s="107">
        <v>6</v>
      </c>
      <c r="K393" s="107">
        <v>7</v>
      </c>
      <c r="L393" s="107">
        <v>8</v>
      </c>
      <c r="M393" s="107">
        <v>9</v>
      </c>
      <c r="N393" s="107">
        <v>10</v>
      </c>
      <c r="O393" s="107">
        <v>11</v>
      </c>
      <c r="P393" s="107">
        <v>12</v>
      </c>
    </row>
    <row r="394" spans="1:16" x14ac:dyDescent="0.25">
      <c r="A394" s="249" t="s">
        <v>662</v>
      </c>
      <c r="B394" s="176" t="s">
        <v>679</v>
      </c>
      <c r="C394" s="140" t="s">
        <v>672</v>
      </c>
      <c r="D394" s="214">
        <f>SUM(E394:P394)</f>
        <v>16</v>
      </c>
      <c r="E394" s="233"/>
      <c r="F394" s="233"/>
      <c r="G394" s="233"/>
      <c r="H394" s="233"/>
      <c r="I394" s="233"/>
      <c r="J394" s="142">
        <v>16</v>
      </c>
      <c r="K394" s="142"/>
      <c r="L394" s="142"/>
      <c r="M394" s="142"/>
      <c r="N394" s="142"/>
      <c r="O394" s="142"/>
      <c r="P394" s="142"/>
    </row>
    <row r="395" spans="1:16" x14ac:dyDescent="0.25">
      <c r="A395" s="249" t="s">
        <v>662</v>
      </c>
      <c r="B395" s="176" t="s">
        <v>679</v>
      </c>
      <c r="C395" s="140" t="s">
        <v>669</v>
      </c>
      <c r="D395" s="214">
        <f>SUM(E395:P395)</f>
        <v>20</v>
      </c>
      <c r="E395" s="233"/>
      <c r="F395" s="233"/>
      <c r="G395" s="233"/>
      <c r="H395" s="233"/>
      <c r="I395" s="233"/>
      <c r="J395" s="233"/>
      <c r="K395" s="233"/>
      <c r="L395" s="233"/>
      <c r="M395" s="142">
        <v>5</v>
      </c>
      <c r="N395" s="233"/>
      <c r="O395" s="142">
        <v>5</v>
      </c>
      <c r="P395" s="142">
        <v>10</v>
      </c>
    </row>
    <row r="396" spans="1:16" ht="12.75" customHeight="1" x14ac:dyDescent="0.25">
      <c r="A396" s="383" t="s">
        <v>109</v>
      </c>
      <c r="B396" s="383"/>
      <c r="C396" s="402"/>
      <c r="D396" s="113">
        <f>SUM(D394:D395)</f>
        <v>36</v>
      </c>
      <c r="E396" s="193">
        <f>SUM(E394:E395)</f>
        <v>0</v>
      </c>
      <c r="F396" s="194">
        <f t="shared" ref="F396:P396" si="44">SUM(F394:F395)</f>
        <v>0</v>
      </c>
      <c r="G396" s="194">
        <f t="shared" si="44"/>
        <v>0</v>
      </c>
      <c r="H396" s="194">
        <f t="shared" si="44"/>
        <v>0</v>
      </c>
      <c r="I396" s="194">
        <f t="shared" si="44"/>
        <v>0</v>
      </c>
      <c r="J396" s="194">
        <f t="shared" si="44"/>
        <v>16</v>
      </c>
      <c r="K396" s="194">
        <f t="shared" si="44"/>
        <v>0</v>
      </c>
      <c r="L396" s="194">
        <f t="shared" si="44"/>
        <v>0</v>
      </c>
      <c r="M396" s="194">
        <f t="shared" si="44"/>
        <v>5</v>
      </c>
      <c r="N396" s="194">
        <f t="shared" si="44"/>
        <v>0</v>
      </c>
      <c r="O396" s="194">
        <f t="shared" si="44"/>
        <v>5</v>
      </c>
      <c r="P396" s="268">
        <f t="shared" si="44"/>
        <v>10</v>
      </c>
    </row>
    <row r="397" spans="1:16" x14ac:dyDescent="0.25">
      <c r="A397" s="361"/>
      <c r="B397" s="361"/>
      <c r="C397" s="403"/>
      <c r="D397" s="269"/>
      <c r="E397" s="367">
        <f>SUM(E396:G396)</f>
        <v>0</v>
      </c>
      <c r="F397" s="367"/>
      <c r="G397" s="367"/>
      <c r="H397" s="367">
        <f>SUM(H396:J396)</f>
        <v>16</v>
      </c>
      <c r="I397" s="367"/>
      <c r="J397" s="367"/>
      <c r="K397" s="367">
        <f>SUM(K396:M396)</f>
        <v>5</v>
      </c>
      <c r="L397" s="367"/>
      <c r="M397" s="367"/>
      <c r="N397" s="367">
        <f>SUM(N396:P396)</f>
        <v>15</v>
      </c>
      <c r="O397" s="367"/>
      <c r="P397" s="367"/>
    </row>
    <row r="398" spans="1:16" x14ac:dyDescent="0.25">
      <c r="D398" s="206"/>
      <c r="K398" s="207">
        <f>+H397+K397</f>
        <v>21</v>
      </c>
      <c r="N398" s="207">
        <f>+N397+K398</f>
        <v>36</v>
      </c>
    </row>
    <row r="399" spans="1:16" ht="28.5" x14ac:dyDescent="0.25">
      <c r="A399" s="103" t="s">
        <v>126</v>
      </c>
      <c r="B399" s="103" t="s">
        <v>127</v>
      </c>
      <c r="C399" s="104" t="s">
        <v>128</v>
      </c>
      <c r="D399" s="105" t="s">
        <v>129</v>
      </c>
      <c r="E399" s="106">
        <v>1</v>
      </c>
      <c r="F399" s="107">
        <v>2</v>
      </c>
      <c r="G399" s="107">
        <v>3</v>
      </c>
      <c r="H399" s="107">
        <v>4</v>
      </c>
      <c r="I399" s="107">
        <v>5</v>
      </c>
      <c r="J399" s="107">
        <v>6</v>
      </c>
      <c r="K399" s="107">
        <v>7</v>
      </c>
      <c r="L399" s="107">
        <v>8</v>
      </c>
      <c r="M399" s="107">
        <v>9</v>
      </c>
      <c r="N399" s="107">
        <v>10</v>
      </c>
      <c r="O399" s="107">
        <v>11</v>
      </c>
      <c r="P399" s="107">
        <v>12</v>
      </c>
    </row>
    <row r="400" spans="1:16" ht="28.5" x14ac:dyDescent="0.25">
      <c r="A400" s="270" t="s">
        <v>530</v>
      </c>
      <c r="B400" s="108" t="s">
        <v>140</v>
      </c>
      <c r="C400" s="158" t="s">
        <v>543</v>
      </c>
      <c r="D400" s="159">
        <f>SUM(E400:P400)</f>
        <v>1</v>
      </c>
      <c r="E400" s="271"/>
      <c r="F400" s="201"/>
      <c r="G400" s="201"/>
      <c r="H400" s="201"/>
      <c r="I400" s="201"/>
      <c r="J400" s="201"/>
      <c r="K400" s="201">
        <v>1</v>
      </c>
      <c r="L400" s="201"/>
      <c r="M400" s="201"/>
      <c r="N400" s="201"/>
      <c r="O400" s="201"/>
      <c r="P400" s="201"/>
    </row>
    <row r="401" spans="1:16" x14ac:dyDescent="0.25">
      <c r="A401" s="270" t="s">
        <v>530</v>
      </c>
      <c r="B401" s="108" t="s">
        <v>140</v>
      </c>
      <c r="C401" s="158" t="s">
        <v>544</v>
      </c>
      <c r="D401" s="159">
        <f t="shared" ref="D401:D408" si="45">SUM(E401:P401)</f>
        <v>1</v>
      </c>
      <c r="E401" s="271"/>
      <c r="F401" s="201"/>
      <c r="G401" s="201"/>
      <c r="H401" s="201"/>
      <c r="I401" s="201"/>
      <c r="J401" s="201"/>
      <c r="K401" s="201"/>
      <c r="L401" s="201"/>
      <c r="M401" s="201"/>
      <c r="N401" s="201"/>
      <c r="O401" s="201"/>
      <c r="P401" s="201">
        <v>1</v>
      </c>
    </row>
    <row r="402" spans="1:16" ht="42.75" x14ac:dyDescent="0.25">
      <c r="A402" s="270" t="s">
        <v>530</v>
      </c>
      <c r="B402" s="108" t="s">
        <v>140</v>
      </c>
      <c r="C402" s="158" t="s">
        <v>545</v>
      </c>
      <c r="D402" s="159">
        <f t="shared" si="45"/>
        <v>6</v>
      </c>
      <c r="E402" s="271"/>
      <c r="F402" s="201"/>
      <c r="G402" s="201"/>
      <c r="H402" s="201"/>
      <c r="I402" s="201"/>
      <c r="J402" s="201"/>
      <c r="K402" s="201"/>
      <c r="L402" s="201"/>
      <c r="M402" s="201"/>
      <c r="N402" s="201"/>
      <c r="O402" s="201"/>
      <c r="P402" s="201">
        <v>6</v>
      </c>
    </row>
    <row r="403" spans="1:16" ht="28.5" x14ac:dyDescent="0.25">
      <c r="A403" s="270" t="s">
        <v>530</v>
      </c>
      <c r="B403" s="108" t="s">
        <v>140</v>
      </c>
      <c r="C403" s="158" t="s">
        <v>546</v>
      </c>
      <c r="D403" s="159">
        <f t="shared" si="45"/>
        <v>1</v>
      </c>
      <c r="E403" s="271"/>
      <c r="F403" s="201"/>
      <c r="G403" s="201"/>
      <c r="H403" s="201"/>
      <c r="I403" s="201"/>
      <c r="J403" s="201"/>
      <c r="K403" s="201"/>
      <c r="L403" s="201"/>
      <c r="M403" s="201"/>
      <c r="N403" s="201">
        <v>1</v>
      </c>
      <c r="O403" s="201"/>
      <c r="P403" s="201"/>
    </row>
    <row r="404" spans="1:16" x14ac:dyDescent="0.25">
      <c r="A404" s="270" t="s">
        <v>530</v>
      </c>
      <c r="B404" s="108" t="s">
        <v>140</v>
      </c>
      <c r="C404" s="158" t="s">
        <v>547</v>
      </c>
      <c r="D404" s="159">
        <f t="shared" si="45"/>
        <v>1</v>
      </c>
      <c r="E404" s="271"/>
      <c r="F404" s="201"/>
      <c r="G404" s="201"/>
      <c r="H404" s="201"/>
      <c r="I404" s="201"/>
      <c r="J404" s="201"/>
      <c r="K404" s="201"/>
      <c r="L404" s="201"/>
      <c r="M404" s="201"/>
      <c r="N404" s="201"/>
      <c r="O404" s="201"/>
      <c r="P404" s="201">
        <v>1</v>
      </c>
    </row>
    <row r="405" spans="1:16" ht="28.5" x14ac:dyDescent="0.25">
      <c r="A405" s="270" t="s">
        <v>530</v>
      </c>
      <c r="B405" s="108" t="s">
        <v>140</v>
      </c>
      <c r="C405" s="158" t="s">
        <v>548</v>
      </c>
      <c r="D405" s="159">
        <f t="shared" si="45"/>
        <v>2</v>
      </c>
      <c r="E405" s="271"/>
      <c r="F405" s="201"/>
      <c r="G405" s="201"/>
      <c r="H405" s="201"/>
      <c r="I405" s="201"/>
      <c r="J405" s="201"/>
      <c r="K405" s="201"/>
      <c r="L405" s="201"/>
      <c r="M405" s="201"/>
      <c r="N405" s="201"/>
      <c r="O405" s="201"/>
      <c r="P405" s="201">
        <v>2</v>
      </c>
    </row>
    <row r="406" spans="1:16" x14ac:dyDescent="0.25">
      <c r="A406" s="270" t="s">
        <v>530</v>
      </c>
      <c r="B406" s="108" t="s">
        <v>140</v>
      </c>
      <c r="C406" s="158" t="s">
        <v>549</v>
      </c>
      <c r="D406" s="159">
        <f t="shared" si="45"/>
        <v>1</v>
      </c>
      <c r="E406" s="271"/>
      <c r="F406" s="201"/>
      <c r="G406" s="201"/>
      <c r="H406" s="201"/>
      <c r="I406" s="201">
        <v>1</v>
      </c>
      <c r="J406" s="201"/>
      <c r="K406" s="201"/>
      <c r="L406" s="201"/>
      <c r="M406" s="201"/>
      <c r="N406" s="201"/>
      <c r="O406" s="201"/>
      <c r="P406" s="201"/>
    </row>
    <row r="407" spans="1:16" x14ac:dyDescent="0.25">
      <c r="A407" s="270" t="s">
        <v>530</v>
      </c>
      <c r="B407" s="108" t="s">
        <v>140</v>
      </c>
      <c r="C407" s="158" t="s">
        <v>550</v>
      </c>
      <c r="D407" s="159">
        <f t="shared" si="45"/>
        <v>1</v>
      </c>
      <c r="E407" s="271"/>
      <c r="F407" s="201"/>
      <c r="G407" s="201"/>
      <c r="H407" s="201"/>
      <c r="I407" s="201"/>
      <c r="J407" s="201"/>
      <c r="K407" s="201"/>
      <c r="L407" s="201"/>
      <c r="M407" s="201"/>
      <c r="N407" s="201"/>
      <c r="O407" s="201"/>
      <c r="P407" s="201">
        <v>1</v>
      </c>
    </row>
    <row r="408" spans="1:16" ht="28.5" x14ac:dyDescent="0.25">
      <c r="A408" s="249" t="s">
        <v>662</v>
      </c>
      <c r="B408" s="171" t="s">
        <v>680</v>
      </c>
      <c r="C408" s="177" t="s">
        <v>674</v>
      </c>
      <c r="D408" s="159">
        <f t="shared" si="45"/>
        <v>1</v>
      </c>
      <c r="E408" s="267"/>
      <c r="F408" s="267"/>
      <c r="G408" s="267"/>
      <c r="H408" s="267"/>
      <c r="I408" s="267"/>
      <c r="J408" s="267">
        <v>1</v>
      </c>
      <c r="K408" s="267"/>
      <c r="L408" s="267"/>
      <c r="M408" s="267"/>
      <c r="N408" s="267"/>
      <c r="O408" s="267"/>
      <c r="P408" s="144"/>
    </row>
    <row r="409" spans="1:16" x14ac:dyDescent="0.25">
      <c r="A409" s="368" t="s">
        <v>140</v>
      </c>
      <c r="B409" s="368"/>
      <c r="C409" s="369"/>
      <c r="D409" s="113">
        <f>SUM(D400:D408)</f>
        <v>15</v>
      </c>
      <c r="E409" s="145">
        <f t="shared" ref="E409:P409" si="46">SUM(E400:E408)</f>
        <v>0</v>
      </c>
      <c r="F409" s="113">
        <f t="shared" si="46"/>
        <v>0</v>
      </c>
      <c r="G409" s="113">
        <f t="shared" si="46"/>
        <v>0</v>
      </c>
      <c r="H409" s="113">
        <f t="shared" si="46"/>
        <v>0</v>
      </c>
      <c r="I409" s="113">
        <f t="shared" si="46"/>
        <v>1</v>
      </c>
      <c r="J409" s="113">
        <f t="shared" si="46"/>
        <v>1</v>
      </c>
      <c r="K409" s="113">
        <f t="shared" si="46"/>
        <v>1</v>
      </c>
      <c r="L409" s="113">
        <f t="shared" si="46"/>
        <v>0</v>
      </c>
      <c r="M409" s="113">
        <f t="shared" si="46"/>
        <v>0</v>
      </c>
      <c r="N409" s="113">
        <f t="shared" si="46"/>
        <v>1</v>
      </c>
      <c r="O409" s="113">
        <f t="shared" si="46"/>
        <v>0</v>
      </c>
      <c r="P409" s="113">
        <f t="shared" si="46"/>
        <v>11</v>
      </c>
    </row>
    <row r="410" spans="1:16" x14ac:dyDescent="0.25">
      <c r="A410" s="368"/>
      <c r="B410" s="368"/>
      <c r="C410" s="369"/>
      <c r="D410" s="272"/>
      <c r="E410" s="370">
        <f>SUM(E409:G409)</f>
        <v>0</v>
      </c>
      <c r="F410" s="371"/>
      <c r="G410" s="371"/>
      <c r="H410" s="371">
        <f>SUM(H409:J409)</f>
        <v>2</v>
      </c>
      <c r="I410" s="371"/>
      <c r="J410" s="371"/>
      <c r="K410" s="371">
        <f>SUM(K409:M409)</f>
        <v>1</v>
      </c>
      <c r="L410" s="371"/>
      <c r="M410" s="371"/>
      <c r="N410" s="372">
        <f>SUM(N409:P409)</f>
        <v>12</v>
      </c>
      <c r="O410" s="373"/>
      <c r="P410" s="370"/>
    </row>
    <row r="411" spans="1:16" x14ac:dyDescent="0.25">
      <c r="D411" s="206"/>
      <c r="H411" s="207">
        <f>+E410+H410</f>
        <v>2</v>
      </c>
      <c r="K411" s="207">
        <f>+K410+H411</f>
        <v>3</v>
      </c>
      <c r="N411" s="207">
        <f>+N410+K411</f>
        <v>15</v>
      </c>
    </row>
    <row r="412" spans="1:16" ht="28.5" x14ac:dyDescent="0.25">
      <c r="A412" s="152" t="s">
        <v>142</v>
      </c>
      <c r="B412" s="152" t="s">
        <v>127</v>
      </c>
      <c r="C412" s="153" t="s">
        <v>128</v>
      </c>
      <c r="D412" s="154" t="s">
        <v>129</v>
      </c>
      <c r="E412" s="155">
        <v>1</v>
      </c>
      <c r="F412" s="156">
        <v>2</v>
      </c>
      <c r="G412" s="156">
        <v>3</v>
      </c>
      <c r="H412" s="156">
        <v>4</v>
      </c>
      <c r="I412" s="156">
        <v>5</v>
      </c>
      <c r="J412" s="156">
        <v>6</v>
      </c>
      <c r="K412" s="156">
        <v>7</v>
      </c>
      <c r="L412" s="156">
        <v>8</v>
      </c>
      <c r="M412" s="156">
        <v>9</v>
      </c>
      <c r="N412" s="156">
        <v>10</v>
      </c>
      <c r="O412" s="156">
        <v>11</v>
      </c>
      <c r="P412" s="156">
        <v>12</v>
      </c>
    </row>
    <row r="413" spans="1:16" ht="28.5" x14ac:dyDescent="0.25">
      <c r="A413" s="273" t="s">
        <v>382</v>
      </c>
      <c r="B413" s="274" t="s">
        <v>103</v>
      </c>
      <c r="C413" s="275" t="s">
        <v>381</v>
      </c>
      <c r="D413" s="276">
        <v>7</v>
      </c>
      <c r="E413" s="277">
        <v>7</v>
      </c>
      <c r="F413" s="278">
        <v>7</v>
      </c>
      <c r="G413" s="278">
        <v>7</v>
      </c>
      <c r="H413" s="278">
        <v>7</v>
      </c>
      <c r="I413" s="278">
        <v>7</v>
      </c>
      <c r="J413" s="278">
        <v>7</v>
      </c>
      <c r="K413" s="278">
        <v>7</v>
      </c>
      <c r="L413" s="278">
        <v>7</v>
      </c>
      <c r="M413" s="278">
        <v>7</v>
      </c>
      <c r="N413" s="278">
        <v>7</v>
      </c>
      <c r="O413" s="278">
        <v>7</v>
      </c>
      <c r="P413" s="278">
        <v>7</v>
      </c>
    </row>
    <row r="414" spans="1:16" x14ac:dyDescent="0.25">
      <c r="A414" s="361" t="s">
        <v>143</v>
      </c>
      <c r="B414" s="361"/>
      <c r="C414" s="361"/>
      <c r="D414" s="113">
        <f t="shared" ref="D414:P414" si="47">SUM(D413:D413)</f>
        <v>7</v>
      </c>
      <c r="E414" s="145">
        <f t="shared" si="47"/>
        <v>7</v>
      </c>
      <c r="F414" s="113">
        <f t="shared" si="47"/>
        <v>7</v>
      </c>
      <c r="G414" s="113">
        <f t="shared" si="47"/>
        <v>7</v>
      </c>
      <c r="H414" s="113">
        <f t="shared" si="47"/>
        <v>7</v>
      </c>
      <c r="I414" s="113">
        <f t="shared" si="47"/>
        <v>7</v>
      </c>
      <c r="J414" s="113">
        <f t="shared" si="47"/>
        <v>7</v>
      </c>
      <c r="K414" s="113">
        <f t="shared" si="47"/>
        <v>7</v>
      </c>
      <c r="L414" s="113">
        <f t="shared" si="47"/>
        <v>7</v>
      </c>
      <c r="M414" s="113">
        <f t="shared" si="47"/>
        <v>7</v>
      </c>
      <c r="N414" s="113">
        <f t="shared" si="47"/>
        <v>7</v>
      </c>
      <c r="O414" s="113">
        <f t="shared" si="47"/>
        <v>7</v>
      </c>
      <c r="P414" s="113">
        <f t="shared" si="47"/>
        <v>7</v>
      </c>
    </row>
    <row r="415" spans="1:16" x14ac:dyDescent="0.25">
      <c r="A415" s="362"/>
      <c r="B415" s="362"/>
      <c r="C415" s="362"/>
      <c r="D415" s="146"/>
      <c r="E415" s="363">
        <f>SUM(E414:G414)</f>
        <v>21</v>
      </c>
      <c r="F415" s="364"/>
      <c r="G415" s="364"/>
      <c r="H415" s="364">
        <f>SUM(H414:J414)</f>
        <v>21</v>
      </c>
      <c r="I415" s="364"/>
      <c r="J415" s="364"/>
      <c r="K415" s="364">
        <f>SUM(K414:M414)</f>
        <v>21</v>
      </c>
      <c r="L415" s="364"/>
      <c r="M415" s="364"/>
      <c r="N415" s="365">
        <f>SUM(N414:P414)</f>
        <v>21</v>
      </c>
      <c r="O415" s="366"/>
      <c r="P415" s="363"/>
    </row>
    <row r="416" spans="1:16" x14ac:dyDescent="0.25">
      <c r="D416" s="206"/>
    </row>
    <row r="417" spans="1:16" ht="28.5" x14ac:dyDescent="0.25">
      <c r="A417" s="152" t="s">
        <v>142</v>
      </c>
      <c r="B417" s="152" t="s">
        <v>127</v>
      </c>
      <c r="C417" s="153" t="s">
        <v>132</v>
      </c>
      <c r="D417" s="154" t="s">
        <v>129</v>
      </c>
      <c r="E417" s="188">
        <v>1</v>
      </c>
      <c r="F417" s="184">
        <v>2</v>
      </c>
      <c r="G417" s="184">
        <v>3</v>
      </c>
      <c r="H417" s="184">
        <v>4</v>
      </c>
      <c r="I417" s="184">
        <v>5</v>
      </c>
      <c r="J417" s="184">
        <v>6</v>
      </c>
      <c r="K417" s="184">
        <v>7</v>
      </c>
      <c r="L417" s="184">
        <v>8</v>
      </c>
      <c r="M417" s="184">
        <v>9</v>
      </c>
      <c r="N417" s="184">
        <v>10</v>
      </c>
      <c r="O417" s="184">
        <v>11</v>
      </c>
      <c r="P417" s="184">
        <v>12</v>
      </c>
    </row>
    <row r="418" spans="1:16" ht="28.5" x14ac:dyDescent="0.25">
      <c r="A418" s="273" t="s">
        <v>382</v>
      </c>
      <c r="B418" s="274" t="s">
        <v>383</v>
      </c>
      <c r="C418" s="275" t="s">
        <v>384</v>
      </c>
      <c r="D418" s="276">
        <v>1</v>
      </c>
      <c r="E418" s="277"/>
      <c r="F418" s="278"/>
      <c r="G418" s="278"/>
      <c r="H418" s="278"/>
      <c r="I418" s="278"/>
      <c r="J418" s="278"/>
      <c r="K418" s="278"/>
      <c r="L418" s="278"/>
      <c r="M418" s="278"/>
      <c r="N418" s="278"/>
      <c r="O418" s="278"/>
      <c r="P418" s="278">
        <v>1</v>
      </c>
    </row>
    <row r="419" spans="1:16" x14ac:dyDescent="0.25">
      <c r="A419" s="361" t="s">
        <v>144</v>
      </c>
      <c r="B419" s="361"/>
      <c r="C419" s="361"/>
      <c r="D419" s="113">
        <f>SUM(D418)</f>
        <v>1</v>
      </c>
      <c r="E419" s="193">
        <f t="shared" ref="E419:P419" si="48">SUM(E418)</f>
        <v>0</v>
      </c>
      <c r="F419" s="194">
        <f t="shared" si="48"/>
        <v>0</v>
      </c>
      <c r="G419" s="194">
        <f t="shared" si="48"/>
        <v>0</v>
      </c>
      <c r="H419" s="194">
        <f t="shared" si="48"/>
        <v>0</v>
      </c>
      <c r="I419" s="194">
        <f t="shared" si="48"/>
        <v>0</v>
      </c>
      <c r="J419" s="194">
        <f t="shared" si="48"/>
        <v>0</v>
      </c>
      <c r="K419" s="194">
        <f t="shared" si="48"/>
        <v>0</v>
      </c>
      <c r="L419" s="194">
        <f t="shared" si="48"/>
        <v>0</v>
      </c>
      <c r="M419" s="194">
        <f t="shared" si="48"/>
        <v>0</v>
      </c>
      <c r="N419" s="194">
        <f t="shared" si="48"/>
        <v>0</v>
      </c>
      <c r="O419" s="194">
        <f t="shared" si="48"/>
        <v>0</v>
      </c>
      <c r="P419" s="194">
        <f t="shared" si="48"/>
        <v>1</v>
      </c>
    </row>
    <row r="420" spans="1:16" x14ac:dyDescent="0.25">
      <c r="A420" s="362"/>
      <c r="B420" s="362"/>
      <c r="C420" s="362"/>
      <c r="D420" s="146"/>
      <c r="E420" s="363">
        <f>SUM(E419:G419)</f>
        <v>0</v>
      </c>
      <c r="F420" s="364"/>
      <c r="G420" s="364"/>
      <c r="H420" s="364">
        <f>SUM(H419:J419)</f>
        <v>0</v>
      </c>
      <c r="I420" s="364"/>
      <c r="J420" s="364"/>
      <c r="K420" s="364">
        <f>SUM(K419:M419)</f>
        <v>0</v>
      </c>
      <c r="L420" s="364"/>
      <c r="M420" s="364"/>
      <c r="N420" s="365">
        <f>SUM(N419:P419)</f>
        <v>1</v>
      </c>
      <c r="O420" s="366"/>
      <c r="P420" s="363"/>
    </row>
    <row r="421" spans="1:16" x14ac:dyDescent="0.25">
      <c r="D421" s="206"/>
    </row>
    <row r="422" spans="1:16" ht="28.5" x14ac:dyDescent="0.25">
      <c r="A422" s="152" t="s">
        <v>142</v>
      </c>
      <c r="B422" s="152" t="s">
        <v>127</v>
      </c>
      <c r="C422" s="153" t="s">
        <v>132</v>
      </c>
      <c r="D422" s="154" t="s">
        <v>129</v>
      </c>
      <c r="E422" s="188">
        <v>1</v>
      </c>
      <c r="F422" s="184">
        <v>2</v>
      </c>
      <c r="G422" s="184">
        <v>3</v>
      </c>
      <c r="H422" s="184">
        <v>4</v>
      </c>
      <c r="I422" s="184">
        <v>5</v>
      </c>
      <c r="J422" s="184">
        <v>6</v>
      </c>
      <c r="K422" s="184">
        <v>7</v>
      </c>
      <c r="L422" s="184">
        <v>8</v>
      </c>
      <c r="M422" s="184">
        <v>9</v>
      </c>
      <c r="N422" s="184">
        <v>10</v>
      </c>
      <c r="O422" s="184">
        <v>11</v>
      </c>
      <c r="P422" s="184">
        <v>12</v>
      </c>
    </row>
    <row r="423" spans="1:16" ht="28.5" x14ac:dyDescent="0.25">
      <c r="A423" s="273" t="s">
        <v>382</v>
      </c>
      <c r="B423" s="227" t="s">
        <v>154</v>
      </c>
      <c r="C423" s="279" t="s">
        <v>385</v>
      </c>
      <c r="D423" s="280">
        <f t="shared" ref="D423:D428" si="49">SUM(E423:P423)</f>
        <v>1</v>
      </c>
      <c r="E423" s="281"/>
      <c r="F423" s="282"/>
      <c r="G423" s="282"/>
      <c r="H423" s="282">
        <v>1</v>
      </c>
      <c r="I423" s="282"/>
      <c r="J423" s="282"/>
      <c r="K423" s="282"/>
      <c r="L423" s="282"/>
      <c r="M423" s="282"/>
      <c r="N423" s="282"/>
      <c r="O423" s="282"/>
      <c r="P423" s="282"/>
    </row>
    <row r="424" spans="1:16" ht="28.5" x14ac:dyDescent="0.25">
      <c r="A424" s="273" t="s">
        <v>382</v>
      </c>
      <c r="B424" s="227" t="s">
        <v>154</v>
      </c>
      <c r="C424" s="279" t="s">
        <v>386</v>
      </c>
      <c r="D424" s="280">
        <f t="shared" si="49"/>
        <v>1</v>
      </c>
      <c r="E424" s="281"/>
      <c r="F424" s="282"/>
      <c r="G424" s="282"/>
      <c r="H424" s="282">
        <v>1</v>
      </c>
      <c r="I424" s="282"/>
      <c r="J424" s="282"/>
      <c r="K424" s="282"/>
      <c r="L424" s="282"/>
      <c r="M424" s="282"/>
      <c r="N424" s="282"/>
      <c r="O424" s="282"/>
      <c r="P424" s="282"/>
    </row>
    <row r="425" spans="1:16" ht="28.5" x14ac:dyDescent="0.25">
      <c r="A425" s="273" t="s">
        <v>382</v>
      </c>
      <c r="B425" s="227" t="s">
        <v>154</v>
      </c>
      <c r="C425" s="279" t="s">
        <v>387</v>
      </c>
      <c r="D425" s="280">
        <f t="shared" si="49"/>
        <v>1</v>
      </c>
      <c r="E425" s="281"/>
      <c r="F425" s="282"/>
      <c r="G425" s="282"/>
      <c r="H425" s="282">
        <v>1</v>
      </c>
      <c r="I425" s="282"/>
      <c r="J425" s="282"/>
      <c r="K425" s="282"/>
      <c r="L425" s="282"/>
      <c r="M425" s="282"/>
      <c r="N425" s="282"/>
      <c r="O425" s="282"/>
      <c r="P425" s="282"/>
    </row>
    <row r="426" spans="1:16" ht="28.5" x14ac:dyDescent="0.25">
      <c r="A426" s="273" t="s">
        <v>382</v>
      </c>
      <c r="B426" s="227" t="s">
        <v>154</v>
      </c>
      <c r="C426" s="279" t="s">
        <v>388</v>
      </c>
      <c r="D426" s="280">
        <f t="shared" si="49"/>
        <v>1</v>
      </c>
      <c r="E426" s="281"/>
      <c r="F426" s="282"/>
      <c r="G426" s="282"/>
      <c r="H426" s="282">
        <v>1</v>
      </c>
      <c r="I426" s="282"/>
      <c r="J426" s="282"/>
      <c r="K426" s="282"/>
      <c r="L426" s="282"/>
      <c r="M426" s="282"/>
      <c r="N426" s="282"/>
      <c r="O426" s="282"/>
      <c r="P426" s="282"/>
    </row>
    <row r="427" spans="1:16" ht="28.5" x14ac:dyDescent="0.25">
      <c r="A427" s="273" t="s">
        <v>382</v>
      </c>
      <c r="B427" s="227" t="s">
        <v>154</v>
      </c>
      <c r="C427" s="279" t="s">
        <v>389</v>
      </c>
      <c r="D427" s="280">
        <f t="shared" si="49"/>
        <v>1</v>
      </c>
      <c r="E427" s="281"/>
      <c r="F427" s="282"/>
      <c r="G427" s="282"/>
      <c r="H427" s="282">
        <v>1</v>
      </c>
      <c r="I427" s="282"/>
      <c r="J427" s="282"/>
      <c r="K427" s="282"/>
      <c r="L427" s="282"/>
      <c r="M427" s="282"/>
      <c r="N427" s="282"/>
      <c r="O427" s="282"/>
      <c r="P427" s="282"/>
    </row>
    <row r="428" spans="1:16" ht="28.5" x14ac:dyDescent="0.25">
      <c r="A428" s="273" t="s">
        <v>382</v>
      </c>
      <c r="B428" s="227" t="s">
        <v>154</v>
      </c>
      <c r="C428" s="279" t="s">
        <v>390</v>
      </c>
      <c r="D428" s="280">
        <f t="shared" si="49"/>
        <v>1</v>
      </c>
      <c r="E428" s="281"/>
      <c r="F428" s="282"/>
      <c r="G428" s="282"/>
      <c r="H428" s="282"/>
      <c r="I428" s="282"/>
      <c r="J428" s="282"/>
      <c r="K428" s="282"/>
      <c r="L428" s="282"/>
      <c r="M428" s="282"/>
      <c r="N428" s="282"/>
      <c r="O428" s="282">
        <v>1</v>
      </c>
      <c r="P428" s="282"/>
    </row>
    <row r="429" spans="1:16" x14ac:dyDescent="0.25">
      <c r="A429" s="361" t="s">
        <v>145</v>
      </c>
      <c r="B429" s="361"/>
      <c r="C429" s="361"/>
      <c r="D429" s="113">
        <f t="shared" ref="D429:P429" si="50">SUM(D423:D428)</f>
        <v>6</v>
      </c>
      <c r="E429" s="145">
        <f t="shared" si="50"/>
        <v>0</v>
      </c>
      <c r="F429" s="113">
        <f t="shared" si="50"/>
        <v>0</v>
      </c>
      <c r="G429" s="113">
        <f t="shared" si="50"/>
        <v>0</v>
      </c>
      <c r="H429" s="113">
        <f t="shared" si="50"/>
        <v>5</v>
      </c>
      <c r="I429" s="113">
        <f t="shared" si="50"/>
        <v>0</v>
      </c>
      <c r="J429" s="113">
        <f t="shared" si="50"/>
        <v>0</v>
      </c>
      <c r="K429" s="113">
        <f t="shared" si="50"/>
        <v>0</v>
      </c>
      <c r="L429" s="113">
        <f t="shared" si="50"/>
        <v>0</v>
      </c>
      <c r="M429" s="113">
        <f t="shared" si="50"/>
        <v>0</v>
      </c>
      <c r="N429" s="113">
        <f t="shared" si="50"/>
        <v>0</v>
      </c>
      <c r="O429" s="113">
        <f t="shared" si="50"/>
        <v>1</v>
      </c>
      <c r="P429" s="113">
        <f t="shared" si="50"/>
        <v>0</v>
      </c>
    </row>
    <row r="430" spans="1:16" x14ac:dyDescent="0.25">
      <c r="A430" s="362"/>
      <c r="B430" s="362"/>
      <c r="C430" s="362"/>
      <c r="D430" s="146"/>
      <c r="E430" s="363">
        <f>SUM(E429:G429)</f>
        <v>0</v>
      </c>
      <c r="F430" s="364"/>
      <c r="G430" s="364"/>
      <c r="H430" s="364">
        <f>SUM(H429:J429)</f>
        <v>5</v>
      </c>
      <c r="I430" s="364"/>
      <c r="J430" s="364"/>
      <c r="K430" s="364">
        <f>SUM(K429:M429)</f>
        <v>0</v>
      </c>
      <c r="L430" s="364"/>
      <c r="M430" s="364"/>
      <c r="N430" s="365">
        <f>SUM(N429:P429)</f>
        <v>1</v>
      </c>
      <c r="O430" s="366"/>
      <c r="P430" s="363"/>
    </row>
    <row r="431" spans="1:16" x14ac:dyDescent="0.25">
      <c r="D431" s="206"/>
      <c r="H431" s="207">
        <f>+H430+E430</f>
        <v>5</v>
      </c>
      <c r="K431" s="207">
        <f>+H431+K430</f>
        <v>5</v>
      </c>
      <c r="N431" s="207">
        <f>+K431+N430</f>
        <v>6</v>
      </c>
    </row>
    <row r="432" spans="1:16" ht="28.5" x14ac:dyDescent="0.25">
      <c r="A432" s="152" t="s">
        <v>142</v>
      </c>
      <c r="B432" s="152" t="s">
        <v>127</v>
      </c>
      <c r="C432" s="153" t="s">
        <v>132</v>
      </c>
      <c r="D432" s="154" t="s">
        <v>129</v>
      </c>
      <c r="E432" s="188">
        <v>1</v>
      </c>
      <c r="F432" s="184">
        <v>2</v>
      </c>
      <c r="G432" s="184">
        <v>3</v>
      </c>
      <c r="H432" s="184">
        <v>4</v>
      </c>
      <c r="I432" s="184">
        <v>5</v>
      </c>
      <c r="J432" s="184">
        <v>6</v>
      </c>
      <c r="K432" s="184">
        <v>7</v>
      </c>
      <c r="L432" s="184">
        <v>8</v>
      </c>
      <c r="M432" s="184">
        <v>9</v>
      </c>
      <c r="N432" s="184">
        <v>10</v>
      </c>
      <c r="O432" s="184">
        <v>11</v>
      </c>
      <c r="P432" s="184">
        <v>12</v>
      </c>
    </row>
    <row r="433" spans="1:16" x14ac:dyDescent="0.25">
      <c r="A433" s="227" t="s">
        <v>382</v>
      </c>
      <c r="B433" s="227" t="s">
        <v>107</v>
      </c>
      <c r="C433" s="275" t="s">
        <v>381</v>
      </c>
      <c r="D433" s="283">
        <v>15</v>
      </c>
      <c r="E433" s="281"/>
      <c r="F433" s="282"/>
      <c r="G433" s="282"/>
      <c r="H433" s="284">
        <v>15</v>
      </c>
      <c r="I433" s="282"/>
      <c r="J433" s="284"/>
      <c r="K433" s="282"/>
      <c r="L433" s="284"/>
      <c r="M433" s="282"/>
      <c r="N433" s="284"/>
      <c r="O433" s="282"/>
      <c r="P433" s="284"/>
    </row>
    <row r="434" spans="1:16" x14ac:dyDescent="0.25">
      <c r="A434" s="227" t="s">
        <v>382</v>
      </c>
      <c r="B434" s="227" t="s">
        <v>107</v>
      </c>
      <c r="C434" s="275" t="s">
        <v>391</v>
      </c>
      <c r="D434" s="283">
        <v>3</v>
      </c>
      <c r="E434" s="281"/>
      <c r="F434" s="282"/>
      <c r="G434" s="282"/>
      <c r="H434" s="284">
        <v>3</v>
      </c>
      <c r="I434" s="282"/>
      <c r="J434" s="284"/>
      <c r="K434" s="282"/>
      <c r="L434" s="284"/>
      <c r="M434" s="282"/>
      <c r="N434" s="284"/>
      <c r="O434" s="282"/>
      <c r="P434" s="284"/>
    </row>
    <row r="435" spans="1:16" x14ac:dyDescent="0.25">
      <c r="A435" s="227" t="s">
        <v>382</v>
      </c>
      <c r="B435" s="227" t="s">
        <v>107</v>
      </c>
      <c r="C435" s="275" t="s">
        <v>392</v>
      </c>
      <c r="D435" s="283">
        <v>2</v>
      </c>
      <c r="E435" s="281"/>
      <c r="F435" s="282"/>
      <c r="G435" s="282"/>
      <c r="H435" s="284">
        <v>2</v>
      </c>
      <c r="I435" s="282"/>
      <c r="J435" s="284"/>
      <c r="K435" s="282"/>
      <c r="L435" s="284"/>
      <c r="M435" s="282"/>
      <c r="N435" s="284"/>
      <c r="O435" s="282"/>
      <c r="P435" s="284"/>
    </row>
    <row r="436" spans="1:16" x14ac:dyDescent="0.25">
      <c r="A436" s="361" t="s">
        <v>146</v>
      </c>
      <c r="B436" s="361"/>
      <c r="C436" s="361"/>
      <c r="D436" s="113">
        <f>SUM(D433:D435)</f>
        <v>20</v>
      </c>
      <c r="E436" s="193">
        <f t="shared" ref="E436:P436" si="51">SUM(E433:E435)</f>
        <v>0</v>
      </c>
      <c r="F436" s="194">
        <f t="shared" si="51"/>
        <v>0</v>
      </c>
      <c r="G436" s="194">
        <f t="shared" si="51"/>
        <v>0</v>
      </c>
      <c r="H436" s="194">
        <f t="shared" si="51"/>
        <v>20</v>
      </c>
      <c r="I436" s="194">
        <f t="shared" si="51"/>
        <v>0</v>
      </c>
      <c r="J436" s="194">
        <f t="shared" si="51"/>
        <v>0</v>
      </c>
      <c r="K436" s="194">
        <f t="shared" si="51"/>
        <v>0</v>
      </c>
      <c r="L436" s="194">
        <f t="shared" si="51"/>
        <v>0</v>
      </c>
      <c r="M436" s="194">
        <f t="shared" si="51"/>
        <v>0</v>
      </c>
      <c r="N436" s="194">
        <f t="shared" si="51"/>
        <v>0</v>
      </c>
      <c r="O436" s="194">
        <f t="shared" si="51"/>
        <v>0</v>
      </c>
      <c r="P436" s="194">
        <f t="shared" si="51"/>
        <v>0</v>
      </c>
    </row>
    <row r="437" spans="1:16" x14ac:dyDescent="0.25">
      <c r="A437" s="362"/>
      <c r="B437" s="362"/>
      <c r="C437" s="362"/>
      <c r="D437" s="113"/>
      <c r="E437" s="363">
        <f>SUM(E436:G436)</f>
        <v>0</v>
      </c>
      <c r="F437" s="364"/>
      <c r="G437" s="364"/>
      <c r="H437" s="364">
        <f>SUM(H436:J436)</f>
        <v>20</v>
      </c>
      <c r="I437" s="364"/>
      <c r="J437" s="364"/>
      <c r="K437" s="364">
        <f>SUM(K436:M436)</f>
        <v>0</v>
      </c>
      <c r="L437" s="364"/>
      <c r="M437" s="364"/>
      <c r="N437" s="365">
        <f>SUM(N436:P436)</f>
        <v>0</v>
      </c>
      <c r="O437" s="366"/>
      <c r="P437" s="363"/>
    </row>
    <row r="438" spans="1:16" x14ac:dyDescent="0.25">
      <c r="D438" s="206"/>
      <c r="N438" s="207">
        <f>+K437+N437</f>
        <v>0</v>
      </c>
    </row>
    <row r="439" spans="1:16" ht="28.5" x14ac:dyDescent="0.25">
      <c r="A439" s="285" t="s">
        <v>142</v>
      </c>
      <c r="B439" s="285" t="s">
        <v>127</v>
      </c>
      <c r="C439" s="99" t="s">
        <v>132</v>
      </c>
      <c r="D439" s="286" t="s">
        <v>129</v>
      </c>
      <c r="E439" s="188">
        <v>1</v>
      </c>
      <c r="F439" s="184">
        <v>2</v>
      </c>
      <c r="G439" s="184">
        <v>3</v>
      </c>
      <c r="H439" s="184">
        <v>4</v>
      </c>
      <c r="I439" s="184">
        <v>5</v>
      </c>
      <c r="J439" s="184">
        <v>6</v>
      </c>
      <c r="K439" s="184">
        <v>7</v>
      </c>
      <c r="L439" s="184">
        <v>8</v>
      </c>
      <c r="M439" s="184">
        <v>9</v>
      </c>
      <c r="N439" s="184">
        <v>10</v>
      </c>
      <c r="O439" s="184">
        <v>11</v>
      </c>
      <c r="P439" s="184">
        <v>12</v>
      </c>
    </row>
    <row r="440" spans="1:16" x14ac:dyDescent="0.25">
      <c r="A440" s="287" t="s">
        <v>261</v>
      </c>
      <c r="B440" s="176" t="s">
        <v>399</v>
      </c>
      <c r="C440" s="177" t="s">
        <v>399</v>
      </c>
      <c r="D440" s="288">
        <v>1</v>
      </c>
      <c r="E440" s="289">
        <v>1</v>
      </c>
      <c r="F440" s="290">
        <v>1</v>
      </c>
      <c r="G440" s="290">
        <v>1</v>
      </c>
      <c r="H440" s="290">
        <v>1</v>
      </c>
      <c r="I440" s="290">
        <v>1</v>
      </c>
      <c r="J440" s="290">
        <v>1</v>
      </c>
      <c r="K440" s="290">
        <v>1</v>
      </c>
      <c r="L440" s="290">
        <v>1</v>
      </c>
      <c r="M440" s="290">
        <v>1</v>
      </c>
      <c r="N440" s="290">
        <v>1</v>
      </c>
      <c r="O440" s="290">
        <v>1</v>
      </c>
      <c r="P440" s="290">
        <v>1</v>
      </c>
    </row>
    <row r="441" spans="1:16" x14ac:dyDescent="0.25">
      <c r="A441" s="287" t="s">
        <v>261</v>
      </c>
      <c r="B441" s="176" t="s">
        <v>266</v>
      </c>
      <c r="C441" s="177" t="s">
        <v>266</v>
      </c>
      <c r="D441" s="288">
        <v>17</v>
      </c>
      <c r="E441" s="289">
        <v>17</v>
      </c>
      <c r="F441" s="290">
        <v>17</v>
      </c>
      <c r="G441" s="290">
        <v>17</v>
      </c>
      <c r="H441" s="290">
        <v>17</v>
      </c>
      <c r="I441" s="290">
        <v>17</v>
      </c>
      <c r="J441" s="290">
        <v>17</v>
      </c>
      <c r="K441" s="290">
        <v>17</v>
      </c>
      <c r="L441" s="290">
        <v>17</v>
      </c>
      <c r="M441" s="290">
        <v>17</v>
      </c>
      <c r="N441" s="290">
        <v>17</v>
      </c>
      <c r="O441" s="290">
        <v>17</v>
      </c>
      <c r="P441" s="290">
        <v>17</v>
      </c>
    </row>
    <row r="442" spans="1:16" x14ac:dyDescent="0.25">
      <c r="A442" s="361" t="s">
        <v>398</v>
      </c>
      <c r="B442" s="361"/>
      <c r="C442" s="361"/>
      <c r="D442" s="113">
        <f>SUM(D440:D441)</f>
        <v>18</v>
      </c>
      <c r="E442" s="193">
        <f t="shared" ref="E442:P442" si="52">SUM(E440)</f>
        <v>1</v>
      </c>
      <c r="F442" s="194">
        <f t="shared" si="52"/>
        <v>1</v>
      </c>
      <c r="G442" s="194">
        <f t="shared" si="52"/>
        <v>1</v>
      </c>
      <c r="H442" s="194">
        <f t="shared" si="52"/>
        <v>1</v>
      </c>
      <c r="I442" s="194">
        <f t="shared" si="52"/>
        <v>1</v>
      </c>
      <c r="J442" s="194">
        <f t="shared" si="52"/>
        <v>1</v>
      </c>
      <c r="K442" s="194">
        <f t="shared" si="52"/>
        <v>1</v>
      </c>
      <c r="L442" s="194">
        <f t="shared" si="52"/>
        <v>1</v>
      </c>
      <c r="M442" s="194">
        <f t="shared" si="52"/>
        <v>1</v>
      </c>
      <c r="N442" s="194">
        <f t="shared" si="52"/>
        <v>1</v>
      </c>
      <c r="O442" s="194">
        <f t="shared" si="52"/>
        <v>1</v>
      </c>
      <c r="P442" s="194">
        <f t="shared" si="52"/>
        <v>1</v>
      </c>
    </row>
    <row r="443" spans="1:16" x14ac:dyDescent="0.25">
      <c r="A443" s="362"/>
      <c r="B443" s="362"/>
      <c r="C443" s="362"/>
      <c r="D443" s="113"/>
      <c r="E443" s="363">
        <f>+E442+F442+G442</f>
        <v>3</v>
      </c>
      <c r="F443" s="364"/>
      <c r="G443" s="364"/>
      <c r="H443" s="364">
        <f>+H442+I442+J442</f>
        <v>3</v>
      </c>
      <c r="I443" s="364"/>
      <c r="J443" s="364"/>
      <c r="K443" s="364">
        <f>+K442+L442+M442</f>
        <v>3</v>
      </c>
      <c r="L443" s="364"/>
      <c r="M443" s="364"/>
      <c r="N443" s="365">
        <f>+N442+O442+P442</f>
        <v>3</v>
      </c>
      <c r="O443" s="366"/>
      <c r="P443" s="363"/>
    </row>
    <row r="444" spans="1:16" x14ac:dyDescent="0.25">
      <c r="D444" s="206"/>
      <c r="H444" s="207">
        <f>+E443+H443</f>
        <v>6</v>
      </c>
      <c r="K444" s="207">
        <f>+H444+K443</f>
        <v>9</v>
      </c>
      <c r="N444" s="207">
        <f>+K444+N443</f>
        <v>12</v>
      </c>
    </row>
    <row r="445" spans="1:16" ht="28.5" x14ac:dyDescent="0.25">
      <c r="A445" s="291" t="s">
        <v>126</v>
      </c>
      <c r="B445" s="172" t="s">
        <v>20</v>
      </c>
      <c r="C445" s="186" t="s">
        <v>128</v>
      </c>
      <c r="D445" s="187" t="s">
        <v>129</v>
      </c>
      <c r="E445" s="188">
        <v>1</v>
      </c>
      <c r="F445" s="184">
        <v>2</v>
      </c>
      <c r="G445" s="184">
        <v>3</v>
      </c>
      <c r="H445" s="184">
        <v>4</v>
      </c>
      <c r="I445" s="184">
        <v>5</v>
      </c>
      <c r="J445" s="184">
        <v>6</v>
      </c>
      <c r="K445" s="184">
        <v>7</v>
      </c>
      <c r="L445" s="184">
        <v>8</v>
      </c>
      <c r="M445" s="184">
        <v>9</v>
      </c>
      <c r="N445" s="184">
        <v>10</v>
      </c>
      <c r="O445" s="184">
        <v>11</v>
      </c>
      <c r="P445" s="184">
        <v>12</v>
      </c>
    </row>
    <row r="446" spans="1:16" ht="28.5" x14ac:dyDescent="0.25">
      <c r="A446" s="224" t="s">
        <v>373</v>
      </c>
      <c r="B446" s="157" t="s">
        <v>180</v>
      </c>
      <c r="C446" s="127" t="s">
        <v>374</v>
      </c>
      <c r="D446" s="225">
        <v>161</v>
      </c>
      <c r="E446" s="128">
        <v>161</v>
      </c>
      <c r="F446" s="129">
        <v>161</v>
      </c>
      <c r="G446" s="129">
        <v>161</v>
      </c>
      <c r="H446" s="129">
        <v>161</v>
      </c>
      <c r="I446" s="129">
        <v>161</v>
      </c>
      <c r="J446" s="129">
        <v>161</v>
      </c>
      <c r="K446" s="129">
        <v>161</v>
      </c>
      <c r="L446" s="129">
        <v>161</v>
      </c>
      <c r="M446" s="129">
        <v>161</v>
      </c>
      <c r="N446" s="129">
        <v>161</v>
      </c>
      <c r="O446" s="129">
        <v>161</v>
      </c>
      <c r="P446" s="129">
        <v>161</v>
      </c>
    </row>
    <row r="447" spans="1:16" ht="28.5" x14ac:dyDescent="0.25">
      <c r="A447" s="224" t="s">
        <v>373</v>
      </c>
      <c r="B447" s="157" t="s">
        <v>180</v>
      </c>
      <c r="C447" s="127" t="s">
        <v>375</v>
      </c>
      <c r="D447" s="225">
        <v>179</v>
      </c>
      <c r="E447" s="128">
        <v>179</v>
      </c>
      <c r="F447" s="129">
        <v>179</v>
      </c>
      <c r="G447" s="129">
        <v>179</v>
      </c>
      <c r="H447" s="129">
        <v>179</v>
      </c>
      <c r="I447" s="129">
        <v>179</v>
      </c>
      <c r="J447" s="129">
        <v>179</v>
      </c>
      <c r="K447" s="129">
        <v>179</v>
      </c>
      <c r="L447" s="129">
        <v>179</v>
      </c>
      <c r="M447" s="129">
        <v>179</v>
      </c>
      <c r="N447" s="129">
        <v>179</v>
      </c>
      <c r="O447" s="129">
        <v>179</v>
      </c>
      <c r="P447" s="129">
        <v>179</v>
      </c>
    </row>
    <row r="448" spans="1:16" ht="28.5" x14ac:dyDescent="0.25">
      <c r="A448" s="224" t="s">
        <v>373</v>
      </c>
      <c r="B448" s="157" t="s">
        <v>180</v>
      </c>
      <c r="C448" s="127" t="s">
        <v>376</v>
      </c>
      <c r="D448" s="225">
        <v>190</v>
      </c>
      <c r="E448" s="128">
        <v>190</v>
      </c>
      <c r="F448" s="129">
        <v>190</v>
      </c>
      <c r="G448" s="129">
        <v>190</v>
      </c>
      <c r="H448" s="129">
        <v>190</v>
      </c>
      <c r="I448" s="129">
        <v>190</v>
      </c>
      <c r="J448" s="129">
        <v>190</v>
      </c>
      <c r="K448" s="129">
        <v>190</v>
      </c>
      <c r="L448" s="129">
        <v>190</v>
      </c>
      <c r="M448" s="129">
        <v>190</v>
      </c>
      <c r="N448" s="129">
        <v>190</v>
      </c>
      <c r="O448" s="129">
        <v>190</v>
      </c>
      <c r="P448" s="129">
        <v>190</v>
      </c>
    </row>
    <row r="449" spans="1:16" ht="28.5" x14ac:dyDescent="0.25">
      <c r="A449" s="292" t="s">
        <v>261</v>
      </c>
      <c r="B449" s="157" t="s">
        <v>180</v>
      </c>
      <c r="C449" s="177" t="s">
        <v>269</v>
      </c>
      <c r="D449" s="293">
        <v>48.3</v>
      </c>
      <c r="E449" s="294">
        <v>48.3</v>
      </c>
      <c r="F449" s="295">
        <v>48.3</v>
      </c>
      <c r="G449" s="295">
        <v>48.3</v>
      </c>
      <c r="H449" s="295">
        <v>48.3</v>
      </c>
      <c r="I449" s="295">
        <v>48.3</v>
      </c>
      <c r="J449" s="295">
        <v>48.3</v>
      </c>
      <c r="K449" s="295">
        <v>48.3</v>
      </c>
      <c r="L449" s="295">
        <v>48.3</v>
      </c>
      <c r="M449" s="295">
        <v>48.3</v>
      </c>
      <c r="N449" s="295">
        <v>48.3</v>
      </c>
      <c r="O449" s="295">
        <v>48.3</v>
      </c>
      <c r="P449" s="295">
        <v>48.3</v>
      </c>
    </row>
    <row r="450" spans="1:16" ht="28.5" x14ac:dyDescent="0.25">
      <c r="A450" s="292" t="s">
        <v>261</v>
      </c>
      <c r="B450" s="157" t="s">
        <v>180</v>
      </c>
      <c r="C450" s="177" t="s">
        <v>270</v>
      </c>
      <c r="D450" s="293">
        <v>51</v>
      </c>
      <c r="E450" s="294">
        <v>51</v>
      </c>
      <c r="F450" s="295">
        <v>51</v>
      </c>
      <c r="G450" s="295">
        <v>51</v>
      </c>
      <c r="H450" s="295">
        <v>51</v>
      </c>
      <c r="I450" s="295">
        <v>51</v>
      </c>
      <c r="J450" s="295">
        <v>51</v>
      </c>
      <c r="K450" s="295">
        <v>51</v>
      </c>
      <c r="L450" s="295">
        <v>51</v>
      </c>
      <c r="M450" s="295">
        <v>51</v>
      </c>
      <c r="N450" s="295">
        <v>51</v>
      </c>
      <c r="O450" s="295">
        <v>51</v>
      </c>
      <c r="P450" s="295">
        <v>51</v>
      </c>
    </row>
    <row r="451" spans="1:16" ht="28.5" x14ac:dyDescent="0.25">
      <c r="A451" s="292" t="s">
        <v>261</v>
      </c>
      <c r="B451" s="157" t="s">
        <v>180</v>
      </c>
      <c r="C451" s="177" t="s">
        <v>271</v>
      </c>
      <c r="D451" s="293">
        <v>51</v>
      </c>
      <c r="E451" s="294">
        <v>51</v>
      </c>
      <c r="F451" s="295">
        <v>51</v>
      </c>
      <c r="G451" s="295">
        <v>51</v>
      </c>
      <c r="H451" s="295">
        <v>51</v>
      </c>
      <c r="I451" s="295">
        <v>51</v>
      </c>
      <c r="J451" s="295">
        <v>51</v>
      </c>
      <c r="K451" s="295">
        <v>51</v>
      </c>
      <c r="L451" s="295">
        <v>51</v>
      </c>
      <c r="M451" s="295">
        <v>51</v>
      </c>
      <c r="N451" s="295">
        <v>51</v>
      </c>
      <c r="O451" s="295">
        <v>51</v>
      </c>
      <c r="P451" s="295">
        <v>51</v>
      </c>
    </row>
    <row r="452" spans="1:16" ht="28.5" x14ac:dyDescent="0.25">
      <c r="A452" s="292" t="s">
        <v>261</v>
      </c>
      <c r="B452" s="157" t="s">
        <v>180</v>
      </c>
      <c r="C452" s="177" t="s">
        <v>272</v>
      </c>
      <c r="D452" s="293">
        <v>124</v>
      </c>
      <c r="E452" s="294">
        <v>124</v>
      </c>
      <c r="F452" s="295">
        <v>124</v>
      </c>
      <c r="G452" s="295">
        <v>124</v>
      </c>
      <c r="H452" s="295">
        <v>124</v>
      </c>
      <c r="I452" s="295">
        <v>124</v>
      </c>
      <c r="J452" s="295">
        <v>124</v>
      </c>
      <c r="K452" s="295">
        <v>124</v>
      </c>
      <c r="L452" s="295">
        <v>124</v>
      </c>
      <c r="M452" s="295">
        <v>124</v>
      </c>
      <c r="N452" s="295">
        <v>124</v>
      </c>
      <c r="O452" s="295">
        <v>124</v>
      </c>
      <c r="P452" s="295">
        <v>124</v>
      </c>
    </row>
    <row r="453" spans="1:16" ht="28.5" x14ac:dyDescent="0.25">
      <c r="A453" s="292" t="s">
        <v>261</v>
      </c>
      <c r="B453" s="157" t="s">
        <v>180</v>
      </c>
      <c r="C453" s="177" t="s">
        <v>273</v>
      </c>
      <c r="D453" s="293">
        <v>101</v>
      </c>
      <c r="E453" s="294">
        <v>101</v>
      </c>
      <c r="F453" s="295">
        <v>101</v>
      </c>
      <c r="G453" s="295">
        <v>101</v>
      </c>
      <c r="H453" s="295">
        <v>101</v>
      </c>
      <c r="I453" s="295">
        <v>101</v>
      </c>
      <c r="J453" s="295">
        <v>101</v>
      </c>
      <c r="K453" s="295">
        <v>101</v>
      </c>
      <c r="L453" s="295">
        <v>101</v>
      </c>
      <c r="M453" s="295">
        <v>101</v>
      </c>
      <c r="N453" s="295">
        <v>101</v>
      </c>
      <c r="O453" s="295">
        <v>101</v>
      </c>
      <c r="P453" s="295">
        <v>101</v>
      </c>
    </row>
    <row r="454" spans="1:16" ht="28.5" x14ac:dyDescent="0.25">
      <c r="A454" s="292" t="s">
        <v>261</v>
      </c>
      <c r="B454" s="157" t="s">
        <v>180</v>
      </c>
      <c r="C454" s="177" t="s">
        <v>274</v>
      </c>
      <c r="D454" s="293">
        <v>39</v>
      </c>
      <c r="E454" s="294">
        <v>39</v>
      </c>
      <c r="F454" s="295">
        <v>39</v>
      </c>
      <c r="G454" s="295">
        <v>39</v>
      </c>
      <c r="H454" s="295">
        <v>39</v>
      </c>
      <c r="I454" s="295">
        <v>39</v>
      </c>
      <c r="J454" s="295">
        <v>39</v>
      </c>
      <c r="K454" s="295">
        <v>39</v>
      </c>
      <c r="L454" s="295">
        <v>39</v>
      </c>
      <c r="M454" s="295">
        <v>39</v>
      </c>
      <c r="N454" s="295">
        <v>39</v>
      </c>
      <c r="O454" s="295">
        <v>39</v>
      </c>
      <c r="P454" s="295">
        <v>39</v>
      </c>
    </row>
    <row r="455" spans="1:16" ht="28.5" x14ac:dyDescent="0.25">
      <c r="A455" s="292" t="s">
        <v>261</v>
      </c>
      <c r="B455" s="157" t="s">
        <v>180</v>
      </c>
      <c r="C455" s="177" t="s">
        <v>274</v>
      </c>
      <c r="D455" s="293">
        <v>34</v>
      </c>
      <c r="E455" s="294">
        <v>34</v>
      </c>
      <c r="F455" s="295">
        <v>34</v>
      </c>
      <c r="G455" s="295">
        <v>34</v>
      </c>
      <c r="H455" s="295">
        <v>34</v>
      </c>
      <c r="I455" s="295">
        <v>34</v>
      </c>
      <c r="J455" s="295">
        <v>34</v>
      </c>
      <c r="K455" s="295">
        <v>34</v>
      </c>
      <c r="L455" s="295">
        <v>34</v>
      </c>
      <c r="M455" s="295">
        <v>34</v>
      </c>
      <c r="N455" s="295">
        <v>34</v>
      </c>
      <c r="O455" s="295">
        <v>34</v>
      </c>
      <c r="P455" s="295">
        <v>34</v>
      </c>
    </row>
    <row r="456" spans="1:16" ht="28.5" x14ac:dyDescent="0.25">
      <c r="A456" s="292" t="s">
        <v>261</v>
      </c>
      <c r="B456" s="157" t="s">
        <v>180</v>
      </c>
      <c r="C456" s="177" t="s">
        <v>352</v>
      </c>
      <c r="D456" s="293">
        <v>17</v>
      </c>
      <c r="E456" s="294"/>
      <c r="F456" s="295"/>
      <c r="G456" s="295"/>
      <c r="H456" s="295"/>
      <c r="I456" s="295"/>
      <c r="J456" s="295">
        <v>17</v>
      </c>
      <c r="K456" s="295">
        <v>17</v>
      </c>
      <c r="L456" s="295">
        <v>17</v>
      </c>
      <c r="M456" s="295">
        <v>17</v>
      </c>
      <c r="N456" s="295">
        <v>17</v>
      </c>
      <c r="O456" s="295">
        <v>17</v>
      </c>
      <c r="P456" s="295">
        <v>17</v>
      </c>
    </row>
    <row r="457" spans="1:16" x14ac:dyDescent="0.25">
      <c r="A457" s="359" t="s">
        <v>180</v>
      </c>
      <c r="B457" s="359"/>
      <c r="C457" s="360"/>
      <c r="D457" s="296">
        <f>SUM(D446:D456)</f>
        <v>995.3</v>
      </c>
      <c r="E457" s="181">
        <f>SUM(E446:E456)</f>
        <v>978.3</v>
      </c>
      <c r="F457" s="182">
        <f t="shared" ref="F457:P457" si="53">SUM(F446:F456)</f>
        <v>978.3</v>
      </c>
      <c r="G457" s="182">
        <f t="shared" si="53"/>
        <v>978.3</v>
      </c>
      <c r="H457" s="182">
        <f t="shared" si="53"/>
        <v>978.3</v>
      </c>
      <c r="I457" s="182">
        <f t="shared" si="53"/>
        <v>978.3</v>
      </c>
      <c r="J457" s="182">
        <f t="shared" si="53"/>
        <v>995.3</v>
      </c>
      <c r="K457" s="182">
        <f t="shared" si="53"/>
        <v>995.3</v>
      </c>
      <c r="L457" s="182">
        <f t="shared" si="53"/>
        <v>995.3</v>
      </c>
      <c r="M457" s="182">
        <f t="shared" si="53"/>
        <v>995.3</v>
      </c>
      <c r="N457" s="182">
        <f t="shared" si="53"/>
        <v>995.3</v>
      </c>
      <c r="O457" s="182">
        <f t="shared" si="53"/>
        <v>995.3</v>
      </c>
      <c r="P457" s="182">
        <f t="shared" si="53"/>
        <v>995.3</v>
      </c>
    </row>
  </sheetData>
  <mergeCells count="175">
    <mergeCell ref="A396:C397"/>
    <mergeCell ref="E292:G292"/>
    <mergeCell ref="H292:J292"/>
    <mergeCell ref="K292:M292"/>
    <mergeCell ref="N292:P292"/>
    <mergeCell ref="A317:C318"/>
    <mergeCell ref="E318:G318"/>
    <mergeCell ref="H318:J318"/>
    <mergeCell ref="K318:M318"/>
    <mergeCell ref="N318:P318"/>
    <mergeCell ref="A291:C292"/>
    <mergeCell ref="D291:D292"/>
    <mergeCell ref="A361:C362"/>
    <mergeCell ref="E362:G362"/>
    <mergeCell ref="H362:J362"/>
    <mergeCell ref="K362:M362"/>
    <mergeCell ref="N362:P362"/>
    <mergeCell ref="A325:C325"/>
    <mergeCell ref="E326:G326"/>
    <mergeCell ref="H326:J326"/>
    <mergeCell ref="K326:M326"/>
    <mergeCell ref="N326:P326"/>
    <mergeCell ref="A267:C268"/>
    <mergeCell ref="E268:G268"/>
    <mergeCell ref="H268:J268"/>
    <mergeCell ref="A239:C240"/>
    <mergeCell ref="D239:D240"/>
    <mergeCell ref="E240:G240"/>
    <mergeCell ref="H240:J240"/>
    <mergeCell ref="K240:M240"/>
    <mergeCell ref="N240:P240"/>
    <mergeCell ref="A244:C245"/>
    <mergeCell ref="D244:D245"/>
    <mergeCell ref="E245:G245"/>
    <mergeCell ref="H245:J245"/>
    <mergeCell ref="K245:M245"/>
    <mergeCell ref="N245:P245"/>
    <mergeCell ref="K268:M268"/>
    <mergeCell ref="N268:P268"/>
    <mergeCell ref="A261:C262"/>
    <mergeCell ref="E262:G262"/>
    <mergeCell ref="H262:J262"/>
    <mergeCell ref="K262:M262"/>
    <mergeCell ref="N262:P262"/>
    <mergeCell ref="A249:C250"/>
    <mergeCell ref="H235:J235"/>
    <mergeCell ref="K235:M235"/>
    <mergeCell ref="N235:P235"/>
    <mergeCell ref="E256:G256"/>
    <mergeCell ref="H256:J256"/>
    <mergeCell ref="K256:M256"/>
    <mergeCell ref="N256:P256"/>
    <mergeCell ref="A184:C185"/>
    <mergeCell ref="E185:G185"/>
    <mergeCell ref="H185:J185"/>
    <mergeCell ref="K185:M185"/>
    <mergeCell ref="A228:C229"/>
    <mergeCell ref="E229:G229"/>
    <mergeCell ref="H229:J229"/>
    <mergeCell ref="K229:M229"/>
    <mergeCell ref="N229:P229"/>
    <mergeCell ref="D238:P238"/>
    <mergeCell ref="E1:P1"/>
    <mergeCell ref="A9:C10"/>
    <mergeCell ref="E10:G10"/>
    <mergeCell ref="H10:J10"/>
    <mergeCell ref="K10:M10"/>
    <mergeCell ref="N10:P10"/>
    <mergeCell ref="A105:C106"/>
    <mergeCell ref="N116:P116"/>
    <mergeCell ref="A136:C137"/>
    <mergeCell ref="E137:G137"/>
    <mergeCell ref="H137:J137"/>
    <mergeCell ref="K137:M137"/>
    <mergeCell ref="N137:P137"/>
    <mergeCell ref="A115:C116"/>
    <mergeCell ref="E116:G116"/>
    <mergeCell ref="H116:J116"/>
    <mergeCell ref="K116:M116"/>
    <mergeCell ref="E106:G106"/>
    <mergeCell ref="H106:J106"/>
    <mergeCell ref="K106:M106"/>
    <mergeCell ref="N106:P106"/>
    <mergeCell ref="A179:C180"/>
    <mergeCell ref="E305:G305"/>
    <mergeCell ref="H305:J305"/>
    <mergeCell ref="K305:M305"/>
    <mergeCell ref="N305:P305"/>
    <mergeCell ref="E180:G180"/>
    <mergeCell ref="H180:J180"/>
    <mergeCell ref="K180:M180"/>
    <mergeCell ref="N180:P180"/>
    <mergeCell ref="A304:C305"/>
    <mergeCell ref="N185:P185"/>
    <mergeCell ref="A297:C298"/>
    <mergeCell ref="E298:G298"/>
    <mergeCell ref="H298:J298"/>
    <mergeCell ref="K298:M298"/>
    <mergeCell ref="N298:P298"/>
    <mergeCell ref="E250:G250"/>
    <mergeCell ref="H250:J250"/>
    <mergeCell ref="K250:M250"/>
    <mergeCell ref="N250:P250"/>
    <mergeCell ref="A255:C256"/>
    <mergeCell ref="A234:C235"/>
    <mergeCell ref="D234:D235"/>
    <mergeCell ref="E235:G235"/>
    <mergeCell ref="A329:C329"/>
    <mergeCell ref="A333:C333"/>
    <mergeCell ref="A338:C339"/>
    <mergeCell ref="D338:D339"/>
    <mergeCell ref="E339:G339"/>
    <mergeCell ref="H339:J339"/>
    <mergeCell ref="K339:M339"/>
    <mergeCell ref="N339:P339"/>
    <mergeCell ref="E350:G350"/>
    <mergeCell ref="H350:J350"/>
    <mergeCell ref="K350:M350"/>
    <mergeCell ref="N350:P350"/>
    <mergeCell ref="E345:G345"/>
    <mergeCell ref="H345:J345"/>
    <mergeCell ref="K345:M345"/>
    <mergeCell ref="N345:P345"/>
    <mergeCell ref="A344:C345"/>
    <mergeCell ref="A349:C350"/>
    <mergeCell ref="A368:C368"/>
    <mergeCell ref="E369:G369"/>
    <mergeCell ref="H369:J369"/>
    <mergeCell ref="K369:M369"/>
    <mergeCell ref="N369:P369"/>
    <mergeCell ref="A390:C391"/>
    <mergeCell ref="E391:G391"/>
    <mergeCell ref="H391:J391"/>
    <mergeCell ref="K391:M391"/>
    <mergeCell ref="N391:P391"/>
    <mergeCell ref="A383:C383"/>
    <mergeCell ref="E384:G384"/>
    <mergeCell ref="H384:J384"/>
    <mergeCell ref="K384:M384"/>
    <mergeCell ref="N384:P384"/>
    <mergeCell ref="A429:C430"/>
    <mergeCell ref="E430:G430"/>
    <mergeCell ref="H430:J430"/>
    <mergeCell ref="K430:M430"/>
    <mergeCell ref="N430:P430"/>
    <mergeCell ref="E397:G397"/>
    <mergeCell ref="H397:J397"/>
    <mergeCell ref="K397:M397"/>
    <mergeCell ref="N397:P397"/>
    <mergeCell ref="A409:C410"/>
    <mergeCell ref="E410:G410"/>
    <mergeCell ref="H410:J410"/>
    <mergeCell ref="K410:M410"/>
    <mergeCell ref="N410:P410"/>
    <mergeCell ref="A414:C415"/>
    <mergeCell ref="E415:G415"/>
    <mergeCell ref="H415:J415"/>
    <mergeCell ref="K415:M415"/>
    <mergeCell ref="N415:P415"/>
    <mergeCell ref="A419:C420"/>
    <mergeCell ref="E420:G420"/>
    <mergeCell ref="H420:J420"/>
    <mergeCell ref="K420:M420"/>
    <mergeCell ref="N420:P420"/>
    <mergeCell ref="A457:C457"/>
    <mergeCell ref="A436:C437"/>
    <mergeCell ref="E437:G437"/>
    <mergeCell ref="H437:J437"/>
    <mergeCell ref="K437:M437"/>
    <mergeCell ref="N437:P437"/>
    <mergeCell ref="A442:C443"/>
    <mergeCell ref="E443:G443"/>
    <mergeCell ref="H443:J443"/>
    <mergeCell ref="K443:M443"/>
    <mergeCell ref="N443:P443"/>
  </mergeCells>
  <pageMargins left="0.7" right="0.7" top="0.75" bottom="0.75" header="0.3" footer="0.3"/>
  <pageSetup orientation="portrait" r:id="rId1"/>
  <ignoredErrors>
    <ignoredError sqref="E390:P390 E396:P396 E414:P414 G458:P458 E261:P261 E179:P179 F318:G318 I318:J318 L318:P318 E228:P228 E234:P234 E105:P105 E9:P9 E115:P115 E136:P136 E291:P291 E297:P297 E304:P304 E317:P317 E325:P325 E255:P255 E267:P267 E344:P344 E361:P361 E368:P368 E383:P383 E409:P409 E429:P429 E436:P436 E457:P457" formulaRange="1"/>
    <ignoredError sqref="D423:D428"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422"/>
  <sheetViews>
    <sheetView workbookViewId="0">
      <selection activeCell="B91" sqref="B91"/>
    </sheetView>
  </sheetViews>
  <sheetFormatPr baseColWidth="10" defaultRowHeight="15" x14ac:dyDescent="0.2"/>
  <cols>
    <col min="1" max="1" width="11.42578125" style="302"/>
    <col min="2" max="2" width="102.28515625" style="302" customWidth="1"/>
    <col min="3" max="16384" width="11.42578125" style="302"/>
  </cols>
  <sheetData>
    <row r="1" spans="2:2" ht="17.25" x14ac:dyDescent="0.2">
      <c r="B1" s="297" t="s">
        <v>178</v>
      </c>
    </row>
    <row r="2" spans="2:2" ht="34.5" x14ac:dyDescent="0.2">
      <c r="B2" s="301" t="s">
        <v>810</v>
      </c>
    </row>
    <row r="3" spans="2:2" ht="51.75" x14ac:dyDescent="0.2">
      <c r="B3" s="299" t="s">
        <v>811</v>
      </c>
    </row>
    <row r="4" spans="2:2" ht="34.5" x14ac:dyDescent="0.2">
      <c r="B4" s="299" t="s">
        <v>812</v>
      </c>
    </row>
    <row r="5" spans="2:2" ht="34.5" x14ac:dyDescent="0.2">
      <c r="B5" s="299" t="s">
        <v>813</v>
      </c>
    </row>
    <row r="6" spans="2:2" ht="34.5" x14ac:dyDescent="0.2">
      <c r="B6" s="299" t="s">
        <v>814</v>
      </c>
    </row>
    <row r="7" spans="2:2" ht="34.5" x14ac:dyDescent="0.2">
      <c r="B7" s="299" t="s">
        <v>815</v>
      </c>
    </row>
    <row r="8" spans="2:2" ht="34.5" x14ac:dyDescent="0.2">
      <c r="B8" s="299" t="s">
        <v>816</v>
      </c>
    </row>
    <row r="9" spans="2:2" ht="34.5" x14ac:dyDescent="0.2">
      <c r="B9" s="299" t="s">
        <v>817</v>
      </c>
    </row>
    <row r="10" spans="2:2" ht="17.25" x14ac:dyDescent="0.2">
      <c r="B10" s="299" t="s">
        <v>818</v>
      </c>
    </row>
    <row r="11" spans="2:2" ht="34.5" x14ac:dyDescent="0.2">
      <c r="B11" s="299" t="s">
        <v>819</v>
      </c>
    </row>
    <row r="12" spans="2:2" ht="17.25" x14ac:dyDescent="0.2">
      <c r="B12" s="299" t="s">
        <v>820</v>
      </c>
    </row>
    <row r="13" spans="2:2" ht="17.25" x14ac:dyDescent="0.2">
      <c r="B13" s="299" t="s">
        <v>821</v>
      </c>
    </row>
    <row r="14" spans="2:2" ht="17.25" x14ac:dyDescent="0.2">
      <c r="B14" s="299" t="s">
        <v>822</v>
      </c>
    </row>
    <row r="15" spans="2:2" ht="17.25" x14ac:dyDescent="0.2">
      <c r="B15" s="299" t="s">
        <v>823</v>
      </c>
    </row>
    <row r="16" spans="2:2" ht="17.25" x14ac:dyDescent="0.2">
      <c r="B16" s="299" t="s">
        <v>824</v>
      </c>
    </row>
    <row r="17" spans="2:2" ht="34.5" x14ac:dyDescent="0.2">
      <c r="B17" s="299" t="s">
        <v>825</v>
      </c>
    </row>
    <row r="18" spans="2:2" ht="34.5" x14ac:dyDescent="0.2">
      <c r="B18" s="299" t="s">
        <v>826</v>
      </c>
    </row>
    <row r="19" spans="2:2" ht="51.75" x14ac:dyDescent="0.2">
      <c r="B19" s="301" t="s">
        <v>827</v>
      </c>
    </row>
    <row r="20" spans="2:2" ht="34.5" x14ac:dyDescent="0.2">
      <c r="B20" s="301" t="s">
        <v>828</v>
      </c>
    </row>
    <row r="21" spans="2:2" ht="34.5" x14ac:dyDescent="0.2">
      <c r="B21" s="301" t="s">
        <v>829</v>
      </c>
    </row>
    <row r="22" spans="2:2" ht="34.5" x14ac:dyDescent="0.2">
      <c r="B22" s="301" t="s">
        <v>830</v>
      </c>
    </row>
    <row r="23" spans="2:2" ht="51.75" x14ac:dyDescent="0.2">
      <c r="B23" s="301" t="s">
        <v>831</v>
      </c>
    </row>
    <row r="24" spans="2:2" ht="34.5" x14ac:dyDescent="0.2">
      <c r="B24" s="301" t="s">
        <v>832</v>
      </c>
    </row>
    <row r="25" spans="2:2" ht="34.5" x14ac:dyDescent="0.2">
      <c r="B25" s="299" t="s">
        <v>833</v>
      </c>
    </row>
    <row r="26" spans="2:2" ht="34.5" x14ac:dyDescent="0.2">
      <c r="B26" s="299" t="s">
        <v>834</v>
      </c>
    </row>
    <row r="27" spans="2:2" ht="34.5" x14ac:dyDescent="0.2">
      <c r="B27" s="299" t="s">
        <v>835</v>
      </c>
    </row>
    <row r="28" spans="2:2" ht="34.5" x14ac:dyDescent="0.2">
      <c r="B28" s="299" t="s">
        <v>836</v>
      </c>
    </row>
    <row r="29" spans="2:2" ht="34.5" x14ac:dyDescent="0.2">
      <c r="B29" s="299" t="s">
        <v>837</v>
      </c>
    </row>
    <row r="30" spans="2:2" ht="34.5" x14ac:dyDescent="0.2">
      <c r="B30" s="299" t="s">
        <v>838</v>
      </c>
    </row>
    <row r="31" spans="2:2" ht="51.75" x14ac:dyDescent="0.2">
      <c r="B31" s="299" t="s">
        <v>839</v>
      </c>
    </row>
    <row r="32" spans="2:2" ht="34.5" x14ac:dyDescent="0.2">
      <c r="B32" s="299" t="s">
        <v>840</v>
      </c>
    </row>
    <row r="33" spans="2:2" ht="51.75" x14ac:dyDescent="0.2">
      <c r="B33" s="299" t="s">
        <v>841</v>
      </c>
    </row>
    <row r="34" spans="2:2" ht="17.25" x14ac:dyDescent="0.2">
      <c r="B34" s="299" t="s">
        <v>842</v>
      </c>
    </row>
    <row r="35" spans="2:2" ht="51.75" x14ac:dyDescent="0.2">
      <c r="B35" s="299" t="s">
        <v>843</v>
      </c>
    </row>
    <row r="36" spans="2:2" ht="34.5" x14ac:dyDescent="0.2">
      <c r="B36" s="299" t="s">
        <v>844</v>
      </c>
    </row>
    <row r="37" spans="2:2" ht="34.5" x14ac:dyDescent="0.2">
      <c r="B37" s="299" t="s">
        <v>845</v>
      </c>
    </row>
    <row r="38" spans="2:2" ht="34.5" x14ac:dyDescent="0.2">
      <c r="B38" s="299" t="s">
        <v>846</v>
      </c>
    </row>
    <row r="39" spans="2:2" ht="51.75" x14ac:dyDescent="0.2">
      <c r="B39" s="299" t="s">
        <v>847</v>
      </c>
    </row>
    <row r="40" spans="2:2" ht="34.5" x14ac:dyDescent="0.2">
      <c r="B40" s="299" t="s">
        <v>848</v>
      </c>
    </row>
    <row r="41" spans="2:2" ht="34.5" x14ac:dyDescent="0.2">
      <c r="B41" s="299" t="s">
        <v>849</v>
      </c>
    </row>
    <row r="42" spans="2:2" ht="51.75" x14ac:dyDescent="0.2">
      <c r="B42" s="299" t="s">
        <v>850</v>
      </c>
    </row>
    <row r="43" spans="2:2" ht="34.5" x14ac:dyDescent="0.2">
      <c r="B43" s="301" t="s">
        <v>851</v>
      </c>
    </row>
    <row r="44" spans="2:2" ht="34.5" x14ac:dyDescent="0.2">
      <c r="B44" s="301" t="s">
        <v>852</v>
      </c>
    </row>
    <row r="45" spans="2:2" ht="17.25" x14ac:dyDescent="0.2">
      <c r="B45" s="301" t="s">
        <v>853</v>
      </c>
    </row>
    <row r="46" spans="2:2" ht="34.5" x14ac:dyDescent="0.2">
      <c r="B46" s="301" t="s">
        <v>854</v>
      </c>
    </row>
    <row r="47" spans="2:2" ht="35.25" thickBot="1" x14ac:dyDescent="0.25">
      <c r="B47" s="298" t="s">
        <v>855</v>
      </c>
    </row>
    <row r="48" spans="2:2" ht="51.75" x14ac:dyDescent="0.2">
      <c r="B48" s="300" t="s">
        <v>856</v>
      </c>
    </row>
    <row r="49" spans="2:2" ht="34.5" x14ac:dyDescent="0.2">
      <c r="B49" s="299" t="s">
        <v>857</v>
      </c>
    </row>
    <row r="50" spans="2:2" ht="34.5" x14ac:dyDescent="0.2">
      <c r="B50" s="299" t="s">
        <v>858</v>
      </c>
    </row>
    <row r="51" spans="2:2" ht="34.5" x14ac:dyDescent="0.2">
      <c r="B51" s="299" t="s">
        <v>859</v>
      </c>
    </row>
    <row r="52" spans="2:2" ht="34.5" x14ac:dyDescent="0.2">
      <c r="B52" s="299" t="s">
        <v>860</v>
      </c>
    </row>
    <row r="53" spans="2:2" ht="17.25" x14ac:dyDescent="0.2">
      <c r="B53" s="299" t="s">
        <v>861</v>
      </c>
    </row>
    <row r="54" spans="2:2" ht="34.5" x14ac:dyDescent="0.2">
      <c r="B54" s="301" t="s">
        <v>862</v>
      </c>
    </row>
    <row r="55" spans="2:2" ht="34.5" x14ac:dyDescent="0.2">
      <c r="B55" s="301" t="s">
        <v>863</v>
      </c>
    </row>
    <row r="56" spans="2:2" ht="34.5" x14ac:dyDescent="0.2">
      <c r="B56" s="301" t="s">
        <v>864</v>
      </c>
    </row>
    <row r="57" spans="2:2" ht="34.5" x14ac:dyDescent="0.2">
      <c r="B57" s="299" t="s">
        <v>865</v>
      </c>
    </row>
    <row r="58" spans="2:2" ht="17.25" x14ac:dyDescent="0.2">
      <c r="B58" s="299" t="s">
        <v>866</v>
      </c>
    </row>
    <row r="59" spans="2:2" ht="34.5" x14ac:dyDescent="0.2">
      <c r="B59" s="299" t="s">
        <v>867</v>
      </c>
    </row>
    <row r="60" spans="2:2" ht="17.25" x14ac:dyDescent="0.2">
      <c r="B60" s="299" t="s">
        <v>868</v>
      </c>
    </row>
    <row r="61" spans="2:2" ht="51.75" x14ac:dyDescent="0.2">
      <c r="B61" s="299" t="s">
        <v>869</v>
      </c>
    </row>
    <row r="62" spans="2:2" ht="34.5" x14ac:dyDescent="0.2">
      <c r="B62" s="299" t="s">
        <v>870</v>
      </c>
    </row>
    <row r="63" spans="2:2" ht="34.5" x14ac:dyDescent="0.2">
      <c r="B63" s="299" t="s">
        <v>871</v>
      </c>
    </row>
    <row r="64" spans="2:2" ht="34.5" x14ac:dyDescent="0.2">
      <c r="B64" s="299" t="s">
        <v>872</v>
      </c>
    </row>
    <row r="65" spans="2:2" ht="34.5" x14ac:dyDescent="0.2">
      <c r="B65" s="299" t="s">
        <v>873</v>
      </c>
    </row>
    <row r="66" spans="2:2" ht="34.5" x14ac:dyDescent="0.2">
      <c r="B66" s="299" t="s">
        <v>874</v>
      </c>
    </row>
    <row r="67" spans="2:2" ht="34.5" x14ac:dyDescent="0.2">
      <c r="B67" s="299" t="s">
        <v>875</v>
      </c>
    </row>
    <row r="68" spans="2:2" ht="34.5" x14ac:dyDescent="0.2">
      <c r="B68" s="299" t="s">
        <v>876</v>
      </c>
    </row>
    <row r="69" spans="2:2" ht="17.25" x14ac:dyDescent="0.2">
      <c r="B69" s="299" t="s">
        <v>877</v>
      </c>
    </row>
    <row r="70" spans="2:2" ht="34.5" x14ac:dyDescent="0.2">
      <c r="B70" s="299" t="s">
        <v>878</v>
      </c>
    </row>
    <row r="71" spans="2:2" ht="34.5" x14ac:dyDescent="0.2">
      <c r="B71" s="299" t="s">
        <v>879</v>
      </c>
    </row>
    <row r="72" spans="2:2" ht="34.5" x14ac:dyDescent="0.2">
      <c r="B72" s="299" t="s">
        <v>880</v>
      </c>
    </row>
    <row r="73" spans="2:2" ht="34.5" x14ac:dyDescent="0.2">
      <c r="B73" s="299" t="s">
        <v>881</v>
      </c>
    </row>
    <row r="74" spans="2:2" ht="34.5" x14ac:dyDescent="0.2">
      <c r="B74" s="299" t="s">
        <v>882</v>
      </c>
    </row>
    <row r="75" spans="2:2" ht="17.25" x14ac:dyDescent="0.2">
      <c r="B75" s="299" t="s">
        <v>883</v>
      </c>
    </row>
    <row r="76" spans="2:2" ht="34.5" x14ac:dyDescent="0.2">
      <c r="B76" s="299" t="s">
        <v>884</v>
      </c>
    </row>
    <row r="77" spans="2:2" ht="17.25" x14ac:dyDescent="0.2">
      <c r="B77" s="299" t="s">
        <v>885</v>
      </c>
    </row>
    <row r="78" spans="2:2" ht="17.25" x14ac:dyDescent="0.2">
      <c r="B78" s="299" t="s">
        <v>886</v>
      </c>
    </row>
    <row r="79" spans="2:2" ht="34.5" x14ac:dyDescent="0.2">
      <c r="B79" s="299" t="s">
        <v>887</v>
      </c>
    </row>
    <row r="80" spans="2:2" ht="17.25" x14ac:dyDescent="0.2">
      <c r="B80" s="301" t="s">
        <v>888</v>
      </c>
    </row>
    <row r="81" spans="2:2" ht="17.25" x14ac:dyDescent="0.2">
      <c r="B81" s="299" t="s">
        <v>889</v>
      </c>
    </row>
    <row r="82" spans="2:2" ht="17.25" x14ac:dyDescent="0.2">
      <c r="B82" s="299" t="s">
        <v>890</v>
      </c>
    </row>
    <row r="83" spans="2:2" ht="17.25" x14ac:dyDescent="0.2">
      <c r="B83" s="299" t="s">
        <v>891</v>
      </c>
    </row>
    <row r="84" spans="2:2" ht="34.5" x14ac:dyDescent="0.2">
      <c r="B84" s="299" t="s">
        <v>892</v>
      </c>
    </row>
    <row r="85" spans="2:2" ht="17.25" x14ac:dyDescent="0.2">
      <c r="B85" s="299" t="s">
        <v>893</v>
      </c>
    </row>
    <row r="86" spans="2:2" ht="17.25" x14ac:dyDescent="0.2">
      <c r="B86" s="299" t="s">
        <v>894</v>
      </c>
    </row>
    <row r="87" spans="2:2" ht="17.25" x14ac:dyDescent="0.2">
      <c r="B87" s="299" t="s">
        <v>895</v>
      </c>
    </row>
    <row r="88" spans="2:2" ht="17.25" x14ac:dyDescent="0.2">
      <c r="B88" s="299" t="s">
        <v>896</v>
      </c>
    </row>
    <row r="422" spans="2:2" x14ac:dyDescent="0.2">
      <c r="B422" s="302" t="s">
        <v>179</v>
      </c>
    </row>
  </sheetData>
  <conditionalFormatting sqref="A1:XFD1 A95:XFD1048576 C2:XFD94">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PAA 2020</vt:lpstr>
      <vt:lpstr>Desagregado</vt:lpstr>
      <vt:lpstr>Proyectos</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Adriana Varela Montenegro</dc:creator>
  <cp:lastModifiedBy>Adriana Varela Montenegro</cp:lastModifiedBy>
  <cp:lastPrinted>2020-01-02T20:21:40Z</cp:lastPrinted>
  <dcterms:created xsi:type="dcterms:W3CDTF">2018-11-09T19:19:44Z</dcterms:created>
  <dcterms:modified xsi:type="dcterms:W3CDTF">2020-02-04T21:04:48Z</dcterms:modified>
</cp:coreProperties>
</file>