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charts/chart18.xml" ContentType="application/vnd.openxmlformats-officedocument.drawingml.chart+xml"/>
  <Override PartName="/xl/charts/style13.xml" ContentType="application/vnd.ms-office.chartstyle+xml"/>
  <Override PartName="/xl/charts/colors13.xml" ContentType="application/vnd.ms-office.chartcolorstyle+xml"/>
  <Override PartName="/xl/charts/chart19.xml" ContentType="application/vnd.openxmlformats-officedocument.drawingml.chart+xml"/>
  <Override PartName="/xl/charts/style14.xml" ContentType="application/vnd.ms-office.chartstyle+xml"/>
  <Override PartName="/xl/charts/colors14.xml" ContentType="application/vnd.ms-office.chartcolorstyle+xml"/>
  <Override PartName="/xl/charts/chart2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xml" ContentType="application/vnd.openxmlformats-officedocument.drawing+xml"/>
  <Override PartName="/xl/slicers/slicer1.xml" ContentType="application/vnd.ms-excel.slicer+xml"/>
  <Override PartName="/xl/charts/chart21.xml" ContentType="application/vnd.openxmlformats-officedocument.drawingml.chart+xml"/>
  <Override PartName="/xl/charts/style16.xml" ContentType="application/vnd.ms-office.chartstyle+xml"/>
  <Override PartName="/xl/charts/colors16.xml" ContentType="application/vnd.ms-office.chartcolorstyle+xml"/>
  <Override PartName="/xl/charts/chart22.xml" ContentType="application/vnd.openxmlformats-officedocument.drawingml.chart+xml"/>
  <Override PartName="/xl/charts/style17.xml" ContentType="application/vnd.ms-office.chartstyle+xml"/>
  <Override PartName="/xl/charts/colors17.xml" ContentType="application/vnd.ms-office.chartcolorstyle+xml"/>
  <Override PartName="/xl/charts/chartEx2.xml" ContentType="application/vnd.ms-office.chartex+xml"/>
  <Override PartName="/xl/charts/style18.xml" ContentType="application/vnd.ms-office.chartstyle+xml"/>
  <Override PartName="/xl/charts/colors18.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8"/>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2025/01. PTEP 2025/v2 borrador/"/>
    </mc:Choice>
  </mc:AlternateContent>
  <xr:revisionPtr revIDLastSave="396" documentId="13_ncr:1_{5BB2D696-4872-43B6-BAED-E6B2F65AA930}" xr6:coauthVersionLast="47" xr6:coauthVersionMax="47" xr10:uidLastSave="{0CF57DC6-97EB-4C01-9DC1-115D625BF58F}"/>
  <bookViews>
    <workbookView xWindow="-120" yWindow="-120" windowWidth="29040" windowHeight="15720" firstSheet="2" activeTab="2" xr2:uid="{75D47819-4A3F-4820-B3EB-7FC30D41A663}"/>
  </bookViews>
  <sheets>
    <sheet name="Informe Ejecutivo" sheetId="12" state="hidden" r:id="rId1"/>
    <sheet name="Gráficas" sheetId="13" state="hidden" r:id="rId2"/>
    <sheet name="Componente programático" sheetId="11" r:id="rId3"/>
    <sheet name="Hoja1" sheetId="14" state="hidden" r:id="rId4"/>
  </sheets>
  <externalReferences>
    <externalReference r:id="rId5"/>
    <externalReference r:id="rId6"/>
  </externalReferences>
  <definedNames>
    <definedName name="_xlnm._FilterDatabase" localSheetId="2" hidden="1">'Componente programático'!$A$6:$AG$51</definedName>
    <definedName name="_xlchart.v1.2" hidden="1">Gráficas!$E$10:$E$19</definedName>
    <definedName name="_xlchart.v1.3" hidden="1">Gráficas!$F$10:$F$19</definedName>
    <definedName name="_xlchart.v2.0" hidden="1">'Informe Ejecutivo'!$B$87:$B$96</definedName>
    <definedName name="_xlchart.v2.1" hidden="1">'Informe Ejecutivo'!$C$87:$C$96</definedName>
    <definedName name="Acción">Gráficas!$E$10:$E$23</definedName>
    <definedName name="AE">Gráficas!$E$10:$E$19</definedName>
    <definedName name="_xlnm.Print_Area" localSheetId="2">'Componente programático'!$A$1:$Q$50</definedName>
    <definedName name="_xlnm.Print_Area" localSheetId="1">Gráficas!$A$1:$J$181</definedName>
    <definedName name="_xlnm.Print_Area" localSheetId="0">'Informe Ejecutivo'!$A$1:$H$171</definedName>
    <definedName name="compo" localSheetId="1">Gráficas!#REF!</definedName>
    <definedName name="compo" localSheetId="0">'Informe Ejecutivo'!$B$48:$B$55</definedName>
    <definedName name="compo">#REF!</definedName>
    <definedName name="Dependecias" localSheetId="2">'Componente programático'!#REF!</definedName>
    <definedName name="Dependecias">#REF!</definedName>
    <definedName name="RESPONSABLES">Gráficas!$B$13:$B$22</definedName>
    <definedName name="SegmentaciónDeDatos_Acción_Estratégica">#N/A</definedName>
    <definedName name="SegmentaciónDeDatos_Líder">#N/A</definedName>
    <definedName name="SegmentaciónDeDatos_Temática">#N/A</definedName>
    <definedName name="tema">Gráficas!$B$25:$B$28</definedName>
    <definedName name="_xlnm.Print_Titles" localSheetId="2">'Componente programático'!$1:$5</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4:slicerCache r:id="rId8"/>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5" i="11" l="1"/>
  <c r="S45" i="11" s="1"/>
  <c r="M45" i="11"/>
  <c r="W45" i="11" s="1"/>
  <c r="O45" i="11"/>
  <c r="AA45" i="11" s="1"/>
  <c r="Q45" i="11"/>
  <c r="AE45" i="11" s="1"/>
  <c r="K24" i="11" l="1"/>
  <c r="S24" i="11" s="1"/>
  <c r="M24" i="11"/>
  <c r="W24" i="11" s="1"/>
  <c r="O24" i="11"/>
  <c r="AA24" i="11" s="1"/>
  <c r="Q24" i="11"/>
  <c r="AE24" i="11" s="1"/>
  <c r="K15" i="11"/>
  <c r="S15" i="11" s="1"/>
  <c r="M15" i="11"/>
  <c r="W15" i="11" s="1"/>
  <c r="O15" i="11"/>
  <c r="AA15" i="11" s="1"/>
  <c r="Q15" i="11"/>
  <c r="AE15" i="11" s="1"/>
  <c r="Q9" i="11"/>
  <c r="AE9" i="11" s="1"/>
  <c r="O9" i="11"/>
  <c r="AA9" i="11" s="1"/>
  <c r="M9" i="11"/>
  <c r="W9" i="11" s="1"/>
  <c r="K9" i="11"/>
  <c r="S9" i="11" s="1"/>
  <c r="K10" i="11"/>
  <c r="S10" i="11" s="1"/>
  <c r="M10" i="11"/>
  <c r="W10" i="11" s="1"/>
  <c r="O10" i="11"/>
  <c r="AA10" i="11" s="1"/>
  <c r="Q10" i="11"/>
  <c r="AE10" i="11" s="1"/>
  <c r="C14" i="13" l="1"/>
  <c r="C15" i="13"/>
  <c r="C16" i="13"/>
  <c r="C17" i="13"/>
  <c r="C18" i="13"/>
  <c r="C19" i="13"/>
  <c r="C20" i="13"/>
  <c r="C21" i="13"/>
  <c r="C22" i="13"/>
  <c r="C13" i="13"/>
  <c r="C23" i="13" l="1"/>
  <c r="K49" i="11"/>
  <c r="S49" i="11" s="1"/>
  <c r="M49" i="11"/>
  <c r="W49" i="11" s="1"/>
  <c r="O49" i="11"/>
  <c r="AA49" i="11" s="1"/>
  <c r="Q49" i="11"/>
  <c r="AE49" i="11" s="1"/>
  <c r="Q18" i="11"/>
  <c r="O18" i="11"/>
  <c r="M18" i="11"/>
  <c r="K18" i="11"/>
  <c r="K21" i="11"/>
  <c r="O40" i="11"/>
  <c r="AA40" i="11" s="1"/>
  <c r="K35" i="11"/>
  <c r="S35" i="11" s="1"/>
  <c r="K13" i="11"/>
  <c r="S13" i="11" s="1"/>
  <c r="K48" i="11"/>
  <c r="S48" i="11" s="1"/>
  <c r="K26" i="11"/>
  <c r="S26" i="11" s="1"/>
  <c r="K27" i="11"/>
  <c r="S27" i="11" s="1"/>
  <c r="K29" i="11"/>
  <c r="S29" i="11" s="1"/>
  <c r="M35" i="11"/>
  <c r="W35" i="11" s="1"/>
  <c r="M13" i="11"/>
  <c r="W13" i="11" s="1"/>
  <c r="M48" i="11"/>
  <c r="W48" i="11" s="1"/>
  <c r="M26" i="11"/>
  <c r="W26" i="11" s="1"/>
  <c r="M27" i="11"/>
  <c r="W27" i="11" s="1"/>
  <c r="M29" i="11"/>
  <c r="W29" i="11" s="1"/>
  <c r="O35" i="11"/>
  <c r="AA35" i="11" s="1"/>
  <c r="O13" i="11"/>
  <c r="AA13" i="11" s="1"/>
  <c r="O48" i="11"/>
  <c r="AA48" i="11" s="1"/>
  <c r="O26" i="11"/>
  <c r="AA26" i="11" s="1"/>
  <c r="O27" i="11"/>
  <c r="AA27" i="11" s="1"/>
  <c r="O29" i="11"/>
  <c r="AA29" i="11" s="1"/>
  <c r="Q35" i="11"/>
  <c r="AE35" i="11" s="1"/>
  <c r="Q13" i="11"/>
  <c r="AE13" i="11" s="1"/>
  <c r="Q48" i="11"/>
  <c r="AE48" i="11" s="1"/>
  <c r="Q26" i="11"/>
  <c r="AE26" i="11" s="1"/>
  <c r="Q27" i="11"/>
  <c r="AE27" i="11" s="1"/>
  <c r="Q29" i="11"/>
  <c r="AE29" i="11" s="1"/>
  <c r="L66" i="13" l="1"/>
  <c r="M66" i="13" s="1"/>
  <c r="L67" i="13"/>
  <c r="M67" i="13" s="1"/>
  <c r="L68" i="13"/>
  <c r="M68" i="13" s="1"/>
  <c r="L65" i="13"/>
  <c r="M65" i="13" s="1"/>
  <c r="C63" i="13"/>
  <c r="D63" i="13"/>
  <c r="E63" i="13"/>
  <c r="B60" i="13"/>
  <c r="K66" i="13" s="1"/>
  <c r="B61" i="13"/>
  <c r="K67" i="13" s="1"/>
  <c r="B62" i="13"/>
  <c r="K68" i="13" s="1"/>
  <c r="B59" i="13"/>
  <c r="K65" i="13" s="1"/>
  <c r="F63" i="13"/>
  <c r="L61" i="13"/>
  <c r="L63" i="13" s="1"/>
  <c r="L57" i="13"/>
  <c r="L58" i="13" s="1"/>
  <c r="L53" i="13"/>
  <c r="L54" i="13" s="1"/>
  <c r="L49" i="13"/>
  <c r="L50" i="13" s="1"/>
  <c r="L45" i="13"/>
  <c r="L46" i="13" s="1"/>
  <c r="K43" i="11"/>
  <c r="S43" i="11" s="1"/>
  <c r="K23" i="11"/>
  <c r="S23" i="11" s="1"/>
  <c r="S21" i="11"/>
  <c r="K19" i="11"/>
  <c r="S19" i="11" s="1"/>
  <c r="K31" i="11"/>
  <c r="S31" i="11" s="1"/>
  <c r="K33" i="11"/>
  <c r="S33" i="11" s="1"/>
  <c r="K25" i="11"/>
  <c r="S25" i="11" s="1"/>
  <c r="M43" i="11"/>
  <c r="W43" i="11" s="1"/>
  <c r="M23" i="11"/>
  <c r="W23" i="11" s="1"/>
  <c r="M21" i="11"/>
  <c r="W21" i="11" s="1"/>
  <c r="M19" i="11"/>
  <c r="W19" i="11" s="1"/>
  <c r="M31" i="11"/>
  <c r="W31" i="11" s="1"/>
  <c r="M33" i="11"/>
  <c r="W33" i="11" s="1"/>
  <c r="M25" i="11"/>
  <c r="W25" i="11" s="1"/>
  <c r="O43" i="11"/>
  <c r="AA43" i="11" s="1"/>
  <c r="O23" i="11"/>
  <c r="AA23" i="11" s="1"/>
  <c r="O21" i="11"/>
  <c r="AA21" i="11" s="1"/>
  <c r="O19" i="11"/>
  <c r="AA19" i="11" s="1"/>
  <c r="O31" i="11"/>
  <c r="AA31" i="11" s="1"/>
  <c r="O33" i="11"/>
  <c r="AA33" i="11" s="1"/>
  <c r="O25" i="11"/>
  <c r="AA25" i="11" s="1"/>
  <c r="Q43" i="11"/>
  <c r="AE43" i="11" s="1"/>
  <c r="Q23" i="11"/>
  <c r="AE23" i="11" s="1"/>
  <c r="Q21" i="11"/>
  <c r="AE21" i="11" s="1"/>
  <c r="Q19" i="11"/>
  <c r="AE19" i="11" s="1"/>
  <c r="Q31" i="11"/>
  <c r="AE31" i="11" s="1"/>
  <c r="Q33" i="11"/>
  <c r="AE33" i="11" s="1"/>
  <c r="Q25" i="11"/>
  <c r="AE25" i="11" s="1"/>
  <c r="F18" i="13"/>
  <c r="F19" i="13"/>
  <c r="K32" i="11"/>
  <c r="S32" i="11" s="1"/>
  <c r="M32" i="11"/>
  <c r="W32" i="11" s="1"/>
  <c r="O32" i="11"/>
  <c r="AA32" i="11" s="1"/>
  <c r="Q32" i="11"/>
  <c r="AE32" i="11" s="1"/>
  <c r="K30" i="11"/>
  <c r="S30" i="11" s="1"/>
  <c r="M30" i="11"/>
  <c r="W30" i="11" s="1"/>
  <c r="O30" i="11"/>
  <c r="AA30" i="11" s="1"/>
  <c r="Q30" i="11"/>
  <c r="AE30" i="11" s="1"/>
  <c r="F11" i="13"/>
  <c r="F12" i="13"/>
  <c r="F13" i="13"/>
  <c r="F14" i="13"/>
  <c r="F15" i="13"/>
  <c r="F16" i="13"/>
  <c r="F17" i="13"/>
  <c r="F10" i="13"/>
  <c r="C26" i="13"/>
  <c r="C27" i="13"/>
  <c r="C28" i="13"/>
  <c r="C25" i="13"/>
  <c r="D84" i="13"/>
  <c r="C29" i="13" l="1"/>
  <c r="F20" i="13"/>
  <c r="H63" i="13"/>
  <c r="G63" i="13"/>
  <c r="I63" i="13"/>
  <c r="J63" i="13"/>
  <c r="C155" i="12"/>
  <c r="C156" i="12"/>
  <c r="C157" i="12"/>
  <c r="C158" i="12"/>
  <c r="C159" i="12"/>
  <c r="C160" i="12"/>
  <c r="C161" i="12"/>
  <c r="C162" i="12"/>
  <c r="C154" i="12"/>
  <c r="C139" i="12"/>
  <c r="C138" i="12"/>
  <c r="C137" i="12"/>
  <c r="C136" i="12"/>
  <c r="C135" i="12"/>
  <c r="C122" i="12"/>
  <c r="C121" i="12"/>
  <c r="C120" i="12"/>
  <c r="C119" i="12"/>
  <c r="C118" i="12"/>
  <c r="C109" i="12"/>
  <c r="C108" i="12"/>
  <c r="C107" i="12"/>
  <c r="C88" i="12"/>
  <c r="C87" i="12"/>
  <c r="C75" i="12"/>
  <c r="C74" i="12"/>
  <c r="C73" i="12"/>
  <c r="C72" i="12"/>
  <c r="C71" i="12"/>
  <c r="B162" i="12"/>
  <c r="B161" i="12"/>
  <c r="B160" i="12"/>
  <c r="B159" i="12"/>
  <c r="B158" i="12"/>
  <c r="B157" i="12"/>
  <c r="B156" i="12"/>
  <c r="B155" i="12"/>
  <c r="B154" i="12"/>
  <c r="B88" i="12"/>
  <c r="B87" i="12"/>
  <c r="C78" i="12"/>
  <c r="K33" i="12"/>
  <c r="K35" i="12" s="1"/>
  <c r="K29" i="12"/>
  <c r="K30" i="12" s="1"/>
  <c r="K25" i="12"/>
  <c r="K26" i="12" s="1"/>
  <c r="K21" i="12"/>
  <c r="K22" i="12" s="1"/>
  <c r="K17" i="12"/>
  <c r="K18" i="12" s="1"/>
  <c r="C110" i="12" l="1"/>
  <c r="C140" i="12"/>
  <c r="C123" i="12"/>
  <c r="C163" i="12"/>
  <c r="Q46" i="11" l="1"/>
  <c r="AE46" i="11" s="1"/>
  <c r="O46" i="11"/>
  <c r="AA46" i="11" s="1"/>
  <c r="M46" i="11"/>
  <c r="W46" i="11" s="1"/>
  <c r="K46" i="11"/>
  <c r="S46" i="11" s="1"/>
  <c r="Q41" i="11"/>
  <c r="AE41" i="11" s="1"/>
  <c r="O41" i="11"/>
  <c r="AA41" i="11" s="1"/>
  <c r="M41" i="11"/>
  <c r="W41" i="11" s="1"/>
  <c r="K41" i="11"/>
  <c r="S41" i="11" s="1"/>
  <c r="Q42" i="11"/>
  <c r="AE42" i="11" s="1"/>
  <c r="O42" i="11"/>
  <c r="AA42" i="11" s="1"/>
  <c r="M42" i="11"/>
  <c r="W42" i="11" s="1"/>
  <c r="K42" i="11"/>
  <c r="S42" i="11" s="1"/>
  <c r="Q44" i="11"/>
  <c r="AE44" i="11" s="1"/>
  <c r="O44" i="11"/>
  <c r="AA44" i="11" s="1"/>
  <c r="M44" i="11"/>
  <c r="W44" i="11" s="1"/>
  <c r="K44" i="11"/>
  <c r="S44" i="11" s="1"/>
  <c r="Q37" i="11"/>
  <c r="AE37" i="11" s="1"/>
  <c r="O37" i="11"/>
  <c r="AA37" i="11" s="1"/>
  <c r="M37" i="11"/>
  <c r="W37" i="11" s="1"/>
  <c r="K37" i="11"/>
  <c r="S37" i="11" s="1"/>
  <c r="Q38" i="11"/>
  <c r="AE38" i="11" s="1"/>
  <c r="O38" i="11"/>
  <c r="AA38" i="11" s="1"/>
  <c r="M38" i="11"/>
  <c r="W38" i="11" s="1"/>
  <c r="K38" i="11"/>
  <c r="S38" i="11" s="1"/>
  <c r="Q50" i="11"/>
  <c r="AE50" i="11" s="1"/>
  <c r="O50" i="11"/>
  <c r="AA50" i="11" s="1"/>
  <c r="M50" i="11"/>
  <c r="W50" i="11" s="1"/>
  <c r="K50" i="11"/>
  <c r="S50" i="11" s="1"/>
  <c r="Q39" i="11"/>
  <c r="AE39" i="11" s="1"/>
  <c r="O39" i="11"/>
  <c r="AA39" i="11" s="1"/>
  <c r="M39" i="11"/>
  <c r="W39" i="11" s="1"/>
  <c r="K39" i="11"/>
  <c r="S39" i="11" s="1"/>
  <c r="Q34" i="11"/>
  <c r="AE34" i="11" s="1"/>
  <c r="O34" i="11"/>
  <c r="AA34" i="11" s="1"/>
  <c r="M34" i="11"/>
  <c r="W34" i="11" s="1"/>
  <c r="K34" i="11"/>
  <c r="S34" i="11" s="1"/>
  <c r="Q36" i="11"/>
  <c r="AE36" i="11" s="1"/>
  <c r="O36" i="11"/>
  <c r="AA36" i="11" s="1"/>
  <c r="M36" i="11"/>
  <c r="W36" i="11" s="1"/>
  <c r="K36" i="11"/>
  <c r="S36" i="11" s="1"/>
  <c r="AE18" i="11"/>
  <c r="AA18" i="11"/>
  <c r="W18" i="11"/>
  <c r="S18" i="11"/>
  <c r="Q40" i="11"/>
  <c r="AE40" i="11" s="1"/>
  <c r="W40" i="11"/>
  <c r="K40" i="11"/>
  <c r="S40" i="11" s="1"/>
  <c r="Q28" i="11"/>
  <c r="AE28" i="11" s="1"/>
  <c r="O28" i="11"/>
  <c r="AA28" i="11" s="1"/>
  <c r="M28" i="11"/>
  <c r="W28" i="11" s="1"/>
  <c r="K28" i="11"/>
  <c r="S28" i="11" s="1"/>
  <c r="Q22" i="11"/>
  <c r="AE22" i="11" s="1"/>
  <c r="O22" i="11"/>
  <c r="AA22" i="11" s="1"/>
  <c r="M22" i="11"/>
  <c r="W22" i="11" s="1"/>
  <c r="K22" i="11"/>
  <c r="S22" i="11" s="1"/>
  <c r="Q20" i="11"/>
  <c r="AE20" i="11" s="1"/>
  <c r="O20" i="11"/>
  <c r="AA20" i="11" s="1"/>
  <c r="M20" i="11"/>
  <c r="W20" i="11" s="1"/>
  <c r="K20" i="11"/>
  <c r="S20" i="11" s="1"/>
  <c r="Q47" i="11"/>
  <c r="AE47" i="11" s="1"/>
  <c r="O47" i="11"/>
  <c r="AA47" i="11" s="1"/>
  <c r="M47" i="11"/>
  <c r="W47" i="11" s="1"/>
  <c r="K47" i="11"/>
  <c r="S47" i="11" s="1"/>
  <c r="Q12" i="11"/>
  <c r="AE12" i="11" s="1"/>
  <c r="O12" i="11"/>
  <c r="AA12" i="11" s="1"/>
  <c r="M12" i="11"/>
  <c r="W12" i="11" s="1"/>
  <c r="K12" i="11"/>
  <c r="S12" i="11" s="1"/>
  <c r="Q17" i="11"/>
  <c r="AE17" i="11" s="1"/>
  <c r="O17" i="11"/>
  <c r="AA17" i="11" s="1"/>
  <c r="M17" i="11"/>
  <c r="W17" i="11" s="1"/>
  <c r="K17" i="11"/>
  <c r="S17" i="11" s="1"/>
  <c r="Q16" i="11"/>
  <c r="AE16" i="11" s="1"/>
  <c r="O16" i="11"/>
  <c r="AA16" i="11" s="1"/>
  <c r="M16" i="11"/>
  <c r="W16" i="11" s="1"/>
  <c r="K16" i="11"/>
  <c r="S16" i="11" s="1"/>
  <c r="Q14" i="11"/>
  <c r="AE14" i="11" s="1"/>
  <c r="O14" i="11"/>
  <c r="AA14" i="11" s="1"/>
  <c r="M14" i="11"/>
  <c r="W14" i="11" s="1"/>
  <c r="K14" i="11"/>
  <c r="S14" i="11" s="1"/>
  <c r="Q11" i="11"/>
  <c r="AE11" i="11" s="1"/>
  <c r="O11" i="11"/>
  <c r="AA11" i="11" s="1"/>
  <c r="M11" i="11"/>
  <c r="W11" i="11" s="1"/>
  <c r="K11" i="11"/>
  <c r="S11" i="11" s="1"/>
  <c r="Q6" i="11"/>
  <c r="AE6" i="11" s="1"/>
  <c r="O6" i="11"/>
  <c r="AA6" i="11" s="1"/>
  <c r="M6" i="11"/>
  <c r="W6" i="11" s="1"/>
  <c r="K6" i="11"/>
  <c r="S6" i="11" s="1"/>
  <c r="Q8" i="11"/>
  <c r="AE8" i="11" s="1"/>
  <c r="O8" i="11"/>
  <c r="AA8" i="11" s="1"/>
  <c r="M8" i="11"/>
  <c r="W8" i="11" s="1"/>
  <c r="K8" i="11"/>
  <c r="S8" i="11" s="1"/>
  <c r="Q7" i="11"/>
  <c r="AE7" i="11" s="1"/>
  <c r="O7" i="11"/>
  <c r="AA7" i="11" s="1"/>
  <c r="M7" i="11"/>
  <c r="W7" i="11" s="1"/>
  <c r="K7" i="11"/>
  <c r="S7" i="11" s="1"/>
  <c r="B84" i="13" l="1"/>
  <c r="E48" i="12"/>
  <c r="E49" i="12"/>
  <c r="E50" i="12"/>
  <c r="F51" i="12"/>
  <c r="F52" i="12"/>
  <c r="F53" i="12"/>
  <c r="D51" i="12"/>
  <c r="D48" i="12"/>
  <c r="D50" i="12"/>
  <c r="E52" i="12"/>
  <c r="F48" i="12"/>
  <c r="F49" i="12"/>
  <c r="F50" i="12"/>
  <c r="C52" i="12"/>
  <c r="C53" i="12"/>
  <c r="D49" i="12"/>
  <c r="E51" i="12"/>
  <c r="E53" i="12"/>
  <c r="C48" i="12"/>
  <c r="C49" i="12"/>
  <c r="C50" i="12"/>
  <c r="C51" i="12"/>
  <c r="D52" i="12"/>
  <c r="D53" i="12"/>
  <c r="B82" i="13" l="1"/>
  <c r="D82" i="13"/>
  <c r="D83" i="13"/>
  <c r="B83" i="13"/>
  <c r="I48" i="12"/>
  <c r="I49" i="12"/>
  <c r="I50" i="12"/>
  <c r="J51" i="12"/>
  <c r="K40" i="12" s="1"/>
  <c r="L40" i="12" s="1"/>
  <c r="I53" i="12"/>
  <c r="J53" i="12"/>
  <c r="K42" i="12" s="1"/>
  <c r="L42" i="12" s="1"/>
  <c r="J49" i="12"/>
  <c r="K38" i="12" s="1"/>
  <c r="L38" i="12" s="1"/>
  <c r="G48" i="12"/>
  <c r="G49" i="12"/>
  <c r="I51" i="12"/>
  <c r="I52" i="12"/>
  <c r="J52" i="12"/>
  <c r="K41" i="12" s="1"/>
  <c r="L41" i="12" s="1"/>
  <c r="J48" i="12"/>
  <c r="K37" i="12" s="1"/>
  <c r="H50" i="12"/>
  <c r="J50" i="12"/>
  <c r="K39" i="12" s="1"/>
  <c r="L39" i="12" s="1"/>
  <c r="G52" i="12"/>
  <c r="H53" i="12"/>
  <c r="H48" i="12"/>
  <c r="H49" i="12"/>
  <c r="G50" i="12"/>
  <c r="G51" i="12"/>
  <c r="H52" i="12"/>
  <c r="G53" i="12"/>
  <c r="H51" i="12" l="1"/>
  <c r="L37" i="12"/>
  <c r="K43" i="12"/>
  <c r="L43"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tc={CF919E32-BD18-47F4-9060-9CE489C651A7}</author>
    <author>tc={4872D70B-6BA6-415A-B761-026C5D00271B}</author>
  </authors>
  <commentList>
    <comment ref="I11" authorId="0" shapeId="0" xr:uid="{CF919E32-BD18-47F4-9060-9CE489C651A7}">
      <text>
        <t>[Threaded comment]
Your version of Excel allows you to read this threaded comment; however, any edits to it will get removed if the file is opened in a newer version of Excel. Learn more: https://go.microsoft.com/fwlink/?linkid=870924
Comment:
    Se ajusta redacción, estaba mal escrita una palabra</t>
      </text>
    </comment>
    <comment ref="I14" authorId="1" shapeId="0" xr:uid="{4872D70B-6BA6-415A-B761-026C5D00271B}">
      <text>
        <t>[Threaded comment]
Your version of Excel allows you to read this threaded comment; however, any edits to it will get removed if the file is opened in a newer version of Excel. Learn more: https://go.microsoft.com/fwlink/?linkid=870924
Comment:
    Se ajusta redacción, estaba mal escrita una palabra</t>
      </text>
    </comment>
  </commentList>
</comments>
</file>

<file path=xl/sharedStrings.xml><?xml version="1.0" encoding="utf-8"?>
<sst xmlns="http://schemas.openxmlformats.org/spreadsheetml/2006/main" count="586" uniqueCount="341">
  <si>
    <t>Informe Ejecutivo de Monitoreo "PLAN ANTICORRUPCIÓN Y DE ATENCIÓN AL CIUDADANO 2024" - Corte 4° trimestre</t>
  </si>
  <si>
    <t>Ejecución</t>
  </si>
  <si>
    <t>Base</t>
  </si>
  <si>
    <t>Parte visible</t>
  </si>
  <si>
    <t>Parte oculta</t>
  </si>
  <si>
    <t>Rojo</t>
  </si>
  <si>
    <t>Total</t>
  </si>
  <si>
    <t>Naranja</t>
  </si>
  <si>
    <t>Amarillo</t>
  </si>
  <si>
    <t>Verde</t>
  </si>
  <si>
    <t>aguja</t>
  </si>
  <si>
    <t>ejecución</t>
  </si>
  <si>
    <t>marcador</t>
  </si>
  <si>
    <t>total</t>
  </si>
  <si>
    <t>1 - Gestión del Riesgo de Corrupción “MAPA DE RIESGOS DE CORRUPCIÓN"</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</si>
  <si>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</si>
  <si>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</si>
  <si>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</si>
  <si>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</si>
  <si>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6- Iniciativas adicionales</t>
  </si>
  <si>
    <t xml:space="preserve">Avances por componente - corte al 4º trimestre </t>
  </si>
  <si>
    <t>Avance respecto al total programado en el año</t>
  </si>
  <si>
    <t xml:space="preserve"> Avance frente a programado en el trimestre</t>
  </si>
  <si>
    <t>Corte 1° trimestre</t>
  </si>
  <si>
    <t>Corte 2° trimestre</t>
  </si>
  <si>
    <t>Corte 3° trimestre</t>
  </si>
  <si>
    <t>Corte 4° trimestre</t>
  </si>
  <si>
    <t>Anexo 1: Mapa de Riesgos de Corrupción</t>
  </si>
  <si>
    <t>Anexo 2: Estratégia de Racionalización de Trámites</t>
  </si>
  <si>
    <t>LOGROS y BUENAS PRÁCTICAS</t>
  </si>
  <si>
    <t>RETOS</t>
  </si>
  <si>
    <t>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del 2° trimestre socializado mediante memorando circular  2024I-VBOG-051918 del 29/07/24  de la Oficina Asesora de Planeación a los Directivos responsables de las actividades del PAAC.
4. Inclusión del reporte de seguimiento cuatrimestral recibido mediante 2024I-VBOG-073715 del 04/10/24 de la Oficina de Control Interno.
 5. Avances anticipados en la actividad "Mejorar la accesibilidad de la población en condición de discapacidad visual y auditiva (Señalizar con imágenes en lengua de señas, alto relieve, otras lenguas o idiomas y orientación espacial (Wayfinding))", como evidencia del compromiso institucional</t>
  </si>
  <si>
    <t xml:space="preserve">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Suscribir el plan de mejoramiento para la accesibilidad física y reportar avances del plan de mejoramiento de accesibilidad web.
5. Implementar la caja de herramientas del código de integridad.
6.  Estandarizar método de seguimiento a los acuerdos o compromisos asumidos con los grupos de valor y publicarlo en la página web.
7. Reporte oportuno y con soportes por parte de los responsables de las actividades, antes del 27 de diciembre, para la respectiva consolidación. 
8.Actualizar los instrumentos de gestión bajo lineamientos de la ley de transparencia.
9. Fomentar la cultura de evaluar eventos de diálogo e implementar acciones de mejora.
10. Realizar el principal espacio de rendición de cuentas y elaborar los informes respectivos.
11. Actualizar y simplificar los procesos, procedimientos y protocolos de servicio para fortalecer el relacionamiento con los grupos de valor
12. Realizar charlas sobre la responsabilidad de los servidores públicos (deberes, derechos y obligaciones)  
13. Socializar internamente el protocolo de lenguaje claro y comprensible y realizar talleres con las dependencias que generan documentos con destino a la ciudadanía
14. Actualizar y disponer en la página web enlaces para dar cumplimiento al Índice de transparencia y acceso a la información pública (ITA)
15. Realizar jornadas de capacitación para divulgar información sobre conflictos de intereses y su respectivo trámite (identificación, canales, implicaciones, etc.)
16. Analizar y gestionar las declaraciones de conflictos de intereses, impedimentos y recusaciones según el procedimiento establecido
17. Generar confianza en la comunidad a través de la siembra y reforestación de árboles
18. Incrementar el nivel de cumplimiento. </t>
  </si>
  <si>
    <t>programación de mesas de trabajo para definir curso de acción en actividades incumplidas en el primer cuatrimestre.</t>
  </si>
  <si>
    <t>AVANCES POR SUBCOMPONETE, corte 4º trimestre Vs Programado en la vigencia</t>
  </si>
  <si>
    <t>1. Política de Administración de Riesgos de Corrupción</t>
  </si>
  <si>
    <t>2.Construcción del Mapa de Riesgos de Corrupción</t>
  </si>
  <si>
    <t xml:space="preserve">3. Consulta y divulgación </t>
  </si>
  <si>
    <t>4. Monitoreo o revisión</t>
  </si>
  <si>
    <t>5. Seguimiento</t>
  </si>
  <si>
    <t>Racionalización Trámite  "Permiso para movilización de carga extradimensionada por las vías nacionales"</t>
  </si>
  <si>
    <t>Racionalización Trrámite  "Concepto técnico de ubicación de estaciones de servicios "</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</si>
  <si>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</si>
  <si>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</si>
  <si>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A2 -Virtualización EDS</t>
  </si>
  <si>
    <t>A2 -Virtualización TIES</t>
  </si>
  <si>
    <t>A3 -Virtualización EDS</t>
  </si>
  <si>
    <t>A4 -Virtualización TIES</t>
  </si>
  <si>
    <t>Información</t>
  </si>
  <si>
    <t>Diálogo</t>
  </si>
  <si>
    <t>Responsabilidad</t>
  </si>
  <si>
    <t>1. Planeación estratégica del servicio al ciudadano</t>
  </si>
  <si>
    <t>2. Fortalecimiento del Talento humano al servicio del ciudadano</t>
  </si>
  <si>
    <t>3. Gestión de relacionamiento con los ciudadanos</t>
  </si>
  <si>
    <t>4. Conocimiento al servicio al ciudadano</t>
  </si>
  <si>
    <t>5. Evaluación de gestión y medición de la percepción ciudadana</t>
  </si>
  <si>
    <t>1. Lineamientos de Transparencia Activa</t>
  </si>
  <si>
    <t>2. Lineamientos de Transparencia Pasiva</t>
  </si>
  <si>
    <t>3. Elaboración los Instrumentos de Gestión de la Información</t>
  </si>
  <si>
    <t>4. Criterio Diferencial de Accesibilidad</t>
  </si>
  <si>
    <t>5. Monitoreo del Acceso a la Información Pública</t>
  </si>
  <si>
    <t xml:space="preserve">Informe Ejecutivo de Monitoreo "Componente programático del Programa de Transparencia y Ética Pública -PTEP- 2025" </t>
  </si>
  <si>
    <r>
      <rPr>
        <sz val="11"/>
        <rFont val="Verdana"/>
        <family val="2"/>
      </rPr>
      <t>Vigencia</t>
    </r>
    <r>
      <rPr>
        <b/>
        <sz val="11"/>
        <rFont val="Verdana"/>
        <family val="2"/>
      </rPr>
      <t xml:space="preserve"> 2025</t>
    </r>
  </si>
  <si>
    <r>
      <rPr>
        <sz val="11"/>
        <rFont val="Verdana"/>
        <family val="2"/>
      </rPr>
      <t xml:space="preserve">Corte </t>
    </r>
    <r>
      <rPr>
        <b/>
        <sz val="11"/>
        <rFont val="Verdana"/>
        <family val="2"/>
      </rPr>
      <t>3°  Trimestre</t>
    </r>
  </si>
  <si>
    <t>I. Información General</t>
  </si>
  <si>
    <t>Acción Estratégica</t>
  </si>
  <si>
    <t>1.1 Riesgos para la integridad</t>
  </si>
  <si>
    <t>1.2 Riesgos de LAFT/FPADM</t>
  </si>
  <si>
    <t>RESPONSABLES (LÍDERES)</t>
  </si>
  <si>
    <t># Actividades</t>
  </si>
  <si>
    <t>1.3 Canales de denuncia</t>
  </si>
  <si>
    <t>Dirección General</t>
  </si>
  <si>
    <t>1.4 Debida diligencia</t>
  </si>
  <si>
    <t>Subdirección  General</t>
  </si>
  <si>
    <t>2.1 Redes internas (Intercambio de información entre dependencias y Redes de aprendizaje)</t>
  </si>
  <si>
    <t>Oficina de Control  Disciplinario</t>
  </si>
  <si>
    <t>2.2 Redes externas (Instancias de coordinación y Observatorios e intercambio interinstitucional)</t>
  </si>
  <si>
    <t>Oficina de Tecnologías de la información y comunicaciones OTIC</t>
  </si>
  <si>
    <t>3.1 Acceso a información pública y Transparencia</t>
  </si>
  <si>
    <t>Oficina Asesora de Planeación</t>
  </si>
  <si>
    <t>3.2 Participación Ciudadana y rendición de cuentas</t>
  </si>
  <si>
    <t>Oficina de Control interno</t>
  </si>
  <si>
    <t xml:space="preserve">3.3 Integridad en el servicio público </t>
  </si>
  <si>
    <t>Secretaría General</t>
  </si>
  <si>
    <t>4. Otros</t>
  </si>
  <si>
    <t>Dirección Técnica y de Estructuración - DTE</t>
  </si>
  <si>
    <t>Dirección de Ejecución y Operación</t>
  </si>
  <si>
    <t>Dirección Jurídica</t>
  </si>
  <si>
    <t>TEMA</t>
  </si>
  <si>
    <t>1. Gestión de Riesgos</t>
  </si>
  <si>
    <t>2. Redes y Articulación</t>
  </si>
  <si>
    <t>3.Cultura de la legalidad y Estado abierto</t>
  </si>
  <si>
    <t>4. Iniciativas adicionales</t>
  </si>
  <si>
    <t>Avances por Tema</t>
  </si>
  <si>
    <t>II. Reporte Interactivo</t>
  </si>
  <si>
    <t>Avance acumulado en el corte</t>
  </si>
  <si>
    <t>Desempeño respecto a lo programado</t>
  </si>
  <si>
    <t>Componente programático del Programa de Transparencia y Ética Pública -PTEP- 2025</t>
  </si>
  <si>
    <t>FORMULACIÓN</t>
  </si>
  <si>
    <t xml:space="preserve">INFORME DE MONITOREO </t>
  </si>
  <si>
    <t>Alineación</t>
  </si>
  <si>
    <t>Responsables</t>
  </si>
  <si>
    <t>Cronograma</t>
  </si>
  <si>
    <t>Reporte 1° trimestre</t>
  </si>
  <si>
    <t>Reporte 2° trimestre</t>
  </si>
  <si>
    <t>Reporte 3° trimestre</t>
  </si>
  <si>
    <t>Reporte 4° trimestre</t>
  </si>
  <si>
    <t>Temática</t>
  </si>
  <si>
    <t>Preaprobación</t>
  </si>
  <si>
    <t>Actividad (acción)</t>
  </si>
  <si>
    <t>Metas o productos</t>
  </si>
  <si>
    <t>Código Metas o productos</t>
  </si>
  <si>
    <t>Escenario de actuación</t>
  </si>
  <si>
    <t>Líder</t>
  </si>
  <si>
    <t>Dependencias Involucradas</t>
  </si>
  <si>
    <t>Cantidad 1°T</t>
  </si>
  <si>
    <t>% 1°T</t>
  </si>
  <si>
    <t>Cantidad 2°T</t>
  </si>
  <si>
    <t>% 2°T</t>
  </si>
  <si>
    <t>Cantidad 3°T</t>
  </si>
  <si>
    <t>% 3°T</t>
  </si>
  <si>
    <t>Cantidad 4°T</t>
  </si>
  <si>
    <t>% 4°T</t>
  </si>
  <si>
    <t>% Avance reportado 1T</t>
  </si>
  <si>
    <t>Desempeño frente a la meta 1T</t>
  </si>
  <si>
    <t>Descripción de Avances por parte del líder 1T</t>
  </si>
  <si>
    <t>Observaciones OAP - oportunidad en el cumplimiento de la actividad, la integridad y coherencia de las evidencias reportadas frente a la actividad formulada 1T</t>
  </si>
  <si>
    <t>% Avance reportado 2T</t>
  </si>
  <si>
    <t>Desempeño frente a la meta 2T</t>
  </si>
  <si>
    <t>Descripción de Avances por parte del líder 2T</t>
  </si>
  <si>
    <t>Observaciones OAP - oportunidad en el cumplimiento de la actividad, la integridad y coherencia de las evidencias reportadas frente a la actividad formulada 2T</t>
  </si>
  <si>
    <t>% Avance reportado 3T</t>
  </si>
  <si>
    <t>Desempeño frente a la meta 3T</t>
  </si>
  <si>
    <t>Descripción de Avances por parte del líder 3T</t>
  </si>
  <si>
    <t>Observaciones OAP - oportunidad en el cumplimiento de la actividad, la integridad y coherencia de las evidencias reportadas frente a la actividad formulada 3T</t>
  </si>
  <si>
    <t>% Avance reportado 4T</t>
  </si>
  <si>
    <t>Desempeño frente a la meta 4T</t>
  </si>
  <si>
    <t>Descripción de Avances por parte del líder 4T</t>
  </si>
  <si>
    <t>Observaciones OAP - oportunidad en el cumplimiento de la actividad, la integridad y coherencia de las evidencias reportadas frente a la actividad formulada 4T</t>
  </si>
  <si>
    <t>OAP</t>
  </si>
  <si>
    <t xml:space="preserve">Actualizar el procedimiento de administración de riesgos de corrupción acorde con al guía metodológica vigente  (riesgo de integridad) 
</t>
  </si>
  <si>
    <t>1. Procedimiento actualizado y adoptado en el sistema de gestión(50%).
2. Parametrización del sistema en el aplicativo KAWAK (25%)
3. Divulgación procedimiento (12,5%).
4. Plan de transición (12,5%)</t>
  </si>
  <si>
    <t>1.1ProcLA/FT/FP</t>
  </si>
  <si>
    <t xml:space="preserve">La Oficina Asesora de Planeación elaborará propuesta de procedimientos internos a partir de la guía metodológica una vez se expida y posteriormente los someterá a revisión participativa para su posterior adopción en el sistema de gestión
</t>
  </si>
  <si>
    <t>Líderes de proceso</t>
  </si>
  <si>
    <t>Actualizar la política de administración de riesgo de acuerdo a lineamientos de la Guía metodológica vigente.</t>
  </si>
  <si>
    <t>1. Política Institucional de administración de riesgo actualizada y adoptada en el sistema de gestión (50%).
2. Divulgación de la Política Institucional de administración de riesgo (25%).
3. Plan de transición  (25%).</t>
  </si>
  <si>
    <t>1.1 PolR</t>
  </si>
  <si>
    <t xml:space="preserve">La Oficina Asesora de Planeación retomará el borrador de 2024 y coordinará la inclusión de aportes internos y externos. El Comité Institucional de Coordinación de Control Interno es la instancia que revisará y si es el caso </t>
  </si>
  <si>
    <t>Alta Dirección y Comité Institucional de Coordinación de Control Interno</t>
  </si>
  <si>
    <t>Socializar informes trimestrales de gestión del riesgo a partir de los reportes de ejecución documentados en el aplicativo KAWAK por la primera linea de defensa.</t>
  </si>
  <si>
    <t xml:space="preserve"> 1. Parametrización de informes (25%).
2. Informes trimestrales de gestión del riesgo  socializados (75%)</t>
  </si>
  <si>
    <t>1.1InfR</t>
  </si>
  <si>
    <t>La Oficina Asesora de Planeación actualizará los procedimientos internos para admisnitración de riesgos de gestión y corrupción y diseñará un reporte interactivo para cada sistema.
El primer informe se socializará en el mes de julio con  corte al 2° trimestre.</t>
  </si>
  <si>
    <t>2025I-VBOG-057451 del 05/08/2025 DIRECCIÓN JURÍDICA</t>
  </si>
  <si>
    <t>Incorporar en la lista de chequeo de los contratos derivados de los procesos de selección de contratistas certificación de compromisos y manifestaciones bajo la gravedad de juramento relacionados con Lavado de Activos, Financiación del Terrorismo y Financiación para la Proliferación de Armas de Destrucción Masiva – LAFT/FPADM</t>
  </si>
  <si>
    <t xml:space="preserve">1. Lista de chequeo  (50%).
2.  Implementación  Lista de chequeo (50%).
</t>
  </si>
  <si>
    <t>1.1Checlist</t>
  </si>
  <si>
    <t>Subdirección de procesos de Selección Contractuales</t>
  </si>
  <si>
    <t>Documentar y adoptar procedimientos internos para autocontrol y Gestión del Riesgo Integral de Lavado de Activos, Financiación del Terrorismo y Financiamiento de la Proliferación de Armas de Destrucción Masiva)</t>
  </si>
  <si>
    <t>1. Procedimientos adoptados en el sistema de gestión (50%).
2. Parametrización del sistema en el aplicativo KAWAK (25%)
3. Divulgación procedimiento (12,5%).
4. Plan de transición (12,5%)</t>
  </si>
  <si>
    <t>1.2ProcLA/FT/FP</t>
  </si>
  <si>
    <t>La Oficina Asesora de Planeación elaborará propuesta de procedimientos internos a partir de la guia metodologica una vez se expida y posteriormente los somoeterá a revisión partiicpativa para su postrior adoprción en el sistema de gestión</t>
  </si>
  <si>
    <t>2025I-VBOG-045944 del 02/07/2025 de la SECRETARIA GENERAL, 2025I-VBOG-048498 del 09/07/2025 de la SECRETARIA GENERAL y 2025I-VBOG-059500 del 12/08/2025 SECRETARIA GENERAL</t>
  </si>
  <si>
    <t>Actualizar en el sistema de gestión los documentos asociados a la gestión de canales de denuncias, incorporando aspectos propios de prevención, detención e investigación de presuntos hechos de corrupción</t>
  </si>
  <si>
    <t>1. Documentos actualizados y adoptados en el sistema de gestión (75%).
2. Divulgación (25%)</t>
  </si>
  <si>
    <t>1.3GesDenu</t>
  </si>
  <si>
    <r>
      <t xml:space="preserve">La Secretaría General durante el 2° trimestre de 2025 ha avanzado en la actualización de la </t>
    </r>
    <r>
      <rPr>
        <b/>
        <sz val="10"/>
        <color theme="9"/>
        <rFont val="Verdana"/>
        <family val="2"/>
      </rPr>
      <t xml:space="preserve">documetación </t>
    </r>
    <r>
      <rPr>
        <sz val="10"/>
        <rFont val="Verdana"/>
        <family val="2"/>
      </rPr>
      <t>asociada a la</t>
    </r>
    <r>
      <rPr>
        <b/>
        <sz val="10"/>
        <color theme="9"/>
        <rFont val="Verdana"/>
        <family val="2"/>
      </rPr>
      <t xml:space="preserve"> Línea </t>
    </r>
    <r>
      <rPr>
        <sz val="10"/>
        <rFont val="Verdana"/>
        <family val="2"/>
      </rPr>
      <t xml:space="preserve">PAS. No obstante, es necesario coordinar con los actores internos la optimización de los procedimientos internos incorporando aspectos propios de prevención, detención e investigación de presuntos hechos de corrupción, así como definir la continuidad o no de la </t>
    </r>
    <r>
      <rPr>
        <b/>
        <sz val="10"/>
        <color theme="9"/>
        <rFont val="Verdana"/>
        <family val="2"/>
      </rPr>
      <t>Línea</t>
    </r>
    <r>
      <rPr>
        <sz val="10"/>
        <rFont val="Verdana"/>
        <family val="2"/>
      </rPr>
      <t xml:space="preserve"> PAS. El Grupo de Atención y Relacionamiento Ciudadano actualizará la documentación del proceso de Atención y Relacionamiento Ciudadano una vez se defina la continuidad o no de la </t>
    </r>
    <r>
      <rPr>
        <b/>
        <sz val="10"/>
        <color theme="9"/>
        <rFont val="Verdana"/>
        <family val="2"/>
      </rPr>
      <t xml:space="preserve">Línea </t>
    </r>
    <r>
      <rPr>
        <sz val="10"/>
        <rFont val="Verdana"/>
        <family val="2"/>
      </rPr>
      <t>PAS.</t>
    </r>
  </si>
  <si>
    <t>Oficina de Control Disciplinario, Dirección Jurídica, Subdirección Administrativa - Grupo Atención y Relacionamiento Ciudadano</t>
  </si>
  <si>
    <t>2025I-VBOG-045456 del 01/07/2025 SUBDIRECCION GENERAL, 2025I-VBOG-048498 del 09/07/2025 de la SECRETARIA GENERAL y 2025I-VBOG-059500 del 12/08/2025 SECRETARIA GENERAL.  Se suprimío como involucrada la Oficina de Control Disciplinario (por solictud de la Dra Luz Dary Caro mediante correo 04/08/2025)</t>
  </si>
  <si>
    <t>Concientizar e incentivar a la ciudadanía a hacer parte activa en la prevención y la denuncia de estas conductas</t>
  </si>
  <si>
    <t>1. Cronograma (50%)
2. Divulgación (50%)</t>
  </si>
  <si>
    <t>1.3CeIP</t>
  </si>
  <si>
    <r>
      <t xml:space="preserve">Desde la Subdirección Administrativa - Grupo de Atención y Relacionamiento Ciudadano se programará dentro del cronograma actividades asociadas a la divulgación de los canales </t>
    </r>
    <r>
      <rPr>
        <b/>
        <sz val="10"/>
        <color theme="9"/>
        <rFont val="Verdana"/>
        <family val="2"/>
      </rPr>
      <t xml:space="preserve">oficiales </t>
    </r>
    <r>
      <rPr>
        <sz val="10"/>
        <rFont val="Verdana"/>
        <family val="2"/>
      </rPr>
      <t>para la atención de PQRSDF en la entidad y para la denuncia de actos de corrupción.</t>
    </r>
  </si>
  <si>
    <t>Subdirección General, Subdirección Administrativa - Grupo Atención y Relacionamiento Ciudadano</t>
  </si>
  <si>
    <t>Cuantificar las denuncias allegadas a través de los canales de atención, precisando los temas, estado de las investigaciones  o protocolos actividades y tiempos de respuesta.</t>
  </si>
  <si>
    <t>1.  Informes que cuantifiquen las denuncias allegadas a través de los canales de atención. (100%)</t>
  </si>
  <si>
    <t>1.3InfDeD</t>
  </si>
  <si>
    <t>Continuación actividad programada en PAAC 2024, en articulación con la resolución interna vigente y los lineamientos del proceso ARCI</t>
  </si>
  <si>
    <t>Subdirección Administrativa - Grupo Atención y Relacionamiento Ciudadano</t>
  </si>
  <si>
    <t>2025I-VBOG-045456 del 01/07/2025 SUBDIRECCION GENERAL, 2025I-VBOG-045944 del 02/07/2025 de la SECRETARIA GENERAL y 2025I-VBOG-059500 del 12/08/2025 SECRETARIA GENERAL</t>
  </si>
  <si>
    <t>Socialización del reporte interactivo sobre PQRSDF</t>
  </si>
  <si>
    <t>1. Parametrización del reporte.
2. Reporte interactivo sobre PQRSDF</t>
  </si>
  <si>
    <t>1.3RepPQRSDF</t>
  </si>
  <si>
    <r>
      <t xml:space="preserve">En mesa de trabajo para actualizar mapa de aseguramiento priorizado, donde la OCI/SUbG /OAP </t>
    </r>
    <r>
      <rPr>
        <b/>
        <sz val="10"/>
        <color theme="9"/>
        <rFont val="Verdana"/>
        <family val="2"/>
      </rPr>
      <t xml:space="preserve">sugirieron </t>
    </r>
    <r>
      <rPr>
        <sz val="10"/>
        <rFont val="Verdana"/>
        <family val="2"/>
      </rPr>
      <t xml:space="preserve"> mejoras en reporte actual</t>
    </r>
  </si>
  <si>
    <t>Incorporar en los procesos de selección el procedimiento de verificación de las situaciones de control prevista en el Decreto 1600 de 2024</t>
  </si>
  <si>
    <r>
      <t>1. Procedimiento</t>
    </r>
    <r>
      <rPr>
        <sz val="10"/>
        <color theme="9"/>
        <rFont val="Verdana"/>
        <family val="2"/>
      </rPr>
      <t>s</t>
    </r>
    <r>
      <rPr>
        <sz val="10"/>
        <rFont val="Verdana"/>
        <family val="2"/>
      </rPr>
      <t xml:space="preserve"> Actualizados contemplando verificación de las situaciones de control prevista en el Decreto 1600 de 2024.</t>
    </r>
  </si>
  <si>
    <t>1.4SitCon</t>
  </si>
  <si>
    <t>Verificación de situaciones de control en los procesos de selección, conforme al Decreto 1600 de 2024, mediante la solicitud a los proponentes y la elaboración de informes dentro de los tres (3) días hábiles posteriores al cierre del proceso.</t>
  </si>
  <si>
    <t>2025I-VBOG-045944 del 02/07/2025 de la SECRETARIA GENERAL y 2025I-VBOG-059500 del 12/08/2025 SECRETARIA GENERAL</t>
  </si>
  <si>
    <t>Documentar y adoptar procedimientos internos para debida diligencia</t>
  </si>
  <si>
    <t>1. Plan de transición (25%)
2. Procedimiento actualizado y adoptado en el sistema de gestión(50%).
2.Divulgación procedimiento (25%)</t>
  </si>
  <si>
    <t>1.4DebDil</t>
  </si>
  <si>
    <t xml:space="preserve">El desarrollo de actividad está sujeta a la publicación de la metodología para la operación de este procedimiento en la Guía
para la administración del riesgo y el diseño de controles en entidades
públicas. </t>
  </si>
  <si>
    <t>Oficina Asesora de Planeación, Dirección Jurídica, Subdirección Financiera y Subdirección Administrativa</t>
  </si>
  <si>
    <t>2025I-VBOG-045944 del 02/07/2025 de la SECRETARIA GENERAL</t>
  </si>
  <si>
    <t>Socializar a través de piezas comunicación los diferentes canales oficiales para interponer denuncias o reportar presuntos actos de corrupción.</t>
  </si>
  <si>
    <t>1. Diseño de piezas graficas (50%)
2. Divulgación Piezas en canales de comunicación externos e internos.</t>
  </si>
  <si>
    <t>1.4PiezDen</t>
  </si>
  <si>
    <t>2025I-VBOG-040700 del 13/06/2025 OCI</t>
  </si>
  <si>
    <t>Realizar seguimiento al cumplimiento del Programa de Transparencia y Ética Pública.</t>
  </si>
  <si>
    <t>1. Informe de seguimiento  (100%)</t>
  </si>
  <si>
    <t>2.1SegPTEP</t>
  </si>
  <si>
    <t>2025I-VBOG-040425 del 13/06/2025 OTIC y 2025I-VBOG-041758 del 17/06/2025 y 2025I-VBOG-047659 del 07/07/2025 de la OFICINA DE TECNOLOGIAS DE LA INFORMACION Y LAS COMUNICACIONES</t>
  </si>
  <si>
    <t>Salir a producción con sistemas de Información de acuerdo con hoja de ruta del PETI para el alcance definido en 2025</t>
  </si>
  <si>
    <t>Sistemas de Información mejorados en producción.</t>
  </si>
  <si>
    <t>2.1PETI</t>
  </si>
  <si>
    <t>Actividad con continuidad 2026</t>
  </si>
  <si>
    <r>
      <t xml:space="preserve">Dirección Técnica y Estructuración, Dirección Jurídica, Dirección de </t>
    </r>
    <r>
      <rPr>
        <b/>
        <sz val="10"/>
        <color theme="9"/>
        <rFont val="Verdana"/>
        <family val="2"/>
      </rPr>
      <t xml:space="preserve">Ejecución </t>
    </r>
    <r>
      <rPr>
        <sz val="10"/>
        <rFont val="Verdana"/>
        <family val="2"/>
      </rPr>
      <t xml:space="preserve">y </t>
    </r>
    <r>
      <rPr>
        <b/>
        <sz val="10"/>
        <color theme="9"/>
        <rFont val="Verdana"/>
        <family val="2"/>
      </rPr>
      <t>Operación,</t>
    </r>
    <r>
      <rPr>
        <sz val="10"/>
        <rFont val="Verdana"/>
        <family val="2"/>
      </rPr>
      <t xml:space="preserve"> Subdirección General y Secretaría General</t>
    </r>
  </si>
  <si>
    <t>2025I-VBOG-045456 del 01/07/2025 SUBDIRECCION GENERAL</t>
  </si>
  <si>
    <r>
      <t xml:space="preserve">Fortalecimiento de la comunicación interna a través de la generación de contenidos audiovisuales, </t>
    </r>
    <r>
      <rPr>
        <b/>
        <sz val="10"/>
        <color theme="9"/>
        <rFont val="Verdana"/>
        <family val="2"/>
      </rPr>
      <t xml:space="preserve">gráficos </t>
    </r>
    <r>
      <rPr>
        <sz val="10"/>
        <rFont val="Verdana"/>
        <family val="2"/>
      </rPr>
      <t xml:space="preserve">y acompañamiento a las </t>
    </r>
    <r>
      <rPr>
        <b/>
        <sz val="10"/>
        <color theme="9"/>
        <rFont val="Verdana"/>
        <family val="2"/>
      </rPr>
      <t>áreas</t>
    </r>
  </si>
  <si>
    <t>piezas</t>
  </si>
  <si>
    <t>2.2ConAud</t>
  </si>
  <si>
    <t>Todas las dependencias</t>
  </si>
  <si>
    <t>Avanzar en la implementación de la interoperabilidad a sistemas de información, de acuerdo con el alcance definido para el 2025</t>
  </si>
  <si>
    <t>Avance del 20% del Sistema de Información a Aplicativo interoperando (interno o externo).</t>
  </si>
  <si>
    <t>2.2IntSI</t>
  </si>
  <si>
    <t>Dirección Técnica y Estructuración, Dirección Jurídica y Subdirección General</t>
  </si>
  <si>
    <t xml:space="preserve">Elaborar un Mapa de redes y articulación, de las redes externas en que participa la entidad, atendiendo los aspectos señalados en el anexo del Decreto 1122 de 2024 </t>
  </si>
  <si>
    <t>1. Diagnóstico redes externas(25%)
2. Documentación del mapa de redes externas (50%)
3. Informe de externas(25%)</t>
  </si>
  <si>
    <t>2.1DiagRe</t>
  </si>
  <si>
    <r>
      <t>Participar en la red anticorrupción de Jefes de Control Interno  e informar a la alta dirección alertas, buenas prácticas y mejoras en e</t>
    </r>
    <r>
      <rPr>
        <b/>
        <sz val="10"/>
        <color theme="9"/>
        <rFont val="Verdana"/>
        <family val="2"/>
      </rPr>
      <t>n</t>
    </r>
    <r>
      <rPr>
        <sz val="10"/>
        <rFont val="Verdana"/>
        <family val="2"/>
      </rPr>
      <t>foque preventivo de control interno, cuando aplica</t>
    </r>
  </si>
  <si>
    <r>
      <t xml:space="preserve">1. </t>
    </r>
    <r>
      <rPr>
        <b/>
        <sz val="10"/>
        <color theme="9"/>
        <rFont val="Verdana"/>
        <family val="2"/>
      </rPr>
      <t xml:space="preserve">Participación </t>
    </r>
    <r>
      <rPr>
        <sz val="10"/>
        <rFont val="Verdana"/>
        <family val="2"/>
      </rPr>
      <t xml:space="preserve">en la red anticorrupción de Jefes de Control Interno  (acorde con las convocatorias recibidas) 50%
2. Informes a la alta dirección -alertas, buenas prácticas y mejoras en </t>
    </r>
    <r>
      <rPr>
        <b/>
        <sz val="10"/>
        <color theme="9"/>
        <rFont val="Verdana"/>
        <family val="2"/>
      </rPr>
      <t xml:space="preserve">enfoque </t>
    </r>
    <r>
      <rPr>
        <sz val="10"/>
        <rFont val="Verdana"/>
        <family val="2"/>
      </rPr>
      <t>preventivo de control interno, cuando aplica 50%</t>
    </r>
  </si>
  <si>
    <t>2.2RJOCI</t>
  </si>
  <si>
    <r>
      <rPr>
        <sz val="10"/>
        <color rgb="FF000000"/>
        <rFont val="Verdana"/>
      </rPr>
      <t xml:space="preserve">Según el reglamento operativo adoptado </t>
    </r>
    <r>
      <rPr>
        <b/>
        <sz val="10"/>
        <color rgb="FF70AD47"/>
        <rFont val="Verdana"/>
      </rPr>
      <t>mediante</t>
    </r>
    <r>
      <rPr>
        <sz val="10"/>
        <color rgb="FF000000"/>
        <rFont val="Verdana"/>
      </rPr>
      <t xml:space="preserve">  acuerdo 01 de 2025</t>
    </r>
  </si>
  <si>
    <t>Según el reglamento operativo adoptado mediante acuerdo 01 de 2025</t>
  </si>
  <si>
    <r>
      <t xml:space="preserve">Realizar el reporte de contratos suscritos </t>
    </r>
    <r>
      <rPr>
        <b/>
        <sz val="10"/>
        <color theme="9"/>
        <rFont val="Verdana"/>
        <family val="2"/>
      </rPr>
      <t>indistintamente</t>
    </r>
    <r>
      <rPr>
        <sz val="10"/>
        <rFont val="Verdana"/>
        <family val="2"/>
      </rPr>
      <t xml:space="preserve"> de la tipología y modalidad remitiendo al Grupo Gerencia de Comunicaciones la siguiente información: valor del contrato, objeto contractual, identidad del contratista seleccionado; así como el enlace directo al proceso en el Sistema Electrónico de Contratación Pública - SECOP</t>
    </r>
  </si>
  <si>
    <t>1. Diseño de la estructura del reporte (10%)
2. Actualización del reporte y remisión para publicación (90%)</t>
  </si>
  <si>
    <t>3.1 RepConT</t>
  </si>
  <si>
    <t>De acuerdo con el articulo Artículo 2.1.4.3.2.2. del Decreto 1600 de 2024, deberá ser publicado oportunamente dentro (10) días siguientes a la suscripción del contrato u ocurrencia del hecho.</t>
  </si>
  <si>
    <t>Subdirección  General, Subdirección de Gestión Contractual y Procesos Administrativos y Grupo de Gerencia de Comunicaciones.</t>
  </si>
  <si>
    <t>2025I-VBOG-042889 del 19/06/2025 SUBDIRECCIÓN DE GESTIÓN CONTRACTUAL Y PROCESOS
ADMINISTRATIVOS y 2025I-VBOG-057451 del 05/08/2025 DIRECCIÓN JURÍDICA</t>
  </si>
  <si>
    <t>Actualizar la información de los contratistas de prestación de servicios y apoyo a la gestión del instituto, remitiendo al Grupo Gerencia de Comunicaciones la siguiente información: valor del contrato, objeto contractual, identidad del contratista seleccionado; así como el enlace directo al proceso en el Sistema Electrónico de Contratación Pública - SECOP</t>
  </si>
  <si>
    <t>3.1InfOPS</t>
  </si>
  <si>
    <t>Actualizar los instrumentos de gestión de la información y adoptarlos mediante acto administrativo</t>
  </si>
  <si>
    <t>1. Identificar la necesidad de actualización de los instrumentos de gestión de información (25%)
 2. Instrumentos de gestión de la información actualizados y publicados en el sitio web (75%)</t>
  </si>
  <si>
    <t>3.1InsGest</t>
  </si>
  <si>
    <t xml:space="preserve">La actividad se ejecutará únicamente si se identifica la necesidad de actualización de los instrumentos por parte de los responsables de los mismos (dependencias involucradas) </t>
  </si>
  <si>
    <t>Oficina OTIC, Dirección Jurídica y Subdirección General</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</si>
  <si>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</si>
  <si>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(50%)
2. Plan de mejoramiento e informes (50%)</t>
  </si>
  <si>
    <t>3.1ITA</t>
  </si>
  <si>
    <r>
      <rPr>
        <sz val="10"/>
        <color rgb="FF000000"/>
        <rFont val="Verdana"/>
      </rPr>
      <t xml:space="preserve">Elaborar informe trimestral de avances del Programa de Transparencia y Ética Pública - PTEP a partir de </t>
    </r>
    <r>
      <rPr>
        <b/>
        <sz val="10"/>
        <color rgb="FF70AD47"/>
        <rFont val="Verdana"/>
      </rPr>
      <t>los</t>
    </r>
    <r>
      <rPr>
        <sz val="10"/>
        <color rgb="FF000000"/>
        <rFont val="Verdana"/>
      </rPr>
      <t xml:space="preserve"> reportes recibidos de los lideres de cada actividad</t>
    </r>
  </si>
  <si>
    <r>
      <rPr>
        <sz val="10"/>
        <color rgb="FF000000"/>
        <rFont val="Verdana"/>
      </rPr>
      <t>1. Diseño del informe (</t>
    </r>
    <r>
      <rPr>
        <b/>
        <sz val="10"/>
        <color rgb="FF70AD47"/>
        <rFont val="Verdana"/>
      </rPr>
      <t>25</t>
    </r>
    <r>
      <rPr>
        <sz val="10"/>
        <color rgb="FF000000"/>
        <rFont val="Verdana"/>
      </rPr>
      <t>%)
2. Infor</t>
    </r>
    <r>
      <rPr>
        <b/>
        <sz val="10"/>
        <color rgb="FF70AD47"/>
        <rFont val="Verdana"/>
      </rPr>
      <t>mes</t>
    </r>
    <r>
      <rPr>
        <sz val="10"/>
        <color rgb="FF000000"/>
        <rFont val="Verdana"/>
      </rPr>
      <t xml:space="preserve"> de monitoreo (75%)</t>
    </r>
  </si>
  <si>
    <t>3.1InfPTEP</t>
  </si>
  <si>
    <t xml:space="preserve">Alta Dirección </t>
  </si>
  <si>
    <t>Elaborar informe trimestral sobre la información más consultada (indicando  si la misma se encuentra disponible en la página web)</t>
  </si>
  <si>
    <t>1. Informes trimestrales  sobre información más consultada (100%)</t>
  </si>
  <si>
    <t>3.1InfIC</t>
  </si>
  <si>
    <t>Actualmente se elabora el informe y se publica en el portal web</t>
  </si>
  <si>
    <t>Subdirección Administrativa  - Grupo Atención y Relacionamiento Ciudadano</t>
  </si>
  <si>
    <t>Garantizar que  los documentos que se publican  (Word, Excel, PDF, PowerPoint, etc.) cumplan con los criterios de accesibilidad establecidos en el Anexo 1 de la Resolución 1519 de 2020 para ser consultados fácilmente por cualquier persona</t>
  </si>
  <si>
    <r>
      <t xml:space="preserve">1. Inventario de documentos </t>
    </r>
    <r>
      <rPr>
        <b/>
        <sz val="11"/>
        <color theme="9"/>
        <rFont val="Candara"/>
        <family val="2"/>
      </rPr>
      <t xml:space="preserve">publicados </t>
    </r>
    <r>
      <rPr>
        <sz val="11"/>
        <rFont val="Candara"/>
        <family val="2"/>
      </rPr>
      <t>con criterios de accesibilidad definidos en el anexo 1 de la Resolución 1519 de 2020 (100%)</t>
    </r>
  </si>
  <si>
    <t>3.1InvInfP</t>
  </si>
  <si>
    <t>Publicar datos abiertos en el portal de datos abiertos teniendo en cuenta la planeación con las dependencias del INVÍAS.</t>
  </si>
  <si>
    <t>10 conjuntos de datos abiertos publicados en el portal de datos abiertos gov.co</t>
  </si>
  <si>
    <t>3.1DatosAb</t>
  </si>
  <si>
    <t>Subdirección de Planificación de Infraestructura, Oficina de Tecnologías de la Información y las Comunicaciones-OTIC, Dirección Jurídica, Dirección Técnica y de Estructuración y la Subdirección Administrativa</t>
  </si>
  <si>
    <r>
      <t>Realizar monitoreo trimestral a los menú</t>
    </r>
    <r>
      <rPr>
        <b/>
        <sz val="11"/>
        <color theme="9"/>
        <rFont val="Candara"/>
        <family val="2"/>
      </rPr>
      <t>s</t>
    </r>
    <r>
      <rPr>
        <sz val="11"/>
        <rFont val="Candara"/>
        <family val="2"/>
      </rPr>
      <t xml:space="preserve"> destacados de "Transparencia y Acceso a la información", "Atención y Servicio a la Ciudadania" y "Participa" para garantizar la actualización de la información de acuerdo con la Resolución 1519 de 2020 de Mintic</t>
    </r>
  </si>
  <si>
    <r>
      <t xml:space="preserve">1. </t>
    </r>
    <r>
      <rPr>
        <b/>
        <sz val="11"/>
        <color theme="9"/>
        <rFont val="Candara"/>
        <family val="2"/>
      </rPr>
      <t xml:space="preserve">Informes </t>
    </r>
    <r>
      <rPr>
        <sz val="11"/>
        <rFont val="Candara"/>
        <family val="2"/>
      </rPr>
      <t>de monitoreo (100%)</t>
    </r>
  </si>
  <si>
    <t>3.1INFMen</t>
  </si>
  <si>
    <t>Realizar seguimiento al Índice de Transparencia y Acceso a la Información Pública - ITA. Accesibilidad Web.</t>
  </si>
  <si>
    <t>1. Informe de monitoreo (100%)</t>
  </si>
  <si>
    <t>3.1SegITA</t>
  </si>
  <si>
    <t>2025I-VBOG-046327 del 03/07/2025 de la DIRECCIÓN DE EJECUCIÓN Y OPERACIÓN y 2025I-VBOG-058551 del 08/08/2025 DIRECCIÓN DE EJECUCIÓN Y OPERACIÓN</t>
  </si>
  <si>
    <r>
      <t xml:space="preserve">Canalizar la informacion suministrada por las subdirecciones adscritas a la DEO, cargada en los formatos establecidos por el Grupo de Atencion y Relacionamiento Ciudadano GARC, relacionada con todas las actividades direccionadas a la </t>
    </r>
    <r>
      <rPr>
        <sz val="10"/>
        <color theme="9"/>
        <rFont val="Verdana"/>
        <family val="2"/>
      </rPr>
      <t>participación</t>
    </r>
    <r>
      <rPr>
        <sz val="10"/>
        <rFont val="Verdana"/>
        <family val="2"/>
      </rPr>
      <t xml:space="preserve"> ciudadana en el marco de la </t>
    </r>
    <r>
      <rPr>
        <b/>
        <sz val="10"/>
        <color theme="9"/>
        <rFont val="Verdana"/>
        <family val="2"/>
      </rPr>
      <t>gestión</t>
    </r>
    <r>
      <rPr>
        <sz val="10"/>
        <color theme="9"/>
        <rFont val="Verdana"/>
        <family val="2"/>
      </rPr>
      <t xml:space="preserve"> pública.</t>
    </r>
  </si>
  <si>
    <r>
      <t xml:space="preserve">Informes trimestrales de gestión de  actividades relacionadas con </t>
    </r>
    <r>
      <rPr>
        <b/>
        <sz val="10"/>
        <color theme="9"/>
        <rFont val="Verdana"/>
        <family val="2"/>
      </rPr>
      <t xml:space="preserve">participación </t>
    </r>
    <r>
      <rPr>
        <sz val="10"/>
        <rFont val="Verdana"/>
        <family val="2"/>
      </rPr>
      <t xml:space="preserve">ciudadana </t>
    </r>
  </si>
  <si>
    <t>3.2ParC</t>
  </si>
  <si>
    <r>
      <t xml:space="preserve">La Dirección de </t>
    </r>
    <r>
      <rPr>
        <b/>
        <sz val="10"/>
        <color theme="9"/>
        <rFont val="Verdana"/>
        <family val="2"/>
      </rPr>
      <t xml:space="preserve">Ejecución </t>
    </r>
    <r>
      <rPr>
        <sz val="10"/>
        <rFont val="Verdana"/>
        <family val="2"/>
      </rPr>
      <t xml:space="preserve">y </t>
    </r>
    <r>
      <rPr>
        <b/>
        <sz val="10"/>
        <color theme="9"/>
        <rFont val="Verdana"/>
        <family val="2"/>
      </rPr>
      <t>Operación</t>
    </r>
    <r>
      <rPr>
        <sz val="10"/>
        <rFont val="Verdana"/>
        <family val="2"/>
      </rPr>
      <t xml:space="preserve"> consolidara la informacion suministrada por las Subdirecciones adscritas relacionada con las actividades de</t>
    </r>
    <r>
      <rPr>
        <b/>
        <sz val="10"/>
        <color theme="9"/>
        <rFont val="Verdana"/>
        <family val="2"/>
      </rPr>
      <t xml:space="preserve"> participación</t>
    </r>
    <r>
      <rPr>
        <sz val="10"/>
        <rFont val="Verdana"/>
        <family val="2"/>
      </rPr>
      <t xml:space="preserve"> ciudadana.</t>
    </r>
  </si>
  <si>
    <t>2025I-VBOG-050133 del 15/07/2025 DIRECCIÓN TÉCNICA Y DE ESTRUCTURACIÓN</t>
  </si>
  <si>
    <t>Desarrollar ejercicios semestrales de participación para la identificación y priorización de mejoras de los trámites</t>
  </si>
  <si>
    <t>1. Cronograma (25%)
2. Informe (75%)</t>
  </si>
  <si>
    <t>3.2ParTra</t>
  </si>
  <si>
    <t>Continuación actividad programada en PAAC 2024 con el fin de mejorar y facilitar la relación con la ciudadanía</t>
  </si>
  <si>
    <r>
      <rPr>
        <sz val="10"/>
        <color rgb="FF000000"/>
        <rFont val="Verdana"/>
      </rPr>
      <t>Diseñar e impl</t>
    </r>
    <r>
      <rPr>
        <b/>
        <sz val="10"/>
        <color rgb="FF70AD47"/>
        <rFont val="Verdana"/>
      </rPr>
      <t>eme</t>
    </r>
    <r>
      <rPr>
        <sz val="10"/>
        <color rgb="FF000000"/>
        <rFont val="Verdana"/>
      </rPr>
      <t>ntar un programa para proo</t>
    </r>
    <r>
      <rPr>
        <b/>
        <sz val="10"/>
        <color rgb="FF70AD47"/>
        <rFont val="Verdana"/>
      </rPr>
      <t>mo</t>
    </r>
    <r>
      <rPr>
        <sz val="10"/>
        <color rgb="FF000000"/>
        <rFont val="Verdana"/>
      </rPr>
      <t xml:space="preserve">ver veedurías ciudadanas para el control y la participación </t>
    </r>
  </si>
  <si>
    <r>
      <rPr>
        <sz val="10"/>
        <color rgb="FF000000"/>
        <rFont val="Verdana"/>
      </rPr>
      <t>1. Diseño (25</t>
    </r>
    <r>
      <rPr>
        <b/>
        <sz val="10"/>
        <color rgb="FF70AD47"/>
        <rFont val="Verdana"/>
      </rPr>
      <t>%</t>
    </r>
    <r>
      <rPr>
        <sz val="10"/>
        <color rgb="FF000000"/>
        <rFont val="Verdana"/>
      </rPr>
      <t>)
2. Informe de implementación (75%)</t>
    </r>
  </si>
  <si>
    <t>3.2VeeC</t>
  </si>
  <si>
    <t>Promocionar con piezas gráficas el proceso de rendición de cuentas.</t>
  </si>
  <si>
    <r>
      <rPr>
        <sz val="10"/>
        <color rgb="FF000000"/>
        <rFont val="Verdana"/>
      </rPr>
      <t xml:space="preserve">1. Diseño de piezas graficas (50%)
2. Divulgación Piezas en canales de comunicación externos e internos </t>
    </r>
    <r>
      <rPr>
        <b/>
        <sz val="10"/>
        <color rgb="FF70AD47"/>
        <rFont val="Verdana"/>
      </rPr>
      <t>(50%)</t>
    </r>
  </si>
  <si>
    <t>3.2PiezRdC</t>
  </si>
  <si>
    <t>Publicar piezas gráficas a través de redes sociales institucionales que incentiven la participación ciudadana.</t>
  </si>
  <si>
    <t>3.2PiezPar</t>
  </si>
  <si>
    <t xml:space="preserve">Realizar Consultas previas </t>
  </si>
  <si>
    <t>1. Informe  (100%)</t>
  </si>
  <si>
    <t>3.2ConP</t>
  </si>
  <si>
    <r>
      <t xml:space="preserve">Realizar la Audiencia Pública de Rendición de Cuentas </t>
    </r>
    <r>
      <rPr>
        <b/>
        <sz val="10"/>
        <color theme="9"/>
        <rFont val="Verdana"/>
        <family val="2"/>
      </rPr>
      <t>Institucional</t>
    </r>
  </si>
  <si>
    <r>
      <rPr>
        <sz val="10"/>
        <color rgb="FF000000"/>
        <rFont val="Verdana"/>
      </rPr>
      <t>1. Instrumento</t>
    </r>
    <r>
      <rPr>
        <b/>
        <sz val="10"/>
        <color rgb="FF70AD47"/>
        <rFont val="Verdana"/>
      </rPr>
      <t xml:space="preserve"> seleccionado </t>
    </r>
    <r>
      <rPr>
        <sz val="10"/>
        <color rgb="FF000000"/>
        <rFont val="Verdana"/>
      </rPr>
      <t>(12,5%)
2. Equipo lider capacitado (12,5%)
3. Cronograma divulgado (12.5%)
4. Análisis de encuesta sobre temas para el principal espacio (12,5%)
5. Informe para principal espacio de RDC publicado (25%)
6.Responder los compromisos adquiridos en un espacio de interacción con la ciudadanía 2025</t>
    </r>
    <r>
      <rPr>
        <b/>
        <sz val="10"/>
        <color rgb="FF70AD47"/>
        <rFont val="Verdana"/>
      </rPr>
      <t xml:space="preserve"> (documentado en el prodducto 5)
</t>
    </r>
    <r>
      <rPr>
        <sz val="10"/>
        <color rgb="FF000000"/>
        <rFont val="Verdana"/>
      </rPr>
      <t>7.Informe de Resultados del principal espacio de RDC publicado (25%)</t>
    </r>
  </si>
  <si>
    <t>3.2PpalRdC</t>
  </si>
  <si>
    <r>
      <t>Oficina Asesora de Planeación y Subdirección</t>
    </r>
    <r>
      <rPr>
        <b/>
        <sz val="10"/>
        <color theme="9"/>
        <rFont val="Verdana"/>
        <family val="2"/>
      </rPr>
      <t xml:space="preserve"> General</t>
    </r>
  </si>
  <si>
    <t xml:space="preserve"> Elaborar informe de resultados del programa de fomento de los valores institucionales que hace parte del Plan de Bienestar e incentivos institucionales invias 2025</t>
  </si>
  <si>
    <t>1. Informe de seguimiento a la ejecución del Programa de Valores Institucionales INVIAS 2025.</t>
  </si>
  <si>
    <t>3.3SegVal</t>
  </si>
  <si>
    <t>Subdirección de Gestión Humana</t>
  </si>
  <si>
    <t>Aplicar la herramienta de identificación de apropiación de los valores institucionales</t>
  </si>
  <si>
    <t>1. Virtualización de la herramienta dispuesta por el DAFP (50%)
2. Informe de resultados de implementación de la herramienta (50%)</t>
  </si>
  <si>
    <t>3.3HerApV</t>
  </si>
  <si>
    <t>Promover la participación de los servidores públicos y colaboradores en la realización del curso de integridad, transparencia y lucha contra la corrupción, ofertado por el DAFP</t>
  </si>
  <si>
    <t xml:space="preserve">1. Divulgación del curso mediante comunicaciones internas (75%)
2. Reporte de servidores públicos y colaboradores certificados en el curso durante la vigencia. (25%) </t>
  </si>
  <si>
    <t>3.3CurInt</t>
  </si>
  <si>
    <t>2025I-VBOG-045456 del 01/07/2025 SUBDIRECCION GENERAL y 2025I-VBOG-045944 del 02/07/2025 de la SECRETARIA GENERAL</t>
  </si>
  <si>
    <t>Realizar campañas para fomentar la cultura de Integridad en los servidores públicos y contratista</t>
  </si>
  <si>
    <t>1. Diseño de Campaña (50%)
2. Divulgación y Ejecución Campañas (50%)</t>
  </si>
  <si>
    <t>3.3CampInt</t>
  </si>
  <si>
    <t>Subdirección General y Dirección Jurídica</t>
  </si>
  <si>
    <t>Correo 04/08/2025 Dra. Luz Dary Caro</t>
  </si>
  <si>
    <t>Realizar sensibilización a los funcionarios y colaboradores del Invias, en prevención de hechos que puedan constituir faltas disciplinarias</t>
  </si>
  <si>
    <r>
      <rPr>
        <sz val="10"/>
        <color rgb="FF000000"/>
        <rFont val="Verdana"/>
      </rPr>
      <t xml:space="preserve">1. Pieza gráfica divulgada a través de correo electrónico.       
2. Charla de prevención </t>
    </r>
    <r>
      <rPr>
        <b/>
        <sz val="10"/>
        <color rgb="FF70AD47"/>
        <rFont val="Verdana"/>
      </rPr>
      <t xml:space="preserve"> de hechos</t>
    </r>
    <r>
      <rPr>
        <sz val="10"/>
        <color rgb="FF000000"/>
        <rFont val="Verdana"/>
      </rPr>
      <t xml:space="preserve"> que puedan constituir faltas disciplinarias. (50% cada una)</t>
    </r>
  </si>
  <si>
    <t>3.3SesPrev</t>
  </si>
  <si>
    <t>Realizar informe respecto a la recepción y gestión de los conflictos de intereses o impedimentos declarados durante la vigencia</t>
  </si>
  <si>
    <t>1. Informe trimestral respecto a la recepción y gestión de los conflictos de intereses o impedimentos</t>
  </si>
  <si>
    <t>3.3InfConf</t>
  </si>
  <si>
    <t>Secretaría General - Grupo Buen Gobierno</t>
  </si>
  <si>
    <t>2025I-VBOG-043300 del 20/06/2025 DIRECCIÓN JURÍDICA y 2025I-VBOG-057451 del 05/08/2025 DIRECCIÓN JURÍDICA</t>
  </si>
  <si>
    <t>Actualización de la Guía - Reglamento Interno de Cartera</t>
  </si>
  <si>
    <r>
      <rPr>
        <sz val="10"/>
        <color rgb="FF000000"/>
        <rFont val="Verdana"/>
      </rPr>
      <t xml:space="preserve">Borrador - Guía Reglamento Interno de Cartera </t>
    </r>
    <r>
      <rPr>
        <b/>
        <sz val="10"/>
        <color rgb="FF70AD47"/>
        <rFont val="Verdana"/>
      </rPr>
      <t xml:space="preserve">(50%) </t>
    </r>
    <r>
      <rPr>
        <sz val="10"/>
        <color rgb="FF000000"/>
        <rFont val="Verdana"/>
      </rPr>
      <t xml:space="preserve">/ Socialización Guía actualizada </t>
    </r>
    <r>
      <rPr>
        <b/>
        <sz val="10"/>
        <color rgb="FF70AD47"/>
        <rFont val="Verdana"/>
      </rPr>
      <t>(50%)</t>
    </r>
  </si>
  <si>
    <t>4.GuiaCar</t>
  </si>
  <si>
    <t xml:space="preserve">Subdirección de Defensa Jurídica y Subdirección Financiera </t>
  </si>
  <si>
    <t>Realizar mesas de trabajo sobre servicio al ciudadano y PQRD en Direcciones Territoriales</t>
  </si>
  <si>
    <t>1. Mesas de trabajo realizadas en Direcciones Territoriales (100%)</t>
  </si>
  <si>
    <t>4.MesPQRD</t>
  </si>
  <si>
    <t>Continuación actividad programada en PAAC 2024
Según las conclusiones del informe aportado :
" Teniendo en cuenta los resultados que se han presentado según el porcentaje​ de respuestas en término e índices de cumplimiento a los Derechos de Petición, se debe​ continuar con las mesas de trabajo, talleres, capacitaciones y generación de alertas e​  informes sobre peticiones en trámite a las dependencias."</t>
  </si>
  <si>
    <t xml:space="preserve"> Subdirección Administrativa - Grupo Atención y Relacionamiento Ciudadano</t>
  </si>
  <si>
    <t>Cuantificar los costos administrativos de cada trámite e identificar mejoras en los procedimientos internos para reducirlos</t>
  </si>
  <si>
    <r>
      <rPr>
        <i/>
        <sz val="10"/>
        <color rgb="FF000000"/>
        <rFont val="Verdana"/>
      </rPr>
      <t>1. Costo promedio por trámite (12,5%)
2. Informe de mejoras potenciales en procedimientos internos asociados a trámites (12,5%)
3. Actualización (simplificación ) de procedimientos asociados a trámites (</t>
    </r>
    <r>
      <rPr>
        <b/>
        <i/>
        <sz val="10"/>
        <color rgb="FF70AD47"/>
        <rFont val="Verdana"/>
      </rPr>
      <t>2</t>
    </r>
    <r>
      <rPr>
        <i/>
        <sz val="10"/>
        <color rgb="FF000000"/>
        <rFont val="Verdana"/>
      </rPr>
      <t>5%)
4. Divulgación procedimientos actualizados (25%)</t>
    </r>
  </si>
  <si>
    <t>4.CosTram</t>
  </si>
  <si>
    <t>Reportar avances en la implementación de la estrategia de racionalización de trámites</t>
  </si>
  <si>
    <t>1. Matriz de seguimiento trimestral a la estrategia de racionalización de trámites</t>
  </si>
  <si>
    <t>4.RepRac</t>
  </si>
  <si>
    <t>Según las etapas de ejecución de la estrategia definidas por el DAFP a través del SUIT y las fechas programadas para la ejecución de esta.</t>
  </si>
  <si>
    <t>Oficina OTIC y Dirección Técnica y de Estructuración - DTE</t>
  </si>
  <si>
    <t>CONTROL DE VERSIONES</t>
  </si>
  <si>
    <t xml:space="preserve">Versión 1. Agosto 28 de 2025.  </t>
  </si>
  <si>
    <t>Aprobada durante sesión del Comité Institucional de Gestión y Desempeño celebrada el 28 de agosto de 2025.</t>
  </si>
  <si>
    <t>Versión 1.1. Septiembre 25 de 2025.</t>
  </si>
  <si>
    <t xml:space="preserve">Ajustes de digitación y redacción menores, identificados por la Subdirección General y la Oficina Asesora de Planeación. </t>
  </si>
  <si>
    <t>1.1 Gestión de riesgos para la integridad pública</t>
  </si>
  <si>
    <t>1.2 Gestión de riesgos de LA/FT/FP</t>
  </si>
  <si>
    <t>3. Estado abierto</t>
  </si>
  <si>
    <t>3.1 Acceso a información pública (Transparencia activa, Transparencia pasiva y Accesibilidad)</t>
  </si>
  <si>
    <t>3.2 Integridad pública y cultura de la legalidad</t>
  </si>
  <si>
    <t>3.3 Dialogo y corresponsabilidad (Control social eficiente, Rendición de cuentas efectiva y Participación ciudadana incidente)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</si>
</sst>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font>
      <sz val="11"/>
      <color theme="1"/>
      <name val="Calibri"/>
      <family val="2"/>
      <scheme val="minor"/>
    </font>
    <font>
      <b/>
      <sz val="11"/>
      <color theme="1"/>
      <name val="Calibri"/>
      <family val="2"/>
      <scheme val="minor"/>
    </font>
    <font>
      <sz val="10"/>
      <name val="Arial"/>
      <family val="2"/>
    </font>
    <font>
      <sz val="11"/>
      <name val="Calibri"/>
      <family val="2"/>
      <scheme val="minor"/>
    </font>
    <font>
      <sz val="11"/>
      <color theme="1"/>
      <name val="Calibri"/>
      <family val="2"/>
      <scheme val="minor"/>
    </font>
    <font>
      <b/>
      <sz val="14"/>
      <color theme="1"/>
      <name val="Calibri"/>
      <family val="2"/>
      <scheme val="minor"/>
    </font>
    <font>
      <sz val="11"/>
      <color rgb="FFFF0000"/>
      <name val="Calibri"/>
      <family val="2"/>
      <scheme val="minor"/>
    </font>
    <font>
      <sz val="11"/>
      <color theme="0"/>
      <name val="Calibri"/>
      <family val="2"/>
      <scheme val="minor"/>
    </font>
    <font>
      <sz val="9"/>
      <color theme="0"/>
      <name val="Calibri"/>
      <family val="2"/>
      <scheme val="minor"/>
    </font>
    <font>
      <b/>
      <sz val="14"/>
      <color rgb="FFFF0000"/>
      <name val="Calibri"/>
      <family val="2"/>
      <scheme val="minor"/>
    </font>
    <font>
      <sz val="8"/>
      <name val="Calibri"/>
      <family val="2"/>
      <scheme val="minor"/>
    </font>
    <font>
      <sz val="12"/>
      <color theme="1"/>
      <name val="Calibri"/>
      <family val="2"/>
      <scheme val="minor"/>
    </font>
    <font>
      <sz val="11"/>
      <color theme="1"/>
      <name val="Verdana"/>
      <family val="2"/>
    </font>
    <font>
      <sz val="11"/>
      <color theme="0"/>
      <name val="Verdana"/>
      <family val="2"/>
    </font>
    <font>
      <sz val="11"/>
      <color rgb="FFFF0000"/>
      <name val="Verdana"/>
      <family val="2"/>
    </font>
    <font>
      <b/>
      <sz val="11"/>
      <name val="Verdana"/>
      <family val="2"/>
    </font>
    <font>
      <sz val="11"/>
      <name val="Verdana"/>
      <family val="2"/>
    </font>
    <font>
      <b/>
      <sz val="11"/>
      <color theme="1"/>
      <name val="Verdana"/>
      <family val="2"/>
    </font>
    <font>
      <b/>
      <sz val="10"/>
      <name val="Verdana"/>
      <family val="2"/>
    </font>
    <font>
      <sz val="10"/>
      <color theme="1"/>
      <name val="Verdana"/>
      <family val="2"/>
    </font>
    <font>
      <sz val="10"/>
      <color theme="0"/>
      <name val="Verdana"/>
      <family val="2"/>
    </font>
    <font>
      <sz val="10"/>
      <color rgb="FFFF0000"/>
      <name val="Verdana"/>
      <family val="2"/>
    </font>
    <font>
      <b/>
      <sz val="10"/>
      <color theme="1"/>
      <name val="Verdana"/>
      <family val="2"/>
    </font>
    <font>
      <sz val="10"/>
      <name val="Verdana"/>
      <family val="2"/>
    </font>
    <font>
      <sz val="10"/>
      <color rgb="FF000000"/>
      <name val="Verdana"/>
      <family val="2"/>
    </font>
    <font>
      <i/>
      <sz val="10"/>
      <name val="Verdana"/>
      <family val="2"/>
    </font>
    <font>
      <i/>
      <sz val="10"/>
      <color theme="1"/>
      <name val="Verdana"/>
      <family val="2"/>
    </font>
    <font>
      <sz val="10"/>
      <color theme="9"/>
      <name val="Verdana"/>
      <family val="2"/>
    </font>
    <font>
      <b/>
      <sz val="10"/>
      <color theme="9"/>
      <name val="Verdana"/>
      <family val="2"/>
    </font>
    <font>
      <sz val="11"/>
      <name val="Candara"/>
      <family val="2"/>
    </font>
    <font>
      <b/>
      <sz val="14"/>
      <color theme="1"/>
      <name val="Verdana"/>
      <family val="2"/>
    </font>
    <font>
      <b/>
      <sz val="14"/>
      <name val="Verdana"/>
      <family val="2"/>
    </font>
    <font>
      <sz val="9"/>
      <name val="Verdana"/>
      <family val="2"/>
    </font>
    <font>
      <b/>
      <sz val="18"/>
      <name val="Verdana"/>
      <family val="2"/>
    </font>
    <font>
      <shadow/>
      <sz val="10"/>
      <name val="Verdana"/>
      <family val="2"/>
    </font>
    <font>
      <b/>
      <sz val="10"/>
      <color theme="5"/>
      <name val="Verdana"/>
      <family val="2"/>
    </font>
    <font>
      <b/>
      <sz val="11"/>
      <color theme="9"/>
      <name val="Candara"/>
      <family val="2"/>
    </font>
    <font>
      <sz val="10"/>
      <color rgb="FF000000"/>
      <name val="Verdana"/>
    </font>
    <font>
      <b/>
      <sz val="10"/>
      <color rgb="FF70AD47"/>
      <name val="Verdana"/>
    </font>
    <font>
      <sz val="10"/>
      <name val="Verdana"/>
    </font>
    <font>
      <i/>
      <sz val="10"/>
      <color rgb="FF000000"/>
      <name val="Verdana"/>
    </font>
    <font>
      <b/>
      <i/>
      <sz val="10"/>
      <color rgb="FF70AD47"/>
      <name val="Verdana"/>
    </font>
    <font>
      <i/>
      <sz val="10"/>
      <name val="Verdana"/>
    </font>
  </fonts>
  <fills count="7">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6"/>
        <bgColor indexed="64"/>
      </patternFill>
    </fill>
    <fill>
      <patternFill patternType="solid">
        <fgColor theme="5" tint="0.79998168889431442"/>
        <bgColor indexed="64"/>
      </patternFill>
    </fill>
    <fill>
      <patternFill patternType="solid">
        <fgColor theme="1"/>
        <bgColor indexed="64"/>
      </patternFill>
    </fill>
  </fills>
  <borders count="34">
    <border>
      <left/>
      <right/>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theme="1"/>
      </top>
      <bottom/>
      <diagonal/>
    </border>
    <border>
      <left style="medium">
        <color indexed="64"/>
      </left>
      <right style="thin">
        <color indexed="64"/>
      </right>
      <top style="thin">
        <color theme="1"/>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5">
    <xf numFmtId="0" fontId="0" fillId="0" borderId="0"/>
    <xf numFmtId="0" fontId="2" fillId="0" borderId="0"/>
    <xf numFmtId="9" fontId="4" fillId="0" borderId="0" applyFont="0" applyFill="0" applyBorder="0" applyAlignment="0" applyProtection="0"/>
    <xf numFmtId="0" fontId="11" fillId="0" borderId="0"/>
    <xf numFmtId="9" fontId="11" fillId="0" borderId="0" applyFont="0" applyFill="0" applyBorder="0" applyAlignment="0" applyProtection="0"/>
  </cellStyleXfs>
  <cellXfs count="191">
    <xf numFmtId="0" fontId="0" fillId="0" borderId="0" xfId="0"/>
    <xf numFmtId="0" fontId="0" fillId="2" borderId="0" xfId="0" applyFill="1"/>
    <xf numFmtId="0" fontId="3" fillId="2" borderId="0" xfId="0" applyFont="1" applyFill="1"/>
    <xf numFmtId="0" fontId="6" fillId="2" borderId="0" xfId="0" applyFont="1" applyFill="1"/>
    <xf numFmtId="0" fontId="7" fillId="2" borderId="0" xfId="0" applyFont="1" applyFill="1"/>
    <xf numFmtId="9" fontId="0" fillId="2" borderId="0" xfId="2" applyFont="1" applyFill="1"/>
    <xf numFmtId="10" fontId="0" fillId="2" borderId="0" xfId="2" applyNumberFormat="1" applyFont="1" applyFill="1"/>
    <xf numFmtId="10" fontId="0" fillId="2" borderId="0" xfId="0" applyNumberFormat="1" applyFill="1"/>
    <xf numFmtId="0" fontId="7" fillId="0" borderId="0" xfId="0" applyFont="1"/>
    <xf numFmtId="164" fontId="7" fillId="2" borderId="0" xfId="2" applyNumberFormat="1" applyFont="1" applyFill="1"/>
    <xf numFmtId="164" fontId="7" fillId="0" borderId="0" xfId="0" applyNumberFormat="1" applyFont="1"/>
    <xf numFmtId="0" fontId="6" fillId="0" borderId="0" xfId="0" applyFont="1"/>
    <xf numFmtId="9" fontId="7" fillId="0" borderId="0" xfId="2" applyFont="1"/>
    <xf numFmtId="164" fontId="7" fillId="2" borderId="0" xfId="0" applyNumberFormat="1" applyFont="1" applyFill="1"/>
    <xf numFmtId="0" fontId="8" fillId="2" borderId="0" xfId="0" applyFont="1" applyFill="1"/>
    <xf numFmtId="9" fontId="7" fillId="2" borderId="0" xfId="0" applyNumberFormat="1" applyFont="1" applyFill="1"/>
    <xf numFmtId="1" fontId="6" fillId="2" borderId="0" xfId="0" applyNumberFormat="1" applyFont="1" applyFill="1"/>
    <xf numFmtId="0" fontId="6" fillId="2" borderId="14" xfId="0" applyFont="1" applyFill="1" applyBorder="1" applyAlignment="1">
      <alignment horizontal="left" vertical="center" wrapText="1"/>
    </xf>
    <xf numFmtId="0" fontId="6" fillId="2" borderId="20" xfId="0" applyFont="1" applyFill="1" applyBorder="1" applyAlignment="1">
      <alignment horizontal="left" vertical="center"/>
    </xf>
    <xf numFmtId="164" fontId="6" fillId="2" borderId="0" xfId="0" applyNumberFormat="1" applyFont="1" applyFill="1"/>
    <xf numFmtId="9" fontId="6" fillId="0" borderId="0" xfId="2" applyFont="1"/>
    <xf numFmtId="9" fontId="6" fillId="0" borderId="0" xfId="0" applyNumberFormat="1" applyFont="1"/>
    <xf numFmtId="164" fontId="6" fillId="0" borderId="0" xfId="2" applyNumberFormat="1" applyFont="1"/>
    <xf numFmtId="164" fontId="7" fillId="2" borderId="0" xfId="2" applyNumberFormat="1" applyFont="1" applyFill="1" applyBorder="1"/>
    <xf numFmtId="0" fontId="12" fillId="0" borderId="0" xfId="0" applyFont="1"/>
    <xf numFmtId="0" fontId="13" fillId="0" borderId="0" xfId="0" applyFont="1"/>
    <xf numFmtId="0" fontId="14" fillId="0" borderId="0" xfId="0" applyFont="1"/>
    <xf numFmtId="0" fontId="16" fillId="0" borderId="0" xfId="0" applyFont="1"/>
    <xf numFmtId="0" fontId="19" fillId="0" borderId="0" xfId="0" applyFont="1"/>
    <xf numFmtId="0" fontId="23" fillId="0" borderId="0" xfId="0" applyFont="1"/>
    <xf numFmtId="164" fontId="22" fillId="5" borderId="16" xfId="2" applyNumberFormat="1" applyFont="1" applyFill="1" applyBorder="1" applyAlignment="1" applyProtection="1">
      <alignment horizontal="center" vertical="center" textRotation="90" wrapText="1"/>
    </xf>
    <xf numFmtId="0" fontId="24" fillId="0" borderId="0" xfId="0" applyFont="1" applyAlignment="1">
      <alignment vertical="center"/>
    </xf>
    <xf numFmtId="0" fontId="23" fillId="0" borderId="0" xfId="0" applyFont="1" applyAlignment="1">
      <alignment horizontal="right"/>
    </xf>
    <xf numFmtId="164" fontId="23" fillId="0" borderId="0" xfId="0" applyNumberFormat="1" applyFont="1"/>
    <xf numFmtId="0" fontId="12" fillId="2" borderId="0" xfId="0" applyFont="1" applyFill="1"/>
    <xf numFmtId="0" fontId="14" fillId="2" borderId="0" xfId="0" applyFont="1" applyFill="1"/>
    <xf numFmtId="0" fontId="16" fillId="2" borderId="0" xfId="0" applyFont="1" applyFill="1"/>
    <xf numFmtId="0" fontId="15" fillId="2" borderId="0" xfId="0" applyFont="1" applyFill="1"/>
    <xf numFmtId="1" fontId="16" fillId="2" borderId="0" xfId="0" applyNumberFormat="1" applyFont="1" applyFill="1"/>
    <xf numFmtId="164" fontId="16" fillId="2" borderId="0" xfId="2" applyNumberFormat="1" applyFont="1" applyFill="1"/>
    <xf numFmtId="9" fontId="16" fillId="2" borderId="0" xfId="2" applyFont="1" applyFill="1"/>
    <xf numFmtId="9" fontId="16" fillId="0" borderId="0" xfId="0" applyNumberFormat="1" applyFont="1"/>
    <xf numFmtId="164" fontId="16" fillId="2" borderId="0" xfId="0" applyNumberFormat="1" applyFont="1" applyFill="1"/>
    <xf numFmtId="0" fontId="12" fillId="2" borderId="14" xfId="0" applyFont="1" applyFill="1" applyBorder="1" applyAlignment="1">
      <alignment horizontal="left" vertical="center" wrapText="1"/>
    </xf>
    <xf numFmtId="0" fontId="12" fillId="2" borderId="20" xfId="0" applyFont="1" applyFill="1" applyBorder="1" applyAlignment="1">
      <alignment horizontal="left" vertical="center"/>
    </xf>
    <xf numFmtId="9" fontId="12" fillId="2" borderId="0" xfId="2" applyFont="1" applyFill="1"/>
    <xf numFmtId="164" fontId="16" fillId="2" borderId="2" xfId="0" applyNumberFormat="1" applyFont="1" applyFill="1" applyBorder="1"/>
    <xf numFmtId="164" fontId="16" fillId="2" borderId="2" xfId="2" applyNumberFormat="1" applyFont="1" applyFill="1" applyBorder="1"/>
    <xf numFmtId="0" fontId="32" fillId="2" borderId="2" xfId="0" applyFont="1" applyFill="1" applyBorder="1"/>
    <xf numFmtId="164" fontId="16" fillId="2" borderId="3" xfId="0" applyNumberFormat="1" applyFont="1" applyFill="1" applyBorder="1"/>
    <xf numFmtId="164" fontId="15" fillId="2" borderId="2" xfId="0" applyNumberFormat="1" applyFont="1" applyFill="1" applyBorder="1"/>
    <xf numFmtId="0" fontId="22" fillId="3" borderId="29" xfId="0" applyFont="1" applyFill="1" applyBorder="1" applyAlignment="1">
      <alignment horizontal="center" vertical="center" wrapText="1"/>
    </xf>
    <xf numFmtId="0" fontId="22" fillId="3" borderId="30" xfId="0" applyFont="1" applyFill="1" applyBorder="1" applyAlignment="1">
      <alignment horizontal="center" vertical="center" wrapText="1" readingOrder="1"/>
    </xf>
    <xf numFmtId="0" fontId="24" fillId="0" borderId="13" xfId="0" applyFont="1" applyBorder="1" applyAlignment="1">
      <alignment vertical="center" wrapText="1"/>
    </xf>
    <xf numFmtId="0" fontId="24" fillId="0" borderId="7" xfId="0" applyFont="1" applyBorder="1" applyAlignment="1">
      <alignment vertical="center" wrapText="1"/>
    </xf>
    <xf numFmtId="0" fontId="24" fillId="0" borderId="8" xfId="0" applyFont="1" applyBorder="1" applyAlignment="1">
      <alignment vertical="center" wrapText="1"/>
    </xf>
    <xf numFmtId="0" fontId="24" fillId="0" borderId="9" xfId="0" applyFont="1" applyBorder="1" applyAlignment="1">
      <alignment vertical="center" wrapText="1"/>
    </xf>
    <xf numFmtId="164" fontId="18" fillId="0" borderId="0" xfId="2" applyNumberFormat="1" applyFont="1" applyFill="1" applyBorder="1" applyAlignment="1" applyProtection="1"/>
    <xf numFmtId="0" fontId="21" fillId="0" borderId="0" xfId="0" applyFont="1"/>
    <xf numFmtId="0" fontId="20" fillId="0" borderId="0" xfId="0" applyFont="1"/>
    <xf numFmtId="0" fontId="19" fillId="3" borderId="28" xfId="0" applyFont="1" applyFill="1" applyBorder="1" applyAlignment="1">
      <alignment horizontal="center" vertical="center" wrapText="1"/>
    </xf>
    <xf numFmtId="0" fontId="22" fillId="3" borderId="18" xfId="0" applyFont="1" applyFill="1" applyBorder="1" applyAlignment="1">
      <alignment horizontal="center" vertical="center" wrapText="1" readingOrder="1"/>
    </xf>
    <xf numFmtId="0" fontId="22" fillId="3" borderId="16" xfId="0" applyFont="1" applyFill="1" applyBorder="1" applyAlignment="1">
      <alignment horizontal="center" vertical="center" wrapText="1" readingOrder="1"/>
    </xf>
    <xf numFmtId="0" fontId="22" fillId="3" borderId="17" xfId="0" applyFont="1" applyFill="1" applyBorder="1" applyAlignment="1">
      <alignment horizontal="center" vertical="center" wrapText="1" readingOrder="1"/>
    </xf>
    <xf numFmtId="0" fontId="18" fillId="3" borderId="18" xfId="0" applyFont="1" applyFill="1" applyBorder="1" applyAlignment="1">
      <alignment horizontal="center" vertical="center" wrapText="1" readingOrder="1"/>
    </xf>
    <xf numFmtId="0" fontId="18" fillId="3" borderId="15" xfId="0" applyFont="1" applyFill="1" applyBorder="1" applyAlignment="1">
      <alignment horizontal="center" vertical="center" wrapText="1" readingOrder="1"/>
    </xf>
    <xf numFmtId="2" fontId="22" fillId="5" borderId="15" xfId="1" applyNumberFormat="1" applyFont="1" applyFill="1" applyBorder="1" applyAlignment="1">
      <alignment horizontal="center" vertical="center" textRotation="90" wrapText="1"/>
    </xf>
    <xf numFmtId="2" fontId="22" fillId="5" borderId="16" xfId="1" applyNumberFormat="1" applyFont="1" applyFill="1" applyBorder="1" applyAlignment="1">
      <alignment horizontal="center" vertical="center" textRotation="90" wrapText="1"/>
    </xf>
    <xf numFmtId="0" fontId="23" fillId="2" borderId="4" xfId="0" applyFont="1" applyFill="1" applyBorder="1" applyAlignment="1">
      <alignment horizontal="center" vertical="center" wrapText="1" readingOrder="1"/>
    </xf>
    <xf numFmtId="0" fontId="23" fillId="2" borderId="5" xfId="0" applyFont="1" applyFill="1" applyBorder="1" applyAlignment="1">
      <alignment horizontal="center" vertical="center" wrapText="1" readingOrder="1"/>
    </xf>
    <xf numFmtId="0" fontId="23" fillId="2" borderId="23" xfId="0" applyFont="1" applyFill="1" applyBorder="1" applyAlignment="1">
      <alignment horizontal="center" vertical="center" wrapText="1" readingOrder="1"/>
    </xf>
    <xf numFmtId="0" fontId="35" fillId="6" borderId="15" xfId="0" applyFont="1" applyFill="1" applyBorder="1" applyAlignment="1">
      <alignment horizontal="center" vertical="center" wrapText="1" readingOrder="1"/>
    </xf>
    <xf numFmtId="0" fontId="25" fillId="2" borderId="11" xfId="0" applyFont="1" applyFill="1" applyBorder="1" applyAlignment="1" applyProtection="1">
      <alignment horizontal="center" vertical="center" wrapText="1" readingOrder="1"/>
      <protection locked="0"/>
    </xf>
    <xf numFmtId="0" fontId="29" fillId="2" borderId="2" xfId="0" applyFont="1" applyFill="1" applyBorder="1" applyAlignment="1" applyProtection="1">
      <alignment horizontal="center" vertical="center" wrapText="1"/>
      <protection locked="0"/>
    </xf>
    <xf numFmtId="0" fontId="29" fillId="2" borderId="2" xfId="0" applyFont="1" applyFill="1" applyBorder="1" applyAlignment="1" applyProtection="1">
      <alignment vertical="center" wrapText="1"/>
      <protection locked="0"/>
    </xf>
    <xf numFmtId="0" fontId="23" fillId="2" borderId="2" xfId="0" applyFont="1" applyFill="1" applyBorder="1" applyAlignment="1">
      <alignment horizontal="center" vertical="center" wrapText="1"/>
    </xf>
    <xf numFmtId="164" fontId="23" fillId="2" borderId="11" xfId="2" applyNumberFormat="1" applyFont="1" applyFill="1" applyBorder="1" applyAlignment="1" applyProtection="1">
      <alignment horizontal="center" vertical="center" wrapText="1" readingOrder="1"/>
    </xf>
    <xf numFmtId="164" fontId="18" fillId="2" borderId="10" xfId="2" applyNumberFormat="1" applyFont="1" applyFill="1" applyBorder="1" applyAlignment="1" applyProtection="1">
      <alignment horizontal="center" vertical="center" wrapText="1"/>
    </xf>
    <xf numFmtId="164" fontId="18" fillId="2" borderId="11" xfId="2" applyNumberFormat="1" applyFont="1" applyFill="1" applyBorder="1" applyAlignment="1" applyProtection="1">
      <alignment horizontal="center" vertical="center" wrapText="1"/>
    </xf>
    <xf numFmtId="164" fontId="18" fillId="2" borderId="12" xfId="2" applyNumberFormat="1" applyFont="1" applyFill="1" applyBorder="1" applyAlignment="1" applyProtection="1">
      <alignment horizontal="center" vertical="center" wrapText="1"/>
    </xf>
    <xf numFmtId="164" fontId="23" fillId="2" borderId="2" xfId="2" applyNumberFormat="1" applyFont="1" applyFill="1" applyBorder="1" applyAlignment="1" applyProtection="1">
      <alignment horizontal="center" vertical="center" wrapText="1" readingOrder="1"/>
    </xf>
    <xf numFmtId="164" fontId="18" fillId="2" borderId="6" xfId="2" applyNumberFormat="1" applyFont="1" applyFill="1" applyBorder="1" applyAlignment="1" applyProtection="1">
      <alignment horizontal="center" vertical="center" wrapText="1"/>
    </xf>
    <xf numFmtId="164" fontId="18" fillId="2" borderId="2" xfId="2" applyNumberFormat="1" applyFont="1" applyFill="1" applyBorder="1" applyAlignment="1" applyProtection="1">
      <alignment horizontal="center" vertical="center" wrapText="1"/>
    </xf>
    <xf numFmtId="164" fontId="18" fillId="2" borderId="3" xfId="2" applyNumberFormat="1" applyFont="1" applyFill="1" applyBorder="1" applyAlignment="1" applyProtection="1">
      <alignment horizontal="center" vertical="center" wrapText="1"/>
    </xf>
    <xf numFmtId="0" fontId="23" fillId="2" borderId="2" xfId="0" applyFont="1" applyFill="1" applyBorder="1" applyAlignment="1" applyProtection="1">
      <alignment horizontal="center" vertical="center" wrapText="1"/>
      <protection locked="0"/>
    </xf>
    <xf numFmtId="164" fontId="28" fillId="2" borderId="2" xfId="2" applyNumberFormat="1" applyFont="1" applyFill="1" applyBorder="1" applyAlignment="1" applyProtection="1">
      <alignment horizontal="center" vertical="center" wrapText="1"/>
    </xf>
    <xf numFmtId="164" fontId="18" fillId="2" borderId="19" xfId="2" applyNumberFormat="1" applyFont="1" applyFill="1" applyBorder="1" applyAlignment="1" applyProtection="1">
      <alignment horizontal="center" vertical="center" wrapText="1"/>
    </xf>
    <xf numFmtId="164" fontId="18" fillId="2" borderId="7" xfId="2" applyNumberFormat="1" applyFont="1" applyFill="1" applyBorder="1" applyAlignment="1" applyProtection="1">
      <alignment horizontal="center" vertical="center" wrapText="1"/>
    </xf>
    <xf numFmtId="164" fontId="18" fillId="2" borderId="24" xfId="2" applyNumberFormat="1" applyFont="1" applyFill="1" applyBorder="1" applyAlignment="1" applyProtection="1">
      <alignment horizontal="center" vertical="center" wrapText="1"/>
    </xf>
    <xf numFmtId="164" fontId="18" fillId="2" borderId="13" xfId="2" applyNumberFormat="1" applyFont="1" applyFill="1" applyBorder="1" applyAlignment="1" applyProtection="1">
      <alignment horizontal="center" vertical="center" wrapText="1"/>
    </xf>
    <xf numFmtId="164" fontId="23" fillId="2" borderId="7" xfId="2" applyNumberFormat="1" applyFont="1" applyFill="1" applyBorder="1" applyAlignment="1" applyProtection="1">
      <alignment horizontal="center" vertical="center" wrapText="1"/>
    </xf>
    <xf numFmtId="0" fontId="19" fillId="2" borderId="0" xfId="0" applyFont="1" applyFill="1"/>
    <xf numFmtId="0" fontId="23" fillId="2" borderId="0" xfId="0" applyFont="1" applyFill="1"/>
    <xf numFmtId="0" fontId="23" fillId="2" borderId="11" xfId="0" applyFont="1" applyFill="1" applyBorder="1" applyAlignment="1">
      <alignment horizontal="center" vertical="center" wrapText="1"/>
    </xf>
    <xf numFmtId="0" fontId="23" fillId="2" borderId="10" xfId="0" applyFont="1" applyFill="1" applyBorder="1" applyAlignment="1" applyProtection="1">
      <alignment vertical="center" wrapText="1"/>
      <protection locked="0"/>
    </xf>
    <xf numFmtId="0" fontId="23" fillId="2" borderId="11" xfId="0" applyFont="1" applyFill="1" applyBorder="1" applyAlignment="1" applyProtection="1">
      <alignment horizontal="center" vertical="center" wrapText="1" readingOrder="1"/>
      <protection locked="0"/>
    </xf>
    <xf numFmtId="0" fontId="23" fillId="2" borderId="6" xfId="0" applyFont="1" applyFill="1" applyBorder="1" applyAlignment="1" applyProtection="1">
      <alignment vertical="center" wrapText="1"/>
      <protection locked="0"/>
    </xf>
    <xf numFmtId="0" fontId="23" fillId="2" borderId="2" xfId="0" applyFont="1" applyFill="1" applyBorder="1" applyAlignment="1" applyProtection="1">
      <alignment vertical="center" wrapText="1" readingOrder="1"/>
      <protection locked="0"/>
    </xf>
    <xf numFmtId="0" fontId="23" fillId="2" borderId="2" xfId="0" applyFont="1" applyFill="1" applyBorder="1" applyAlignment="1" applyProtection="1">
      <alignment horizontal="center" vertical="center" wrapText="1" readingOrder="1"/>
      <protection locked="0"/>
    </xf>
    <xf numFmtId="0" fontId="18" fillId="2" borderId="2" xfId="0" applyFont="1" applyFill="1" applyBorder="1" applyAlignment="1" applyProtection="1">
      <alignment horizontal="center" vertical="center" wrapText="1" readingOrder="1"/>
      <protection locked="0"/>
    </xf>
    <xf numFmtId="0" fontId="23" fillId="2" borderId="2" xfId="0" applyFont="1" applyFill="1" applyBorder="1" applyAlignment="1" applyProtection="1">
      <alignment vertical="center" wrapText="1"/>
      <protection locked="0"/>
    </xf>
    <xf numFmtId="0" fontId="25" fillId="2" borderId="2" xfId="0" applyFont="1" applyFill="1" applyBorder="1" applyAlignment="1" applyProtection="1">
      <alignment horizontal="center" vertical="center" wrapText="1" readingOrder="1"/>
      <protection locked="0"/>
    </xf>
    <xf numFmtId="0" fontId="34" fillId="2" borderId="2" xfId="0" applyFont="1" applyFill="1" applyBorder="1" applyAlignment="1" applyProtection="1">
      <alignment vertical="center" wrapText="1" readingOrder="1"/>
      <protection locked="0"/>
    </xf>
    <xf numFmtId="0" fontId="34" fillId="2" borderId="2" xfId="0" applyFont="1" applyFill="1" applyBorder="1" applyAlignment="1" applyProtection="1">
      <alignment horizontal="center" vertical="center" wrapText="1" readingOrder="1"/>
      <protection locked="0"/>
    </xf>
    <xf numFmtId="2" fontId="23" fillId="2" borderId="11" xfId="0" applyNumberFormat="1" applyFont="1" applyFill="1" applyBorder="1" applyAlignment="1" applyProtection="1">
      <alignment horizontal="center" vertical="center" wrapText="1" readingOrder="1"/>
      <protection locked="0"/>
    </xf>
    <xf numFmtId="2" fontId="23" fillId="2" borderId="2" xfId="0" applyNumberFormat="1" applyFont="1" applyFill="1" applyBorder="1" applyAlignment="1" applyProtection="1">
      <alignment horizontal="center" vertical="center" wrapText="1" readingOrder="1"/>
      <protection locked="0"/>
    </xf>
    <xf numFmtId="0" fontId="29" fillId="2" borderId="2" xfId="0" applyFont="1" applyFill="1" applyBorder="1" applyAlignment="1" applyProtection="1">
      <alignment horizontal="left" vertical="center" wrapText="1"/>
      <protection locked="0"/>
    </xf>
    <xf numFmtId="0" fontId="23" fillId="2" borderId="8" xfId="0" applyFont="1" applyFill="1" applyBorder="1" applyAlignment="1" applyProtection="1">
      <alignment vertical="center" wrapText="1"/>
      <protection locked="0"/>
    </xf>
    <xf numFmtId="0" fontId="23" fillId="2" borderId="31" xfId="0" applyFont="1" applyFill="1" applyBorder="1" applyAlignment="1" applyProtection="1">
      <alignment vertical="center" wrapText="1"/>
      <protection locked="0"/>
    </xf>
    <xf numFmtId="0" fontId="23" fillId="2" borderId="31" xfId="0" applyFont="1" applyFill="1" applyBorder="1" applyAlignment="1" applyProtection="1">
      <alignment horizontal="center" vertical="center" wrapText="1" readingOrder="1"/>
      <protection locked="0"/>
    </xf>
    <xf numFmtId="2" fontId="23" fillId="2" borderId="31" xfId="0" applyNumberFormat="1" applyFont="1" applyFill="1" applyBorder="1" applyAlignment="1" applyProtection="1">
      <alignment horizontal="center" vertical="center" wrapText="1" readingOrder="1"/>
      <protection locked="0"/>
    </xf>
    <xf numFmtId="164" fontId="23" fillId="2" borderId="31" xfId="2" applyNumberFormat="1" applyFont="1" applyFill="1" applyBorder="1" applyAlignment="1" applyProtection="1">
      <alignment horizontal="center" vertical="center" wrapText="1" readingOrder="1"/>
    </xf>
    <xf numFmtId="0" fontId="26" fillId="2" borderId="0" xfId="0" applyFont="1" applyFill="1"/>
    <xf numFmtId="0" fontId="27" fillId="2" borderId="0" xfId="0" applyFont="1" applyFill="1"/>
    <xf numFmtId="0" fontId="23" fillId="2" borderId="11" xfId="0" applyFont="1" applyFill="1" applyBorder="1" applyAlignment="1" applyProtection="1">
      <alignment vertical="center" wrapText="1"/>
      <protection locked="0"/>
    </xf>
    <xf numFmtId="0" fontId="25" fillId="2" borderId="31" xfId="0" applyFont="1" applyFill="1" applyBorder="1" applyAlignment="1" applyProtection="1">
      <alignment horizontal="center" vertical="center" wrapText="1" readingOrder="1"/>
      <protection locked="0"/>
    </xf>
    <xf numFmtId="0" fontId="34" fillId="2" borderId="31" xfId="0" applyFont="1" applyFill="1" applyBorder="1" applyAlignment="1" applyProtection="1">
      <alignment vertical="center" wrapText="1" readingOrder="1"/>
      <protection locked="0"/>
    </xf>
    <xf numFmtId="0" fontId="23" fillId="2" borderId="32" xfId="0" applyFont="1" applyFill="1" applyBorder="1" applyAlignment="1" applyProtection="1">
      <alignment vertical="center" wrapText="1"/>
      <protection locked="0"/>
    </xf>
    <xf numFmtId="0" fontId="23" fillId="2" borderId="32" xfId="0" applyFont="1" applyFill="1" applyBorder="1" applyAlignment="1" applyProtection="1">
      <alignment horizontal="center" vertical="center" wrapText="1" readingOrder="1"/>
      <protection locked="0"/>
    </xf>
    <xf numFmtId="2" fontId="23" fillId="2" borderId="32" xfId="0" applyNumberFormat="1" applyFont="1" applyFill="1" applyBorder="1" applyAlignment="1" applyProtection="1">
      <alignment horizontal="center" vertical="center" wrapText="1" readingOrder="1"/>
      <protection locked="0"/>
    </xf>
    <xf numFmtId="164" fontId="23" fillId="2" borderId="32" xfId="2" applyNumberFormat="1" applyFont="1" applyFill="1" applyBorder="1" applyAlignment="1" applyProtection="1">
      <alignment horizontal="center" vertical="center" wrapText="1" readingOrder="1"/>
    </xf>
    <xf numFmtId="0" fontId="34" fillId="2" borderId="11" xfId="0" applyFont="1" applyFill="1" applyBorder="1" applyAlignment="1" applyProtection="1">
      <alignment vertical="center" wrapText="1" readingOrder="1"/>
      <protection locked="0"/>
    </xf>
    <xf numFmtId="9" fontId="25" fillId="2" borderId="31" xfId="0" applyNumberFormat="1" applyFont="1" applyFill="1" applyBorder="1" applyAlignment="1" applyProtection="1">
      <alignment horizontal="center" vertical="center" wrapText="1" readingOrder="1"/>
      <protection locked="0"/>
    </xf>
    <xf numFmtId="0" fontId="28" fillId="2" borderId="2" xfId="0" applyFont="1" applyFill="1" applyBorder="1" applyAlignment="1" applyProtection="1">
      <alignment vertical="center" wrapText="1" readingOrder="1"/>
      <protection locked="0"/>
    </xf>
    <xf numFmtId="0" fontId="39" fillId="2" borderId="31" xfId="0" applyFont="1" applyFill="1" applyBorder="1" applyAlignment="1" applyProtection="1">
      <alignment horizontal="center" vertical="center" wrapText="1" readingOrder="1"/>
      <protection locked="0"/>
    </xf>
    <xf numFmtId="0" fontId="39" fillId="2" borderId="2" xfId="0" applyFont="1" applyFill="1" applyBorder="1" applyAlignment="1" applyProtection="1">
      <alignment horizontal="center" vertical="center" wrapText="1" readingOrder="1"/>
      <protection locked="0"/>
    </xf>
    <xf numFmtId="0" fontId="42" fillId="2" borderId="2" xfId="0" applyFont="1" applyFill="1" applyBorder="1" applyAlignment="1" applyProtection="1">
      <alignment horizontal="center" vertical="center" wrapText="1" readingOrder="1"/>
      <protection locked="0"/>
    </xf>
    <xf numFmtId="0" fontId="39" fillId="2" borderId="11" xfId="0" applyFont="1" applyFill="1" applyBorder="1" applyAlignment="1" applyProtection="1">
      <alignment horizontal="center" vertical="center" wrapText="1" readingOrder="1"/>
      <protection locked="0"/>
    </xf>
    <xf numFmtId="2" fontId="27" fillId="2" borderId="2" xfId="0" applyNumberFormat="1" applyFont="1" applyFill="1" applyBorder="1" applyAlignment="1" applyProtection="1">
      <alignment horizontal="center" vertical="center" wrapText="1" readingOrder="1"/>
      <protection locked="0"/>
    </xf>
    <xf numFmtId="164" fontId="22" fillId="5" borderId="17" xfId="2" applyNumberFormat="1" applyFont="1" applyFill="1" applyBorder="1" applyAlignment="1" applyProtection="1">
      <alignment horizontal="center" vertical="center" textRotation="90" wrapText="1"/>
    </xf>
    <xf numFmtId="164" fontId="23" fillId="2" borderId="3" xfId="2" applyNumberFormat="1" applyFont="1" applyFill="1" applyBorder="1" applyAlignment="1" applyProtection="1">
      <alignment horizontal="center" vertical="center" wrapText="1" readingOrder="1"/>
    </xf>
    <xf numFmtId="164" fontId="23" fillId="2" borderId="33" xfId="2" applyNumberFormat="1" applyFont="1" applyFill="1" applyBorder="1" applyAlignment="1" applyProtection="1">
      <alignment horizontal="center" vertical="center" wrapText="1" readingOrder="1"/>
    </xf>
    <xf numFmtId="164" fontId="23" fillId="2" borderId="12" xfId="2" applyNumberFormat="1" applyFont="1" applyFill="1" applyBorder="1" applyAlignment="1" applyProtection="1">
      <alignment horizontal="center" vertical="center" wrapText="1" readingOrder="1"/>
    </xf>
    <xf numFmtId="164" fontId="23" fillId="2" borderId="1" xfId="2" applyNumberFormat="1" applyFont="1" applyFill="1" applyBorder="1" applyAlignment="1" applyProtection="1">
      <alignment horizontal="center" vertical="center" wrapText="1" readingOrder="1"/>
    </xf>
    <xf numFmtId="164" fontId="18" fillId="2" borderId="8" xfId="2" applyNumberFormat="1" applyFont="1" applyFill="1" applyBorder="1" applyAlignment="1" applyProtection="1">
      <alignment horizontal="center" vertical="center" wrapText="1"/>
    </xf>
    <xf numFmtId="164" fontId="18" fillId="2" borderId="31" xfId="2" applyNumberFormat="1" applyFont="1" applyFill="1" applyBorder="1" applyAlignment="1" applyProtection="1">
      <alignment horizontal="center" vertical="center" wrapText="1"/>
    </xf>
    <xf numFmtId="0" fontId="23" fillId="2" borderId="31" xfId="0" applyFont="1" applyFill="1" applyBorder="1" applyAlignment="1">
      <alignment horizontal="center" vertical="center" wrapText="1"/>
    </xf>
    <xf numFmtId="164" fontId="18" fillId="2" borderId="9" xfId="2" applyNumberFormat="1" applyFont="1" applyFill="1" applyBorder="1" applyAlignment="1" applyProtection="1">
      <alignment horizontal="center" vertical="center" wrapText="1"/>
    </xf>
    <xf numFmtId="164" fontId="18" fillId="2" borderId="20" xfId="2" applyNumberFormat="1" applyFont="1" applyFill="1" applyBorder="1" applyAlignment="1" applyProtection="1">
      <alignment horizontal="center" vertical="center" wrapText="1"/>
    </xf>
    <xf numFmtId="0" fontId="23" fillId="0" borderId="2" xfId="0" applyFont="1" applyBorder="1" applyAlignment="1" applyProtection="1">
      <alignment horizontal="center" vertical="center" wrapText="1" readingOrder="1"/>
      <protection locked="0"/>
    </xf>
    <xf numFmtId="0" fontId="28" fillId="2" borderId="2" xfId="0" applyFont="1" applyFill="1" applyBorder="1" applyAlignment="1" applyProtection="1">
      <alignment horizontal="center" vertical="center" wrapText="1" readingOrder="1"/>
      <protection locked="0"/>
    </xf>
    <xf numFmtId="0" fontId="6" fillId="2" borderId="1" xfId="0" applyFont="1" applyFill="1" applyBorder="1" applyAlignment="1">
      <alignment horizontal="left" vertical="center" wrapText="1"/>
    </xf>
    <xf numFmtId="0" fontId="6" fillId="2" borderId="21" xfId="0" applyFont="1" applyFill="1" applyBorder="1" applyAlignment="1">
      <alignment horizontal="left" vertical="center"/>
    </xf>
    <xf numFmtId="0" fontId="6" fillId="2" borderId="22" xfId="0" applyFont="1" applyFill="1" applyBorder="1" applyAlignment="1">
      <alignment horizontal="left" vertical="center"/>
    </xf>
    <xf numFmtId="0" fontId="5" fillId="2" borderId="0" xfId="0" applyFont="1" applyFill="1" applyAlignment="1">
      <alignment horizontal="center"/>
    </xf>
    <xf numFmtId="0" fontId="9" fillId="2" borderId="0" xfId="0" applyFont="1" applyFill="1" applyAlignment="1">
      <alignment horizontal="center"/>
    </xf>
    <xf numFmtId="0" fontId="7" fillId="2" borderId="0" xfId="0" applyFont="1" applyFill="1" applyAlignment="1">
      <alignment horizontal="center"/>
    </xf>
    <xf numFmtId="0" fontId="7" fillId="2" borderId="0" xfId="0" applyFont="1" applyFill="1" applyAlignment="1">
      <alignment horizontal="center" vertic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3" xfId="0" applyFont="1" applyFill="1" applyBorder="1" applyAlignment="1">
      <alignment horizontal="center"/>
    </xf>
    <xf numFmtId="0" fontId="30" fillId="2" borderId="0" xfId="0" applyFont="1" applyFill="1" applyAlignment="1">
      <alignment horizontal="center"/>
    </xf>
    <xf numFmtId="0" fontId="17" fillId="2" borderId="0" xfId="0" applyFont="1" applyFill="1" applyAlignment="1">
      <alignment horizontal="center"/>
    </xf>
    <xf numFmtId="0" fontId="31" fillId="2" borderId="0" xfId="0" applyFont="1" applyFill="1" applyAlignment="1">
      <alignment horizontal="center"/>
    </xf>
    <xf numFmtId="0" fontId="16" fillId="2" borderId="2" xfId="0" applyFont="1" applyFill="1" applyBorder="1" applyAlignment="1">
      <alignment horizontal="center"/>
    </xf>
    <xf numFmtId="0" fontId="16" fillId="2" borderId="2" xfId="0" applyFont="1" applyFill="1" applyBorder="1" applyAlignment="1">
      <alignment horizontal="center" vertical="center" wrapText="1"/>
    </xf>
    <xf numFmtId="0" fontId="17" fillId="2" borderId="10" xfId="0" applyFont="1" applyFill="1" applyBorder="1" applyAlignment="1">
      <alignment horizontal="center"/>
    </xf>
    <xf numFmtId="0" fontId="17" fillId="2" borderId="11" xfId="0" applyFont="1" applyFill="1" applyBorder="1" applyAlignment="1">
      <alignment horizontal="center"/>
    </xf>
    <xf numFmtId="0" fontId="17" fillId="2" borderId="13" xfId="0" applyFont="1" applyFill="1" applyBorder="1" applyAlignment="1">
      <alignment horizontal="center"/>
    </xf>
    <xf numFmtId="0" fontId="12" fillId="2" borderId="1" xfId="0" applyFont="1" applyFill="1" applyBorder="1" applyAlignment="1">
      <alignment horizontal="left" vertical="center" wrapText="1"/>
    </xf>
    <xf numFmtId="0" fontId="12" fillId="2" borderId="21" xfId="0" applyFont="1" applyFill="1" applyBorder="1" applyAlignment="1">
      <alignment horizontal="left" vertical="center"/>
    </xf>
    <xf numFmtId="0" fontId="12" fillId="2" borderId="22" xfId="0" applyFont="1" applyFill="1" applyBorder="1" applyAlignment="1">
      <alignment horizontal="left" vertical="center"/>
    </xf>
    <xf numFmtId="164" fontId="33" fillId="0" borderId="0" xfId="2" applyNumberFormat="1" applyFont="1" applyFill="1" applyBorder="1" applyAlignment="1" applyProtection="1">
      <alignment horizontal="center"/>
    </xf>
    <xf numFmtId="0" fontId="18" fillId="2" borderId="2" xfId="0" applyFont="1" applyFill="1" applyBorder="1" applyAlignment="1">
      <alignment horizontal="center"/>
    </xf>
    <xf numFmtId="0" fontId="18" fillId="2" borderId="3" xfId="0" applyFont="1" applyFill="1" applyBorder="1" applyAlignment="1">
      <alignment horizontal="center"/>
    </xf>
    <xf numFmtId="0" fontId="18" fillId="0" borderId="27" xfId="0" applyFont="1" applyBorder="1" applyAlignment="1">
      <alignment horizontal="center" vertical="center" wrapText="1" readingOrder="1"/>
    </xf>
    <xf numFmtId="0" fontId="18" fillId="0" borderId="25" xfId="0" applyFont="1" applyBorder="1" applyAlignment="1">
      <alignment horizontal="center" vertical="center" wrapText="1" readingOrder="1"/>
    </xf>
    <xf numFmtId="0" fontId="18" fillId="0" borderId="26" xfId="0" applyFont="1" applyBorder="1" applyAlignment="1">
      <alignment horizontal="center" vertical="center" wrapText="1" readingOrder="1"/>
    </xf>
    <xf numFmtId="0" fontId="18" fillId="4" borderId="10" xfId="1" applyFont="1" applyFill="1" applyBorder="1" applyAlignment="1">
      <alignment horizontal="center" vertical="center" wrapText="1"/>
    </xf>
    <xf numFmtId="0" fontId="18" fillId="4" borderId="11" xfId="1" applyFont="1" applyFill="1" applyBorder="1" applyAlignment="1">
      <alignment horizontal="center" vertical="center" wrapText="1"/>
    </xf>
    <xf numFmtId="0" fontId="18" fillId="4" borderId="12" xfId="1" applyFont="1" applyFill="1" applyBorder="1" applyAlignment="1">
      <alignment horizontal="center" vertical="center" wrapText="1"/>
    </xf>
    <xf numFmtId="0" fontId="18" fillId="4" borderId="13" xfId="1" applyFont="1" applyFill="1" applyBorder="1" applyAlignment="1">
      <alignment horizontal="center" vertical="center" wrapText="1"/>
    </xf>
    <xf numFmtId="0" fontId="18" fillId="4" borderId="24" xfId="1" applyFont="1" applyFill="1" applyBorder="1" applyAlignment="1">
      <alignment horizontal="center" vertical="center" wrapText="1"/>
    </xf>
    <xf numFmtId="0" fontId="18" fillId="2" borderId="6" xfId="0" applyFont="1" applyFill="1" applyBorder="1" applyAlignment="1">
      <alignment horizontal="center"/>
    </xf>
    <xf numFmtId="0" fontId="18" fillId="0" borderId="10" xfId="0" applyFont="1" applyBorder="1" applyAlignment="1">
      <alignment horizontal="center"/>
    </xf>
    <xf numFmtId="0" fontId="18" fillId="0" borderId="11" xfId="0" applyFont="1" applyBorder="1" applyAlignment="1">
      <alignment horizontal="center"/>
    </xf>
    <xf numFmtId="0" fontId="18" fillId="0" borderId="12" xfId="0" applyFont="1" applyBorder="1" applyAlignment="1">
      <alignment horizontal="center"/>
    </xf>
    <xf numFmtId="0" fontId="22" fillId="0" borderId="10" xfId="0" applyFont="1" applyBorder="1" applyAlignment="1">
      <alignment horizontal="left"/>
    </xf>
    <xf numFmtId="0" fontId="22" fillId="0" borderId="11" xfId="0" applyFont="1" applyBorder="1" applyAlignment="1">
      <alignment horizontal="left"/>
    </xf>
    <xf numFmtId="0" fontId="22" fillId="0" borderId="13" xfId="0" applyFont="1" applyBorder="1" applyAlignment="1">
      <alignment horizontal="left"/>
    </xf>
    <xf numFmtId="0" fontId="17" fillId="0" borderId="6" xfId="0" applyFont="1" applyBorder="1" applyAlignment="1">
      <alignment horizontal="left" vertical="center"/>
    </xf>
    <xf numFmtId="0" fontId="17" fillId="0" borderId="2" xfId="0" applyFont="1" applyBorder="1" applyAlignment="1">
      <alignment horizontal="left" vertical="center"/>
    </xf>
    <xf numFmtId="0" fontId="17" fillId="0" borderId="7" xfId="0" applyFont="1" applyBorder="1" applyAlignment="1">
      <alignment horizontal="left" vertical="center"/>
    </xf>
    <xf numFmtId="0" fontId="12" fillId="0" borderId="6" xfId="0" applyFont="1" applyBorder="1" applyAlignment="1">
      <alignment horizontal="left" vertical="center"/>
    </xf>
    <xf numFmtId="0" fontId="12" fillId="0" borderId="2"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31" xfId="0" applyFont="1" applyBorder="1" applyAlignment="1">
      <alignment horizontal="left" vertical="center"/>
    </xf>
    <xf numFmtId="0" fontId="12" fillId="0" borderId="9" xfId="0" applyFont="1" applyBorder="1" applyAlignment="1">
      <alignment horizontal="left" vertical="center"/>
    </xf>
    <xf numFmtId="0" fontId="24" fillId="0" borderId="10" xfId="0" applyFont="1" applyBorder="1" applyAlignment="1">
      <alignment horizontal="center" vertical="center" wrapText="1"/>
    </xf>
    <xf numFmtId="0" fontId="24" fillId="0" borderId="6" xfId="0" applyFont="1" applyBorder="1" applyAlignment="1">
      <alignment horizontal="center" vertical="center" wrapText="1"/>
    </xf>
  </cellXfs>
  <cellStyles count="5">
    <cellStyle name="Normal" xfId="0" builtinId="0"/>
    <cellStyle name="Normal 2" xfId="1" xr:uid="{255516BD-F9F9-44E5-90F4-DD3E38DA2E5D}"/>
    <cellStyle name="Normal 3" xfId="3" xr:uid="{A86B9410-B14B-47BB-BFD0-56BCCFD599A2}"/>
    <cellStyle name="Porcentaje" xfId="2" builtinId="5"/>
    <cellStyle name="Porcentaje 2" xfId="4" xr:uid="{38462676-33C6-4411-B45B-986DF25838CF}"/>
  </cellStyles>
  <dxfs count="41">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theme="9"/>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fill>
        <patternFill>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fill>
        <patternFill>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vertAlign val="baseline"/>
        <sz val="10"/>
        <name val="Verdana"/>
        <family val="2"/>
        <scheme val="none"/>
      </font>
      <fill>
        <patternFill patternType="solid">
          <fgColor indexed="64"/>
          <bgColor theme="0"/>
        </patternFill>
      </fill>
      <protection locked="1" hidden="0"/>
    </dxf>
    <dxf>
      <font>
        <b/>
        <i val="0"/>
        <strike val="0"/>
        <condense val="0"/>
        <extend val="0"/>
        <outline val="0"/>
        <shadow val="0"/>
        <u val="none"/>
        <vertAlign val="baseline"/>
        <sz val="10"/>
        <color theme="1"/>
        <name val="Verdana"/>
        <family val="2"/>
        <scheme val="none"/>
      </font>
      <fill>
        <patternFill patternType="solid">
          <fgColor indexed="64"/>
          <bgColor theme="7"/>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colors>
    <mruColors>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microsoft.com/office/2017/10/relationships/person" Target="persons/person.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'https://invias-my.sharepoint.com/personal/jdelaparra_invias_gov_co/Documents/1. TELETRABAJO/2024/3. PAAC/Monitoreo/[Gantt]Gantt'!#REF!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[2]Gantt!#REF!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[2]Gantt!#REF!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[2]Gantt!#REF!</c15:sqref>
                        </c15:formulaRef>
                      </c:ext>
                    </c:extLst>
                    <c:strCache>
                      <c:ptCount val="1"/>
                      <c:pt idx="0">
                        <c:v>#¡REF!</c:v>
                      </c:pt>
                    </c:strCache>
                  </c:strRef>
                </c15:cat>
              </c15:filteredCategoryTitle>
            </c:ext>
            <c:ext xmlns:c16="http://schemas.microsoft.com/office/drawing/2014/chart" uri="{C3380CC4-5D6E-409C-BE32-E72D297353CC}">
              <c16:uniqueId val="{00000000-5E60-4976-82FC-6D15C560BFF1}"/>
            </c:ext>
          </c:extLst>
        </c:ser>
        <c:ser>
          <c:idx val="1"/>
          <c:order val="1"/>
          <c:spPr>
            <a:solidFill>
              <a:schemeClr val="accent2"/>
            </a:solidFill>
            <a:ln>
              <a:noFill/>
            </a:ln>
            <a:effectLst/>
          </c:spPr>
          <c:invertIfNegative val="0"/>
          <c:val>
            <c:numRef>
              <c:f>[2]Gantt!#REF!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[2]Gantt!#REF!</c15:sqref>
                        </c15:formulaRef>
                      </c:ext>
                    </c:extLst>
                    <c:strCache>
                      <c:ptCount val="1"/>
                      <c:pt idx="0">
                        <c:v>#¡REF!</c:v>
                      </c:pt>
                    </c:strCache>
                  </c:strRef>
                </c15:cat>
              </c15:filteredCategoryTitle>
            </c:ext>
            <c:ext xmlns:c16="http://schemas.microsoft.com/office/drawing/2014/chart" uri="{C3380CC4-5D6E-409C-BE32-E72D297353CC}">
              <c16:uniqueId val="{00000001-5E60-4976-82FC-6D15C560BFF1}"/>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F547-4D58-B137-AF751490185E}"/>
              </c:ext>
            </c:extLst>
          </c:dPt>
          <c:val>
            <c:numRef>
              <c:f>'Informe Ejecutivo'!$K$38:$L$38</c:f>
              <c:numCache>
                <c:formatCode>0.0%</c:formatCode>
                <c:ptCount val="2"/>
                <c:pt idx="0">
                  <c:v>0</c:v>
                </c:pt>
                <c:pt idx="1">
                  <c:v>0</c:v>
                </c:pt>
              </c:numCache>
            </c:numRef>
          </c:val>
          <c:extLst>
            <c:ext xmlns:c16="http://schemas.microsoft.com/office/drawing/2014/chart" uri="{C3380CC4-5D6E-409C-BE32-E72D297353CC}">
              <c16:uniqueId val="{00000002-F547-4D58-B137-AF751490185E}"/>
            </c:ext>
          </c:extLst>
        </c:ser>
        <c:ser>
          <c:idx val="0"/>
          <c:order val="1"/>
          <c:tx>
            <c:strRef>
              <c:f>'Informe Ejecutivo'!$J$38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4-F547-4D58-B137-AF751490185E}"/>
              </c:ext>
            </c:extLst>
          </c:dPt>
          <c:dPt>
            <c:idx val="1"/>
            <c:bubble3D val="0"/>
            <c:spPr>
              <a:noFill/>
            </c:spPr>
            <c:extLst>
              <c:ext xmlns:c16="http://schemas.microsoft.com/office/drawing/2014/chart" uri="{C3380CC4-5D6E-409C-BE32-E72D297353CC}">
                <c16:uniqueId val="{00000006-F547-4D58-B137-AF751490185E}"/>
              </c:ext>
            </c:extLst>
          </c:dPt>
          <c:val>
            <c:numRef>
              <c:f>'Informe Ejecutivo'!$K$38:$L$38</c:f>
              <c:numCache>
                <c:formatCode>0.0%</c:formatCode>
                <c:ptCount val="2"/>
                <c:pt idx="0">
                  <c:v>0</c:v>
                </c:pt>
                <c:pt idx="1">
                  <c:v>0</c:v>
                </c:pt>
              </c:numCache>
            </c:numRef>
          </c:val>
          <c:extLst>
            <c:ext xmlns:c16="http://schemas.microsoft.com/office/drawing/2014/chart" uri="{C3380CC4-5D6E-409C-BE32-E72D297353CC}">
              <c16:uniqueId val="{00000007-F547-4D58-B137-AF751490185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3D38-4107-9D49-DB99B44AB641}"/>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3-3D38-4107-9D49-DB99B44AB641}"/>
              </c:ext>
            </c:extLst>
          </c:dPt>
          <c:val>
            <c:numRef>
              <c:f>'Informe Ejecutivo'!$K$39:$L$39</c:f>
              <c:numCache>
                <c:formatCode>0.0%</c:formatCode>
                <c:ptCount val="2"/>
                <c:pt idx="0">
                  <c:v>0</c:v>
                </c:pt>
                <c:pt idx="1">
                  <c:v>0</c:v>
                </c:pt>
              </c:numCache>
            </c:numRef>
          </c:val>
          <c:extLst>
            <c:ext xmlns:c16="http://schemas.microsoft.com/office/drawing/2014/chart" uri="{C3380CC4-5D6E-409C-BE32-E72D297353CC}">
              <c16:uniqueId val="{00000004-3D38-4107-9D49-DB99B44AB641}"/>
            </c:ext>
          </c:extLst>
        </c:ser>
        <c:ser>
          <c:idx val="0"/>
          <c:order val="1"/>
          <c:tx>
            <c:strRef>
              <c:f>'Informe Ejecutivo'!$J$39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3D38-4107-9D49-DB99B44AB641}"/>
              </c:ext>
            </c:extLst>
          </c:dPt>
          <c:dPt>
            <c:idx val="1"/>
            <c:bubble3D val="0"/>
            <c:spPr>
              <a:noFill/>
              <a:ln w="63500">
                <a:noFill/>
              </a:ln>
            </c:spPr>
            <c:extLst>
              <c:ext xmlns:c16="http://schemas.microsoft.com/office/drawing/2014/chart" uri="{C3380CC4-5D6E-409C-BE32-E72D297353CC}">
                <c16:uniqueId val="{00000008-3D38-4107-9D49-DB99B44AB641}"/>
              </c:ext>
            </c:extLst>
          </c:dPt>
          <c:val>
            <c:numRef>
              <c:f>'Informe Ejecutivo'!$K$39:$L$39</c:f>
              <c:numCache>
                <c:formatCode>0.0%</c:formatCode>
                <c:ptCount val="2"/>
                <c:pt idx="0">
                  <c:v>0</c:v>
                </c:pt>
                <c:pt idx="1">
                  <c:v>0</c:v>
                </c:pt>
              </c:numCache>
            </c:numRef>
          </c:val>
          <c:extLst>
            <c:ext xmlns:c16="http://schemas.microsoft.com/office/drawing/2014/chart" uri="{C3380CC4-5D6E-409C-BE32-E72D297353CC}">
              <c16:uniqueId val="{00000009-3D38-4107-9D49-DB99B44AB641}"/>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9FCC-492B-8BE0-1036CD23B2C8}"/>
              </c:ext>
            </c:extLst>
          </c:dPt>
          <c:dPt>
            <c:idx val="1"/>
            <c:bubble3D val="0"/>
            <c:spPr>
              <a:solidFill>
                <a:schemeClr val="bg1">
                  <a:lumMod val="65000"/>
                </a:schemeClr>
              </a:solidFill>
            </c:spPr>
            <c:extLst>
              <c:ext xmlns:c16="http://schemas.microsoft.com/office/drawing/2014/chart" uri="{C3380CC4-5D6E-409C-BE32-E72D297353CC}">
                <c16:uniqueId val="{00000003-9FCC-492B-8BE0-1036CD23B2C8}"/>
              </c:ext>
            </c:extLst>
          </c:dPt>
          <c:val>
            <c:numRef>
              <c:f>'Informe Ejecutivo'!$K$40:$L$40</c:f>
              <c:numCache>
                <c:formatCode>0.0%</c:formatCode>
                <c:ptCount val="2"/>
                <c:pt idx="0">
                  <c:v>0</c:v>
                </c:pt>
                <c:pt idx="1">
                  <c:v>0</c:v>
                </c:pt>
              </c:numCache>
            </c:numRef>
          </c:val>
          <c:extLst>
            <c:ext xmlns:c16="http://schemas.microsoft.com/office/drawing/2014/chart" uri="{C3380CC4-5D6E-409C-BE32-E72D297353CC}">
              <c16:uniqueId val="{00000004-9FCC-492B-8BE0-1036CD23B2C8}"/>
            </c:ext>
          </c:extLst>
        </c:ser>
        <c:ser>
          <c:idx val="0"/>
          <c:order val="1"/>
          <c:tx>
            <c:strRef>
              <c:f>'Informe Ejecutivo'!$J$40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9FCC-492B-8BE0-1036CD23B2C8}"/>
              </c:ext>
            </c:extLst>
          </c:dPt>
          <c:dPt>
            <c:idx val="1"/>
            <c:bubble3D val="0"/>
            <c:spPr>
              <a:noFill/>
              <a:ln>
                <a:noFill/>
              </a:ln>
            </c:spPr>
            <c:extLst>
              <c:ext xmlns:c16="http://schemas.microsoft.com/office/drawing/2014/chart" uri="{C3380CC4-5D6E-409C-BE32-E72D297353CC}">
                <c16:uniqueId val="{00000008-9FCC-492B-8BE0-1036CD23B2C8}"/>
              </c:ext>
            </c:extLst>
          </c:dPt>
          <c:val>
            <c:numRef>
              <c:f>'Informe Ejecutivo'!$K$40:$L$40</c:f>
              <c:numCache>
                <c:formatCode>0.0%</c:formatCode>
                <c:ptCount val="2"/>
                <c:pt idx="0">
                  <c:v>0</c:v>
                </c:pt>
                <c:pt idx="1">
                  <c:v>0</c:v>
                </c:pt>
              </c:numCache>
            </c:numRef>
          </c:val>
          <c:extLst>
            <c:ext xmlns:c16="http://schemas.microsoft.com/office/drawing/2014/chart" uri="{C3380CC4-5D6E-409C-BE32-E72D297353CC}">
              <c16:uniqueId val="{00000009-9FCC-492B-8BE0-1036CD23B2C8}"/>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FCAB-47DA-B4AF-CA527124671F}"/>
              </c:ext>
            </c:extLst>
          </c:dPt>
          <c:val>
            <c:numRef>
              <c:f>'Informe Ejecutivo'!$K$41:$L$41</c:f>
              <c:numCache>
                <c:formatCode>0.0%</c:formatCode>
                <c:ptCount val="2"/>
                <c:pt idx="0">
                  <c:v>0</c:v>
                </c:pt>
                <c:pt idx="1">
                  <c:v>0</c:v>
                </c:pt>
              </c:numCache>
            </c:numRef>
          </c:val>
          <c:extLst>
            <c:ext xmlns:c16="http://schemas.microsoft.com/office/drawing/2014/chart" uri="{C3380CC4-5D6E-409C-BE32-E72D297353CC}">
              <c16:uniqueId val="{00000002-FCAB-47DA-B4AF-CA527124671F}"/>
            </c:ext>
          </c:extLst>
        </c:ser>
        <c:ser>
          <c:idx val="0"/>
          <c:order val="1"/>
          <c:tx>
            <c:strRef>
              <c:f>'Informe Ejecutivo'!$J$41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4-FCAB-47DA-B4AF-CA527124671F}"/>
              </c:ext>
            </c:extLst>
          </c:dPt>
          <c:dPt>
            <c:idx val="1"/>
            <c:bubble3D val="0"/>
            <c:spPr>
              <a:noFill/>
            </c:spPr>
            <c:extLst>
              <c:ext xmlns:c16="http://schemas.microsoft.com/office/drawing/2014/chart" uri="{C3380CC4-5D6E-409C-BE32-E72D297353CC}">
                <c16:uniqueId val="{00000006-FCAB-47DA-B4AF-CA527124671F}"/>
              </c:ext>
            </c:extLst>
          </c:dPt>
          <c:val>
            <c:numRef>
              <c:f>'Informe Ejecutivo'!$K$41:$L$41</c:f>
              <c:numCache>
                <c:formatCode>0.0%</c:formatCode>
                <c:ptCount val="2"/>
                <c:pt idx="0">
                  <c:v>0</c:v>
                </c:pt>
                <c:pt idx="1">
                  <c:v>0</c:v>
                </c:pt>
              </c:numCache>
            </c:numRef>
          </c:val>
          <c:extLst>
            <c:ext xmlns:c16="http://schemas.microsoft.com/office/drawing/2014/chart" uri="{C3380CC4-5D6E-409C-BE32-E72D297353CC}">
              <c16:uniqueId val="{00000007-FCAB-47DA-B4AF-CA527124671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BB73-4547-B39E-D83B94490F7C}"/>
              </c:ext>
            </c:extLst>
          </c:dPt>
          <c:dPt>
            <c:idx val="1"/>
            <c:bubble3D val="0"/>
            <c:spPr>
              <a:solidFill>
                <a:schemeClr val="bg1">
                  <a:lumMod val="65000"/>
                </a:schemeClr>
              </a:solidFill>
            </c:spPr>
            <c:extLst>
              <c:ext xmlns:c16="http://schemas.microsoft.com/office/drawing/2014/chart" uri="{C3380CC4-5D6E-409C-BE32-E72D297353CC}">
                <c16:uniqueId val="{00000003-BB73-4547-B39E-D83B94490F7C}"/>
              </c:ext>
            </c:extLst>
          </c:dPt>
          <c:val>
            <c:numRef>
              <c:f>'Informe Ejecutivo'!$K$42:$L$42</c:f>
              <c:numCache>
                <c:formatCode>0.0%</c:formatCode>
                <c:ptCount val="2"/>
                <c:pt idx="0">
                  <c:v>0</c:v>
                </c:pt>
                <c:pt idx="1">
                  <c:v>0</c:v>
                </c:pt>
              </c:numCache>
            </c:numRef>
          </c:val>
          <c:extLst>
            <c:ext xmlns:c16="http://schemas.microsoft.com/office/drawing/2014/chart" uri="{C3380CC4-5D6E-409C-BE32-E72D297353CC}">
              <c16:uniqueId val="{00000004-BB73-4547-B39E-D83B94490F7C}"/>
            </c:ext>
          </c:extLst>
        </c:ser>
        <c:ser>
          <c:idx val="0"/>
          <c:order val="1"/>
          <c:tx>
            <c:strRef>
              <c:f>'Informe Ejecutivo'!$J$42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BB73-4547-B39E-D83B94490F7C}"/>
              </c:ext>
            </c:extLst>
          </c:dPt>
          <c:dPt>
            <c:idx val="1"/>
            <c:bubble3D val="0"/>
            <c:spPr>
              <a:noFill/>
              <a:ln w="63500">
                <a:noFill/>
              </a:ln>
            </c:spPr>
            <c:extLst>
              <c:ext xmlns:c16="http://schemas.microsoft.com/office/drawing/2014/chart" uri="{C3380CC4-5D6E-409C-BE32-E72D297353CC}">
                <c16:uniqueId val="{00000008-BB73-4547-B39E-D83B94490F7C}"/>
              </c:ext>
            </c:extLst>
          </c:dPt>
          <c:val>
            <c:numRef>
              <c:f>'Informe Ejecutivo'!$K$42:$L$42</c:f>
              <c:numCache>
                <c:formatCode>0.0%</c:formatCode>
                <c:ptCount val="2"/>
                <c:pt idx="0">
                  <c:v>0</c:v>
                </c:pt>
                <c:pt idx="1">
                  <c:v>0</c:v>
                </c:pt>
              </c:numCache>
            </c:numRef>
          </c:val>
          <c:extLst>
            <c:ext xmlns:c16="http://schemas.microsoft.com/office/drawing/2014/chart" uri="{C3380CC4-5D6E-409C-BE32-E72D297353CC}">
              <c16:uniqueId val="{00000009-BB73-4547-B39E-D83B94490F7C}"/>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40F2-410A-B071-B4696C897CCD}"/>
              </c:ext>
            </c:extLst>
          </c:dPt>
          <c:dPt>
            <c:idx val="1"/>
            <c:bubble3D val="0"/>
            <c:spPr>
              <a:noFill/>
              <a:ln w="19050">
                <a:noFill/>
              </a:ln>
              <a:effectLst/>
            </c:spPr>
            <c:extLst>
              <c:ext xmlns:c16="http://schemas.microsoft.com/office/drawing/2014/chart" uri="{C3380CC4-5D6E-409C-BE32-E72D297353CC}">
                <c16:uniqueId val="{00000003-40F2-410A-B071-B4696C897CCD}"/>
              </c:ext>
            </c:extLst>
          </c:dPt>
          <c:val>
            <c:numRef>
              <c:f>'Informe Ejecutivo'!$K$12:$K$13</c:f>
              <c:numCache>
                <c:formatCode>0%</c:formatCode>
                <c:ptCount val="2"/>
                <c:pt idx="0">
                  <c:v>1</c:v>
                </c:pt>
                <c:pt idx="1">
                  <c:v>1</c:v>
                </c:pt>
              </c:numCache>
            </c:numRef>
          </c:val>
          <c:extLst>
            <c:ext xmlns:c16="http://schemas.microsoft.com/office/drawing/2014/chart" uri="{C3380CC4-5D6E-409C-BE32-E72D297353CC}">
              <c16:uniqueId val="{00000004-40F2-410A-B071-B4696C897CCD}"/>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F6F1-4DE9-803D-36AA72DFC01C}"/>
              </c:ext>
            </c:extLst>
          </c:dPt>
          <c:dPt>
            <c:idx val="1"/>
            <c:bubble3D val="0"/>
            <c:spPr>
              <a:noFill/>
              <a:ln w="19050">
                <a:noFill/>
              </a:ln>
              <a:effectLst/>
            </c:spPr>
            <c:extLst>
              <c:ext xmlns:c16="http://schemas.microsoft.com/office/drawing/2014/chart" uri="{C3380CC4-5D6E-409C-BE32-E72D297353CC}">
                <c16:uniqueId val="{00000003-F6F1-4DE9-803D-36AA72DFC01C}"/>
              </c:ext>
            </c:extLst>
          </c:dPt>
          <c:val>
            <c:numRef>
              <c:f>'Informe Ejecutivo'!$K$17:$K$18</c:f>
              <c:numCache>
                <c:formatCode>0%</c:formatCode>
                <c:ptCount val="2"/>
                <c:pt idx="0">
                  <c:v>0</c:v>
                </c:pt>
                <c:pt idx="1">
                  <c:v>2</c:v>
                </c:pt>
              </c:numCache>
            </c:numRef>
          </c:val>
          <c:extLst>
            <c:ext xmlns:c16="http://schemas.microsoft.com/office/drawing/2014/chart" uri="{C3380CC4-5D6E-409C-BE32-E72D297353CC}">
              <c16:uniqueId val="{00000004-F6F1-4DE9-803D-36AA72DFC01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9EDF-4977-B763-2FD4AE6E0BA0}"/>
              </c:ext>
            </c:extLst>
          </c:dPt>
          <c:dPt>
            <c:idx val="1"/>
            <c:bubble3D val="0"/>
            <c:spPr>
              <a:noFill/>
              <a:ln w="19050">
                <a:noFill/>
              </a:ln>
              <a:effectLst/>
            </c:spPr>
            <c:extLst>
              <c:ext xmlns:c16="http://schemas.microsoft.com/office/drawing/2014/chart" uri="{C3380CC4-5D6E-409C-BE32-E72D297353CC}">
                <c16:uniqueId val="{00000003-9EDF-4977-B763-2FD4AE6E0BA0}"/>
              </c:ext>
            </c:extLst>
          </c:dPt>
          <c:val>
            <c:numRef>
              <c:f>'Informe Ejecutivo'!$K$21:$K$22</c:f>
              <c:numCache>
                <c:formatCode>0%</c:formatCode>
                <c:ptCount val="2"/>
                <c:pt idx="0">
                  <c:v>0</c:v>
                </c:pt>
                <c:pt idx="1">
                  <c:v>2</c:v>
                </c:pt>
              </c:numCache>
            </c:numRef>
          </c:val>
          <c:extLst>
            <c:ext xmlns:c16="http://schemas.microsoft.com/office/drawing/2014/chart" uri="{C3380CC4-5D6E-409C-BE32-E72D297353CC}">
              <c16:uniqueId val="{00000004-9EDF-4977-B763-2FD4AE6E0BA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BEB1-4E3D-93B3-755CD89C8DD0}"/>
              </c:ext>
            </c:extLst>
          </c:dPt>
          <c:dPt>
            <c:idx val="1"/>
            <c:bubble3D val="0"/>
            <c:spPr>
              <a:noFill/>
              <a:ln w="19050">
                <a:noFill/>
              </a:ln>
              <a:effectLst/>
            </c:spPr>
            <c:extLst>
              <c:ext xmlns:c16="http://schemas.microsoft.com/office/drawing/2014/chart" uri="{C3380CC4-5D6E-409C-BE32-E72D297353CC}">
                <c16:uniqueId val="{00000003-BEB1-4E3D-93B3-755CD89C8DD0}"/>
              </c:ext>
            </c:extLst>
          </c:dPt>
          <c:val>
            <c:numRef>
              <c:f>'Informe Ejecutivo'!$K$25:$K$26</c:f>
              <c:numCache>
                <c:formatCode>0%</c:formatCode>
                <c:ptCount val="2"/>
                <c:pt idx="0">
                  <c:v>0</c:v>
                </c:pt>
                <c:pt idx="1">
                  <c:v>2</c:v>
                </c:pt>
              </c:numCache>
            </c:numRef>
          </c:val>
          <c:extLst>
            <c:ext xmlns:c16="http://schemas.microsoft.com/office/drawing/2014/chart" uri="{C3380CC4-5D6E-409C-BE32-E72D297353CC}">
              <c16:uniqueId val="{00000004-BEB1-4E3D-93B3-755CD89C8DD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6942-448F-B562-6CAFDE9BCF8E}"/>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6942-448F-B562-6CAFDE9BCF8E}"/>
              </c:ext>
            </c:extLst>
          </c:dPt>
          <c:dPt>
            <c:idx val="2"/>
            <c:bubble3D val="0"/>
            <c:spPr>
              <a:noFill/>
              <a:ln w="19050">
                <a:noFill/>
              </a:ln>
              <a:effectLst/>
            </c:spPr>
            <c:extLst>
              <c:ext xmlns:c16="http://schemas.microsoft.com/office/drawing/2014/chart" uri="{C3380CC4-5D6E-409C-BE32-E72D297353CC}">
                <c16:uniqueId val="{00000005-6942-448F-B562-6CAFDE9BCF8E}"/>
              </c:ext>
            </c:extLst>
          </c:dPt>
          <c:val>
            <c:numRef>
              <c:f>'Informe Ejecutivo'!$K$33:$K$35</c:f>
              <c:numCache>
                <c:formatCode>0%</c:formatCode>
                <c:ptCount val="3"/>
                <c:pt idx="0">
                  <c:v>-0.03</c:v>
                </c:pt>
                <c:pt idx="1">
                  <c:v>0.03</c:v>
                </c:pt>
                <c:pt idx="2">
                  <c:v>2</c:v>
                </c:pt>
              </c:numCache>
            </c:numRef>
          </c:val>
          <c:extLst>
            <c:ext xmlns:c16="http://schemas.microsoft.com/office/drawing/2014/chart" uri="{C3380CC4-5D6E-409C-BE32-E72D297353CC}">
              <c16:uniqueId val="{00000006-6942-448F-B562-6CAFDE9BCF8E}"/>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6F-48F5-B83B-F50289AEC517}"/>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26F-48F5-B83B-F50289AEC5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26F-48F5-B83B-F50289AEC517}"/>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26F-48F5-B83B-F50289AEC5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26F-48F5-B83B-F50289AEC5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'Informe Ejecutivo'!$C$71:$C$75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126F-48F5-B83B-F50289AEC5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544260228286497"/>
          <c:y val="0.12412035142851685"/>
          <c:w val="0.43005830401409939"/>
          <c:h val="0.87587964857148315"/>
        </c:manualLayout>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92A4-4810-B8A4-D63556A3DCAC}"/>
              </c:ext>
            </c:extLst>
          </c:dPt>
          <c:dPt>
            <c:idx val="1"/>
            <c:bubble3D val="0"/>
            <c:spPr>
              <a:noFill/>
              <a:ln w="19050">
                <a:noFill/>
              </a:ln>
              <a:effectLst/>
            </c:spPr>
            <c:extLst>
              <c:ext xmlns:c16="http://schemas.microsoft.com/office/drawing/2014/chart" uri="{C3380CC4-5D6E-409C-BE32-E72D297353CC}">
                <c16:uniqueId val="{00000003-92A4-4810-B8A4-D63556A3DCAC}"/>
              </c:ext>
            </c:extLst>
          </c:dPt>
          <c:val>
            <c:numRef>
              <c:f>'Informe Ejecutivo'!$K$29:$K$30</c:f>
              <c:numCache>
                <c:formatCode>0%</c:formatCode>
                <c:ptCount val="2"/>
                <c:pt idx="0">
                  <c:v>0</c:v>
                </c:pt>
                <c:pt idx="1">
                  <c:v>2</c:v>
                </c:pt>
              </c:numCache>
            </c:numRef>
          </c:val>
          <c:extLst>
            <c:ext xmlns:c16="http://schemas.microsoft.com/office/drawing/2014/chart" uri="{C3380CC4-5D6E-409C-BE32-E72D297353CC}">
              <c16:uniqueId val="{00000004-92A4-4810-B8A4-D63556A3DCA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CO"/>
              <a:t>Actividades a cargo de cada líder interno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manualLayout>
          <c:layoutTarget val="inner"/>
          <c:xMode val="edge"/>
          <c:yMode val="edge"/>
          <c:x val="0.12620847712994662"/>
          <c:y val="0.11846648185978968"/>
          <c:w val="0.84242843819475577"/>
          <c:h val="0.51364559461390025"/>
        </c:manualLayout>
      </c:layout>
      <c:barChart>
        <c:barDir val="col"/>
        <c:grouping val="clustered"/>
        <c:varyColors val="0"/>
        <c:ser>
          <c:idx val="0"/>
          <c:order val="0"/>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6D7-411E-A92D-9BA88F4E2EC1}"/>
              </c:ext>
            </c:extLst>
          </c:dPt>
          <c:cat>
            <c:strRef>
              <c:f>Gráficas!$B$13:$B$22</c:f>
              <c:strCache>
                <c:ptCount val="10"/>
                <c:pt idx="0">
                  <c:v>Dirección General</c:v>
                </c:pt>
                <c:pt idx="1">
                  <c:v>Subdirección  General</c:v>
                </c:pt>
                <c:pt idx="2">
                  <c:v>Oficina de Control  Disciplinario</c:v>
                </c:pt>
                <c:pt idx="3">
                  <c:v>Oficina de Tecnologías de la información y comunicaciones OTIC</c:v>
                </c:pt>
                <c:pt idx="4">
                  <c:v>Oficina Asesora de Planeación</c:v>
                </c:pt>
                <c:pt idx="5">
                  <c:v>Oficina de Control interno</c:v>
                </c:pt>
                <c:pt idx="6">
                  <c:v>Secretaría General</c:v>
                </c:pt>
                <c:pt idx="7">
                  <c:v>Dirección Técnica y de Estructuración - DTE</c:v>
                </c:pt>
                <c:pt idx="8">
                  <c:v>Dirección de Ejecución y Operación</c:v>
                </c:pt>
                <c:pt idx="9">
                  <c:v>Dirección Jurídica</c:v>
                </c:pt>
              </c:strCache>
            </c:strRef>
          </c:cat>
          <c:val>
            <c:numRef>
              <c:f>Gráficas!$C$13:$C$22</c:f>
              <c:numCache>
                <c:formatCode>General</c:formatCode>
                <c:ptCount val="10"/>
                <c:pt idx="0">
                  <c:v>1</c:v>
                </c:pt>
                <c:pt idx="1">
                  <c:v>7</c:v>
                </c:pt>
                <c:pt idx="2">
                  <c:v>1</c:v>
                </c:pt>
                <c:pt idx="3">
                  <c:v>3</c:v>
                </c:pt>
                <c:pt idx="4">
                  <c:v>5</c:v>
                </c:pt>
                <c:pt idx="5">
                  <c:v>3</c:v>
                </c:pt>
                <c:pt idx="6">
                  <c:v>15</c:v>
                </c:pt>
                <c:pt idx="7">
                  <c:v>4</c:v>
                </c:pt>
                <c:pt idx="8">
                  <c:v>1</c:v>
                </c:pt>
                <c:pt idx="9">
                  <c:v>5</c:v>
                </c:pt>
              </c:numCache>
            </c:numRef>
          </c:val>
          <c:extLst>
            <c:ext xmlns:c16="http://schemas.microsoft.com/office/drawing/2014/chart" uri="{C3380CC4-5D6E-409C-BE32-E72D297353CC}">
              <c16:uniqueId val="{00000000-26D7-411E-A92D-9BA88F4E2EC1}"/>
            </c:ext>
          </c:extLst>
        </c:ser>
        <c:dLbls>
          <c:showLegendKey val="0"/>
          <c:showVal val="0"/>
          <c:showCatName val="0"/>
          <c:showSerName val="0"/>
          <c:showPercent val="0"/>
          <c:showBubbleSize val="0"/>
        </c:dLbls>
        <c:gapWidth val="100"/>
        <c:axId val="784933791"/>
        <c:axId val="784934271"/>
      </c:barChart>
      <c:catAx>
        <c:axId val="78493379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784934271"/>
        <c:crosses val="autoZero"/>
        <c:auto val="1"/>
        <c:lblAlgn val="ctr"/>
        <c:lblOffset val="100"/>
        <c:noMultiLvlLbl val="0"/>
      </c:catAx>
      <c:valAx>
        <c:axId val="784934271"/>
        <c:scaling>
          <c:orientation val="minMax"/>
          <c:max val="16"/>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7849337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a:t>Número de actividades por tema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pieChart>
        <c:varyColors val="1"/>
        <c:ser>
          <c:idx val="0"/>
          <c:order val="0"/>
          <c:tx>
            <c:strRef>
              <c:f>Gráficas!$C$24</c:f>
              <c:strCache>
                <c:ptCount val="1"/>
              </c:strCache>
            </c:strRef>
          </c:tx>
          <c:dPt>
            <c:idx val="0"/>
            <c:bubble3D val="0"/>
            <c:spPr>
              <a:solidFill>
                <a:schemeClr val="accent1"/>
              </a:solidFill>
              <a:ln>
                <a:noFill/>
              </a:ln>
              <a:effectLst/>
            </c:spPr>
            <c:extLst>
              <c:ext xmlns:c16="http://schemas.microsoft.com/office/drawing/2014/chart" uri="{C3380CC4-5D6E-409C-BE32-E72D297353CC}">
                <c16:uniqueId val="{00000001-9D16-4A9C-9B32-2E4A6251B880}"/>
              </c:ext>
            </c:extLst>
          </c:dPt>
          <c:dPt>
            <c:idx val="1"/>
            <c:bubble3D val="0"/>
            <c:spPr>
              <a:solidFill>
                <a:schemeClr val="accent2"/>
              </a:solidFill>
              <a:ln>
                <a:noFill/>
              </a:ln>
              <a:effectLst/>
            </c:spPr>
            <c:extLst>
              <c:ext xmlns:c16="http://schemas.microsoft.com/office/drawing/2014/chart" uri="{C3380CC4-5D6E-409C-BE32-E72D297353CC}">
                <c16:uniqueId val="{00000003-9D16-4A9C-9B32-2E4A6251B880}"/>
              </c:ext>
            </c:extLst>
          </c:dPt>
          <c:dPt>
            <c:idx val="2"/>
            <c:bubble3D val="0"/>
            <c:spPr>
              <a:solidFill>
                <a:schemeClr val="accent3"/>
              </a:solidFill>
              <a:ln>
                <a:noFill/>
              </a:ln>
              <a:effectLst/>
            </c:spPr>
            <c:extLst>
              <c:ext xmlns:c16="http://schemas.microsoft.com/office/drawing/2014/chart" uri="{C3380CC4-5D6E-409C-BE32-E72D297353CC}">
                <c16:uniqueId val="{00000005-9D16-4A9C-9B32-2E4A6251B880}"/>
              </c:ext>
            </c:extLst>
          </c:dPt>
          <c:dPt>
            <c:idx val="3"/>
            <c:bubble3D val="0"/>
            <c:spPr>
              <a:solidFill>
                <a:schemeClr val="accent4"/>
              </a:solidFill>
              <a:ln>
                <a:noFill/>
              </a:ln>
              <a:effectLst/>
            </c:spPr>
            <c:extLst>
              <c:ext xmlns:c16="http://schemas.microsoft.com/office/drawing/2014/chart" uri="{C3380CC4-5D6E-409C-BE32-E72D297353CC}">
                <c16:uniqueId val="{00000007-9D16-4A9C-9B32-2E4A6251B880}"/>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Gráficas!$B$25:$B$28</c:f>
              <c:strCache>
                <c:ptCount val="4"/>
                <c:pt idx="0">
                  <c:v>1. Gestión de Riesgos</c:v>
                </c:pt>
                <c:pt idx="1">
                  <c:v>2. Redes y Articulación</c:v>
                </c:pt>
                <c:pt idx="2">
                  <c:v>3.Cultura de la legalidad y Estado abierto</c:v>
                </c:pt>
                <c:pt idx="3">
                  <c:v>4. Iniciativas adicionales</c:v>
                </c:pt>
              </c:strCache>
            </c:strRef>
          </c:cat>
          <c:val>
            <c:numRef>
              <c:f>Gráficas!$C$25:$C$28</c:f>
              <c:numCache>
                <c:formatCode>General</c:formatCode>
                <c:ptCount val="4"/>
                <c:pt idx="0">
                  <c:v>12</c:v>
                </c:pt>
                <c:pt idx="1">
                  <c:v>6</c:v>
                </c:pt>
                <c:pt idx="2">
                  <c:v>23</c:v>
                </c:pt>
                <c:pt idx="3">
                  <c:v>4</c:v>
                </c:pt>
              </c:numCache>
            </c:numRef>
          </c:val>
          <c:extLst>
            <c:ext xmlns:c16="http://schemas.microsoft.com/office/drawing/2014/chart" uri="{C3380CC4-5D6E-409C-BE32-E72D297353CC}">
              <c16:uniqueId val="{00000000-7D40-40B3-9B7A-7677689C3A78}"/>
            </c:ext>
          </c:extLst>
        </c:ser>
        <c:dLbls>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2D-46F3-8B4D-582C61B09EB3}"/>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2D-46F3-8B4D-582C61B09EB3}"/>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D2D-46F3-8B4D-582C61B09EB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Ejecutivo'!$B$107:$B$109</c:f>
              <c:strCache>
                <c:ptCount val="3"/>
                <c:pt idx="0">
                  <c:v>Información</c:v>
                </c:pt>
                <c:pt idx="1">
                  <c:v>Diálogo</c:v>
                </c:pt>
                <c:pt idx="2">
                  <c:v>Responsabilidad</c:v>
                </c:pt>
              </c:strCache>
            </c:strRef>
          </c:cat>
          <c:val>
            <c:numRef>
              <c:f>'Informe Ejecutivo'!$C$107:$C$109</c:f>
              <c:numCache>
                <c:formatCode>0.00%</c:formatCode>
                <c:ptCount val="3"/>
                <c:pt idx="0">
                  <c:v>0</c:v>
                </c:pt>
                <c:pt idx="1">
                  <c:v>0</c:v>
                </c:pt>
                <c:pt idx="2">
                  <c:v>0</c:v>
                </c:pt>
              </c:numCache>
            </c:numRef>
          </c:val>
          <c:extLst>
            <c:ext xmlns:c16="http://schemas.microsoft.com/office/drawing/2014/chart" uri="{C3380CC4-5D6E-409C-BE32-E72D297353CC}">
              <c16:uniqueId val="{00000003-5D2D-46F3-8B4D-582C61B09EB3}"/>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8A-401D-A87D-7EF8B0027D97}"/>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8A-401D-A87D-7EF8B0027D97}"/>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8A-401D-A87D-7EF8B0027D97}"/>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8A-401D-A87D-7EF8B0027D97}"/>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8A-401D-A87D-7EF8B0027D9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'Informe Ejecutivo'!$C$118:$C$122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818A-401D-A87D-7EF8B0027D97}"/>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17-4F86-9DA1-1F06E033D01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17-4F86-9DA1-1F06E033D01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17-4F86-9DA1-1F06E033D01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17-4F86-9DA1-1F06E033D01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17-4F86-9DA1-1F06E033D01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'Informe Ejecutivo'!$C$135:$C$139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6617-4F86-9DA1-1F06E033D01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Ejecutivo'!$B$154:$B$162</c:f>
              <c:strCache>
                <c:ptCount val="9"/>
                <c:pt idx="0">
                  <c:v>#¡REF!</c:v>
                </c:pt>
                <c:pt idx="1">
                  <c:v>#¡REF!</c:v>
                </c:pt>
                <c:pt idx="2">
                  <c:v>#¡REF!</c:v>
                </c:pt>
                <c:pt idx="3">
                  <c:v>#¡REF!</c:v>
                </c:pt>
                <c:pt idx="4">
                  <c:v>Promocionar con piezas gráficas el proceso de rendición de cuentas.</c:v>
                </c:pt>
                <c:pt idx="5">
                  <c:v>#¡REF!</c:v>
                </c:pt>
                <c:pt idx="6">
                  <c:v>#¡REF!</c:v>
                </c:pt>
                <c:pt idx="7">
                  <c:v>#¡REF!</c:v>
                </c:pt>
                <c:pt idx="8">
                  <c:v>#¡REF!</c:v>
                </c:pt>
              </c:strCache>
            </c:strRef>
          </c:cat>
          <c:val>
            <c:numRef>
              <c:f>'Informe Ejecutivo'!$C$154:$C$162</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A7D-43F7-92A4-E02C28D38AD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'Informe Ejecutivo'!$C$47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Ejecutivo'!$C$48:$C$55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0-3078-4355-9312-1FC2B2AD0336}"/>
            </c:ext>
          </c:extLst>
        </c:ser>
        <c:ser>
          <c:idx val="1"/>
          <c:order val="1"/>
          <c:tx>
            <c:strRef>
              <c:f>'Informe Ejecutivo'!$D$47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Ejecutivo'!$D$48:$D$55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1-3078-4355-9312-1FC2B2AD0336}"/>
            </c:ext>
          </c:extLst>
        </c:ser>
        <c:ser>
          <c:idx val="2"/>
          <c:order val="2"/>
          <c:tx>
            <c:strRef>
              <c:f>'Informe Ejecutivo'!$E$47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Ejecutivo'!$E$48:$E$55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2-3078-4355-9312-1FC2B2AD0336}"/>
            </c:ext>
          </c:extLst>
        </c:ser>
        <c:ser>
          <c:idx val="3"/>
          <c:order val="3"/>
          <c:tx>
            <c:strRef>
              <c:f>'Informe Ejecutivo'!$F$47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Ejecutivo'!$F$48:$F$55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3-3078-4355-9312-1FC2B2AD0336}"/>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'Informe Ejecutivo'!$G$47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Ejecutivo'!$G$48:$G$55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0-D1FC-41A2-8221-712DEA1ACB95}"/>
            </c:ext>
          </c:extLst>
        </c:ser>
        <c:ser>
          <c:idx val="1"/>
          <c:order val="1"/>
          <c:tx>
            <c:strRef>
              <c:f>'Informe Ejecutivo'!$H$47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Ejecutivo'!$H$48:$H$55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1-D1FC-41A2-8221-712DEA1ACB95}"/>
            </c:ext>
          </c:extLst>
        </c:ser>
        <c:ser>
          <c:idx val="2"/>
          <c:order val="2"/>
          <c:tx>
            <c:strRef>
              <c:f>'Informe Ejecutivo'!$I$47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Ejecutivo'!$I$48:$I$55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2-D1FC-41A2-8221-712DEA1ACB95}"/>
            </c:ext>
          </c:extLst>
        </c:ser>
        <c:ser>
          <c:idx val="3"/>
          <c:order val="3"/>
          <c:tx>
            <c:strRef>
              <c:f>'Informe Ejecutivo'!$J$47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Ejecutivo'!$J$48:$J$55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3-D1FC-41A2-8221-712DEA1ACB95}"/>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1-E4D1-4266-8F15-4F5529BF78A7}"/>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3-E4D1-4266-8F15-4F5529BF78A7}"/>
              </c:ext>
            </c:extLst>
          </c:dPt>
          <c:val>
            <c:numRef>
              <c:f>'Informe Ejecutivo'!$K$37:$L$37</c:f>
              <c:numCache>
                <c:formatCode>0.0%</c:formatCode>
                <c:ptCount val="2"/>
                <c:pt idx="0">
                  <c:v>0</c:v>
                </c:pt>
                <c:pt idx="1">
                  <c:v>0</c:v>
                </c:pt>
              </c:numCache>
            </c:numRef>
          </c:val>
          <c:extLst>
            <c:ext xmlns:c16="http://schemas.microsoft.com/office/drawing/2014/chart" uri="{C3380CC4-5D6E-409C-BE32-E72D297353CC}">
              <c16:uniqueId val="{00000004-E4D1-4266-8F15-4F5529BF78A7}"/>
            </c:ext>
          </c:extLst>
        </c:ser>
        <c:ser>
          <c:idx val="0"/>
          <c:order val="1"/>
          <c:tx>
            <c:strRef>
              <c:f>'Informe Ejecutivo'!$J$37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6-E4D1-4266-8F15-4F5529BF78A7}"/>
              </c:ext>
            </c:extLst>
          </c:dPt>
          <c:dPt>
            <c:idx val="1"/>
            <c:bubble3D val="0"/>
            <c:spPr>
              <a:noFill/>
              <a:ln w="63500">
                <a:noFill/>
              </a:ln>
              <a:effectLst/>
            </c:spPr>
            <c:extLst>
              <c:ext xmlns:c16="http://schemas.microsoft.com/office/drawing/2014/chart" uri="{C3380CC4-5D6E-409C-BE32-E72D297353CC}">
                <c16:uniqueId val="{00000008-E4D1-4266-8F15-4F5529BF78A7}"/>
              </c:ext>
            </c:extLst>
          </c:dPt>
          <c:val>
            <c:numRef>
              <c:f>'Informe Ejecutivo'!$K$37:$L$37</c:f>
              <c:numCache>
                <c:formatCode>0.0%</c:formatCode>
                <c:ptCount val="2"/>
                <c:pt idx="0">
                  <c:v>0</c:v>
                </c:pt>
                <c:pt idx="1">
                  <c:v>0</c:v>
                </c:pt>
              </c:numCache>
            </c:numRef>
          </c:val>
          <c:extLst>
            <c:ext xmlns:c16="http://schemas.microsoft.com/office/drawing/2014/chart" uri="{C3380CC4-5D6E-409C-BE32-E72D297353CC}">
              <c16:uniqueId val="{00000009-E4D1-4266-8F15-4F5529BF78A7}"/>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Actividades por Acción Estratégica</cx:v>
        </cx:txData>
      </cx:tx>
      <cx:txPr>
        <a:bodyPr spcFirstLastPara="1" vertOverflow="ellipsis" horzOverflow="overflow" wrap="square" lIns="0" tIns="0" rIns="0" bIns="0" anchor="ctr" anchorCtr="1"/>
        <a:lstStyle/>
        <a:p>
          <a:pPr algn="ctr" rtl="0">
            <a:defRPr>
              <a:latin typeface="Verdana" panose="020B0604030504040204" pitchFamily="34" charset="0"/>
              <a:ea typeface="Verdana" panose="020B0604030504040204" pitchFamily="34" charset="0"/>
              <a:cs typeface="Verdana" panose="020B0604030504040204" pitchFamily="34" charset="0"/>
            </a:defRPr>
          </a:pPr>
          <a:r>
            <a:rPr lang="es-ES" sz="1400" b="0" i="0" u="none" strike="noStrike" baseline="0">
              <a:solidFill>
                <a:sysClr val="windowText" lastClr="000000">
                  <a:lumMod val="65000"/>
                  <a:lumOff val="35000"/>
                </a:sysClr>
              </a:solidFill>
              <a:latin typeface="Verdana" panose="020B0604030504040204" pitchFamily="34" charset="0"/>
              <a:ea typeface="Verdana" panose="020B0604030504040204" pitchFamily="34" charset="0"/>
            </a:rPr>
            <a:t>Actividades por Acción Estratégica</a:t>
          </a:r>
        </a:p>
      </cx:txPr>
    </cx:title>
    <cx:plotArea>
      <cx:plotAreaRegion>
        <cx:series layoutId="clusteredColumn" uniqueId="{C3E26DD9-5E3D-460E-BFBD-8DA6B4CFD303}">
          <cx:dataLabels pos="inEnd">
            <cx:txPr>
              <a:bodyPr spcFirstLastPara="1" vertOverflow="ellipsis" horzOverflow="overflow" wrap="square" lIns="0" tIns="0" rIns="0" bIns="0" anchor="ctr" anchorCtr="1"/>
              <a:lstStyle/>
              <a:p>
                <a:pPr algn="ctr" rtl="0">
                  <a:defRPr sz="1000" b="1">
                    <a:latin typeface="Verdana" panose="020B0604030504040204" pitchFamily="34" charset="0"/>
                    <a:ea typeface="Verdana" panose="020B0604030504040204" pitchFamily="34" charset="0"/>
                    <a:cs typeface="Verdana" panose="020B0604030504040204" pitchFamily="34" charset="0"/>
                  </a:defRPr>
                </a:pPr>
                <a:endParaRPr lang="es-ES" sz="1000" b="1" i="0" u="none" strike="noStrike" baseline="0">
                  <a:solidFill>
                    <a:sysClr val="windowText" lastClr="000000">
                      <a:lumMod val="65000"/>
                      <a:lumOff val="35000"/>
                    </a:sysClr>
                  </a:solidFill>
                  <a:latin typeface="Verdana" panose="020B0604030504040204" pitchFamily="34" charset="0"/>
                  <a:ea typeface="Verdana" panose="020B0604030504040204" pitchFamily="34" charset="0"/>
                </a:endParaRPr>
              </a:p>
            </cx:txPr>
            <cx:visibility seriesName="0" categoryName="0" value="1"/>
          </cx:dataLabels>
          <cx:dataId val="0"/>
          <cx:layoutPr>
            <cx:aggregation/>
          </cx:layoutPr>
          <cx:axisId val="1"/>
        </cx:series>
        <cx:series layoutId="paretoLine" ownerIdx="0" uniqueId="{921B687E-C898-4C17-AAC4-407D8BAFE9D5}">
          <cx:axisId val="2"/>
        </cx:series>
      </cx:plotAreaRegion>
      <cx:axis id="0">
        <cx:catScaling gapWidth="0"/>
        <cx:tickLabels/>
        <cx:txPr>
          <a:bodyPr spcFirstLastPara="1" vertOverflow="ellipsis" horzOverflow="overflow" wrap="square" lIns="0" tIns="0" rIns="0" bIns="0" anchor="ctr" anchorCtr="1"/>
          <a:lstStyle/>
          <a:p>
            <a:pPr algn="ctr" rtl="0">
              <a:defRPr sz="800">
                <a:latin typeface="Verdana" panose="020B0604030504040204" pitchFamily="34" charset="0"/>
                <a:ea typeface="Verdana" panose="020B0604030504040204" pitchFamily="34" charset="0"/>
                <a:cs typeface="Verdana" panose="020B0604030504040204" pitchFamily="34" charset="0"/>
              </a:defRPr>
            </a:pPr>
            <a:endParaRPr lang="es-ES" sz="800" b="0" i="0" u="none" strike="noStrike" baseline="0">
              <a:solidFill>
                <a:sysClr val="windowText" lastClr="000000">
                  <a:lumMod val="65000"/>
                  <a:lumOff val="35000"/>
                </a:sysClr>
              </a:solidFill>
              <a:latin typeface="Verdana" panose="020B0604030504040204" pitchFamily="34" charset="0"/>
              <a:ea typeface="Verdana" panose="020B0604030504040204" pitchFamily="34" charset="0"/>
            </a:endParaRPr>
          </a:p>
        </cx:txPr>
      </cx:axis>
      <cx:axis id="1">
        <cx:valScaling/>
        <cx:majorGridlines/>
        <cx:tickLabels/>
        <cx:txPr>
          <a:bodyPr vertOverflow="overflow" horzOverflow="overflow" wrap="square" lIns="0" tIns="0" rIns="0" bIns="0"/>
          <a:lstStyle/>
          <a:p>
            <a:pPr algn="ctr" rtl="0">
              <a:defRPr sz="900" b="0" i="0">
                <a:solidFill>
                  <a:srgbClr val="595959"/>
                </a:solidFill>
                <a:latin typeface="Verdana" panose="020B0604030504040204" pitchFamily="34" charset="0"/>
                <a:ea typeface="Verdana" panose="020B0604030504040204" pitchFamily="34" charset="0"/>
                <a:cs typeface="Verdana" panose="020B0604030504040204" pitchFamily="34" charset="0"/>
              </a:defRPr>
            </a:pPr>
            <a:endParaRPr lang="es-CO">
              <a:latin typeface="Verdana" panose="020B0604030504040204" pitchFamily="34" charset="0"/>
              <a:ea typeface="Verdana" panose="020B0604030504040204" pitchFamily="34" charset="0"/>
            </a:endParaRPr>
          </a:p>
        </cx:txPr>
      </cx:axis>
      <cx:axis id="2" hidden="1">
        <cx:valScaling max="1" min="0"/>
        <cx:units unit="percentage"/>
        <cx:tickLabels/>
        <cx:txPr>
          <a:bodyPr vertOverflow="overflow" horzOverflow="overflow" wrap="square" lIns="0" tIns="0" rIns="0" bIns="0"/>
          <a:lstStyle/>
          <a:p>
            <a:pPr algn="ctr" rtl="0">
              <a:defRPr sz="900" b="0" i="0">
                <a:solidFill>
                  <a:srgbClr val="595959"/>
                </a:solidFill>
                <a:latin typeface="Verdana" panose="020B0604030504040204" pitchFamily="34" charset="0"/>
                <a:ea typeface="Verdana" panose="020B0604030504040204" pitchFamily="34" charset="0"/>
                <a:cs typeface="Verdana" panose="020B0604030504040204" pitchFamily="34" charset="0"/>
              </a:defRPr>
            </a:pPr>
            <a:endParaRPr lang="es-CO">
              <a:latin typeface="Verdana" panose="020B0604030504040204" pitchFamily="34" charset="0"/>
              <a:ea typeface="Verdana" panose="020B0604030504040204" pitchFamily="34" charset="0"/>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svg"/><Relationship Id="rId18" Type="http://schemas.openxmlformats.org/officeDocument/2006/relationships/chart" Target="../charts/chart13.xml"/><Relationship Id="rId3" Type="http://schemas.openxmlformats.org/officeDocument/2006/relationships/chart" Target="../charts/chart3.xml"/><Relationship Id="rId21" Type="http://schemas.openxmlformats.org/officeDocument/2006/relationships/chart" Target="../charts/chart16.xml"/><Relationship Id="rId7" Type="http://schemas.openxmlformats.org/officeDocument/2006/relationships/chart" Target="../charts/chart6.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20.xml"/><Relationship Id="rId2" Type="http://schemas.openxmlformats.org/officeDocument/2006/relationships/chart" Target="../charts/chart2.xml"/><Relationship Id="rId16" Type="http://schemas.openxmlformats.org/officeDocument/2006/relationships/image" Target="../media/image3.png"/><Relationship Id="rId20" Type="http://schemas.openxmlformats.org/officeDocument/2006/relationships/chart" Target="../charts/chart15.xml"/><Relationship Id="rId1" Type="http://schemas.openxmlformats.org/officeDocument/2006/relationships/chart" Target="../charts/chart1.xml"/><Relationship Id="rId6" Type="http://schemas.microsoft.com/office/2014/relationships/chartEx" Target="../charts/chartEx1.xml"/><Relationship Id="rId11" Type="http://schemas.openxmlformats.org/officeDocument/2006/relationships/chart" Target="../charts/chart10.xml"/><Relationship Id="rId24" Type="http://schemas.openxmlformats.org/officeDocument/2006/relationships/chart" Target="../charts/chart19.xml"/><Relationship Id="rId5" Type="http://schemas.openxmlformats.org/officeDocument/2006/relationships/chart" Target="../charts/chart5.xml"/><Relationship Id="rId15" Type="http://schemas.openxmlformats.org/officeDocument/2006/relationships/chart" Target="../charts/chart12.xml"/><Relationship Id="rId23" Type="http://schemas.openxmlformats.org/officeDocument/2006/relationships/chart" Target="../charts/chart18.xml"/><Relationship Id="rId10" Type="http://schemas.openxmlformats.org/officeDocument/2006/relationships/chart" Target="../charts/chart9.xml"/><Relationship Id="rId19" Type="http://schemas.openxmlformats.org/officeDocument/2006/relationships/chart" Target="../charts/chart14.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1.xml"/><Relationship Id="rId22"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microsoft.com/office/2014/relationships/chartEx" Target="../charts/chartEx2.xml"/><Relationship Id="rId2" Type="http://schemas.openxmlformats.org/officeDocument/2006/relationships/chart" Target="../charts/chart22.xml"/><Relationship Id="rId1"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F29A816-8D97-4F41-8918-65E238E3E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223065</xdr:colOff>
      <xdr:row>69</xdr:row>
      <xdr:rowOff>74504</xdr:rowOff>
    </xdr:from>
    <xdr:to>
      <xdr:col>6</xdr:col>
      <xdr:colOff>1543645</xdr:colOff>
      <xdr:row>84</xdr:row>
      <xdr:rowOff>113784</xdr:rowOff>
    </xdr:to>
    <xdr:graphicFrame macro="">
      <xdr:nvGraphicFramePr>
        <xdr:cNvPr id="3" name="Gráfico 2">
          <a:extLst>
            <a:ext uri="{FF2B5EF4-FFF2-40B4-BE49-F238E27FC236}">
              <a16:creationId xmlns:a16="http://schemas.microsoft.com/office/drawing/2014/main" id="{DD9EC947-6892-4B71-A4FC-02D5D55CFB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194488</xdr:colOff>
      <xdr:row>100</xdr:row>
      <xdr:rowOff>43556</xdr:rowOff>
    </xdr:from>
    <xdr:to>
      <xdr:col>6</xdr:col>
      <xdr:colOff>1402592</xdr:colOff>
      <xdr:row>111</xdr:row>
      <xdr:rowOff>184163</xdr:rowOff>
    </xdr:to>
    <xdr:graphicFrame macro="">
      <xdr:nvGraphicFramePr>
        <xdr:cNvPr id="4" name="Gráfico 3">
          <a:extLst>
            <a:ext uri="{FF2B5EF4-FFF2-40B4-BE49-F238E27FC236}">
              <a16:creationId xmlns:a16="http://schemas.microsoft.com/office/drawing/2014/main" id="{577123C1-1D96-4446-BAD4-469F95BF0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211697</xdr:colOff>
      <xdr:row>112</xdr:row>
      <xdr:rowOff>114720</xdr:rowOff>
    </xdr:from>
    <xdr:to>
      <xdr:col>6</xdr:col>
      <xdr:colOff>1428305</xdr:colOff>
      <xdr:row>128</xdr:row>
      <xdr:rowOff>178221</xdr:rowOff>
    </xdr:to>
    <xdr:graphicFrame macro="">
      <xdr:nvGraphicFramePr>
        <xdr:cNvPr id="5" name="Gráfico 4">
          <a:extLst>
            <a:ext uri="{FF2B5EF4-FFF2-40B4-BE49-F238E27FC236}">
              <a16:creationId xmlns:a16="http://schemas.microsoft.com/office/drawing/2014/main" id="{5F1CE84A-8FBB-47C8-B2F2-C3ED2C979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195288</xdr:colOff>
      <xdr:row>129</xdr:row>
      <xdr:rowOff>112293</xdr:rowOff>
    </xdr:from>
    <xdr:to>
      <xdr:col>6</xdr:col>
      <xdr:colOff>1447614</xdr:colOff>
      <xdr:row>150</xdr:row>
      <xdr:rowOff>100387</xdr:rowOff>
    </xdr:to>
    <xdr:graphicFrame macro="">
      <xdr:nvGraphicFramePr>
        <xdr:cNvPr id="6" name="Gráfico 5">
          <a:extLst>
            <a:ext uri="{FF2B5EF4-FFF2-40B4-BE49-F238E27FC236}">
              <a16:creationId xmlns:a16="http://schemas.microsoft.com/office/drawing/2014/main" id="{10D4DB9C-811B-4976-8257-D8143D2B18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117586</xdr:colOff>
      <xdr:row>85</xdr:row>
      <xdr:rowOff>55489</xdr:rowOff>
    </xdr:from>
    <xdr:to>
      <xdr:col>11</xdr:col>
      <xdr:colOff>1126785</xdr:colOff>
      <xdr:row>99</xdr:row>
      <xdr:rowOff>73856</xdr:rowOff>
    </xdr:to>
    <mc:AlternateContent xmlns:mc="http://schemas.openxmlformats.org/markup-compatibility/2006">
      <mc:Choice xmlns:cx2="http://schemas.microsoft.com/office/drawing/2015/10/21/chartex" Requires="cx2">
        <xdr:graphicFrame macro="">
          <xdr:nvGraphicFramePr>
            <xdr:cNvPr id="7" name="Gráfico 6">
              <a:extLst>
                <a:ext uri="{FF2B5EF4-FFF2-40B4-BE49-F238E27FC236}">
                  <a16:creationId xmlns:a16="http://schemas.microsoft.com/office/drawing/2014/main" id="{43578810-3764-41DE-BE68-FF2FA617F2C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0" y="0"/>
              <a:ext cx="0" cy="0"/>
            </a:xfrm>
            <a:prstGeom prst="rect">
              <a:avLst/>
            </a:prstGeom>
            <a:solidFill>
              <a:prstClr val="white"/>
            </a:solidFill>
            <a:ln w="1">
              <a:solidFill>
                <a:prstClr val="green"/>
              </a:solidFill>
            </a:ln>
          </xdr:spPr>
          <xdr:txBody>
            <a:bodyPr vertOverflow="clip" horzOverflow="clip"/>
            <a:lstStyle/>
            <a:p>
              <a:r>
                <a:rPr sz="1100"/>
                <a:t>Este gráfico no está disponible en su versión de Excel.
Si edita esta forma o guarda el libro en un formato de archivo diferente, el gráfico no se podrá usar.</a:t>
              </a:r>
            </a:p>
          </xdr:txBody>
        </xdr:sp>
      </mc:Fallback>
    </mc:AlternateContent>
    <xdr:clientData/>
  </xdr:twoCellAnchor>
  <xdr:twoCellAnchor>
    <xdr:from>
      <xdr:col>0</xdr:col>
      <xdr:colOff>247907</xdr:colOff>
      <xdr:row>151</xdr:row>
      <xdr:rowOff>30085</xdr:rowOff>
    </xdr:from>
    <xdr:to>
      <xdr:col>6</xdr:col>
      <xdr:colOff>1498343</xdr:colOff>
      <xdr:row>169</xdr:row>
      <xdr:rowOff>64691</xdr:rowOff>
    </xdr:to>
    <xdr:graphicFrame macro="">
      <xdr:nvGraphicFramePr>
        <xdr:cNvPr id="8" name="Gráfico 7">
          <a:extLst>
            <a:ext uri="{FF2B5EF4-FFF2-40B4-BE49-F238E27FC236}">
              <a16:creationId xmlns:a16="http://schemas.microsoft.com/office/drawing/2014/main" id="{B0B55825-452A-48D7-97AC-576AEA7D3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9" name="Rectángulo 8">
          <a:extLst>
            <a:ext uri="{FF2B5EF4-FFF2-40B4-BE49-F238E27FC236}">
              <a16:creationId xmlns:a16="http://schemas.microsoft.com/office/drawing/2014/main" id="{888A8CCC-B253-4CD2-BD65-465CEEACC7B3}"/>
            </a:ext>
          </a:extLst>
        </xdr:cNvPr>
        <xdr:cNvSpPr/>
      </xdr:nvSpPr>
      <xdr:spPr>
        <a:xfrm>
          <a:off x="10435552" y="22598496"/>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10" name="Rectángulo 9">
          <a:extLst>
            <a:ext uri="{FF2B5EF4-FFF2-40B4-BE49-F238E27FC236}">
              <a16:creationId xmlns:a16="http://schemas.microsoft.com/office/drawing/2014/main" id="{FA0249BA-3A5C-4EFB-BE64-F9B49624A3C3}"/>
            </a:ext>
          </a:extLst>
        </xdr:cNvPr>
        <xdr:cNvSpPr/>
      </xdr:nvSpPr>
      <xdr:spPr>
        <a:xfrm>
          <a:off x="10208078" y="18526464"/>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2CB54CDB-0ED8-4460-AA52-F91E47230574}"/>
            </a:ext>
          </a:extLst>
        </xdr:cNvPr>
        <xdr:cNvSpPr/>
      </xdr:nvSpPr>
      <xdr:spPr>
        <a:xfrm>
          <a:off x="10235293" y="19545873"/>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278671</xdr:colOff>
      <xdr:row>44</xdr:row>
      <xdr:rowOff>29417</xdr:rowOff>
    </xdr:from>
    <xdr:to>
      <xdr:col>7</xdr:col>
      <xdr:colOff>374432</xdr:colOff>
      <xdr:row>61</xdr:row>
      <xdr:rowOff>106200</xdr:rowOff>
    </xdr:to>
    <xdr:graphicFrame macro="">
      <xdr:nvGraphicFramePr>
        <xdr:cNvPr id="12" name="Gráfico 11">
          <a:extLst>
            <a:ext uri="{FF2B5EF4-FFF2-40B4-BE49-F238E27FC236}">
              <a16:creationId xmlns:a16="http://schemas.microsoft.com/office/drawing/2014/main" id="{1FDFF29D-329D-4B53-9A57-E1CA949A4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313204</xdr:colOff>
      <xdr:row>44</xdr:row>
      <xdr:rowOff>57870</xdr:rowOff>
    </xdr:from>
    <xdr:to>
      <xdr:col>3</xdr:col>
      <xdr:colOff>255284</xdr:colOff>
      <xdr:row>61</xdr:row>
      <xdr:rowOff>134653</xdr:rowOff>
    </xdr:to>
    <xdr:graphicFrame macro="">
      <xdr:nvGraphicFramePr>
        <xdr:cNvPr id="13" name="Gráfico 12">
          <a:extLst>
            <a:ext uri="{FF2B5EF4-FFF2-40B4-BE49-F238E27FC236}">
              <a16:creationId xmlns:a16="http://schemas.microsoft.com/office/drawing/2014/main" id="{FBA6995B-9372-4BE2-B3CF-9A243245B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14" name="Rectángulo 13">
          <a:extLst>
            <a:ext uri="{FF2B5EF4-FFF2-40B4-BE49-F238E27FC236}">
              <a16:creationId xmlns:a16="http://schemas.microsoft.com/office/drawing/2014/main" id="{B3B765EA-6205-4655-8C42-F5697B4013D4}"/>
            </a:ext>
          </a:extLst>
        </xdr:cNvPr>
        <xdr:cNvSpPr/>
      </xdr:nvSpPr>
      <xdr:spPr>
        <a:xfrm>
          <a:off x="10326832" y="24165791"/>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234107</xdr:colOff>
      <xdr:row>9</xdr:row>
      <xdr:rowOff>152399</xdr:rowOff>
    </xdr:from>
    <xdr:to>
      <xdr:col>1</xdr:col>
      <xdr:colOff>2583269</xdr:colOff>
      <xdr:row>25</xdr:row>
      <xdr:rowOff>123264</xdr:rowOff>
    </xdr:to>
    <xdr:grpSp>
      <xdr:nvGrpSpPr>
        <xdr:cNvPr id="15" name="Grupo 14">
          <a:extLst>
            <a:ext uri="{FF2B5EF4-FFF2-40B4-BE49-F238E27FC236}">
              <a16:creationId xmlns:a16="http://schemas.microsoft.com/office/drawing/2014/main" id="{2E691F13-5BAA-4CA1-BB90-0A4EF52C8375}"/>
            </a:ext>
          </a:extLst>
        </xdr:cNvPr>
        <xdr:cNvGrpSpPr/>
      </xdr:nvGrpSpPr>
      <xdr:grpSpPr>
        <a:xfrm>
          <a:off x="234107" y="1914524"/>
          <a:ext cx="2682537" cy="3018865"/>
          <a:chOff x="95758" y="1609164"/>
          <a:chExt cx="2685338" cy="3018865"/>
        </a:xfrm>
      </xdr:grpSpPr>
      <xdr:graphicFrame macro="">
        <xdr:nvGraphicFramePr>
          <xdr:cNvPr id="16" name="Gráfico 15">
            <a:extLst>
              <a:ext uri="{FF2B5EF4-FFF2-40B4-BE49-F238E27FC236}">
                <a16:creationId xmlns:a16="http://schemas.microsoft.com/office/drawing/2014/main" id="{4E63F15C-2462-79B2-FDE6-C598D30F0761}"/>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7" name="Elipse 16">
            <a:extLst>
              <a:ext uri="{FF2B5EF4-FFF2-40B4-BE49-F238E27FC236}">
                <a16:creationId xmlns:a16="http://schemas.microsoft.com/office/drawing/2014/main" id="{3C4C89D5-3323-45B6-9C50-1242B20F5B37}"/>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18" name="CuadroTexto 17">
            <a:extLst>
              <a:ext uri="{FF2B5EF4-FFF2-40B4-BE49-F238E27FC236}">
                <a16:creationId xmlns:a16="http://schemas.microsoft.com/office/drawing/2014/main" id="{D8C45A22-BE17-9D8B-B15C-5B1F9FCCDC9B}"/>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#¡REF!</a:t>
            </a:fld>
            <a:endParaRPr lang="es-CO" sz="2800" b="1">
              <a:solidFill>
                <a:schemeClr val="bg1"/>
              </a:solidFill>
            </a:endParaRPr>
          </a:p>
        </xdr:txBody>
      </xdr:sp>
      <xdr:grpSp>
        <xdr:nvGrpSpPr>
          <xdr:cNvPr id="19" name="Gráfico 27" descr="Advertencia contorno">
            <a:extLst>
              <a:ext uri="{FF2B5EF4-FFF2-40B4-BE49-F238E27FC236}">
                <a16:creationId xmlns:a16="http://schemas.microsoft.com/office/drawing/2014/main" id="{B4533768-D51F-9E18-D763-C5A252D766BC}"/>
              </a:ext>
            </a:extLst>
          </xdr:cNvPr>
          <xdr:cNvGrpSpPr/>
        </xdr:nvGrpSpPr>
        <xdr:grpSpPr>
          <a:xfrm>
            <a:off x="1061781" y="2320692"/>
            <a:ext cx="750770" cy="580408"/>
            <a:chOff x="8393791" y="4147456"/>
            <a:chExt cx="821538" cy="724148"/>
          </a:xfrm>
          <a:solidFill>
            <a:schemeClr val="bg1"/>
          </a:solidFill>
        </xdr:grpSpPr>
        <xdr:sp macro="" textlink="">
          <xdr:nvSpPr>
            <xdr:cNvPr id="21" name="Forma libre: forma 20">
              <a:extLst>
                <a:ext uri="{FF2B5EF4-FFF2-40B4-BE49-F238E27FC236}">
                  <a16:creationId xmlns:a16="http://schemas.microsoft.com/office/drawing/2014/main" id="{CC5E4DE9-45DA-23AA-81D5-742015C739D0}"/>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2" name="Forma libre: forma 21">
              <a:extLst>
                <a:ext uri="{FF2B5EF4-FFF2-40B4-BE49-F238E27FC236}">
                  <a16:creationId xmlns:a16="http://schemas.microsoft.com/office/drawing/2014/main" id="{E7BF0A9F-717E-18FA-0C96-2B24BB820620}"/>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3" name="Forma libre: forma 22">
              <a:extLst>
                <a:ext uri="{FF2B5EF4-FFF2-40B4-BE49-F238E27FC236}">
                  <a16:creationId xmlns:a16="http://schemas.microsoft.com/office/drawing/2014/main" id="{28D62674-0A03-BB9C-009B-7817FB359FC9}"/>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20" name="Rectángulo 19">
            <a:extLst>
              <a:ext uri="{FF2B5EF4-FFF2-40B4-BE49-F238E27FC236}">
                <a16:creationId xmlns:a16="http://schemas.microsoft.com/office/drawing/2014/main" id="{0E8C9529-20EB-F0E6-6371-06F21AF5172A}"/>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24" name="Grupo 23">
          <a:extLst>
            <a:ext uri="{FF2B5EF4-FFF2-40B4-BE49-F238E27FC236}">
              <a16:creationId xmlns:a16="http://schemas.microsoft.com/office/drawing/2014/main" id="{EA7A4A32-588F-4BF0-B266-C292861AF2EF}"/>
            </a:ext>
          </a:extLst>
        </xdr:cNvPr>
        <xdr:cNvGrpSpPr/>
      </xdr:nvGrpSpPr>
      <xdr:grpSpPr>
        <a:xfrm>
          <a:off x="2878232" y="2102784"/>
          <a:ext cx="2588913" cy="2662516"/>
          <a:chOff x="3217210" y="1539689"/>
          <a:chExt cx="2589474" cy="2662516"/>
        </a:xfrm>
      </xdr:grpSpPr>
      <xdr:graphicFrame macro="">
        <xdr:nvGraphicFramePr>
          <xdr:cNvPr id="25" name="Gráfico 24">
            <a:extLst>
              <a:ext uri="{FF2B5EF4-FFF2-40B4-BE49-F238E27FC236}">
                <a16:creationId xmlns:a16="http://schemas.microsoft.com/office/drawing/2014/main" id="{F98C732B-F89E-EB80-334C-C37DF237CB61}"/>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26" name="Elipse 25">
            <a:extLst>
              <a:ext uri="{FF2B5EF4-FFF2-40B4-BE49-F238E27FC236}">
                <a16:creationId xmlns:a16="http://schemas.microsoft.com/office/drawing/2014/main" id="{00365836-C9C7-5049-D142-FB6AA42683AE}"/>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27" name="CuadroTexto 26">
            <a:extLst>
              <a:ext uri="{FF2B5EF4-FFF2-40B4-BE49-F238E27FC236}">
                <a16:creationId xmlns:a16="http://schemas.microsoft.com/office/drawing/2014/main" id="{BA3B3948-73BC-C413-8DA1-5BE4DA332C15}"/>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pic>
        <xdr:nvPicPr>
          <xdr:cNvPr id="28" name="Gráfico 27" descr="Selfie con relleno sólido">
            <a:extLst>
              <a:ext uri="{FF2B5EF4-FFF2-40B4-BE49-F238E27FC236}">
                <a16:creationId xmlns:a16="http://schemas.microsoft.com/office/drawing/2014/main" id="{E93F8DFB-F199-075D-D02B-475D00E83D20}"/>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29" name="Rectángulo 28">
            <a:extLst>
              <a:ext uri="{FF2B5EF4-FFF2-40B4-BE49-F238E27FC236}">
                <a16:creationId xmlns:a16="http://schemas.microsoft.com/office/drawing/2014/main" id="{DB274C09-F000-D881-2381-EEEF8934ECB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30" name="Grupo 29">
          <a:extLst>
            <a:ext uri="{FF2B5EF4-FFF2-40B4-BE49-F238E27FC236}">
              <a16:creationId xmlns:a16="http://schemas.microsoft.com/office/drawing/2014/main" id="{5994EB41-4635-4606-BC46-5BD2A034F8C6}"/>
            </a:ext>
          </a:extLst>
        </xdr:cNvPr>
        <xdr:cNvGrpSpPr/>
      </xdr:nvGrpSpPr>
      <xdr:grpSpPr>
        <a:xfrm>
          <a:off x="5902137" y="1965511"/>
          <a:ext cx="2557947" cy="2877673"/>
          <a:chOff x="5905499" y="1581710"/>
          <a:chExt cx="2559067" cy="2877673"/>
        </a:xfrm>
      </xdr:grpSpPr>
      <xdr:graphicFrame macro="">
        <xdr:nvGraphicFramePr>
          <xdr:cNvPr id="31" name="Gráfico 30">
            <a:extLst>
              <a:ext uri="{FF2B5EF4-FFF2-40B4-BE49-F238E27FC236}">
                <a16:creationId xmlns:a16="http://schemas.microsoft.com/office/drawing/2014/main" id="{4C76D0F9-18D7-A08B-38DF-820331B63BF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32" name="Rectángulo 31">
            <a:extLst>
              <a:ext uri="{FF2B5EF4-FFF2-40B4-BE49-F238E27FC236}">
                <a16:creationId xmlns:a16="http://schemas.microsoft.com/office/drawing/2014/main" id="{A62A6019-965F-D2AD-A3AD-2AC08C33A2ED}"/>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33" name="Elipse 32">
            <a:extLst>
              <a:ext uri="{FF2B5EF4-FFF2-40B4-BE49-F238E27FC236}">
                <a16:creationId xmlns:a16="http://schemas.microsoft.com/office/drawing/2014/main" id="{53B495A2-3070-15CB-15DE-7A448C746097}"/>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34" name="CuadroTexto 33">
            <a:extLst>
              <a:ext uri="{FF2B5EF4-FFF2-40B4-BE49-F238E27FC236}">
                <a16:creationId xmlns:a16="http://schemas.microsoft.com/office/drawing/2014/main" id="{0A5C6BB9-8060-A187-CD2F-A4C99EEF55BF}"/>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grpSp>
        <xdr:nvGrpSpPr>
          <xdr:cNvPr id="35" name="Grupo 34">
            <a:extLst>
              <a:ext uri="{FF2B5EF4-FFF2-40B4-BE49-F238E27FC236}">
                <a16:creationId xmlns:a16="http://schemas.microsoft.com/office/drawing/2014/main" id="{D68F257B-D226-8361-6CF7-67AD00DEEFA4}"/>
              </a:ext>
            </a:extLst>
          </xdr:cNvPr>
          <xdr:cNvGrpSpPr/>
        </xdr:nvGrpSpPr>
        <xdr:grpSpPr>
          <a:xfrm>
            <a:off x="6798048" y="2285600"/>
            <a:ext cx="800100" cy="677235"/>
            <a:chOff x="11401425" y="1170615"/>
            <a:chExt cx="800099" cy="573788"/>
          </a:xfrm>
        </xdr:grpSpPr>
        <xdr:sp macro="" textlink="">
          <xdr:nvSpPr>
            <xdr:cNvPr id="36" name="Forma libre: forma 35">
              <a:extLst>
                <a:ext uri="{FF2B5EF4-FFF2-40B4-BE49-F238E27FC236}">
                  <a16:creationId xmlns:a16="http://schemas.microsoft.com/office/drawing/2014/main" id="{59B07045-A1FC-C2C0-A86D-3E722A30AD7B}"/>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7" name="Forma libre: forma 36">
              <a:extLst>
                <a:ext uri="{FF2B5EF4-FFF2-40B4-BE49-F238E27FC236}">
                  <a16:creationId xmlns:a16="http://schemas.microsoft.com/office/drawing/2014/main" id="{14FC7CDB-A368-5364-3B6F-C235078BB604}"/>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8" name="Forma libre: forma 37">
              <a:extLst>
                <a:ext uri="{FF2B5EF4-FFF2-40B4-BE49-F238E27FC236}">
                  <a16:creationId xmlns:a16="http://schemas.microsoft.com/office/drawing/2014/main" id="{872207A2-A523-8861-D9F0-004026622CB1}"/>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9" name="Forma libre: forma 38">
              <a:extLst>
                <a:ext uri="{FF2B5EF4-FFF2-40B4-BE49-F238E27FC236}">
                  <a16:creationId xmlns:a16="http://schemas.microsoft.com/office/drawing/2014/main" id="{0E565351-E3D3-3C66-2B7F-313525096596}"/>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0" name="Forma libre: forma 39">
              <a:extLst>
                <a:ext uri="{FF2B5EF4-FFF2-40B4-BE49-F238E27FC236}">
                  <a16:creationId xmlns:a16="http://schemas.microsoft.com/office/drawing/2014/main" id="{655BBEDA-5421-6F4B-8E9B-66A92031886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1" name="Forma libre: forma 40">
              <a:extLst>
                <a:ext uri="{FF2B5EF4-FFF2-40B4-BE49-F238E27FC236}">
                  <a16:creationId xmlns:a16="http://schemas.microsoft.com/office/drawing/2014/main" id="{460E5074-E0F0-6EDD-0FAE-B5B487A46208}"/>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2" name="Forma libre: forma 41">
              <a:extLst>
                <a:ext uri="{FF2B5EF4-FFF2-40B4-BE49-F238E27FC236}">
                  <a16:creationId xmlns:a16="http://schemas.microsoft.com/office/drawing/2014/main" id="{592FD368-C580-6C27-DFEA-22E26F71001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43" name="Grupo 42">
          <a:extLst>
            <a:ext uri="{FF2B5EF4-FFF2-40B4-BE49-F238E27FC236}">
              <a16:creationId xmlns:a16="http://schemas.microsoft.com/office/drawing/2014/main" id="{CB0F6E28-F5E2-44F3-9F85-F8F78D36B935}"/>
            </a:ext>
          </a:extLst>
        </xdr:cNvPr>
        <xdr:cNvGrpSpPr/>
      </xdr:nvGrpSpPr>
      <xdr:grpSpPr>
        <a:xfrm>
          <a:off x="8759028" y="2032746"/>
          <a:ext cx="2578880" cy="2990291"/>
          <a:chOff x="8763510" y="1648945"/>
          <a:chExt cx="2584483" cy="2990291"/>
        </a:xfrm>
      </xdr:grpSpPr>
      <xdr:graphicFrame macro="">
        <xdr:nvGraphicFramePr>
          <xdr:cNvPr id="44" name="Gráfico 43">
            <a:extLst>
              <a:ext uri="{FF2B5EF4-FFF2-40B4-BE49-F238E27FC236}">
                <a16:creationId xmlns:a16="http://schemas.microsoft.com/office/drawing/2014/main" id="{448B453E-A47E-70C7-3F86-A2B6BA4C9E4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45" name="Rectángulo 44">
            <a:extLst>
              <a:ext uri="{FF2B5EF4-FFF2-40B4-BE49-F238E27FC236}">
                <a16:creationId xmlns:a16="http://schemas.microsoft.com/office/drawing/2014/main" id="{88D58FA2-ED71-590F-BBD7-2D4B61F71083}"/>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46" name="Elipse 45">
            <a:extLst>
              <a:ext uri="{FF2B5EF4-FFF2-40B4-BE49-F238E27FC236}">
                <a16:creationId xmlns:a16="http://schemas.microsoft.com/office/drawing/2014/main" id="{ADD897B7-B2F2-0745-D57B-D722D9A9E9AB}"/>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47" name="CuadroTexto 46">
            <a:extLst>
              <a:ext uri="{FF2B5EF4-FFF2-40B4-BE49-F238E27FC236}">
                <a16:creationId xmlns:a16="http://schemas.microsoft.com/office/drawing/2014/main" id="{14B23F16-05FE-20DB-8E13-95AB50AB641E}"/>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pic>
        <xdr:nvPicPr>
          <xdr:cNvPr id="48" name="Gráfico 47" descr="Sala de juntas con relleno sólido">
            <a:extLst>
              <a:ext uri="{FF2B5EF4-FFF2-40B4-BE49-F238E27FC236}">
                <a16:creationId xmlns:a16="http://schemas.microsoft.com/office/drawing/2014/main" id="{D3F5A208-DEE7-D615-9CA9-2B0180EFD484}"/>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49" name="Grupo 48">
          <a:extLst>
            <a:ext uri="{FF2B5EF4-FFF2-40B4-BE49-F238E27FC236}">
              <a16:creationId xmlns:a16="http://schemas.microsoft.com/office/drawing/2014/main" id="{D2458FEC-9830-443B-84D2-1B76523E9D7B}"/>
            </a:ext>
          </a:extLst>
        </xdr:cNvPr>
        <xdr:cNvGrpSpPr/>
      </xdr:nvGrpSpPr>
      <xdr:grpSpPr>
        <a:xfrm>
          <a:off x="3063688" y="5023036"/>
          <a:ext cx="2548013" cy="2902323"/>
          <a:chOff x="3066489" y="4639235"/>
          <a:chExt cx="2548574" cy="2902323"/>
        </a:xfrm>
      </xdr:grpSpPr>
      <xdr:graphicFrame macro="">
        <xdr:nvGraphicFramePr>
          <xdr:cNvPr id="50" name="Gráfico 49">
            <a:extLst>
              <a:ext uri="{FF2B5EF4-FFF2-40B4-BE49-F238E27FC236}">
                <a16:creationId xmlns:a16="http://schemas.microsoft.com/office/drawing/2014/main" id="{4A2C57FE-86EF-B548-6CEA-86C157BA50A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51" name="Elipse 50">
            <a:extLst>
              <a:ext uri="{FF2B5EF4-FFF2-40B4-BE49-F238E27FC236}">
                <a16:creationId xmlns:a16="http://schemas.microsoft.com/office/drawing/2014/main" id="{8DD02709-CECE-62AC-6057-AD8B659321FE}"/>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52" name="CuadroTexto 51">
            <a:extLst>
              <a:ext uri="{FF2B5EF4-FFF2-40B4-BE49-F238E27FC236}">
                <a16:creationId xmlns:a16="http://schemas.microsoft.com/office/drawing/2014/main" id="{BD27D96A-51D7-02C5-F82B-D3BEACFBCF7D}"/>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sp macro="" textlink="$J$41">
        <xdr:nvSpPr>
          <xdr:cNvPr id="53" name="Rectángulo 52">
            <a:extLst>
              <a:ext uri="{FF2B5EF4-FFF2-40B4-BE49-F238E27FC236}">
                <a16:creationId xmlns:a16="http://schemas.microsoft.com/office/drawing/2014/main" id="{BF99A4A2-A2BB-DED1-BBEB-C41F70FF17DA}"/>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54" name="Grupo 53">
            <a:extLst>
              <a:ext uri="{FF2B5EF4-FFF2-40B4-BE49-F238E27FC236}">
                <a16:creationId xmlns:a16="http://schemas.microsoft.com/office/drawing/2014/main" id="{1E0FE040-D915-D54E-7B3C-385A6A423886}"/>
              </a:ext>
            </a:extLst>
          </xdr:cNvPr>
          <xdr:cNvGrpSpPr/>
        </xdr:nvGrpSpPr>
        <xdr:grpSpPr>
          <a:xfrm>
            <a:off x="3911524" y="5522987"/>
            <a:ext cx="823969" cy="495484"/>
            <a:chOff x="14769464" y="999172"/>
            <a:chExt cx="826770" cy="495484"/>
          </a:xfrm>
        </xdr:grpSpPr>
        <xdr:sp macro="" textlink="">
          <xdr:nvSpPr>
            <xdr:cNvPr id="55" name="Forma libre: forma 54">
              <a:extLst>
                <a:ext uri="{FF2B5EF4-FFF2-40B4-BE49-F238E27FC236}">
                  <a16:creationId xmlns:a16="http://schemas.microsoft.com/office/drawing/2014/main" id="{F6E28812-3495-0604-DDDF-E2349D1FC57E}"/>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6" name="Forma libre: forma 55">
              <a:extLst>
                <a:ext uri="{FF2B5EF4-FFF2-40B4-BE49-F238E27FC236}">
                  <a16:creationId xmlns:a16="http://schemas.microsoft.com/office/drawing/2014/main" id="{1B63AB1A-970B-C240-952B-3C1EFA216F9D}"/>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7" name="Forma libre: forma 56">
              <a:extLst>
                <a:ext uri="{FF2B5EF4-FFF2-40B4-BE49-F238E27FC236}">
                  <a16:creationId xmlns:a16="http://schemas.microsoft.com/office/drawing/2014/main" id="{FE7CF00D-BA03-2EAC-9DA0-C37E860F2F7F}"/>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8" name="Forma libre: forma 57">
              <a:extLst>
                <a:ext uri="{FF2B5EF4-FFF2-40B4-BE49-F238E27FC236}">
                  <a16:creationId xmlns:a16="http://schemas.microsoft.com/office/drawing/2014/main" id="{329F721C-0748-E80C-48FA-ABCB9B8642FB}"/>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9" name="Forma libre: forma 58">
              <a:extLst>
                <a:ext uri="{FF2B5EF4-FFF2-40B4-BE49-F238E27FC236}">
                  <a16:creationId xmlns:a16="http://schemas.microsoft.com/office/drawing/2014/main" id="{160F9DA9-FE06-A190-B7CF-09F6D6AAFF72}"/>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C951DD9D-719A-D862-8A8C-78FE3F002EFD}"/>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67B2E789-6582-40A5-039A-18C1B9A7173F}"/>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E885338D-1193-4CDE-69CA-396BBF26FD93}"/>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63" name="Grupo 62">
          <a:extLst>
            <a:ext uri="{FF2B5EF4-FFF2-40B4-BE49-F238E27FC236}">
              <a16:creationId xmlns:a16="http://schemas.microsoft.com/office/drawing/2014/main" id="{A0F42258-6F77-4D05-99A9-2250323AD95C}"/>
            </a:ext>
          </a:extLst>
        </xdr:cNvPr>
        <xdr:cNvGrpSpPr/>
      </xdr:nvGrpSpPr>
      <xdr:grpSpPr>
        <a:xfrm>
          <a:off x="5641601" y="5157508"/>
          <a:ext cx="2624213" cy="2814356"/>
          <a:chOff x="6205257" y="4572001"/>
          <a:chExt cx="2628135" cy="2814356"/>
        </a:xfrm>
      </xdr:grpSpPr>
      <xdr:graphicFrame macro="">
        <xdr:nvGraphicFramePr>
          <xdr:cNvPr id="64" name="Gráfico 63">
            <a:extLst>
              <a:ext uri="{FF2B5EF4-FFF2-40B4-BE49-F238E27FC236}">
                <a16:creationId xmlns:a16="http://schemas.microsoft.com/office/drawing/2014/main" id="{43735709-DCC7-7431-5733-37766AAC8D5A}"/>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65" name="Rectángulo 64">
            <a:extLst>
              <a:ext uri="{FF2B5EF4-FFF2-40B4-BE49-F238E27FC236}">
                <a16:creationId xmlns:a16="http://schemas.microsoft.com/office/drawing/2014/main" id="{50CEA5DB-E1D9-80A5-5918-541BA21EE6C8}"/>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66" name="Elipse 65">
            <a:extLst>
              <a:ext uri="{FF2B5EF4-FFF2-40B4-BE49-F238E27FC236}">
                <a16:creationId xmlns:a16="http://schemas.microsoft.com/office/drawing/2014/main" id="{207BDB52-3B41-FD23-01A1-87B2F79B30F9}"/>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67" name="CuadroTexto 66">
            <a:extLst>
              <a:ext uri="{FF2B5EF4-FFF2-40B4-BE49-F238E27FC236}">
                <a16:creationId xmlns:a16="http://schemas.microsoft.com/office/drawing/2014/main" id="{82AE459A-56CB-0C94-7320-3218FA8E1BFE}"/>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grpSp>
        <xdr:nvGrpSpPr>
          <xdr:cNvPr id="68" name="Grupo 67">
            <a:extLst>
              <a:ext uri="{FF2B5EF4-FFF2-40B4-BE49-F238E27FC236}">
                <a16:creationId xmlns:a16="http://schemas.microsoft.com/office/drawing/2014/main" id="{8E2FC024-56CF-7E4A-0D5B-759D792A6575}"/>
              </a:ext>
            </a:extLst>
          </xdr:cNvPr>
          <xdr:cNvGrpSpPr/>
        </xdr:nvGrpSpPr>
        <xdr:grpSpPr>
          <a:xfrm>
            <a:off x="7124829" y="5265402"/>
            <a:ext cx="702049" cy="687123"/>
            <a:chOff x="11790959" y="913038"/>
            <a:chExt cx="704850" cy="687123"/>
          </a:xfrm>
        </xdr:grpSpPr>
        <xdr:sp macro="" textlink="">
          <xdr:nvSpPr>
            <xdr:cNvPr id="69" name="Forma libre: forma 68">
              <a:extLst>
                <a:ext uri="{FF2B5EF4-FFF2-40B4-BE49-F238E27FC236}">
                  <a16:creationId xmlns:a16="http://schemas.microsoft.com/office/drawing/2014/main" id="{5BD89B01-4A29-A0E6-4794-D015A45676A2}"/>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0" name="Forma libre: forma 69">
              <a:extLst>
                <a:ext uri="{FF2B5EF4-FFF2-40B4-BE49-F238E27FC236}">
                  <a16:creationId xmlns:a16="http://schemas.microsoft.com/office/drawing/2014/main" id="{88091A66-00B7-70ED-56ED-6F9E9E3583F7}"/>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1" name="Forma libre: forma 70">
              <a:extLst>
                <a:ext uri="{FF2B5EF4-FFF2-40B4-BE49-F238E27FC236}">
                  <a16:creationId xmlns:a16="http://schemas.microsoft.com/office/drawing/2014/main" id="{7E9816AB-0ED4-40BD-D933-2AE231D2668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2" name="Forma libre: forma 71">
              <a:extLst>
                <a:ext uri="{FF2B5EF4-FFF2-40B4-BE49-F238E27FC236}">
                  <a16:creationId xmlns:a16="http://schemas.microsoft.com/office/drawing/2014/main" id="{3DB13C5C-B231-F586-81AF-021BA1B915F8}"/>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3" name="Forma libre: forma 72">
              <a:extLst>
                <a:ext uri="{FF2B5EF4-FFF2-40B4-BE49-F238E27FC236}">
                  <a16:creationId xmlns:a16="http://schemas.microsoft.com/office/drawing/2014/main" id="{2D8867B3-02DC-3320-7AFC-F53A0FBB6B2B}"/>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4" name="Forma libre: forma 73">
              <a:extLst>
                <a:ext uri="{FF2B5EF4-FFF2-40B4-BE49-F238E27FC236}">
                  <a16:creationId xmlns:a16="http://schemas.microsoft.com/office/drawing/2014/main" id="{42A1617E-305E-1970-4173-EAB9BBE1B830}"/>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5" name="Forma libre: forma 74">
              <a:extLst>
                <a:ext uri="{FF2B5EF4-FFF2-40B4-BE49-F238E27FC236}">
                  <a16:creationId xmlns:a16="http://schemas.microsoft.com/office/drawing/2014/main" id="{3B03792D-013E-D44F-6498-6B9584FEB059}"/>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6" name="Forma libre: forma 75">
              <a:extLst>
                <a:ext uri="{FF2B5EF4-FFF2-40B4-BE49-F238E27FC236}">
                  <a16:creationId xmlns:a16="http://schemas.microsoft.com/office/drawing/2014/main" id="{246FBCD7-33D0-278C-4674-0492490AA153}"/>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7" name="Forma libre: forma 76">
              <a:extLst>
                <a:ext uri="{FF2B5EF4-FFF2-40B4-BE49-F238E27FC236}">
                  <a16:creationId xmlns:a16="http://schemas.microsoft.com/office/drawing/2014/main" id="{5047DD0F-B791-850F-A51B-2FDE299361C1}"/>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8" name="Forma libre: forma 77">
              <a:extLst>
                <a:ext uri="{FF2B5EF4-FFF2-40B4-BE49-F238E27FC236}">
                  <a16:creationId xmlns:a16="http://schemas.microsoft.com/office/drawing/2014/main" id="{EACA87F3-308E-1FAA-2AC7-BC084FE17F59}"/>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80" name="Grupo 79">
          <a:extLst>
            <a:ext uri="{FF2B5EF4-FFF2-40B4-BE49-F238E27FC236}">
              <a16:creationId xmlns:a16="http://schemas.microsoft.com/office/drawing/2014/main" id="{E6D522FD-F340-BDE7-CF6F-F7F45CFB7A32}"/>
            </a:ext>
          </a:extLst>
        </xdr:cNvPr>
        <xdr:cNvGrpSpPr/>
      </xdr:nvGrpSpPr>
      <xdr:grpSpPr>
        <a:xfrm>
          <a:off x="3721553" y="231322"/>
          <a:ext cx="4734605" cy="2410163"/>
          <a:chOff x="8903073" y="5144620"/>
          <a:chExt cx="4723279" cy="2933699"/>
        </a:xfrm>
      </xdr:grpSpPr>
      <xdr:graphicFrame macro="">
        <xdr:nvGraphicFramePr>
          <xdr:cNvPr id="82" name="Gráfico 81">
            <a:extLst>
              <a:ext uri="{FF2B5EF4-FFF2-40B4-BE49-F238E27FC236}">
                <a16:creationId xmlns:a16="http://schemas.microsoft.com/office/drawing/2014/main" id="{73219130-3DD4-BC3A-27F4-E7148DA9A150}"/>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83" name="Gráfico 82">
            <a:extLst>
              <a:ext uri="{FF2B5EF4-FFF2-40B4-BE49-F238E27FC236}">
                <a16:creationId xmlns:a16="http://schemas.microsoft.com/office/drawing/2014/main" id="{45BF2A30-59BD-1C55-7242-88BA4D77EE7E}"/>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84" name="Gráfico 83">
            <a:extLst>
              <a:ext uri="{FF2B5EF4-FFF2-40B4-BE49-F238E27FC236}">
                <a16:creationId xmlns:a16="http://schemas.microsoft.com/office/drawing/2014/main" id="{111A774C-979B-CFF8-5268-A2DCBFBD8256}"/>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85" name="Gráfico 84">
            <a:extLst>
              <a:ext uri="{FF2B5EF4-FFF2-40B4-BE49-F238E27FC236}">
                <a16:creationId xmlns:a16="http://schemas.microsoft.com/office/drawing/2014/main" id="{CA722B43-1823-74F3-7DDA-7755D07ABBC8}"/>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86" name="Gráfico 85">
            <a:extLst>
              <a:ext uri="{FF2B5EF4-FFF2-40B4-BE49-F238E27FC236}">
                <a16:creationId xmlns:a16="http://schemas.microsoft.com/office/drawing/2014/main" id="{B5846081-4BA3-A6D6-477B-59B425FBFB44}"/>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87" name="Elipse 86">
            <a:extLst>
              <a:ext uri="{FF2B5EF4-FFF2-40B4-BE49-F238E27FC236}">
                <a16:creationId xmlns:a16="http://schemas.microsoft.com/office/drawing/2014/main" id="{25146BB8-AAFD-5581-BF83-BD5D0E13EFB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88" name="CuadroTexto 87">
            <a:extLst>
              <a:ext uri="{FF2B5EF4-FFF2-40B4-BE49-F238E27FC236}">
                <a16:creationId xmlns:a16="http://schemas.microsoft.com/office/drawing/2014/main" id="{244100BF-9AA3-B934-D819-FFFAC2466B6B}"/>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0,0%</a:t>
            </a:fld>
            <a:endParaRPr lang="es-CO" sz="1600" b="1">
              <a:latin typeface="Verdana" panose="020B0604030504040204" pitchFamily="34" charset="0"/>
              <a:ea typeface="Verdana" panose="020B0604030504040204" pitchFamily="34" charset="0"/>
            </a:endParaRPr>
          </a:p>
        </xdr:txBody>
      </xdr:sp>
    </xdr:grpSp>
    <xdr:clientData/>
  </xdr:twoCellAnchor>
  <xdr:twoCellAnchor>
    <xdr:from>
      <xdr:col>1</xdr:col>
      <xdr:colOff>3506165</xdr:colOff>
      <xdr:row>1</xdr:row>
      <xdr:rowOff>116458</xdr:rowOff>
    </xdr:from>
    <xdr:to>
      <xdr:col>4</xdr:col>
      <xdr:colOff>78549</xdr:colOff>
      <xdr:row>13</xdr:row>
      <xdr:rowOff>81499</xdr:rowOff>
    </xdr:to>
    <xdr:graphicFrame macro="">
      <xdr:nvGraphicFramePr>
        <xdr:cNvPr id="81" name="Gráfico 80">
          <a:extLst>
            <a:ext uri="{FF2B5EF4-FFF2-40B4-BE49-F238E27FC236}">
              <a16:creationId xmlns:a16="http://schemas.microsoft.com/office/drawing/2014/main" id="{D51043B4-1E55-D031-7ED2-8012EFE185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685800</xdr:colOff>
      <xdr:row>8</xdr:row>
      <xdr:rowOff>66675</xdr:rowOff>
    </xdr:from>
    <xdr:to>
      <xdr:col>3</xdr:col>
      <xdr:colOff>228600</xdr:colOff>
      <xdr:row>10</xdr:row>
      <xdr:rowOff>76200</xdr:rowOff>
    </xdr:to>
    <xdr:sp macro="" textlink="$K$9">
      <xdr:nvSpPr>
        <xdr:cNvPr id="89" name="Rectángulo 88">
          <a:extLst>
            <a:ext uri="{FF2B5EF4-FFF2-40B4-BE49-F238E27FC236}">
              <a16:creationId xmlns:a16="http://schemas.microsoft.com/office/drawing/2014/main" id="{9B6E16A5-9CA6-F4C3-7E9E-FDAD3A4EB405}"/>
            </a:ext>
          </a:extLst>
        </xdr:cNvPr>
        <xdr:cNvSpPr/>
      </xdr:nvSpPr>
      <xdr:spPr>
        <a:xfrm>
          <a:off x="5848350" y="1638300"/>
          <a:ext cx="771525" cy="390525"/>
        </a:xfrm>
        <a:prstGeom prst="rect">
          <a:avLst/>
        </a:prstGeom>
        <a:solidFill>
          <a:schemeClr val="bg1"/>
        </a:solidFill>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fld id="{1CF98098-CF2E-48A7-8E65-5185D0AA5E49}" type="TxLink">
            <a:rPr lang="en-US" sz="1600" b="1" i="0" u="none" strike="noStrike">
              <a:solidFill>
                <a:sysClr val="windowText" lastClr="000000"/>
              </a:solidFill>
              <a:latin typeface="Calibri"/>
              <a:cs typeface="Calibri"/>
            </a:rPr>
            <a:pPr algn="ctr"/>
            <a:t>0,0%</a:t>
          </a:fld>
          <a:endParaRPr lang="es-CO"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246530</xdr:colOff>
      <xdr:row>8</xdr:row>
      <xdr:rowOff>22412</xdr:rowOff>
    </xdr:from>
    <xdr:to>
      <xdr:col>3</xdr:col>
      <xdr:colOff>1848971</xdr:colOff>
      <xdr:row>28</xdr:row>
      <xdr:rowOff>0</xdr:rowOff>
    </xdr:to>
    <xdr:graphicFrame macro="">
      <xdr:nvGraphicFramePr>
        <xdr:cNvPr id="9" name="Gráfico 8">
          <a:extLst>
            <a:ext uri="{FF2B5EF4-FFF2-40B4-BE49-F238E27FC236}">
              <a16:creationId xmlns:a16="http://schemas.microsoft.com/office/drawing/2014/main" id="{D856112C-A555-5911-35F0-E591E008B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1997295</xdr:colOff>
      <xdr:row>7</xdr:row>
      <xdr:rowOff>180005</xdr:rowOff>
    </xdr:from>
    <xdr:to>
      <xdr:col>6</xdr:col>
      <xdr:colOff>17929</xdr:colOff>
      <xdr:row>28</xdr:row>
      <xdr:rowOff>19048</xdr:rowOff>
    </xdr:to>
    <xdr:graphicFrame macro="">
      <xdr:nvGraphicFramePr>
        <xdr:cNvPr id="4" name="Gráfico 13">
          <a:extLst>
            <a:ext uri="{FF2B5EF4-FFF2-40B4-BE49-F238E27FC236}">
              <a16:creationId xmlns:a16="http://schemas.microsoft.com/office/drawing/2014/main" id="{AEA27508-EF00-285A-5578-E0BBF26A11F7}"/>
            </a:ext>
            <a:ext uri="{147F2762-F138-4A5C-976F-8EAC2B608ADB}">
              <a16:predDERef xmlns:a16="http://schemas.microsoft.com/office/drawing/2014/main" pred="{D856112C-A555-5911-35F0-E591E008B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163606</xdr:colOff>
      <xdr:row>8</xdr:row>
      <xdr:rowOff>101024</xdr:rowOff>
    </xdr:from>
    <xdr:to>
      <xdr:col>9</xdr:col>
      <xdr:colOff>286871</xdr:colOff>
      <xdr:row>28</xdr:row>
      <xdr:rowOff>112619</xdr:rowOff>
    </xdr:to>
    <mc:AlternateContent xmlns:mc="http://schemas.openxmlformats.org/markup-compatibility/2006">
      <mc:Choice xmlns:cx1="http://schemas.microsoft.com/office/drawing/2015/9/8/chartex" Requires="cx1">
        <xdr:graphicFrame macro="">
          <xdr:nvGraphicFramePr>
            <xdr:cNvPr id="2" name="Gráfico 78">
              <a:extLst>
                <a:ext uri="{FF2B5EF4-FFF2-40B4-BE49-F238E27FC236}">
                  <a16:creationId xmlns:a16="http://schemas.microsoft.com/office/drawing/2014/main" id="{9DD0D566-8601-F8E2-0675-8D80351E049B}"/>
                </a:ext>
                <a:ext uri="{147F2762-F138-4A5C-976F-8EAC2B608ADB}">
                  <a16:predDERef xmlns:a16="http://schemas.microsoft.com/office/drawing/2014/main" pred="{AEA27508-EF00-285A-5578-E0BBF26A11F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0" y="0"/>
              <a:ext cx="0" cy="0"/>
            </a:xfrm>
            <a:prstGeom prst="rect">
              <a:avLst/>
            </a:prstGeom>
            <a:solidFill>
              <a:prstClr val="white"/>
            </a:solidFill>
            <a:ln w="1">
              <a:solidFill>
                <a:prstClr val="green"/>
              </a:solidFill>
            </a:ln>
          </xdr:spPr>
          <xdr:txBody>
            <a:bodyPr vertOverflow="clip" horzOverflow="clip"/>
            <a:lstStyle/>
            <a:p>
              <a:r>
                <a:rPr sz="1100"/>
                <a:t>Este gráfico no está disponible en su versión de Excel.
Si edita esta forma o guarda el libro en un formato de archivo diferente, el gráfico no se podrá usar.</a:t>
              </a:r>
            </a:p>
          </xdr:txBody>
        </xdr:sp>
      </mc:Fallback>
    </mc:AlternateContent>
    <xdr:clientData/>
  </xdr:twoCellAnchor>
  <xdr:twoCellAnchor editAs="absolute">
    <xdr:from>
      <xdr:col>0</xdr:col>
      <xdr:colOff>320927</xdr:colOff>
      <xdr:row>241</xdr:row>
      <xdr:rowOff>10484</xdr:rowOff>
    </xdr:from>
    <xdr:to>
      <xdr:col>2</xdr:col>
      <xdr:colOff>750215</xdr:colOff>
      <xdr:row>250</xdr:row>
      <xdr:rowOff>80621</xdr:rowOff>
    </xdr:to>
    <mc:AlternateContent xmlns:mc="http://schemas.openxmlformats.org/markup-compatibility/2006" xmlns:sle15="http://schemas.microsoft.com/office/drawing/2012/slicer">
      <mc:Choice Requires="sle15">
        <xdr:graphicFrame macro="">
          <xdr:nvGraphicFramePr>
            <xdr:cNvPr id="89" name="Temática 1">
              <a:extLst>
                <a:ext uri="{FF2B5EF4-FFF2-40B4-BE49-F238E27FC236}">
                  <a16:creationId xmlns:a16="http://schemas.microsoft.com/office/drawing/2014/main" id="{FDE691C6-6DC4-4996-B756-F6AFE17664C6}"/>
                </a:ext>
              </a:extLst>
            </xdr:cNvPr>
            <xdr:cNvGraphicFramePr/>
          </xdr:nvGraphicFramePr>
          <xdr:xfrm>
            <a:off x="0" y="0"/>
            <a:ext cx="0" cy="0"/>
          </xdr:xfrm>
          <a:graphic>
            <a:graphicData uri="http://schemas.microsoft.com/office/drawing/2010/slicer">
              <sle:slicer xmlns:sle="http://schemas.microsoft.com/office/drawing/2010/slicer" name="Temática 1"/>
            </a:graphicData>
          </a:graphic>
        </xdr:graphicFrame>
      </mc:Choice>
      <mc:Fallback xmlns="">
        <xdr:sp macro="" textlink="">
          <xdr:nvSpPr>
            <xdr:cNvPr id="0" name=""/>
            <xdr:cNvSpPr>
              <a:spLocks noTextEdit="1"/>
            </xdr:cNvSpPr>
          </xdr:nvSpPr>
          <xdr:spPr>
            <a:xfrm>
              <a:off x="320927" y="16617602"/>
              <a:ext cx="2827347" cy="178463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2</xdr:col>
      <xdr:colOff>1221401</xdr:colOff>
      <xdr:row>240</xdr:row>
      <xdr:rowOff>165607</xdr:rowOff>
    </xdr:from>
    <xdr:to>
      <xdr:col>7</xdr:col>
      <xdr:colOff>468926</xdr:colOff>
      <xdr:row>250</xdr:row>
      <xdr:rowOff>41782</xdr:rowOff>
    </xdr:to>
    <mc:AlternateContent xmlns:mc="http://schemas.openxmlformats.org/markup-compatibility/2006" xmlns:sle15="http://schemas.microsoft.com/office/drawing/2012/slicer">
      <mc:Choice Requires="sle15">
        <xdr:graphicFrame macro="">
          <xdr:nvGraphicFramePr>
            <xdr:cNvPr id="90" name="Acción Estratégica 1">
              <a:extLst>
                <a:ext uri="{FF2B5EF4-FFF2-40B4-BE49-F238E27FC236}">
                  <a16:creationId xmlns:a16="http://schemas.microsoft.com/office/drawing/2014/main" id="{0D278374-2235-44C3-BF20-04FB505FBF5B}"/>
                </a:ext>
              </a:extLst>
            </xdr:cNvPr>
            <xdr:cNvGraphicFramePr/>
          </xdr:nvGraphicFramePr>
          <xdr:xfrm>
            <a:off x="0" y="0"/>
            <a:ext cx="0" cy="0"/>
          </xdr:xfrm>
          <a:graphic>
            <a:graphicData uri="http://schemas.microsoft.com/office/drawing/2010/slicer">
              <sle:slicer xmlns:sle="http://schemas.microsoft.com/office/drawing/2010/slicer" name="Acción Estratégica 1"/>
            </a:graphicData>
          </a:graphic>
        </xdr:graphicFrame>
      </mc:Choice>
      <mc:Fallback xmlns="">
        <xdr:sp macro="" textlink="">
          <xdr:nvSpPr>
            <xdr:cNvPr id="0" name=""/>
            <xdr:cNvSpPr>
              <a:spLocks noTextEdit="1"/>
            </xdr:cNvSpPr>
          </xdr:nvSpPr>
          <xdr:spPr>
            <a:xfrm>
              <a:off x="3619460" y="16582225"/>
              <a:ext cx="9556937" cy="178117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1</xdr:col>
      <xdr:colOff>22412</xdr:colOff>
      <xdr:row>251</xdr:row>
      <xdr:rowOff>19248</xdr:rowOff>
    </xdr:from>
    <xdr:to>
      <xdr:col>7</xdr:col>
      <xdr:colOff>147275</xdr:colOff>
      <xdr:row>257</xdr:row>
      <xdr:rowOff>9724</xdr:rowOff>
    </xdr:to>
    <mc:AlternateContent xmlns:mc="http://schemas.openxmlformats.org/markup-compatibility/2006" xmlns:sle15="http://schemas.microsoft.com/office/drawing/2012/slicer">
      <mc:Choice Requires="sle15">
        <xdr:graphicFrame macro="">
          <xdr:nvGraphicFramePr>
            <xdr:cNvPr id="91" name="Líder 1">
              <a:extLst>
                <a:ext uri="{FF2B5EF4-FFF2-40B4-BE49-F238E27FC236}">
                  <a16:creationId xmlns:a16="http://schemas.microsoft.com/office/drawing/2014/main" id="{325752D9-0199-4200-A553-0ECA48DF7211}"/>
                </a:ext>
              </a:extLst>
            </xdr:cNvPr>
            <xdr:cNvGraphicFramePr/>
          </xdr:nvGraphicFramePr>
          <xdr:xfrm>
            <a:off x="0" y="0"/>
            <a:ext cx="0" cy="0"/>
          </xdr:xfrm>
          <a:graphic>
            <a:graphicData uri="http://schemas.microsoft.com/office/drawing/2010/slicer">
              <sle:slicer xmlns:sle="http://schemas.microsoft.com/office/drawing/2010/slicer" name="Líder 1"/>
            </a:graphicData>
          </a:graphic>
        </xdr:graphicFrame>
      </mc:Choice>
      <mc:Fallback xmlns="">
        <xdr:sp macro="" textlink="">
          <xdr:nvSpPr>
            <xdr:cNvPr id="0" name=""/>
            <xdr:cNvSpPr>
              <a:spLocks noTextEdit="1"/>
            </xdr:cNvSpPr>
          </xdr:nvSpPr>
          <xdr:spPr>
            <a:xfrm>
              <a:off x="358588" y="18531366"/>
              <a:ext cx="12496158" cy="1133476"/>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jdelaparra_invias_gov_co/Documents/1.%20TELETRABAJO/2024/3.%20PAAC/Monitoreo/Gantt"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
    </sheetNames>
    <sheetDataSet>
      <sheetData sheetId="0"/>
    </sheetDataSet>
  </externalBook>
</externalLink>
</file>

<file path=xl/persons/person.xml><?xml version="1.0" encoding="utf-8"?>
<personList xmlns="http://schemas.microsoft.com/office/spreadsheetml/2018/threadedcomments" xmlns:x="http://schemas.openxmlformats.org/spreadsheetml/2006/main">
  <person displayName="Cindy Rocio Lopez Villanueva" id="{7E0B2889-C91C-418B-8DFB-873F627DC039}" userId="S::clopezv@invias.gov.co::b9c9500b-d30a-4c6e-8c04-be8fbdb1d1cd" providerId="AD"/>
</personList>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emática" xr10:uid="{FABAF839-5441-4A10-87C4-1B77AFB59C23}" sourceName="Temática">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ción_Estratégica" xr10:uid="{2FEFFF97-6ACF-4CAA-9ABF-029EE1FDA731}" sourceName="Acción Estratégica">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Líder" xr10:uid="{80DD2CA6-39A8-411E-AF81-4A6BC9F60176}" sourceName="Líder">
  <extLst>
    <x:ext xmlns:x15="http://schemas.microsoft.com/office/spreadsheetml/2010/11/main" uri="{2F2917AC-EB37-4324-AD4E-5DD8C200BD13}">
      <x15:tableSlicerCache tableId="1"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emática 1" xr10:uid="{7AE17D21-4CDA-44D8-8E7D-8CDE005000D6}" cache="SegmentaciónDeDatos_Temática" caption="Temática" style="SlicerStyleLight6" rowHeight="241300"/>
  <slicer name="Acción Estratégica 1" xr10:uid="{6D600A87-7216-4209-AC16-E77DE1271E54}" cache="SegmentaciónDeDatos_Acción_Estratégica" caption="Acción Estratégica" columnCount="2" style="SlicerStyleLight4" rowHeight="241300"/>
  <slicer name="Líder 1" xr10:uid="{82FD8885-9986-4A31-BCF9-B379C8E15997}" cache="SegmentaciónDeDatos_Líder" caption="Líder" columnCount="3" style="SlicerStyleLight3"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1D951-6089-41B4-8F25-06361FE701E3}" name="Tabla1" displayName="Tabla1" ref="A5:AG50" totalsRowShown="0" headerRowDxfId="34" dataDxfId="33">
  <autoFilter ref="A5:AG50" xr:uid="{D1B1D951-6089-41B4-8F25-06361FE701E3}">
    <filterColumn colId="7">
      <filters>
        <filter val="Oficina Asesora de Planeación"/>
        <filter val="Oficina de Control  Disciplinario"/>
        <filter val="Oficina de Control interno"/>
        <filter val="Oficina de Tecnologías de la información y comunicaciones OTIC"/>
        <filter val="Subdirección  General"/>
      </filters>
    </filterColumn>
  </autoFilter>
  <sortState xmlns:xlrd2="http://schemas.microsoft.com/office/spreadsheetml/2017/richdata2" ref="A41:AG46">
    <sortCondition ref="A5:A50"/>
  </sortState>
  <tableColumns count="33">
    <tableColumn id="1" xr3:uid="{4B33B009-AAA9-4881-8E77-4AEAD14B37CE}" name="Temática" dataDxfId="32"/>
    <tableColumn id="2" xr3:uid="{09085299-322E-42E6-894A-DBDE0E8D6AAA}" name="Acción Estratégica" dataDxfId="31"/>
    <tableColumn id="6" xr3:uid="{B36D51F7-9847-404A-93E0-518A27F92E2C}" name="Preaprobación" dataDxfId="30"/>
    <tableColumn id="3" xr3:uid="{EC2F183F-E4CB-4E1D-A41A-9E270C638759}" name="Actividad (acción)" dataDxfId="29"/>
    <tableColumn id="7" xr3:uid="{073AF78F-73C1-4409-BA59-8FCBD8A03AE1}" name="Metas o productos" dataDxfId="28"/>
    <tableColumn id="4" xr3:uid="{0103F563-9173-4672-82E4-0DFE1F371571}" name="Código Metas o productos" dataDxfId="27"/>
    <tableColumn id="14" xr3:uid="{97F42540-1C20-4821-B318-AC63EAB1AEA1}" name="Escenario de actuación" dataDxfId="26"/>
    <tableColumn id="5" xr3:uid="{E3ADCD74-13ED-4E7E-BBA5-56F912491FA8}" name="Líder" dataDxfId="25"/>
    <tableColumn id="12" xr3:uid="{2225AC8A-DEF6-427A-8B22-41400F201711}" name="Dependencias Involucradas" dataDxfId="24"/>
    <tableColumn id="16" xr3:uid="{BA945EB7-C9B6-4761-B7A2-31A60A07786A}" name="Cantidad 1°T" dataDxfId="23"/>
    <tableColumn id="17" xr3:uid="{52B22D5C-4769-4240-8005-78B7DA4CC78C}" name="% 1°T" dataDxfId="22" dataCellStyle="Porcentaje">
      <calculatedColumnFormula>J6/P6</calculatedColumnFormula>
    </tableColumn>
    <tableColumn id="18" xr3:uid="{A6DD5650-A452-4847-AB0D-F25AC6398910}" name="Cantidad 2°T" dataDxfId="21"/>
    <tableColumn id="19" xr3:uid="{AA8352EA-4F0D-4A3F-95E1-1E07A9D32C47}" name="% 2°T" dataDxfId="20" dataCellStyle="Porcentaje">
      <calculatedColumnFormula>L6/P6</calculatedColumnFormula>
    </tableColumn>
    <tableColumn id="20" xr3:uid="{3CD330D7-415B-427E-B7E5-46B29DD8F848}" name="Cantidad 3°T" dataDxfId="19"/>
    <tableColumn id="21" xr3:uid="{869AF60A-B12C-4CFD-A0F8-0FA8274D7BF4}" name="% 3°T" dataDxfId="18" dataCellStyle="Porcentaje">
      <calculatedColumnFormula>N6/P6</calculatedColumnFormula>
    </tableColumn>
    <tableColumn id="22" xr3:uid="{0741D4F3-F08C-4CDA-A32F-756688211776}" name="Cantidad 4°T" dataDxfId="17"/>
    <tableColumn id="23" xr3:uid="{2A02D2D6-BB01-4FA0-9CE1-7C3DA68D1F18}" name="% 4°T" dataDxfId="16" dataCellStyle="Porcentaje">
      <calculatedColumnFormula>P6/P6</calculatedColumnFormula>
    </tableColumn>
    <tableColumn id="25" xr3:uid="{6DD656E8-335D-4111-B29E-266F17FCEBC9}" name="% Avance reportado 1T" dataDxfId="15" dataCellStyle="Porcentaje"/>
    <tableColumn id="26" xr3:uid="{8C36583E-E865-4772-B302-752B232EEA54}" name="Desempeño frente a la meta 1T" dataDxfId="14" dataCellStyle="Porcentaje">
      <calculatedColumnFormula>R6/K6</calculatedColumnFormula>
    </tableColumn>
    <tableColumn id="27" xr3:uid="{C02B5DE7-628F-4E34-B2E8-826292E0EDEF}" name="Descripción de Avances por parte del líder 1T" dataDxfId="13"/>
    <tableColumn id="28" xr3:uid="{1A257CC5-9A9E-44FF-B352-298C8832CEE1}" name="Observaciones OAP - oportunidad en el cumplimiento de la actividad, la integridad y coherencia de las evidencias reportadas frente a la actividad formulada 1T" dataDxfId="12" dataCellStyle="Porcentaje"/>
    <tableColumn id="29" xr3:uid="{F5E4DD47-7128-4B17-AA4E-15299B46C1C0}" name="% Avance reportado 2T" dataDxfId="11" dataCellStyle="Porcentaje"/>
    <tableColumn id="30" xr3:uid="{4C28A64A-78FD-4D7D-96CC-F2B0290DF76C}" name="Desempeño frente a la meta 2T" dataDxfId="10" dataCellStyle="Porcentaje">
      <calculatedColumnFormula>V6/M6</calculatedColumnFormula>
    </tableColumn>
    <tableColumn id="8" xr3:uid="{DD733DC2-B2FA-4C55-94AD-EB5637DFC4A9}" name="Descripción de Avances por parte del líder 2T" dataDxfId="9"/>
    <tableColumn id="31" xr3:uid="{6B99EEF8-652A-42E8-9F40-78F0B39D4CD3}" name="Observaciones OAP - oportunidad en el cumplimiento de la actividad, la integridad y coherencia de las evidencias reportadas frente a la actividad formulada 2T" dataDxfId="8" dataCellStyle="Porcentaje"/>
    <tableColumn id="32" xr3:uid="{A7C49BCA-3167-4D7A-9DF3-E41ABD937E9D}" name="% Avance reportado 3T" dataDxfId="7" dataCellStyle="Porcentaje"/>
    <tableColumn id="33" xr3:uid="{E4AC8BD3-FB26-409E-B502-E6D9EA0946A5}" name="Desempeño frente a la meta 3T" dataDxfId="6" dataCellStyle="Porcentaje">
      <calculatedColumnFormula>Z6/O6</calculatedColumnFormula>
    </tableColumn>
    <tableColumn id="9" xr3:uid="{2BF9EE83-99D7-402F-973F-B24F657178AA}" name="Descripción de Avances por parte del líder 3T" dataDxfId="5"/>
    <tableColumn id="34" xr3:uid="{B4584A97-5989-4136-87D3-F8773B00938F}" name="Observaciones OAP - oportunidad en el cumplimiento de la actividad, la integridad y coherencia de las evidencias reportadas frente a la actividad formulada 3T" dataDxfId="4" dataCellStyle="Porcentaje"/>
    <tableColumn id="35" xr3:uid="{5861C337-3EF5-4DD4-B1E5-A95F87956B20}" name="% Avance reportado 4T" dataDxfId="3" dataCellStyle="Porcentaje"/>
    <tableColumn id="10" xr3:uid="{F0B19404-0B33-4CDA-AC45-E2A9468ED382}" name="Desempeño frente a la meta 4T" dataDxfId="2" dataCellStyle="Porcentaje">
      <calculatedColumnFormula>AD6/Q6</calculatedColumnFormula>
    </tableColumn>
    <tableColumn id="11" xr3:uid="{8E876A7A-E582-4B23-B90A-0F43E01CB30D}" name="Descripción de Avances por parte del líder 4T" dataDxfId="1" dataCellStyle="Porcentaje"/>
    <tableColumn id="36" xr3:uid="{E1BC58A1-1BCC-4164-88FF-4E82ABAF0669}" name="Observaciones OAP - oportunidad en el cumplimiento de la actividad, la integridad y coherencia de las evidencias reportadas frente a la actividad formulada 4T"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1" dT="2025-08-05T14:37:30.90" personId="{7E0B2889-C91C-418B-8DFB-873F627DC039}" id="{CF919E32-BD18-47F4-9060-9CE489C651A7}">
    <text>Se ajusta redacción, estaba mal escrita una palabra</text>
  </threadedComment>
  <threadedComment ref="I14" dT="2025-08-05T14:39:10.31" personId="{7E0B2889-C91C-418B-8DFB-873F627DC039}" id="{4872D70B-6BA6-415A-B761-026C5D00271B}">
    <text>Se ajusta redacción, estaba mal escrita una palabra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B6A7-0B1B-4024-A1E1-74040867992F}">
  <sheetPr>
    <tabColor theme="8"/>
    <outlinePr applyStyles="1"/>
  </sheetPr>
  <dimension ref="A1:M182"/>
  <sheetViews>
    <sheetView zoomScaleNormal="100" zoomScaleSheetLayoutView="70" workbookViewId="0">
      <selection activeCell="B66" sqref="B66"/>
    </sheetView>
  </sheetViews>
  <sheetFormatPr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c r="A1" s="145" t="s">
        <v>0</v>
      </c>
      <c r="B1" s="145"/>
      <c r="C1" s="145"/>
      <c r="D1" s="145"/>
      <c r="E1" s="145"/>
      <c r="F1" s="145"/>
      <c r="G1" s="145"/>
      <c r="H1" s="145"/>
      <c r="I1" s="11"/>
      <c r="J1" s="11"/>
    </row>
    <row r="2" spans="1:13">
      <c r="A2" s="3"/>
      <c r="B2" s="3"/>
      <c r="C2" s="3"/>
      <c r="D2" s="3"/>
      <c r="E2" s="3"/>
      <c r="F2" s="3"/>
      <c r="G2" s="3"/>
      <c r="H2" s="3"/>
      <c r="I2" s="11"/>
      <c r="J2" s="11"/>
      <c r="K2" s="11"/>
      <c r="L2" s="11"/>
    </row>
    <row r="3" spans="1:13">
      <c r="A3" s="3"/>
      <c r="B3" s="3"/>
      <c r="C3" s="3"/>
      <c r="D3" s="3"/>
      <c r="E3" s="3"/>
      <c r="F3" s="3"/>
      <c r="G3" s="3"/>
      <c r="H3" s="3"/>
      <c r="I3" s="11"/>
      <c r="J3" s="11"/>
      <c r="K3" s="11"/>
      <c r="L3" s="11"/>
    </row>
    <row r="4" spans="1:13">
      <c r="A4" s="3"/>
      <c r="B4" s="3"/>
      <c r="C4" s="3"/>
      <c r="D4" s="3"/>
      <c r="E4" s="3"/>
      <c r="F4" s="3"/>
      <c r="G4" s="3"/>
      <c r="H4" s="3"/>
      <c r="I4" s="11"/>
      <c r="J4" s="11"/>
      <c r="K4" s="11"/>
      <c r="L4" s="11"/>
    </row>
    <row r="5" spans="1:13">
      <c r="A5" s="3"/>
      <c r="B5" s="3"/>
      <c r="C5" s="3"/>
      <c r="D5" s="3"/>
      <c r="E5" s="3"/>
      <c r="F5" s="3"/>
      <c r="G5" s="3"/>
      <c r="H5" s="3"/>
      <c r="I5" s="11"/>
      <c r="J5" s="11"/>
      <c r="K5" s="11"/>
      <c r="L5" s="11"/>
    </row>
    <row r="6" spans="1:13">
      <c r="A6" s="3"/>
      <c r="B6" s="3"/>
      <c r="C6" s="3"/>
      <c r="D6" s="3"/>
      <c r="E6" s="3"/>
      <c r="F6" s="3"/>
      <c r="G6" s="3"/>
      <c r="H6" s="3"/>
      <c r="I6" s="11"/>
      <c r="J6" s="11"/>
      <c r="K6" s="8"/>
      <c r="L6" s="8"/>
      <c r="M6" s="8"/>
    </row>
    <row r="7" spans="1:13" ht="15" customHeight="1">
      <c r="A7" s="3"/>
      <c r="B7" s="3"/>
      <c r="C7" s="3"/>
      <c r="D7" s="3"/>
      <c r="E7" s="3"/>
      <c r="F7" s="3"/>
      <c r="G7" s="16"/>
      <c r="H7" s="3"/>
      <c r="I7" s="3"/>
      <c r="J7" s="11"/>
      <c r="K7" s="8"/>
      <c r="L7" s="8"/>
      <c r="M7" s="8"/>
    </row>
    <row r="8" spans="1:13">
      <c r="A8" s="3"/>
      <c r="B8" s="3"/>
      <c r="C8" s="3"/>
      <c r="D8" s="3"/>
      <c r="E8" s="3"/>
      <c r="F8" s="3"/>
      <c r="G8" s="3"/>
      <c r="H8" s="3"/>
      <c r="I8" s="3"/>
      <c r="J8" s="11"/>
      <c r="K8" s="8"/>
      <c r="L8" s="8"/>
      <c r="M8" s="8"/>
    </row>
    <row r="9" spans="1:13">
      <c r="A9" s="3"/>
      <c r="B9" s="3"/>
      <c r="C9" s="3"/>
      <c r="D9" s="3"/>
      <c r="E9" s="3"/>
      <c r="F9" s="3"/>
      <c r="G9" s="3"/>
      <c r="H9" s="3"/>
      <c r="I9" s="3"/>
      <c r="J9" s="11" t="s">
        <v>1</v>
      </c>
      <c r="K9" s="22">
        <v>0</v>
      </c>
      <c r="L9" s="8"/>
      <c r="M9" s="8"/>
    </row>
    <row r="10" spans="1:13">
      <c r="A10" s="3"/>
      <c r="B10" s="3"/>
      <c r="C10" s="3"/>
      <c r="D10" s="3"/>
      <c r="E10" s="3"/>
      <c r="F10" s="3"/>
      <c r="G10" s="3"/>
      <c r="H10" s="3"/>
      <c r="I10" s="11"/>
      <c r="J10" s="11"/>
      <c r="K10" s="20"/>
      <c r="L10" s="8"/>
      <c r="M10" s="8"/>
    </row>
    <row r="11" spans="1:13">
      <c r="A11" s="3"/>
      <c r="B11" s="3"/>
      <c r="C11" s="3"/>
      <c r="D11" s="3"/>
      <c r="E11" s="3"/>
      <c r="F11" s="3"/>
      <c r="G11" s="3"/>
      <c r="H11" s="3"/>
      <c r="I11" s="11"/>
      <c r="J11" s="11" t="s">
        <v>2</v>
      </c>
      <c r="K11" s="20"/>
      <c r="L11" s="8"/>
      <c r="M11" s="8"/>
    </row>
    <row r="12" spans="1:13">
      <c r="A12" s="3"/>
      <c r="B12" s="3"/>
      <c r="C12" s="3"/>
      <c r="D12" s="3"/>
      <c r="E12" s="3"/>
      <c r="F12" s="3"/>
      <c r="G12" s="3"/>
      <c r="H12" s="3"/>
      <c r="I12" s="11"/>
      <c r="J12" s="11" t="s">
        <v>3</v>
      </c>
      <c r="K12" s="20">
        <v>1</v>
      </c>
      <c r="L12" s="8"/>
      <c r="M12" s="8"/>
    </row>
    <row r="13" spans="1:13">
      <c r="A13" s="3"/>
      <c r="B13" s="3"/>
      <c r="C13" s="3"/>
      <c r="D13" s="3"/>
      <c r="E13" s="3"/>
      <c r="F13" s="3"/>
      <c r="G13" s="3"/>
      <c r="H13" s="3"/>
      <c r="I13" s="11"/>
      <c r="J13" s="11" t="s">
        <v>4</v>
      </c>
      <c r="K13" s="20">
        <v>1</v>
      </c>
      <c r="L13" s="8"/>
      <c r="M13" s="8"/>
    </row>
    <row r="14" spans="1:13">
      <c r="A14" s="3"/>
      <c r="B14" s="3"/>
      <c r="C14" s="3"/>
      <c r="D14" s="3"/>
      <c r="E14" s="3"/>
      <c r="F14" s="3"/>
      <c r="G14" s="3"/>
      <c r="H14" s="3"/>
      <c r="I14" s="11"/>
      <c r="J14" s="11"/>
      <c r="K14" s="20"/>
      <c r="L14" s="8"/>
      <c r="M14" s="8"/>
    </row>
    <row r="15" spans="1:13">
      <c r="A15" s="3"/>
      <c r="B15" s="3"/>
      <c r="C15" s="3"/>
      <c r="D15" s="3"/>
      <c r="E15" s="3"/>
      <c r="F15" s="3"/>
      <c r="G15" s="3"/>
      <c r="H15" s="3"/>
      <c r="I15" s="11"/>
      <c r="J15" s="11"/>
      <c r="K15" s="20"/>
      <c r="L15" s="8"/>
      <c r="M15" s="8"/>
    </row>
    <row r="16" spans="1:13">
      <c r="A16" s="3"/>
      <c r="B16" s="3"/>
      <c r="C16" s="3"/>
      <c r="D16" s="3"/>
      <c r="E16" s="3"/>
      <c r="F16" s="3"/>
      <c r="G16" s="3"/>
      <c r="H16" s="3"/>
      <c r="I16" s="11"/>
      <c r="J16" s="11" t="s">
        <v>5</v>
      </c>
      <c r="K16" s="20">
        <v>0.25</v>
      </c>
      <c r="L16" s="8"/>
      <c r="M16" s="8"/>
    </row>
    <row r="17" spans="1:13">
      <c r="A17" s="3"/>
      <c r="B17" s="3"/>
      <c r="C17" s="3"/>
      <c r="D17" s="3"/>
      <c r="E17" s="3"/>
      <c r="F17" s="3"/>
      <c r="G17" s="3"/>
      <c r="H17" s="3"/>
      <c r="I17" s="11"/>
      <c r="J17" s="11" t="s">
        <v>1</v>
      </c>
      <c r="K17" s="20">
        <f>IF(K9&lt;=K16,K9,0)</f>
        <v>0</v>
      </c>
      <c r="L17" s="8"/>
      <c r="M17" s="8"/>
    </row>
    <row r="18" spans="1:13">
      <c r="A18" s="3"/>
      <c r="B18" s="3"/>
      <c r="C18" s="3"/>
      <c r="D18" s="3"/>
      <c r="E18" s="3"/>
      <c r="F18" s="3"/>
      <c r="G18" s="3"/>
      <c r="H18" s="3"/>
      <c r="I18" s="11"/>
      <c r="J18" s="11" t="s">
        <v>6</v>
      </c>
      <c r="K18" s="20">
        <f>2-K17</f>
        <v>2</v>
      </c>
      <c r="L18" s="8"/>
      <c r="M18" s="8"/>
    </row>
    <row r="19" spans="1:13">
      <c r="A19" s="3"/>
      <c r="B19" s="3"/>
      <c r="C19" s="3"/>
      <c r="D19" s="3"/>
      <c r="E19" s="3"/>
      <c r="F19" s="3"/>
      <c r="G19" s="3"/>
      <c r="H19" s="3"/>
      <c r="I19" s="11"/>
      <c r="J19" s="11"/>
      <c r="K19" s="20"/>
      <c r="L19" s="8"/>
      <c r="M19" s="8"/>
    </row>
    <row r="20" spans="1:13">
      <c r="A20" s="3"/>
      <c r="B20" s="3"/>
      <c r="C20" s="3"/>
      <c r="D20" s="3"/>
      <c r="E20" s="3"/>
      <c r="F20" s="3"/>
      <c r="G20" s="3"/>
      <c r="H20" s="3"/>
      <c r="I20" s="11"/>
      <c r="J20" s="11" t="s">
        <v>7</v>
      </c>
      <c r="K20" s="20">
        <v>0.5</v>
      </c>
      <c r="L20" s="8"/>
      <c r="M20" s="8"/>
    </row>
    <row r="21" spans="1:13">
      <c r="A21" s="3"/>
      <c r="B21" s="3"/>
      <c r="C21" s="3"/>
      <c r="D21" s="3"/>
      <c r="E21" s="3"/>
      <c r="F21" s="3"/>
      <c r="G21" s="3"/>
      <c r="H21" s="3"/>
      <c r="I21" s="11"/>
      <c r="J21" s="11" t="s">
        <v>1</v>
      </c>
      <c r="K21" s="20">
        <f>IF(AND(K9&gt;K16,K9&lt;=K20),K9,0)</f>
        <v>0</v>
      </c>
      <c r="L21" s="8"/>
      <c r="M21" s="8"/>
    </row>
    <row r="22" spans="1:13">
      <c r="A22" s="3"/>
      <c r="B22" s="3"/>
      <c r="C22" s="3"/>
      <c r="D22" s="3"/>
      <c r="E22" s="3"/>
      <c r="F22" s="3"/>
      <c r="G22" s="3"/>
      <c r="H22" s="3"/>
      <c r="I22" s="11"/>
      <c r="J22" s="11" t="s">
        <v>6</v>
      </c>
      <c r="K22" s="20">
        <f>2-K21</f>
        <v>2</v>
      </c>
      <c r="L22" s="8"/>
      <c r="M22" s="8"/>
    </row>
    <row r="23" spans="1:13">
      <c r="A23" s="3"/>
      <c r="B23" s="3"/>
      <c r="C23" s="3"/>
      <c r="D23" s="3"/>
      <c r="E23" s="3"/>
      <c r="F23" s="3"/>
      <c r="G23" s="3"/>
      <c r="H23" s="3"/>
      <c r="I23" s="11"/>
      <c r="J23" s="11"/>
      <c r="K23" s="20"/>
      <c r="L23" s="8"/>
      <c r="M23" s="8"/>
    </row>
    <row r="24" spans="1:13">
      <c r="A24" s="3"/>
      <c r="B24" s="3"/>
      <c r="C24" s="3"/>
      <c r="D24" s="3"/>
      <c r="E24" s="3"/>
      <c r="F24" s="3"/>
      <c r="G24" s="3"/>
      <c r="H24" s="3"/>
      <c r="I24" s="11"/>
      <c r="J24" s="11" t="s">
        <v>8</v>
      </c>
      <c r="K24" s="20">
        <v>0.75</v>
      </c>
      <c r="L24" s="8"/>
      <c r="M24" s="8"/>
    </row>
    <row r="25" spans="1:13">
      <c r="A25" s="3"/>
      <c r="B25" s="3"/>
      <c r="C25" s="3"/>
      <c r="D25" s="3"/>
      <c r="E25" s="3"/>
      <c r="F25" s="3"/>
      <c r="G25" s="3"/>
      <c r="H25" s="3"/>
      <c r="I25" s="11"/>
      <c r="J25" s="11" t="s">
        <v>1</v>
      </c>
      <c r="K25" s="20">
        <f>IF(AND(K9&gt;K20,K9&lt;=K24),K9,0)</f>
        <v>0</v>
      </c>
      <c r="L25" s="8"/>
      <c r="M25" s="8"/>
    </row>
    <row r="26" spans="1:13">
      <c r="A26" s="3"/>
      <c r="B26" s="3"/>
      <c r="C26" s="3"/>
      <c r="D26" s="3"/>
      <c r="E26" s="3"/>
      <c r="F26" s="3"/>
      <c r="G26" s="3"/>
      <c r="H26" s="3"/>
      <c r="I26" s="11"/>
      <c r="J26" s="11" t="s">
        <v>6</v>
      </c>
      <c r="K26" s="20">
        <f>2-K25</f>
        <v>2</v>
      </c>
      <c r="L26" s="8"/>
      <c r="M26" s="8"/>
    </row>
    <row r="27" spans="1:13">
      <c r="A27" s="1"/>
      <c r="B27" s="1"/>
      <c r="C27" s="1"/>
      <c r="D27" s="1"/>
      <c r="E27" s="1"/>
      <c r="F27" s="1"/>
      <c r="G27" s="3"/>
      <c r="H27" s="3"/>
      <c r="I27" s="11"/>
      <c r="J27" s="11"/>
      <c r="K27" s="11"/>
      <c r="L27" s="8"/>
      <c r="M27" s="8"/>
    </row>
    <row r="28" spans="1:13">
      <c r="A28" s="1"/>
      <c r="B28" s="1"/>
      <c r="C28" s="1"/>
      <c r="D28" s="1"/>
      <c r="E28" s="1"/>
      <c r="F28" s="1"/>
      <c r="G28" s="3"/>
      <c r="H28" s="3"/>
      <c r="I28" s="11"/>
      <c r="J28" s="8" t="s">
        <v>9</v>
      </c>
      <c r="K28" s="12">
        <v>0.9</v>
      </c>
      <c r="L28" s="8"/>
      <c r="M28" s="8"/>
    </row>
    <row r="29" spans="1:13">
      <c r="A29" s="1"/>
      <c r="B29" s="1"/>
      <c r="C29" s="1"/>
      <c r="D29" s="1"/>
      <c r="E29" s="1"/>
      <c r="F29" s="1"/>
      <c r="G29" s="3"/>
      <c r="H29" s="3"/>
      <c r="I29" s="11"/>
      <c r="J29" s="8" t="s">
        <v>1</v>
      </c>
      <c r="K29" s="12">
        <f>IF(AND(K9&gt;K24,K9&lt;=K28),K24,0)</f>
        <v>0</v>
      </c>
      <c r="L29" s="8"/>
      <c r="M29" s="8"/>
    </row>
    <row r="30" spans="1:13">
      <c r="A30" s="1"/>
      <c r="B30" s="1"/>
      <c r="C30" s="1"/>
      <c r="D30" s="1"/>
      <c r="E30" s="1"/>
      <c r="F30" s="3"/>
      <c r="G30" s="3"/>
      <c r="H30" s="3"/>
      <c r="I30" s="11"/>
      <c r="J30" s="11" t="s">
        <v>6</v>
      </c>
      <c r="K30" s="20">
        <f>2-K29</f>
        <v>2</v>
      </c>
      <c r="L30" s="11"/>
      <c r="M30" s="8"/>
    </row>
    <row r="31" spans="1:13">
      <c r="A31" s="1"/>
      <c r="B31" s="1"/>
      <c r="C31" s="1"/>
      <c r="D31" s="1"/>
      <c r="E31" s="1"/>
      <c r="F31" s="3"/>
      <c r="G31" s="3"/>
      <c r="H31" s="3"/>
      <c r="I31" s="11"/>
      <c r="J31" s="11"/>
      <c r="K31" s="11"/>
      <c r="L31" s="11"/>
      <c r="M31" s="8"/>
    </row>
    <row r="32" spans="1:13">
      <c r="A32" s="1"/>
      <c r="B32" s="1"/>
      <c r="C32" s="1"/>
      <c r="D32" s="1"/>
      <c r="E32" s="1"/>
      <c r="F32" s="3"/>
      <c r="G32" s="3"/>
      <c r="H32" s="3"/>
      <c r="I32" s="11"/>
      <c r="J32" s="11" t="s">
        <v>10</v>
      </c>
      <c r="K32" s="11"/>
      <c r="L32" s="11"/>
      <c r="M32" s="8"/>
    </row>
    <row r="33" spans="1:13">
      <c r="A33" s="1"/>
      <c r="B33" s="1"/>
      <c r="C33" s="1"/>
      <c r="D33" s="1"/>
      <c r="E33" s="1"/>
      <c r="F33" s="3"/>
      <c r="G33" s="3"/>
      <c r="H33" s="3"/>
      <c r="I33" s="11"/>
      <c r="J33" s="11" t="s">
        <v>11</v>
      </c>
      <c r="K33" s="21">
        <f>K9-K34</f>
        <v>-0.03</v>
      </c>
      <c r="L33" s="11"/>
      <c r="M33" s="8"/>
    </row>
    <row r="34" spans="1:13">
      <c r="A34" s="1"/>
      <c r="B34" s="1"/>
      <c r="C34" s="1"/>
      <c r="D34" s="1"/>
      <c r="E34" s="1"/>
      <c r="F34" s="3"/>
      <c r="G34" s="3"/>
      <c r="H34" s="3"/>
      <c r="I34" s="11"/>
      <c r="J34" s="11" t="s">
        <v>12</v>
      </c>
      <c r="K34" s="21">
        <v>0.03</v>
      </c>
      <c r="L34" s="11"/>
      <c r="M34" s="8"/>
    </row>
    <row r="35" spans="1:13">
      <c r="A35" s="1"/>
      <c r="B35" s="1"/>
      <c r="C35" s="1"/>
      <c r="D35" s="1"/>
      <c r="E35" s="1"/>
      <c r="F35" s="3"/>
      <c r="G35" s="3"/>
      <c r="H35" s="3"/>
      <c r="I35" s="11"/>
      <c r="J35" s="11" t="s">
        <v>13</v>
      </c>
      <c r="K35" s="21">
        <f>2-K34-K33</f>
        <v>2</v>
      </c>
      <c r="L35" s="11"/>
      <c r="M35" s="8"/>
    </row>
    <row r="36" spans="1:13">
      <c r="A36" s="1"/>
      <c r="B36" s="1"/>
      <c r="C36" s="1"/>
      <c r="D36" s="1"/>
      <c r="E36" s="1"/>
      <c r="F36" s="3"/>
      <c r="G36" s="3"/>
      <c r="H36" s="3"/>
      <c r="I36" s="11"/>
      <c r="J36" s="11"/>
      <c r="K36" s="11"/>
      <c r="L36" s="11"/>
      <c r="M36" s="8"/>
    </row>
    <row r="37" spans="1:13">
      <c r="A37" s="1"/>
      <c r="B37" s="1"/>
      <c r="C37" s="1"/>
      <c r="D37" s="1"/>
      <c r="E37" s="1"/>
      <c r="F37" s="3"/>
      <c r="G37" s="3"/>
      <c r="H37" s="3"/>
      <c r="I37" s="11"/>
      <c r="J37" s="19" t="s">
        <v>14</v>
      </c>
      <c r="K37" s="19" t="e">
        <f>J48</f>
        <v>#REF!</v>
      </c>
      <c r="L37" s="19" t="e">
        <f>100%-K37</f>
        <v>#REF!</v>
      </c>
      <c r="M37" s="8"/>
    </row>
    <row r="38" spans="1:13">
      <c r="A38" s="1"/>
      <c r="B38" s="1"/>
      <c r="C38" s="1"/>
      <c r="D38" s="1"/>
      <c r="E38" s="1"/>
      <c r="F38" s="3"/>
      <c r="G38" s="3"/>
      <c r="H38" s="3"/>
      <c r="I38" s="11"/>
      <c r="J38" s="19" t="s">
        <v>15</v>
      </c>
      <c r="K38" s="19" t="e">
        <f t="shared" ref="K38:K42" si="0">J49</f>
        <v>#REF!</v>
      </c>
      <c r="L38" s="19" t="e">
        <f t="shared" ref="L38:L43" si="1">100%-K38</f>
        <v>#REF!</v>
      </c>
      <c r="M38" s="8"/>
    </row>
    <row r="39" spans="1:13">
      <c r="A39" s="1"/>
      <c r="B39" s="1"/>
      <c r="C39" s="1"/>
      <c r="D39" s="1"/>
      <c r="E39" s="1"/>
      <c r="F39" s="3"/>
      <c r="G39" s="3"/>
      <c r="H39" s="3"/>
      <c r="I39" s="11"/>
      <c r="J39" s="3" t="s">
        <v>16</v>
      </c>
      <c r="K39" s="19" t="e">
        <f t="shared" si="0"/>
        <v>#REF!</v>
      </c>
      <c r="L39" s="19" t="e">
        <f t="shared" si="1"/>
        <v>#REF!</v>
      </c>
      <c r="M39" s="8"/>
    </row>
    <row r="40" spans="1:13">
      <c r="A40" s="1"/>
      <c r="B40" s="1"/>
      <c r="C40" s="1"/>
      <c r="D40" s="1"/>
      <c r="E40" s="1"/>
      <c r="F40" s="3"/>
      <c r="G40" s="3"/>
      <c r="H40" s="3"/>
      <c r="I40" s="11"/>
      <c r="J40" s="3" t="s">
        <v>17</v>
      </c>
      <c r="K40" s="19" t="e">
        <f t="shared" si="0"/>
        <v>#REF!</v>
      </c>
      <c r="L40" s="19" t="e">
        <f t="shared" si="1"/>
        <v>#REF!</v>
      </c>
      <c r="M40" s="8"/>
    </row>
    <row r="41" spans="1:13">
      <c r="A41" s="1"/>
      <c r="B41" s="1"/>
      <c r="C41" s="1"/>
      <c r="D41" s="1"/>
      <c r="E41" s="1"/>
      <c r="F41" s="3"/>
      <c r="G41" s="3"/>
      <c r="H41" s="3"/>
      <c r="I41" s="11"/>
      <c r="J41" s="3" t="s">
        <v>18</v>
      </c>
      <c r="K41" s="19" t="e">
        <f t="shared" si="0"/>
        <v>#REF!</v>
      </c>
      <c r="L41" s="19" t="e">
        <f t="shared" si="1"/>
        <v>#REF!</v>
      </c>
      <c r="M41" s="8"/>
    </row>
    <row r="42" spans="1:13">
      <c r="A42" s="1"/>
      <c r="B42" s="1"/>
      <c r="C42" s="1"/>
      <c r="D42" s="1"/>
      <c r="E42" s="1"/>
      <c r="F42" s="3"/>
      <c r="G42" s="3"/>
      <c r="H42" s="3"/>
      <c r="I42" s="11"/>
      <c r="J42" s="3" t="s">
        <v>19</v>
      </c>
      <c r="K42" s="19" t="e">
        <f t="shared" si="0"/>
        <v>#REF!</v>
      </c>
      <c r="L42" s="19" t="e">
        <f t="shared" si="1"/>
        <v>#REF!</v>
      </c>
      <c r="M42" s="8"/>
    </row>
    <row r="43" spans="1:13">
      <c r="A43" s="1"/>
      <c r="B43" s="1"/>
      <c r="C43" s="1"/>
      <c r="D43" s="1"/>
      <c r="E43" s="1"/>
      <c r="F43" s="3"/>
      <c r="G43" s="3"/>
      <c r="H43" s="3"/>
      <c r="I43" s="11"/>
      <c r="J43" s="8"/>
      <c r="K43" s="10" t="e">
        <f>AVERAGE(K37:K42)</f>
        <v>#REF!</v>
      </c>
      <c r="L43" s="8" t="e">
        <f t="shared" si="1"/>
        <v>#REF!</v>
      </c>
      <c r="M43" s="8"/>
    </row>
    <row r="44" spans="1:13" ht="18.75">
      <c r="A44" s="144" t="s">
        <v>20</v>
      </c>
      <c r="B44" s="144"/>
      <c r="C44" s="144"/>
      <c r="D44" s="144"/>
      <c r="E44" s="144"/>
      <c r="F44" s="144"/>
      <c r="G44" s="144"/>
      <c r="H44" s="144"/>
      <c r="J44" s="8"/>
      <c r="K44" s="8"/>
      <c r="L44" s="8"/>
      <c r="M44" s="8"/>
    </row>
    <row r="45" spans="1:13">
      <c r="A45" s="1"/>
      <c r="B45" s="1"/>
      <c r="C45" s="4"/>
      <c r="D45" s="4"/>
      <c r="E45" s="4"/>
      <c r="F45" s="4"/>
      <c r="G45" s="4"/>
      <c r="H45" s="4"/>
      <c r="I45" s="8"/>
      <c r="J45" s="8"/>
      <c r="K45" s="8"/>
      <c r="L45" s="8"/>
    </row>
    <row r="46" spans="1:13" ht="15.75" customHeight="1">
      <c r="A46" s="4"/>
      <c r="B46" s="3"/>
      <c r="C46" s="146" t="s">
        <v>21</v>
      </c>
      <c r="D46" s="146"/>
      <c r="E46" s="146"/>
      <c r="F46" s="146"/>
      <c r="G46" s="147" t="s">
        <v>22</v>
      </c>
      <c r="H46" s="147"/>
      <c r="I46" s="147"/>
      <c r="J46" s="147"/>
      <c r="K46" s="8"/>
      <c r="L46" s="8"/>
    </row>
    <row r="47" spans="1:13">
      <c r="A47" s="4"/>
      <c r="B47" s="19"/>
      <c r="C47" s="14" t="s">
        <v>23</v>
      </c>
      <c r="D47" s="14" t="s">
        <v>24</v>
      </c>
      <c r="E47" s="14" t="s">
        <v>25</v>
      </c>
      <c r="F47" s="14" t="s">
        <v>26</v>
      </c>
      <c r="G47" s="14" t="s">
        <v>23</v>
      </c>
      <c r="H47" s="14" t="s">
        <v>24</v>
      </c>
      <c r="I47" s="14" t="s">
        <v>25</v>
      </c>
      <c r="J47" s="14" t="s">
        <v>26</v>
      </c>
      <c r="K47" s="8"/>
      <c r="L47" s="11"/>
    </row>
    <row r="48" spans="1:13">
      <c r="A48" s="4"/>
      <c r="B48" s="19" t="s">
        <v>14</v>
      </c>
      <c r="C48" s="23" t="e">
        <f>#REF!</f>
        <v>#REF!</v>
      </c>
      <c r="D48" s="23" t="e">
        <f>#REF!</f>
        <v>#REF!</v>
      </c>
      <c r="E48" s="23" t="e">
        <f>#REF!</f>
        <v>#REF!</v>
      </c>
      <c r="F48" s="23" t="e">
        <f>#REF!</f>
        <v>#REF!</v>
      </c>
      <c r="G48" s="23" t="e">
        <f>#REF!</f>
        <v>#REF!</v>
      </c>
      <c r="H48" s="23" t="e">
        <f>#REF!</f>
        <v>#REF!</v>
      </c>
      <c r="I48" s="23" t="e">
        <f>#REF!</f>
        <v>#REF!</v>
      </c>
      <c r="J48" s="23" t="e">
        <f>#REF!</f>
        <v>#REF!</v>
      </c>
      <c r="K48" s="9"/>
      <c r="L48" s="11"/>
    </row>
    <row r="49" spans="1:12">
      <c r="A49" s="4"/>
      <c r="B49" s="19" t="s">
        <v>15</v>
      </c>
      <c r="C49" s="23" t="e">
        <f>#REF!</f>
        <v>#REF!</v>
      </c>
      <c r="D49" s="23" t="e">
        <f>#REF!</f>
        <v>#REF!</v>
      </c>
      <c r="E49" s="23" t="e">
        <f>#REF!</f>
        <v>#REF!</v>
      </c>
      <c r="F49" s="23" t="e">
        <f>#REF!</f>
        <v>#REF!</v>
      </c>
      <c r="G49" s="23" t="e">
        <f>#REF!</f>
        <v>#REF!</v>
      </c>
      <c r="H49" s="23" t="e">
        <f>#REF!</f>
        <v>#REF!</v>
      </c>
      <c r="I49" s="23" t="e">
        <f>#REF!</f>
        <v>#REF!</v>
      </c>
      <c r="J49" s="23" t="e">
        <f>#REF!</f>
        <v>#REF!</v>
      </c>
      <c r="K49" s="9"/>
      <c r="L49" s="11"/>
    </row>
    <row r="50" spans="1:12">
      <c r="A50" s="4"/>
      <c r="B50" s="3" t="s">
        <v>16</v>
      </c>
      <c r="C50" s="23" t="e">
        <f>#REF!</f>
        <v>#REF!</v>
      </c>
      <c r="D50" s="23" t="e">
        <f>#REF!</f>
        <v>#REF!</v>
      </c>
      <c r="E50" s="23" t="e">
        <f>#REF!</f>
        <v>#REF!</v>
      </c>
      <c r="F50" s="23" t="e">
        <f>#REF!</f>
        <v>#REF!</v>
      </c>
      <c r="G50" s="23" t="e">
        <f>#REF!</f>
        <v>#REF!</v>
      </c>
      <c r="H50" s="23" t="e">
        <f>#REF!</f>
        <v>#REF!</v>
      </c>
      <c r="I50" s="23" t="e">
        <f>#REF!</f>
        <v>#REF!</v>
      </c>
      <c r="J50" s="23" t="e">
        <f>#REF!</f>
        <v>#REF!</v>
      </c>
      <c r="K50" s="9"/>
      <c r="L50" s="11"/>
    </row>
    <row r="51" spans="1:12">
      <c r="A51" s="4"/>
      <c r="B51" s="3" t="s">
        <v>17</v>
      </c>
      <c r="C51" s="23" t="e">
        <f>#REF!</f>
        <v>#REF!</v>
      </c>
      <c r="D51" s="23" t="e">
        <f>#REF!</f>
        <v>#REF!</v>
      </c>
      <c r="E51" s="23" t="e">
        <f>#REF!</f>
        <v>#REF!</v>
      </c>
      <c r="F51" s="23" t="e">
        <f>#REF!</f>
        <v>#REF!</v>
      </c>
      <c r="G51" s="23" t="e">
        <f>#REF!</f>
        <v>#REF!</v>
      </c>
      <c r="H51" s="23" t="e">
        <f>#REF!</f>
        <v>#REF!</v>
      </c>
      <c r="I51" s="23" t="e">
        <f>#REF!</f>
        <v>#REF!</v>
      </c>
      <c r="J51" s="23" t="e">
        <f>#REF!</f>
        <v>#REF!</v>
      </c>
      <c r="K51" s="9"/>
      <c r="L51" s="11"/>
    </row>
    <row r="52" spans="1:12">
      <c r="A52" s="4"/>
      <c r="B52" s="3" t="s">
        <v>18</v>
      </c>
      <c r="C52" s="23" t="e">
        <f>#REF!</f>
        <v>#REF!</v>
      </c>
      <c r="D52" s="23" t="e">
        <f>#REF!</f>
        <v>#REF!</v>
      </c>
      <c r="E52" s="23" t="e">
        <f>#REF!</f>
        <v>#REF!</v>
      </c>
      <c r="F52" s="23" t="e">
        <f>#REF!</f>
        <v>#REF!</v>
      </c>
      <c r="G52" s="23" t="e">
        <f>#REF!</f>
        <v>#REF!</v>
      </c>
      <c r="H52" s="23" t="e">
        <f>#REF!</f>
        <v>#REF!</v>
      </c>
      <c r="I52" s="23" t="e">
        <f>#REF!</f>
        <v>#REF!</v>
      </c>
      <c r="J52" s="23" t="e">
        <f>#REF!</f>
        <v>#REF!</v>
      </c>
      <c r="K52" s="9"/>
      <c r="L52" s="11"/>
    </row>
    <row r="53" spans="1:12">
      <c r="A53" s="4"/>
      <c r="B53" s="3" t="s">
        <v>19</v>
      </c>
      <c r="C53" s="23" t="e">
        <f>#REF!</f>
        <v>#REF!</v>
      </c>
      <c r="D53" s="23" t="e">
        <f>#REF!</f>
        <v>#REF!</v>
      </c>
      <c r="E53" s="23" t="e">
        <f>#REF!</f>
        <v>#REF!</v>
      </c>
      <c r="F53" s="23" t="e">
        <f>#REF!</f>
        <v>#REF!</v>
      </c>
      <c r="G53" s="23" t="e">
        <f>#REF!</f>
        <v>#REF!</v>
      </c>
      <c r="H53" s="23" t="e">
        <f>#REF!</f>
        <v>#REF!</v>
      </c>
      <c r="I53" s="23" t="e">
        <f>#REF!</f>
        <v>#REF!</v>
      </c>
      <c r="J53" s="23" t="e">
        <f>#REF!</f>
        <v>#REF!</v>
      </c>
      <c r="K53" s="9"/>
      <c r="L53" s="11"/>
    </row>
    <row r="54" spans="1:12">
      <c r="A54" s="4"/>
      <c r="B54" s="3" t="s">
        <v>27</v>
      </c>
      <c r="C54" s="23"/>
      <c r="D54" s="23"/>
      <c r="E54" s="23"/>
      <c r="F54" s="23"/>
      <c r="G54" s="23"/>
      <c r="H54" s="23"/>
      <c r="I54" s="23"/>
      <c r="J54" s="23"/>
      <c r="K54" s="8"/>
      <c r="L54" s="11"/>
    </row>
    <row r="55" spans="1:12">
      <c r="A55" s="4"/>
      <c r="B55" s="3" t="s">
        <v>28</v>
      </c>
      <c r="C55" s="23"/>
      <c r="D55" s="15"/>
      <c r="E55" s="23"/>
      <c r="F55" s="23"/>
      <c r="G55" s="4"/>
      <c r="H55" s="4"/>
      <c r="I55" s="4"/>
      <c r="J55" s="4"/>
      <c r="K55" s="8"/>
      <c r="L55" s="8"/>
    </row>
    <row r="56" spans="1:12">
      <c r="A56" s="4"/>
      <c r="B56" s="2"/>
      <c r="C56" s="4"/>
      <c r="D56" s="4"/>
      <c r="E56" s="13"/>
      <c r="F56" s="4"/>
      <c r="G56" s="4"/>
      <c r="H56" s="4"/>
      <c r="I56" s="8"/>
      <c r="J56" s="8"/>
      <c r="K56" s="8"/>
      <c r="L56" s="8"/>
    </row>
    <row r="57" spans="1:12">
      <c r="A57" s="4"/>
      <c r="B57" s="2"/>
      <c r="C57" s="2"/>
      <c r="D57" s="2"/>
      <c r="E57" s="2"/>
      <c r="F57" s="2"/>
      <c r="G57" s="4"/>
      <c r="H57" s="4"/>
      <c r="I57" s="8"/>
      <c r="J57" s="8"/>
      <c r="K57" s="8"/>
      <c r="L57" s="8"/>
    </row>
    <row r="58" spans="1:12">
      <c r="A58" s="4"/>
      <c r="B58" s="4"/>
      <c r="C58" s="4"/>
      <c r="D58" s="4"/>
      <c r="E58" s="4"/>
      <c r="F58" s="4"/>
      <c r="G58" s="4"/>
      <c r="H58" s="4"/>
      <c r="I58" s="8"/>
      <c r="J58" s="8"/>
      <c r="K58" s="8"/>
      <c r="L58" s="8"/>
    </row>
    <row r="59" spans="1:12">
      <c r="A59" s="4"/>
      <c r="B59" s="4"/>
      <c r="C59" s="4"/>
      <c r="D59" s="4"/>
      <c r="E59" s="4"/>
      <c r="F59" s="4"/>
      <c r="G59" s="4"/>
      <c r="H59" s="4"/>
      <c r="I59" s="8"/>
      <c r="J59" s="8"/>
      <c r="K59" s="8"/>
      <c r="L59" s="8"/>
    </row>
    <row r="60" spans="1:12">
      <c r="A60" s="1"/>
      <c r="B60" s="1"/>
      <c r="C60" s="1"/>
      <c r="D60" s="1"/>
      <c r="E60" s="1"/>
      <c r="F60" s="1"/>
      <c r="G60" s="1"/>
      <c r="H60" s="1"/>
    </row>
    <row r="61" spans="1:12">
      <c r="A61" s="1"/>
      <c r="B61" s="1"/>
      <c r="C61" s="1"/>
      <c r="D61" s="1"/>
      <c r="E61" s="1"/>
      <c r="F61" s="1"/>
      <c r="G61" s="1"/>
      <c r="H61" s="1"/>
    </row>
    <row r="62" spans="1:12">
      <c r="A62" s="1"/>
      <c r="B62" s="1"/>
      <c r="C62" s="1"/>
      <c r="D62" s="1"/>
      <c r="E62" s="1"/>
      <c r="F62" s="1"/>
      <c r="G62" s="1"/>
      <c r="H62" s="1"/>
    </row>
    <row r="63" spans="1:12" ht="18.75">
      <c r="A63" s="144"/>
      <c r="B63" s="144"/>
      <c r="C63" s="144"/>
      <c r="D63" s="144"/>
      <c r="E63" s="144"/>
      <c r="F63" s="144"/>
      <c r="G63" s="144"/>
      <c r="H63" s="144"/>
    </row>
    <row r="64" spans="1:12" ht="15.75" thickBot="1">
      <c r="A64" s="1"/>
      <c r="B64" s="1"/>
      <c r="C64" s="1"/>
      <c r="D64" s="1"/>
      <c r="E64" s="1"/>
      <c r="F64" s="1"/>
      <c r="G64" s="1"/>
      <c r="H64" s="1"/>
    </row>
    <row r="65" spans="1:8">
      <c r="A65" s="1"/>
      <c r="B65" s="148" t="s">
        <v>29</v>
      </c>
      <c r="C65" s="149"/>
      <c r="D65" s="149" t="s">
        <v>30</v>
      </c>
      <c r="E65" s="149"/>
      <c r="F65" s="149"/>
      <c r="G65" s="150"/>
      <c r="H65" s="1"/>
    </row>
    <row r="66" spans="1:8" ht="409.5" customHeight="1" thickBot="1">
      <c r="A66" s="1"/>
      <c r="B66" s="17" t="s">
        <v>31</v>
      </c>
      <c r="C66" s="18"/>
      <c r="D66" s="141" t="s">
        <v>32</v>
      </c>
      <c r="E66" s="142"/>
      <c r="F66" s="142"/>
      <c r="G66" s="143"/>
      <c r="H66" s="1"/>
    </row>
    <row r="67" spans="1:8">
      <c r="A67" s="1"/>
      <c r="B67" s="1"/>
      <c r="C67" s="5"/>
      <c r="D67" s="1" t="s">
        <v>33</v>
      </c>
      <c r="E67" s="1"/>
      <c r="F67" s="1"/>
      <c r="G67" s="1"/>
      <c r="H67" s="1"/>
    </row>
    <row r="68" spans="1:8">
      <c r="A68" s="1"/>
      <c r="B68" s="1"/>
      <c r="C68" s="1"/>
      <c r="D68" s="1"/>
      <c r="E68" s="1"/>
      <c r="F68" s="1"/>
      <c r="G68" s="1"/>
      <c r="H68" s="1"/>
    </row>
    <row r="69" spans="1:8" ht="18.75">
      <c r="A69" s="144" t="s">
        <v>34</v>
      </c>
      <c r="B69" s="144"/>
      <c r="C69" s="144"/>
      <c r="D69" s="144"/>
      <c r="E69" s="144"/>
      <c r="F69" s="144"/>
      <c r="G69" s="144"/>
      <c r="H69" s="144"/>
    </row>
    <row r="70" spans="1:8">
      <c r="A70" s="1"/>
      <c r="B70" s="1"/>
      <c r="C70" s="1"/>
      <c r="D70" s="1"/>
      <c r="E70" s="1"/>
      <c r="F70" s="1"/>
      <c r="G70" s="1"/>
      <c r="H70" s="1"/>
    </row>
    <row r="71" spans="1:8">
      <c r="A71" s="1"/>
      <c r="B71" s="1" t="s">
        <v>35</v>
      </c>
      <c r="C71" s="6" t="e">
        <f>AVERAGE('Componente programático'!AC6:AC7)</f>
        <v>#DIV/0!</v>
      </c>
      <c r="D71" s="1"/>
      <c r="E71" s="1"/>
      <c r="F71" s="1"/>
      <c r="G71" s="1"/>
      <c r="H71" s="1"/>
    </row>
    <row r="72" spans="1:8">
      <c r="A72" s="1"/>
      <c r="B72" s="1" t="s">
        <v>36</v>
      </c>
      <c r="C72" s="6" t="e">
        <f>AVERAGE('Componente programático'!AC8:AC14)</f>
        <v>#DIV/0!</v>
      </c>
      <c r="D72" s="1"/>
      <c r="E72" s="1"/>
      <c r="F72" s="1"/>
      <c r="G72" s="1"/>
      <c r="H72" s="1"/>
    </row>
    <row r="73" spans="1:8">
      <c r="A73" s="1"/>
      <c r="B73" s="1" t="s">
        <v>37</v>
      </c>
      <c r="C73" s="6" t="e">
        <f>AVERAGE('Componente programático'!AC10:AC11)</f>
        <v>#DIV/0!</v>
      </c>
      <c r="D73" s="1"/>
      <c r="E73" s="1"/>
      <c r="F73" s="1"/>
      <c r="G73" s="1"/>
      <c r="H73" s="1"/>
    </row>
    <row r="74" spans="1:8">
      <c r="A74" s="1"/>
      <c r="B74" s="1" t="s">
        <v>38</v>
      </c>
      <c r="C74" s="6" t="e">
        <f>AVERAGE('Componente programático'!AC12:AC12)</f>
        <v>#DIV/0!</v>
      </c>
      <c r="D74" s="1"/>
      <c r="E74" s="1"/>
      <c r="F74" s="1"/>
      <c r="G74" s="1"/>
      <c r="H74" s="1"/>
    </row>
    <row r="75" spans="1:8">
      <c r="A75" s="1"/>
      <c r="B75" s="1" t="s">
        <v>39</v>
      </c>
      <c r="C75" s="6" t="e">
        <f>AVERAGE('Componente programático'!AC13:AC13)</f>
        <v>#DIV/0!</v>
      </c>
      <c r="D75" s="1"/>
      <c r="E75" s="1"/>
      <c r="F75" s="1"/>
      <c r="G75" s="1"/>
      <c r="H75" s="1"/>
    </row>
    <row r="76" spans="1:8">
      <c r="A76" s="1"/>
      <c r="B76" s="1"/>
      <c r="C76" s="6"/>
      <c r="D76" s="1"/>
      <c r="E76" s="1"/>
      <c r="F76" s="1"/>
      <c r="G76" s="1"/>
      <c r="H76" s="1"/>
    </row>
    <row r="77" spans="1:8">
      <c r="A77" s="1"/>
      <c r="B77" s="1"/>
      <c r="C77" s="1">
        <v>1</v>
      </c>
      <c r="D77" s="1"/>
      <c r="E77" s="1"/>
      <c r="F77" s="1"/>
      <c r="G77" s="1"/>
      <c r="H77" s="1"/>
    </row>
    <row r="78" spans="1:8">
      <c r="A78" s="1"/>
      <c r="B78" s="1"/>
      <c r="C78" s="7">
        <f>C76-C77</f>
        <v>-1</v>
      </c>
      <c r="D78" s="1"/>
      <c r="E78" s="1"/>
      <c r="F78" s="1"/>
      <c r="G78" s="1"/>
      <c r="H78" s="1"/>
    </row>
    <row r="79" spans="1:8">
      <c r="A79" s="1"/>
      <c r="B79" s="1"/>
      <c r="C79" s="1"/>
      <c r="D79" s="1"/>
      <c r="E79" s="1"/>
      <c r="F79" s="1"/>
      <c r="G79" s="1"/>
      <c r="H79" s="1"/>
    </row>
    <row r="80" spans="1:8">
      <c r="A80" s="1"/>
      <c r="B80" s="1"/>
      <c r="C80" s="1"/>
      <c r="D80" s="1"/>
      <c r="E80" s="1"/>
      <c r="F80" s="1"/>
      <c r="G80" s="1"/>
      <c r="H80" s="1"/>
    </row>
    <row r="81" spans="1:8">
      <c r="A81" s="1"/>
      <c r="B81" s="1"/>
      <c r="C81" s="1"/>
      <c r="D81" s="1"/>
      <c r="E81" s="1"/>
      <c r="F81" s="1"/>
      <c r="G81" s="1"/>
      <c r="H81" s="1"/>
    </row>
    <row r="82" spans="1:8">
      <c r="A82" s="1"/>
      <c r="B82" s="1"/>
      <c r="C82" s="1"/>
      <c r="D82" s="1"/>
      <c r="E82" s="1"/>
      <c r="F82" s="1"/>
      <c r="G82" s="1"/>
      <c r="H82" s="1"/>
    </row>
    <row r="83" spans="1:8">
      <c r="A83" s="1"/>
      <c r="B83" s="1"/>
      <c r="C83" s="1"/>
      <c r="D83" s="1"/>
      <c r="E83" s="1"/>
      <c r="F83" s="1"/>
      <c r="G83" s="1"/>
      <c r="H83" s="1"/>
    </row>
    <row r="84" spans="1:8">
      <c r="A84" s="1"/>
      <c r="B84" s="1"/>
      <c r="C84" s="1"/>
      <c r="D84" s="1"/>
      <c r="E84" s="1"/>
      <c r="F84" s="1"/>
      <c r="G84" s="1"/>
      <c r="H84" s="1"/>
    </row>
    <row r="85" spans="1:8">
      <c r="A85" s="1"/>
      <c r="B85" s="1"/>
      <c r="C85" s="1"/>
      <c r="D85" s="1"/>
      <c r="E85" s="1"/>
      <c r="F85" s="1"/>
      <c r="G85" s="1"/>
      <c r="H85" s="1"/>
    </row>
    <row r="86" spans="1:8" ht="14.25" customHeight="1">
      <c r="A86" s="1"/>
      <c r="B86" s="1"/>
      <c r="C86" s="1"/>
      <c r="D86" s="1"/>
      <c r="E86" s="1"/>
      <c r="F86" s="1"/>
      <c r="G86" s="1"/>
      <c r="H86" s="1"/>
    </row>
    <row r="87" spans="1:8">
      <c r="A87" s="1"/>
      <c r="B87" s="1" t="e">
        <f>'Componente programático'!#REF!</f>
        <v>#REF!</v>
      </c>
      <c r="C87" s="6" t="e">
        <f>'Componente programático'!#REF!</f>
        <v>#REF!</v>
      </c>
      <c r="D87" s="1"/>
      <c r="E87" s="1"/>
      <c r="F87" s="1"/>
      <c r="G87" s="1"/>
      <c r="H87" s="1"/>
    </row>
    <row r="88" spans="1:8">
      <c r="A88" s="1"/>
      <c r="B88" s="1" t="str">
        <f>'Componente programático'!D14</f>
        <v>Socialización del reporte interactivo sobre PQRSDF</v>
      </c>
      <c r="C88" s="6" t="e">
        <f>'Componente programático'!#REF!</f>
        <v>#REF!</v>
      </c>
      <c r="D88" s="1"/>
      <c r="E88" s="1"/>
      <c r="F88" s="1"/>
      <c r="G88" s="1"/>
      <c r="H88" s="1"/>
    </row>
    <row r="89" spans="1:8" hidden="1">
      <c r="A89" s="1"/>
      <c r="B89" s="1" t="s">
        <v>40</v>
      </c>
      <c r="C89" s="6">
        <v>0.2</v>
      </c>
      <c r="D89" s="1"/>
      <c r="E89" s="1"/>
      <c r="F89" s="1"/>
      <c r="G89" s="1"/>
      <c r="H89" s="1"/>
    </row>
    <row r="90" spans="1:8" hidden="1">
      <c r="A90" s="1"/>
      <c r="B90" s="1" t="s">
        <v>41</v>
      </c>
      <c r="C90" s="6">
        <v>0</v>
      </c>
      <c r="D90" s="1"/>
      <c r="E90" s="1"/>
      <c r="F90" s="1"/>
      <c r="G90" s="1"/>
      <c r="H90" s="1"/>
    </row>
    <row r="91" spans="1:8" hidden="1">
      <c r="A91" s="1"/>
      <c r="B91" s="1" t="s">
        <v>42</v>
      </c>
      <c r="C91" s="6">
        <v>0</v>
      </c>
      <c r="D91" s="1"/>
      <c r="E91" s="1"/>
      <c r="F91" s="1"/>
      <c r="G91" s="1"/>
      <c r="H91" s="1"/>
    </row>
    <row r="92" spans="1:8" hidden="1">
      <c r="A92" s="1"/>
      <c r="B92" s="1" t="s">
        <v>43</v>
      </c>
      <c r="C92" s="6">
        <v>0.2</v>
      </c>
      <c r="D92" s="1"/>
      <c r="E92" s="1"/>
      <c r="F92" s="1"/>
      <c r="G92" s="1"/>
      <c r="H92" s="1"/>
    </row>
    <row r="93" spans="1:8">
      <c r="A93" s="1"/>
      <c r="B93" s="1" t="s">
        <v>44</v>
      </c>
      <c r="C93" s="6">
        <v>0.2</v>
      </c>
      <c r="D93" s="1"/>
      <c r="E93" s="1"/>
      <c r="F93" s="1"/>
      <c r="G93" s="1"/>
      <c r="H93" s="1"/>
    </row>
    <row r="94" spans="1:8">
      <c r="A94" s="1"/>
      <c r="B94" s="1" t="s">
        <v>45</v>
      </c>
      <c r="C94" s="6">
        <v>0.2</v>
      </c>
      <c r="D94" s="1"/>
      <c r="E94" s="1"/>
      <c r="F94" s="1"/>
      <c r="G94" s="1"/>
      <c r="H94" s="1"/>
    </row>
    <row r="95" spans="1:8">
      <c r="A95" s="1"/>
      <c r="B95" s="1" t="s">
        <v>46</v>
      </c>
      <c r="C95" s="6">
        <v>0.2</v>
      </c>
      <c r="D95" s="1"/>
      <c r="E95" s="1"/>
      <c r="F95" s="1"/>
      <c r="G95" s="1"/>
      <c r="H95" s="1"/>
    </row>
    <row r="96" spans="1:8">
      <c r="A96" s="1"/>
      <c r="B96" s="1" t="s">
        <v>47</v>
      </c>
      <c r="C96" s="6">
        <v>0.2</v>
      </c>
      <c r="D96" s="1"/>
      <c r="E96" s="1"/>
      <c r="F96" s="1"/>
      <c r="G96" s="1"/>
      <c r="H96" s="1"/>
    </row>
    <row r="97" spans="1:8">
      <c r="A97" s="1"/>
      <c r="B97" s="1"/>
      <c r="C97" s="6"/>
      <c r="D97" s="1"/>
      <c r="E97" s="1"/>
      <c r="F97" s="1"/>
      <c r="G97" s="1"/>
      <c r="H97" s="1"/>
    </row>
    <row r="98" spans="1:8">
      <c r="A98" s="1"/>
      <c r="B98" s="1"/>
      <c r="C98" s="6"/>
      <c r="D98" s="1"/>
      <c r="E98" s="1"/>
      <c r="F98" s="1"/>
      <c r="G98" s="1"/>
      <c r="H98" s="1"/>
    </row>
    <row r="99" spans="1:8">
      <c r="A99" s="1"/>
      <c r="B99" s="1"/>
      <c r="C99" s="6"/>
      <c r="D99" s="1"/>
      <c r="E99" s="1"/>
      <c r="F99" s="1"/>
      <c r="G99" s="1"/>
      <c r="H99" s="1"/>
    </row>
    <row r="100" spans="1:8">
      <c r="A100" s="1"/>
      <c r="B100" s="1"/>
      <c r="C100" s="1"/>
      <c r="D100" s="1"/>
      <c r="E100" s="1"/>
      <c r="F100" s="1"/>
      <c r="G100" s="1"/>
      <c r="H100" s="1"/>
    </row>
    <row r="101" spans="1:8">
      <c r="A101" s="1"/>
      <c r="B101" s="1"/>
      <c r="C101" s="1"/>
      <c r="D101" s="1"/>
      <c r="E101" s="1"/>
      <c r="F101" s="1"/>
      <c r="G101" s="1"/>
      <c r="H101" s="1"/>
    </row>
    <row r="102" spans="1:8">
      <c r="A102" s="1"/>
      <c r="B102" s="1"/>
      <c r="C102" s="1"/>
      <c r="D102" s="1"/>
      <c r="E102" s="1"/>
      <c r="F102" s="1"/>
      <c r="G102" s="1"/>
      <c r="H102" s="1"/>
    </row>
    <row r="103" spans="1:8">
      <c r="A103" s="1"/>
      <c r="B103" s="1"/>
      <c r="C103" s="1"/>
      <c r="D103" s="1"/>
      <c r="E103" s="1"/>
      <c r="F103" s="1"/>
      <c r="G103" s="1"/>
      <c r="H103" s="1"/>
    </row>
    <row r="104" spans="1:8">
      <c r="A104" s="1"/>
      <c r="B104" s="1"/>
      <c r="C104" s="1"/>
      <c r="D104" s="1"/>
      <c r="E104" s="1"/>
      <c r="F104" s="1"/>
      <c r="G104" s="1"/>
      <c r="H104" s="1"/>
    </row>
    <row r="105" spans="1:8">
      <c r="A105" s="1"/>
      <c r="B105" s="1"/>
      <c r="C105" s="1"/>
      <c r="D105" s="1"/>
      <c r="E105" s="1"/>
      <c r="F105" s="1"/>
      <c r="G105" s="1"/>
      <c r="H105" s="1"/>
    </row>
    <row r="106" spans="1:8">
      <c r="A106" s="1"/>
      <c r="B106" s="1"/>
      <c r="C106" s="1"/>
      <c r="D106" s="1"/>
      <c r="E106" s="1"/>
      <c r="F106" s="1"/>
      <c r="G106" s="1"/>
      <c r="H106" s="1"/>
    </row>
    <row r="107" spans="1:8">
      <c r="A107" s="1"/>
      <c r="B107" s="1" t="s">
        <v>48</v>
      </c>
      <c r="C107" s="6" t="e">
        <f>AVERAGE('Componente programático'!AC14:AC14)</f>
        <v>#DIV/0!</v>
      </c>
      <c r="D107" s="1"/>
      <c r="E107" s="1"/>
      <c r="F107" s="1"/>
      <c r="G107" s="1"/>
      <c r="H107" s="1"/>
    </row>
    <row r="108" spans="1:8">
      <c r="A108" s="1"/>
      <c r="B108" s="1" t="s">
        <v>49</v>
      </c>
      <c r="C108" s="6" t="e">
        <f>AVERAGE('Componente programático'!#REF!)</f>
        <v>#REF!</v>
      </c>
      <c r="D108" s="1"/>
      <c r="E108" s="1"/>
      <c r="F108" s="1"/>
      <c r="G108" s="1"/>
      <c r="H108" s="1"/>
    </row>
    <row r="109" spans="1:8">
      <c r="A109" s="1"/>
      <c r="B109" s="1" t="s">
        <v>50</v>
      </c>
      <c r="C109" s="6" t="e">
        <f>AVERAGE('Componente programático'!AC16:AC17)</f>
        <v>#DIV/0!</v>
      </c>
      <c r="D109" s="1"/>
      <c r="E109" s="1"/>
      <c r="F109" s="1"/>
      <c r="G109" s="1"/>
      <c r="H109" s="1"/>
    </row>
    <row r="110" spans="1:8">
      <c r="A110" s="1"/>
      <c r="B110" s="1"/>
      <c r="C110" s="6" t="e">
        <f>AVERAGE(C107:C109)</f>
        <v>#DIV/0!</v>
      </c>
      <c r="D110" s="1"/>
      <c r="E110" s="1"/>
      <c r="F110" s="1"/>
      <c r="G110" s="1"/>
      <c r="H110" s="1"/>
    </row>
    <row r="111" spans="1:8">
      <c r="A111" s="1"/>
      <c r="B111" s="1"/>
      <c r="C111" s="1"/>
      <c r="D111" s="1"/>
      <c r="E111" s="1"/>
      <c r="F111" s="1"/>
      <c r="G111" s="1"/>
      <c r="H111" s="1"/>
    </row>
    <row r="112" spans="1:8">
      <c r="A112" s="1"/>
      <c r="B112" s="1"/>
      <c r="C112" s="1"/>
      <c r="D112" s="1"/>
      <c r="E112" s="1"/>
      <c r="F112" s="1"/>
      <c r="G112" s="1"/>
      <c r="H112" s="1"/>
    </row>
    <row r="113" spans="1:8">
      <c r="A113" s="1"/>
      <c r="B113" s="1"/>
      <c r="C113" s="1"/>
      <c r="D113" s="1"/>
      <c r="E113" s="1"/>
      <c r="F113" s="1"/>
      <c r="G113" s="1"/>
      <c r="H113" s="1"/>
    </row>
    <row r="114" spans="1:8">
      <c r="A114" s="1"/>
      <c r="B114" s="1"/>
      <c r="C114" s="1"/>
      <c r="D114" s="1"/>
      <c r="E114" s="1"/>
      <c r="F114" s="1"/>
      <c r="G114" s="1"/>
      <c r="H114" s="1"/>
    </row>
    <row r="115" spans="1:8">
      <c r="A115" s="1"/>
      <c r="B115" s="1"/>
      <c r="C115" s="1"/>
      <c r="D115" s="1"/>
      <c r="E115" s="1"/>
      <c r="F115" s="1"/>
      <c r="G115" s="1"/>
      <c r="H115" s="1"/>
    </row>
    <row r="116" spans="1:8">
      <c r="A116" s="1"/>
      <c r="B116" s="1"/>
      <c r="C116" s="1"/>
      <c r="D116" s="1"/>
      <c r="E116" s="1"/>
      <c r="F116" s="1"/>
      <c r="G116" s="1"/>
      <c r="H116" s="1"/>
    </row>
    <row r="117" spans="1:8">
      <c r="A117" s="1"/>
      <c r="B117" s="1"/>
      <c r="C117" s="1"/>
      <c r="D117" s="1"/>
      <c r="E117" s="1"/>
      <c r="F117" s="1"/>
      <c r="G117" s="1"/>
      <c r="H117" s="1"/>
    </row>
    <row r="118" spans="1:8">
      <c r="A118" s="1"/>
      <c r="B118" s="1" t="s">
        <v>51</v>
      </c>
      <c r="C118" s="6" t="e">
        <f>AVERAGE('Componente programático'!#REF!)</f>
        <v>#REF!</v>
      </c>
      <c r="D118" s="1"/>
      <c r="E118" s="1"/>
      <c r="F118" s="1"/>
      <c r="G118" s="1"/>
      <c r="H118" s="1"/>
    </row>
    <row r="119" spans="1:8">
      <c r="A119" s="1"/>
      <c r="B119" s="1" t="s">
        <v>52</v>
      </c>
      <c r="C119" s="6" t="e">
        <f>AVERAGE('Componente programático'!#REF!)</f>
        <v>#REF!</v>
      </c>
      <c r="D119" s="1"/>
      <c r="E119" s="1"/>
      <c r="F119" s="1"/>
      <c r="G119" s="1"/>
      <c r="H119" s="1"/>
    </row>
    <row r="120" spans="1:8">
      <c r="A120" s="1"/>
      <c r="B120" s="1" t="s">
        <v>53</v>
      </c>
      <c r="C120" s="6" t="e">
        <f>AVERAGE('Componente programático'!#REF!)</f>
        <v>#REF!</v>
      </c>
      <c r="D120" s="1"/>
      <c r="E120" s="1"/>
      <c r="F120" s="1"/>
      <c r="G120" s="1"/>
      <c r="H120" s="1"/>
    </row>
    <row r="121" spans="1:8">
      <c r="A121" s="1"/>
      <c r="B121" s="1" t="s">
        <v>54</v>
      </c>
      <c r="C121" s="6" t="e">
        <f>AVERAGE('Componente programático'!AC18)</f>
        <v>#DIV/0!</v>
      </c>
      <c r="D121" s="1"/>
      <c r="E121" s="1"/>
      <c r="F121" s="1"/>
      <c r="G121" s="1"/>
      <c r="H121" s="1"/>
    </row>
    <row r="122" spans="1:8">
      <c r="A122" s="1"/>
      <c r="B122" s="1" t="s">
        <v>55</v>
      </c>
      <c r="C122" s="6" t="e">
        <f>AVERAGE('Componente programático'!AC19:AC21)</f>
        <v>#DIV/0!</v>
      </c>
      <c r="D122" s="1"/>
      <c r="E122" s="1"/>
      <c r="F122" s="1"/>
      <c r="G122" s="1"/>
      <c r="H122" s="1"/>
    </row>
    <row r="123" spans="1:8">
      <c r="A123" s="1"/>
      <c r="B123" s="1"/>
      <c r="C123" s="6" t="e">
        <f>AVERAGE(C118:C122)</f>
        <v>#REF!</v>
      </c>
      <c r="D123" s="1"/>
      <c r="E123" s="1"/>
      <c r="F123" s="1"/>
      <c r="G123" s="1"/>
      <c r="H123" s="1"/>
    </row>
    <row r="124" spans="1:8">
      <c r="A124" s="1"/>
      <c r="B124" s="1"/>
      <c r="C124" s="1"/>
      <c r="D124" s="1"/>
      <c r="E124" s="1"/>
      <c r="F124" s="1"/>
      <c r="G124" s="1"/>
      <c r="H124" s="1"/>
    </row>
    <row r="125" spans="1:8">
      <c r="A125" s="1"/>
      <c r="B125" s="1"/>
      <c r="C125" s="1"/>
      <c r="D125" s="1"/>
      <c r="E125" s="1"/>
      <c r="F125" s="1"/>
      <c r="G125" s="1"/>
      <c r="H125" s="1"/>
    </row>
    <row r="126" spans="1:8">
      <c r="A126" s="1"/>
      <c r="B126" s="1"/>
      <c r="C126" s="1"/>
      <c r="D126" s="1"/>
      <c r="E126" s="1"/>
      <c r="F126" s="1"/>
      <c r="G126" s="1"/>
      <c r="H126" s="1"/>
    </row>
    <row r="127" spans="1:8">
      <c r="A127" s="1"/>
      <c r="B127" s="1"/>
      <c r="C127" s="1"/>
      <c r="D127" s="1"/>
      <c r="E127" s="1"/>
      <c r="F127" s="1"/>
      <c r="G127" s="1"/>
      <c r="H127" s="1"/>
    </row>
    <row r="128" spans="1:8">
      <c r="A128" s="1"/>
      <c r="B128" s="1"/>
      <c r="C128" s="1"/>
      <c r="D128" s="1"/>
      <c r="E128" s="1"/>
      <c r="F128" s="1"/>
      <c r="G128" s="1"/>
      <c r="H128" s="1"/>
    </row>
    <row r="129" spans="1:8">
      <c r="A129" s="1"/>
      <c r="B129" s="1"/>
      <c r="C129" s="1"/>
      <c r="D129" s="1"/>
      <c r="E129" s="1"/>
      <c r="F129" s="1"/>
      <c r="G129" s="1"/>
      <c r="H129" s="1"/>
    </row>
    <row r="130" spans="1:8">
      <c r="A130" s="1"/>
      <c r="B130" s="1"/>
      <c r="C130" s="1"/>
      <c r="D130" s="1"/>
      <c r="E130" s="1"/>
      <c r="F130" s="1"/>
      <c r="G130" s="1"/>
      <c r="H130" s="1"/>
    </row>
    <row r="131" spans="1:8">
      <c r="A131" s="1"/>
      <c r="B131" s="1"/>
      <c r="C131" s="1"/>
      <c r="D131" s="1"/>
      <c r="E131" s="1"/>
      <c r="F131" s="1"/>
      <c r="G131" s="1"/>
      <c r="H131" s="1"/>
    </row>
    <row r="132" spans="1:8">
      <c r="A132" s="1"/>
      <c r="B132" s="1"/>
      <c r="C132" s="1"/>
      <c r="D132" s="1"/>
      <c r="E132" s="1"/>
      <c r="F132" s="1"/>
      <c r="G132" s="1"/>
      <c r="H132" s="1"/>
    </row>
    <row r="133" spans="1:8">
      <c r="A133" s="1"/>
      <c r="B133" s="1"/>
      <c r="C133" s="1"/>
      <c r="D133" s="1"/>
      <c r="E133" s="1"/>
      <c r="F133" s="1"/>
      <c r="G133" s="1"/>
      <c r="H133" s="1"/>
    </row>
    <row r="134" spans="1:8">
      <c r="A134" s="1"/>
      <c r="B134" s="1"/>
      <c r="C134" s="1"/>
      <c r="D134" s="1"/>
      <c r="E134" s="1"/>
      <c r="F134" s="1"/>
      <c r="G134" s="1"/>
      <c r="H134" s="1"/>
    </row>
    <row r="135" spans="1:8">
      <c r="A135" s="1"/>
      <c r="B135" s="1" t="s">
        <v>56</v>
      </c>
      <c r="C135" s="6" t="e">
        <f>AVERAGE('Componente programático'!AC22:AC22)</f>
        <v>#DIV/0!</v>
      </c>
      <c r="D135" s="1"/>
      <c r="E135" s="1"/>
      <c r="F135" s="1"/>
      <c r="G135" s="1"/>
      <c r="H135" s="1"/>
    </row>
    <row r="136" spans="1:8">
      <c r="A136" s="1"/>
      <c r="B136" s="1" t="s">
        <v>57</v>
      </c>
      <c r="C136" s="6" t="e">
        <f>AVERAGE('Componente programático'!AC23:AC30)</f>
        <v>#DIV/0!</v>
      </c>
      <c r="D136" s="1"/>
      <c r="E136" s="1"/>
      <c r="F136" s="1"/>
      <c r="G136" s="1"/>
      <c r="H136" s="1"/>
    </row>
    <row r="137" spans="1:8">
      <c r="A137" s="1"/>
      <c r="B137" s="1" t="s">
        <v>58</v>
      </c>
      <c r="C137" s="6" t="e">
        <f>AVERAGE('Componente programático'!AC31)</f>
        <v>#DIV/0!</v>
      </c>
      <c r="D137" s="1"/>
      <c r="E137" s="1"/>
      <c r="F137" s="1"/>
      <c r="G137" s="1"/>
      <c r="H137" s="1"/>
    </row>
    <row r="138" spans="1:8">
      <c r="A138" s="1"/>
      <c r="B138" s="1" t="s">
        <v>59</v>
      </c>
      <c r="C138" s="6" t="e">
        <f>AVERAGE('Componente programático'!AC32:AC33)</f>
        <v>#DIV/0!</v>
      </c>
      <c r="D138" s="1"/>
      <c r="E138" s="1"/>
      <c r="F138" s="1"/>
      <c r="G138" s="1"/>
      <c r="H138" s="1"/>
    </row>
    <row r="139" spans="1:8">
      <c r="A139" s="1"/>
      <c r="B139" s="1" t="s">
        <v>60</v>
      </c>
      <c r="C139" s="6" t="e">
        <f>AVERAGE('Componente programático'!AC34:AC36)</f>
        <v>#DIV/0!</v>
      </c>
      <c r="D139" s="1"/>
      <c r="E139" s="1"/>
      <c r="F139" s="1"/>
      <c r="G139" s="1"/>
      <c r="H139" s="1"/>
    </row>
    <row r="140" spans="1:8">
      <c r="A140" s="1"/>
      <c r="B140" s="1"/>
      <c r="C140" s="6" t="e">
        <f>AVERAGE(C135:C139)</f>
        <v>#DIV/0!</v>
      </c>
      <c r="D140" s="1"/>
      <c r="E140" s="1"/>
      <c r="F140" s="1"/>
      <c r="G140" s="1"/>
      <c r="H140" s="1"/>
    </row>
    <row r="141" spans="1:8">
      <c r="A141" s="1"/>
      <c r="B141" s="1"/>
      <c r="C141" s="1"/>
      <c r="D141" s="1"/>
      <c r="E141" s="1"/>
      <c r="F141" s="1"/>
      <c r="G141" s="1"/>
      <c r="H141" s="1"/>
    </row>
    <row r="142" spans="1:8">
      <c r="A142" s="1"/>
      <c r="B142" s="1"/>
      <c r="C142" s="1"/>
      <c r="D142" s="1"/>
      <c r="E142" s="1"/>
      <c r="F142" s="1"/>
      <c r="G142" s="1"/>
      <c r="H142" s="1"/>
    </row>
    <row r="143" spans="1:8">
      <c r="A143" s="1"/>
      <c r="B143" s="1"/>
      <c r="C143" s="1"/>
      <c r="D143" s="1"/>
      <c r="E143" s="1"/>
      <c r="F143" s="1"/>
      <c r="G143" s="1"/>
      <c r="H143" s="1"/>
    </row>
    <row r="144" spans="1:8">
      <c r="A144" s="1"/>
      <c r="B144" s="1"/>
      <c r="C144" s="1"/>
      <c r="D144" s="1"/>
      <c r="E144" s="1"/>
      <c r="F144" s="1"/>
      <c r="G144" s="1"/>
      <c r="H144" s="1"/>
    </row>
    <row r="145" spans="1:8">
      <c r="A145" s="1"/>
      <c r="B145" s="1"/>
      <c r="C145" s="1"/>
      <c r="D145" s="1"/>
      <c r="E145" s="1"/>
      <c r="F145" s="1"/>
      <c r="G145" s="1"/>
      <c r="H145" s="1"/>
    </row>
    <row r="146" spans="1:8">
      <c r="A146" s="1"/>
      <c r="B146" s="1"/>
      <c r="C146" s="1"/>
      <c r="D146" s="1"/>
      <c r="E146" s="1"/>
      <c r="F146" s="1"/>
      <c r="G146" s="1"/>
      <c r="H146" s="1"/>
    </row>
    <row r="147" spans="1:8">
      <c r="A147" s="1"/>
      <c r="B147" s="1"/>
      <c r="C147" s="1"/>
      <c r="D147" s="1"/>
      <c r="E147" s="1"/>
      <c r="F147" s="1"/>
      <c r="G147" s="1"/>
      <c r="H147" s="1"/>
    </row>
    <row r="148" spans="1:8">
      <c r="A148" s="1"/>
      <c r="B148" s="1"/>
      <c r="C148" s="1"/>
      <c r="D148" s="1"/>
      <c r="E148" s="1"/>
      <c r="F148" s="1"/>
      <c r="G148" s="1"/>
      <c r="H148" s="1"/>
    </row>
    <row r="149" spans="1:8">
      <c r="A149" s="1"/>
      <c r="B149" s="1"/>
      <c r="C149" s="1"/>
      <c r="D149" s="1"/>
      <c r="E149" s="1"/>
      <c r="F149" s="1"/>
      <c r="G149" s="1"/>
      <c r="H149" s="1"/>
    </row>
    <row r="150" spans="1:8">
      <c r="A150" s="1"/>
      <c r="B150" s="1"/>
      <c r="C150" s="1"/>
      <c r="D150" s="1"/>
      <c r="E150" s="1"/>
      <c r="F150" s="1"/>
      <c r="G150" s="1"/>
      <c r="H150" s="1"/>
    </row>
    <row r="151" spans="1:8">
      <c r="A151" s="1"/>
      <c r="B151" s="1"/>
      <c r="C151" s="1"/>
      <c r="D151" s="1"/>
      <c r="E151" s="1"/>
      <c r="F151" s="1"/>
      <c r="G151" s="1"/>
      <c r="H151" s="1"/>
    </row>
    <row r="152" spans="1:8">
      <c r="A152" s="1"/>
      <c r="B152" s="1"/>
      <c r="C152" s="1"/>
      <c r="D152" s="1"/>
      <c r="E152" s="1"/>
      <c r="F152" s="1"/>
      <c r="G152" s="1"/>
      <c r="H152" s="1"/>
    </row>
    <row r="153" spans="1:8">
      <c r="A153" s="1"/>
      <c r="B153" s="1"/>
      <c r="C153" s="1"/>
      <c r="D153" s="1"/>
      <c r="E153" s="1"/>
      <c r="F153" s="1"/>
      <c r="G153" s="1"/>
      <c r="H153" s="1"/>
    </row>
    <row r="154" spans="1:8">
      <c r="A154" s="1"/>
      <c r="B154" s="1" t="e">
        <f>'Componente programático'!#REF!</f>
        <v>#REF!</v>
      </c>
      <c r="C154" s="6" t="e">
        <f>'Componente programático'!#REF!</f>
        <v>#REF!</v>
      </c>
      <c r="D154" s="1"/>
      <c r="E154" s="1"/>
      <c r="F154" s="1"/>
      <c r="G154" s="1"/>
      <c r="H154" s="1"/>
    </row>
    <row r="155" spans="1:8">
      <c r="A155" s="1"/>
      <c r="B155" s="1" t="e">
        <f>'Componente programático'!#REF!</f>
        <v>#REF!</v>
      </c>
      <c r="C155" s="6" t="e">
        <f>'Componente programático'!#REF!</f>
        <v>#REF!</v>
      </c>
      <c r="D155" s="1"/>
      <c r="E155" s="1"/>
      <c r="F155" s="1"/>
      <c r="G155" s="1"/>
      <c r="H155" s="1"/>
    </row>
    <row r="156" spans="1:8">
      <c r="A156" s="1"/>
      <c r="B156" s="1" t="e">
        <f>'Componente programático'!#REF!</f>
        <v>#REF!</v>
      </c>
      <c r="C156" s="6" t="e">
        <f>'Componente programático'!#REF!</f>
        <v>#REF!</v>
      </c>
      <c r="D156" s="1"/>
      <c r="E156" s="1"/>
      <c r="F156" s="1"/>
      <c r="G156" s="1"/>
      <c r="H156" s="1"/>
    </row>
    <row r="157" spans="1:8">
      <c r="A157" s="1"/>
      <c r="B157" s="1" t="e">
        <f>'Componente programático'!#REF!</f>
        <v>#REF!</v>
      </c>
      <c r="C157" s="6" t="e">
        <f>'Componente programático'!#REF!</f>
        <v>#REF!</v>
      </c>
      <c r="D157" s="1"/>
      <c r="E157" s="1"/>
      <c r="F157" s="1"/>
      <c r="G157" s="1"/>
      <c r="H157" s="1"/>
    </row>
    <row r="158" spans="1:8">
      <c r="A158" s="1"/>
      <c r="B158" s="1" t="str">
        <f>'Componente programático'!D37</f>
        <v>Promocionar con piezas gráficas el proceso de rendición de cuentas.</v>
      </c>
      <c r="C158" s="6">
        <f>'Componente programático'!AC37</f>
        <v>0</v>
      </c>
      <c r="D158" s="1"/>
      <c r="E158" s="1"/>
      <c r="F158" s="1"/>
      <c r="G158" s="1"/>
      <c r="H158" s="1"/>
    </row>
    <row r="159" spans="1:8">
      <c r="A159" s="1"/>
      <c r="B159" s="1" t="e">
        <f>'Componente programático'!#REF!</f>
        <v>#REF!</v>
      </c>
      <c r="C159" s="6" t="e">
        <f>'Componente programático'!#REF!</f>
        <v>#REF!</v>
      </c>
      <c r="D159" s="1"/>
      <c r="E159" s="1"/>
      <c r="F159" s="1"/>
      <c r="G159" s="1"/>
      <c r="H159" s="1"/>
    </row>
    <row r="160" spans="1:8">
      <c r="A160" s="1"/>
      <c r="B160" s="1" t="e">
        <f>'Componente programático'!#REF!</f>
        <v>#REF!</v>
      </c>
      <c r="C160" s="6" t="e">
        <f>'Componente programático'!#REF!</f>
        <v>#REF!</v>
      </c>
      <c r="D160" s="1"/>
      <c r="E160" s="1"/>
      <c r="F160" s="1"/>
      <c r="G160" s="1"/>
      <c r="H160" s="1"/>
    </row>
    <row r="161" spans="1:8">
      <c r="A161" s="1"/>
      <c r="B161" s="1" t="e">
        <f>'Componente programático'!#REF!</f>
        <v>#REF!</v>
      </c>
      <c r="C161" s="6" t="e">
        <f>'Componente programático'!#REF!</f>
        <v>#REF!</v>
      </c>
      <c r="D161" s="1"/>
      <c r="E161" s="1"/>
      <c r="F161" s="1"/>
      <c r="G161" s="1"/>
      <c r="H161" s="1"/>
    </row>
    <row r="162" spans="1:8">
      <c r="A162" s="1"/>
      <c r="B162" s="1" t="e">
        <f>'Componente programático'!#REF!</f>
        <v>#REF!</v>
      </c>
      <c r="C162" s="6" t="e">
        <f>'Componente programático'!#REF!</f>
        <v>#REF!</v>
      </c>
      <c r="D162" s="1"/>
      <c r="E162" s="1"/>
      <c r="F162" s="1"/>
      <c r="G162" s="1"/>
      <c r="H162" s="1"/>
    </row>
    <row r="163" spans="1:8">
      <c r="A163" s="1"/>
      <c r="B163" s="1"/>
      <c r="C163" s="6" t="e">
        <f>AVERAGE(C154:C162)</f>
        <v>#REF!</v>
      </c>
      <c r="D163" s="1"/>
      <c r="E163" s="1"/>
      <c r="F163" s="1"/>
      <c r="G163" s="1"/>
      <c r="H163" s="1"/>
    </row>
    <row r="164" spans="1:8">
      <c r="A164" s="1"/>
      <c r="B164" s="1"/>
      <c r="C164" s="6"/>
      <c r="D164" s="1"/>
      <c r="E164" s="1"/>
      <c r="F164" s="1"/>
      <c r="G164" s="1"/>
      <c r="H164" s="1"/>
    </row>
    <row r="165" spans="1:8">
      <c r="A165" s="1"/>
      <c r="B165" s="1"/>
      <c r="C165" s="6"/>
      <c r="D165" s="1"/>
      <c r="E165" s="1"/>
      <c r="F165" s="1"/>
      <c r="G165" s="1"/>
      <c r="H165" s="1"/>
    </row>
    <row r="166" spans="1:8">
      <c r="A166" s="1"/>
      <c r="B166" s="1"/>
      <c r="C166" s="6"/>
      <c r="D166" s="1"/>
      <c r="E166" s="1"/>
      <c r="F166" s="1"/>
      <c r="G166" s="1"/>
      <c r="H166" s="1"/>
    </row>
    <row r="167" spans="1:8">
      <c r="A167" s="1"/>
      <c r="B167" s="1"/>
      <c r="C167" s="6"/>
      <c r="D167" s="1"/>
      <c r="E167" s="1"/>
      <c r="F167" s="1"/>
      <c r="G167" s="1"/>
      <c r="H167" s="1"/>
    </row>
    <row r="168" spans="1:8">
      <c r="A168" s="1"/>
      <c r="B168" s="1"/>
      <c r="C168" s="6"/>
      <c r="D168" s="1"/>
      <c r="E168" s="1"/>
      <c r="F168" s="1"/>
      <c r="G168" s="1"/>
      <c r="H168" s="1"/>
    </row>
    <row r="169" spans="1:8">
      <c r="A169" s="1"/>
      <c r="B169" s="1"/>
      <c r="C169" s="6"/>
      <c r="D169" s="1"/>
      <c r="E169" s="1"/>
      <c r="F169" s="1"/>
      <c r="G169" s="1"/>
      <c r="H169" s="1"/>
    </row>
    <row r="170" spans="1:8">
      <c r="A170" s="1"/>
      <c r="B170" s="1"/>
      <c r="C170" s="6"/>
      <c r="D170" s="1"/>
      <c r="E170" s="1"/>
      <c r="F170" s="1"/>
      <c r="G170" s="1"/>
      <c r="H170" s="1"/>
    </row>
    <row r="171" spans="1:8">
      <c r="A171" s="1"/>
      <c r="B171" s="1"/>
      <c r="C171" s="6"/>
      <c r="D171" s="1"/>
      <c r="E171" s="1"/>
      <c r="F171" s="1"/>
      <c r="G171" s="1"/>
      <c r="H171" s="1"/>
    </row>
    <row r="172" spans="1:8">
      <c r="A172" s="1"/>
      <c r="B172" s="1"/>
      <c r="C172" s="6"/>
      <c r="D172" s="1"/>
      <c r="E172" s="1"/>
      <c r="F172" s="1"/>
      <c r="G172" s="1"/>
      <c r="H172" s="1"/>
    </row>
    <row r="173" spans="1:8">
      <c r="A173" s="1"/>
      <c r="B173" s="1"/>
      <c r="C173" s="6"/>
      <c r="D173" s="1"/>
      <c r="E173" s="1"/>
      <c r="F173" s="1"/>
      <c r="G173" s="1"/>
      <c r="H173" s="1"/>
    </row>
    <row r="174" spans="1:8">
      <c r="A174" s="1"/>
      <c r="B174" s="1"/>
      <c r="C174" s="6"/>
      <c r="D174" s="1"/>
      <c r="E174" s="1"/>
      <c r="F174" s="1"/>
      <c r="G174" s="1"/>
      <c r="H174" s="1"/>
    </row>
    <row r="175" spans="1:8">
      <c r="A175" s="1"/>
      <c r="B175" s="1"/>
      <c r="C175" s="6"/>
      <c r="D175" s="1"/>
      <c r="E175" s="1"/>
      <c r="F175" s="1"/>
      <c r="G175" s="1"/>
      <c r="H175" s="1"/>
    </row>
    <row r="176" spans="1:8">
      <c r="A176" s="1"/>
      <c r="B176" s="1"/>
      <c r="C176" s="6"/>
      <c r="D176" s="1"/>
      <c r="E176" s="1"/>
      <c r="F176" s="1"/>
      <c r="G176" s="1"/>
      <c r="H176" s="1"/>
    </row>
    <row r="177" spans="1:8">
      <c r="A177" s="1"/>
      <c r="B177" s="1"/>
      <c r="C177" s="6"/>
      <c r="D177" s="1"/>
      <c r="E177" s="1"/>
      <c r="F177" s="1"/>
      <c r="G177" s="1"/>
      <c r="H177" s="1"/>
    </row>
    <row r="178" spans="1:8">
      <c r="A178" s="1"/>
      <c r="B178" s="1"/>
      <c r="C178" s="6"/>
      <c r="D178" s="1"/>
      <c r="E178" s="1"/>
      <c r="F178" s="1"/>
      <c r="G178" s="1"/>
      <c r="H178" s="1"/>
    </row>
    <row r="179" spans="1:8">
      <c r="A179" s="1"/>
      <c r="B179" s="1"/>
      <c r="C179" s="6"/>
      <c r="D179" s="1"/>
      <c r="E179" s="1"/>
      <c r="F179" s="1"/>
      <c r="G179" s="1"/>
      <c r="H179" s="1"/>
    </row>
    <row r="180" spans="1:8">
      <c r="A180" s="1"/>
      <c r="B180" s="1"/>
      <c r="C180" s="6"/>
      <c r="D180" s="1"/>
      <c r="E180" s="1"/>
      <c r="F180" s="1"/>
      <c r="G180" s="1"/>
      <c r="H180" s="1"/>
    </row>
    <row r="181" spans="1:8">
      <c r="A181" s="1"/>
      <c r="B181" s="1"/>
      <c r="C181" s="6"/>
      <c r="D181" s="1"/>
      <c r="E181" s="1"/>
      <c r="F181" s="1"/>
      <c r="G181" s="1"/>
      <c r="H181" s="1"/>
    </row>
    <row r="182" spans="1:8">
      <c r="A182" s="1"/>
      <c r="B182" s="1"/>
      <c r="C182" s="1"/>
      <c r="D182" s="1"/>
      <c r="E182" s="1"/>
      <c r="F182" s="1"/>
      <c r="G182" s="1"/>
      <c r="H182" s="1"/>
    </row>
  </sheetData>
  <sheetProtection algorithmName="SHA-512" hashValue="HGTsV1Z1sdhq+JgUI3eBpBqq6G9WVCL/gfGCB/OzEf+hgOU5DdQIFdYEQvbAqeDdT1ZEt0wo468yMPwqdM65DA==" saltValue="9a7W2RUmlSnIKkjAdhRwbw==" spinCount="100000" sheet="1" objects="1" scenarios="1"/>
  <mergeCells count="9">
    <mergeCell ref="D66:G66"/>
    <mergeCell ref="A69:H69"/>
    <mergeCell ref="A1:H1"/>
    <mergeCell ref="A44:H44"/>
    <mergeCell ref="C46:F46"/>
    <mergeCell ref="G46:J46"/>
    <mergeCell ref="A63:H63"/>
    <mergeCell ref="B65:C65"/>
    <mergeCell ref="D65:G65"/>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66"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24586-A2F0-41D0-AAFE-9FAE62D42A03}">
  <sheetPr>
    <tabColor theme="8"/>
    <outlinePr applyStyles="1"/>
  </sheetPr>
  <dimension ref="A1:M225"/>
  <sheetViews>
    <sheetView view="pageBreakPreview" zoomScale="85" zoomScaleNormal="25" zoomScaleSheetLayoutView="85" workbookViewId="0">
      <selection activeCell="D189" sqref="D189"/>
    </sheetView>
  </sheetViews>
  <sheetFormatPr defaultColWidth="11.42578125" defaultRowHeight="15"/>
  <cols>
    <col min="1" max="1" width="5" customWidth="1"/>
    <col min="2" max="10" width="30.85546875" customWidth="1"/>
    <col min="11" max="11" width="27.42578125" bestFit="1" customWidth="1"/>
    <col min="12" max="12" width="8.5703125" bestFit="1" customWidth="1"/>
    <col min="14" max="14" width="29.28515625" customWidth="1"/>
  </cols>
  <sheetData>
    <row r="1" spans="1:12" ht="18">
      <c r="A1" s="151" t="s">
        <v>61</v>
      </c>
      <c r="B1" s="151"/>
      <c r="C1" s="151"/>
      <c r="D1" s="151"/>
      <c r="E1" s="151"/>
      <c r="F1" s="151"/>
      <c r="G1" s="151"/>
      <c r="H1" s="151"/>
      <c r="I1" s="24"/>
      <c r="J1" s="24"/>
      <c r="K1" s="24"/>
      <c r="L1" s="24"/>
    </row>
    <row r="2" spans="1:12">
      <c r="A2" s="34"/>
      <c r="B2" s="34"/>
      <c r="C2" s="34"/>
      <c r="D2" s="34"/>
      <c r="E2" s="34"/>
      <c r="F2" s="34"/>
      <c r="G2" s="35"/>
      <c r="H2" s="35"/>
      <c r="I2" s="26"/>
      <c r="J2" s="26"/>
      <c r="K2" s="26"/>
      <c r="L2" s="26"/>
    </row>
    <row r="3" spans="1:12">
      <c r="A3" s="36"/>
      <c r="B3" s="37" t="s">
        <v>62</v>
      </c>
      <c r="C3" s="36"/>
      <c r="D3" s="36"/>
      <c r="E3" s="36"/>
      <c r="F3" s="36"/>
      <c r="G3" s="36"/>
      <c r="H3" s="36"/>
      <c r="I3" s="27"/>
      <c r="J3" s="27"/>
      <c r="K3" s="27"/>
      <c r="L3" s="27"/>
    </row>
    <row r="4" spans="1:12">
      <c r="A4" s="36"/>
      <c r="B4" s="37" t="s">
        <v>63</v>
      </c>
      <c r="C4" s="36"/>
      <c r="D4" s="36"/>
      <c r="E4" s="36"/>
      <c r="F4" s="36"/>
      <c r="G4" s="36"/>
      <c r="H4" s="36"/>
      <c r="I4" s="27"/>
      <c r="J4" s="27"/>
      <c r="K4" s="27"/>
      <c r="L4" s="27"/>
    </row>
    <row r="5" spans="1:12">
      <c r="A5" s="34"/>
      <c r="B5" s="34"/>
      <c r="C5" s="45"/>
      <c r="D5" s="34"/>
      <c r="E5" s="34"/>
      <c r="F5" s="34"/>
      <c r="G5" s="34"/>
      <c r="H5" s="34"/>
      <c r="I5" s="24"/>
      <c r="J5" s="24"/>
      <c r="K5" s="24"/>
      <c r="L5" s="24"/>
    </row>
    <row r="6" spans="1:12">
      <c r="A6" s="34"/>
      <c r="B6" s="34"/>
      <c r="C6" s="34"/>
      <c r="D6" s="34"/>
      <c r="E6" s="34"/>
      <c r="F6" s="34"/>
      <c r="G6" s="34"/>
      <c r="H6" s="34"/>
      <c r="I6" s="24"/>
      <c r="J6" s="24"/>
      <c r="K6" s="24"/>
      <c r="L6" s="24"/>
    </row>
    <row r="7" spans="1:12">
      <c r="A7" s="34"/>
      <c r="B7" s="152" t="s">
        <v>64</v>
      </c>
      <c r="C7" s="152"/>
      <c r="D7" s="152"/>
      <c r="E7" s="152"/>
      <c r="F7" s="152"/>
      <c r="G7" s="152"/>
      <c r="H7" s="152"/>
      <c r="I7" s="24"/>
      <c r="J7" s="24"/>
      <c r="K7" s="24"/>
      <c r="L7" s="24"/>
    </row>
    <row r="8" spans="1:12">
      <c r="A8" s="34"/>
      <c r="B8" s="34"/>
      <c r="C8" s="34"/>
      <c r="D8" s="34"/>
      <c r="E8" s="34"/>
      <c r="F8" s="34"/>
      <c r="G8" s="34"/>
      <c r="H8" s="34"/>
      <c r="I8" s="24"/>
      <c r="J8" s="24"/>
      <c r="K8" s="24"/>
      <c r="L8" s="24"/>
    </row>
    <row r="9" spans="1:12">
      <c r="A9" s="24"/>
      <c r="B9" s="24"/>
      <c r="C9" s="24"/>
      <c r="D9" s="24"/>
      <c r="E9" s="31" t="s">
        <v>65</v>
      </c>
      <c r="F9" s="24"/>
      <c r="G9" s="24"/>
      <c r="H9" s="24"/>
      <c r="I9" s="24"/>
      <c r="J9" s="24"/>
      <c r="K9" s="24"/>
      <c r="L9" s="24"/>
    </row>
    <row r="10" spans="1:12">
      <c r="A10" s="24"/>
      <c r="B10" s="24"/>
      <c r="C10" s="24"/>
      <c r="D10" s="24"/>
      <c r="E10" s="31" t="s">
        <v>66</v>
      </c>
      <c r="F10" s="24">
        <f>COUNTIF('Componente programático'!$B$6:$B$50,Gráficas!E10)</f>
        <v>3</v>
      </c>
      <c r="G10" s="24"/>
      <c r="H10" s="24"/>
      <c r="I10" s="24"/>
      <c r="J10" s="24"/>
      <c r="K10" s="24"/>
      <c r="L10" s="24"/>
    </row>
    <row r="11" spans="1:12">
      <c r="A11" s="24"/>
      <c r="B11" s="24"/>
      <c r="C11" s="24"/>
      <c r="D11" s="24"/>
      <c r="E11" s="31" t="s">
        <v>67</v>
      </c>
      <c r="F11" s="24">
        <f>COUNTIF('Componente programático'!$B$6:$B$50,Gráficas!E11)</f>
        <v>2</v>
      </c>
      <c r="G11" s="24"/>
      <c r="H11" s="24"/>
      <c r="I11" s="24"/>
      <c r="J11" s="24"/>
      <c r="K11" s="24"/>
      <c r="L11" s="24"/>
    </row>
    <row r="12" spans="1:12">
      <c r="A12" s="24"/>
      <c r="B12" s="24" t="s">
        <v>68</v>
      </c>
      <c r="C12" s="24" t="s">
        <v>69</v>
      </c>
      <c r="D12" s="24"/>
      <c r="E12" s="31" t="s">
        <v>70</v>
      </c>
      <c r="F12" s="24">
        <f>COUNTIF('Componente programático'!$B$6:$B$50,Gráficas!E12)</f>
        <v>4</v>
      </c>
      <c r="G12" s="24"/>
      <c r="H12" s="24"/>
      <c r="I12" s="24"/>
      <c r="J12" s="24"/>
      <c r="K12" s="24"/>
      <c r="L12" s="24"/>
    </row>
    <row r="13" spans="1:12">
      <c r="A13" s="24"/>
      <c r="B13" s="31" t="s">
        <v>71</v>
      </c>
      <c r="C13" s="24">
        <f>COUNTIF('Componente programático'!$H$6:$H$50,Gráficas!B13)</f>
        <v>1</v>
      </c>
      <c r="D13" s="24"/>
      <c r="E13" s="31" t="s">
        <v>72</v>
      </c>
      <c r="F13" s="24">
        <f>COUNTIF('Componente programático'!$B$6:$B$50,Gráficas!E13)</f>
        <v>3</v>
      </c>
      <c r="G13" s="24"/>
      <c r="H13" s="24"/>
      <c r="I13" s="24"/>
      <c r="J13" s="24"/>
      <c r="K13" s="24"/>
      <c r="L13" s="24"/>
    </row>
    <row r="14" spans="1:12">
      <c r="A14" s="24"/>
      <c r="B14" s="31" t="s">
        <v>73</v>
      </c>
      <c r="C14" s="24">
        <f>COUNTIF('Componente programático'!$H$6:$H$50,Gráficas!B14)</f>
        <v>7</v>
      </c>
      <c r="D14" s="24"/>
      <c r="E14" s="31" t="s">
        <v>74</v>
      </c>
      <c r="F14" s="24">
        <f>COUNTIF('Componente programático'!$B$6:$B$50,Gráficas!E14)</f>
        <v>3</v>
      </c>
      <c r="G14" s="24"/>
      <c r="H14" s="24"/>
      <c r="I14" s="24"/>
      <c r="J14" s="24"/>
      <c r="K14" s="24"/>
      <c r="L14" s="24"/>
    </row>
    <row r="15" spans="1:12">
      <c r="A15" s="24"/>
      <c r="B15" s="31" t="s">
        <v>75</v>
      </c>
      <c r="C15" s="24">
        <f>COUNTIF('Componente programático'!$H$6:$H$50,Gráficas!B15)</f>
        <v>1</v>
      </c>
      <c r="D15" s="24"/>
      <c r="E15" s="31" t="s">
        <v>76</v>
      </c>
      <c r="F15" s="24">
        <f>COUNTIF('Componente programático'!$B$6:$B$50,Gráficas!E15)</f>
        <v>3</v>
      </c>
      <c r="G15" s="24"/>
      <c r="H15" s="24"/>
      <c r="I15" s="24"/>
      <c r="J15" s="24"/>
      <c r="K15" s="24"/>
      <c r="L15" s="24"/>
    </row>
    <row r="16" spans="1:12">
      <c r="A16" s="24"/>
      <c r="B16" s="31" t="s">
        <v>77</v>
      </c>
      <c r="C16" s="24">
        <f>COUNTIF('Componente programático'!$H$6:$H$50,Gráficas!B16)</f>
        <v>3</v>
      </c>
      <c r="D16" s="24"/>
      <c r="E16" s="31" t="s">
        <v>78</v>
      </c>
      <c r="F16" s="24">
        <f>COUNTIF('Componente programático'!$B$6:$B$50,Gráficas!E16)</f>
        <v>10</v>
      </c>
      <c r="G16" s="24"/>
      <c r="H16" s="24"/>
      <c r="I16" s="24"/>
      <c r="J16" s="24"/>
      <c r="K16" s="24"/>
      <c r="L16" s="24"/>
    </row>
    <row r="17" spans="1:13">
      <c r="A17" s="24"/>
      <c r="B17" s="31" t="s">
        <v>79</v>
      </c>
      <c r="C17" s="24">
        <f>COUNTIF('Componente programático'!$H$6:$H$50,Gráficas!B17)</f>
        <v>5</v>
      </c>
      <c r="D17" s="24"/>
      <c r="E17" s="31" t="s">
        <v>80</v>
      </c>
      <c r="F17" s="24">
        <f>COUNTIF('Componente programático'!$B$6:$B$50,Gráficas!E17)</f>
        <v>7</v>
      </c>
      <c r="G17" s="24"/>
      <c r="H17" s="24"/>
      <c r="I17" s="24"/>
      <c r="J17" s="24"/>
      <c r="K17" s="24"/>
      <c r="L17" s="24"/>
    </row>
    <row r="18" spans="1:13">
      <c r="A18" s="24"/>
      <c r="B18" s="31" t="s">
        <v>81</v>
      </c>
      <c r="C18" s="24">
        <f>COUNTIF('Componente programático'!$H$6:$H$50,Gráficas!B18)</f>
        <v>3</v>
      </c>
      <c r="D18" s="24"/>
      <c r="E18" s="31" t="s">
        <v>82</v>
      </c>
      <c r="F18" s="24">
        <f>COUNTIF('Componente programático'!$B$6:$B$50,Gráficas!E18)</f>
        <v>6</v>
      </c>
      <c r="G18" s="24"/>
      <c r="H18" s="24"/>
      <c r="I18" s="24"/>
      <c r="J18" s="24"/>
      <c r="K18" s="24"/>
      <c r="L18" s="24"/>
    </row>
    <row r="19" spans="1:13">
      <c r="A19" s="24"/>
      <c r="B19" s="31" t="s">
        <v>83</v>
      </c>
      <c r="C19" s="24">
        <f>COUNTIF('Componente programático'!$H$6:$H$50,Gráficas!B19)</f>
        <v>15</v>
      </c>
      <c r="D19" s="24"/>
      <c r="E19" s="31" t="s">
        <v>84</v>
      </c>
      <c r="F19" s="24">
        <f>COUNTIF('Componente programático'!$B$6:$B$50,Gráficas!E19)</f>
        <v>4</v>
      </c>
      <c r="G19" s="24"/>
      <c r="H19" s="24"/>
      <c r="I19" s="24"/>
      <c r="J19" s="24"/>
      <c r="K19" s="24"/>
      <c r="L19" s="24"/>
    </row>
    <row r="20" spans="1:13">
      <c r="A20" s="24"/>
      <c r="B20" s="31" t="s">
        <v>85</v>
      </c>
      <c r="C20" s="24">
        <f>COUNTIF('Componente programático'!$H$6:$H$50,Gráficas!B20)</f>
        <v>4</v>
      </c>
      <c r="D20" s="24"/>
      <c r="E20" s="31"/>
      <c r="F20" s="24">
        <f>SUM(F10:F19)</f>
        <v>45</v>
      </c>
      <c r="G20" s="24"/>
      <c r="H20" s="24"/>
      <c r="I20" s="24"/>
      <c r="J20" s="24"/>
      <c r="K20" s="24"/>
      <c r="L20" s="24"/>
    </row>
    <row r="21" spans="1:13">
      <c r="A21" s="24"/>
      <c r="B21" s="31" t="s">
        <v>86</v>
      </c>
      <c r="C21" s="24">
        <f>COUNTIF('Componente programático'!$H$6:$H$50,Gráficas!B21)</f>
        <v>1</v>
      </c>
      <c r="D21" s="24"/>
      <c r="E21" s="31"/>
      <c r="F21" s="24"/>
      <c r="G21" s="24"/>
      <c r="H21" s="24"/>
      <c r="I21" s="24"/>
      <c r="J21" s="24"/>
      <c r="K21" s="24"/>
      <c r="L21" s="24"/>
    </row>
    <row r="22" spans="1:13">
      <c r="A22" s="24"/>
      <c r="B22" s="31" t="s">
        <v>87</v>
      </c>
      <c r="C22" s="24">
        <f>COUNTIF('Componente programático'!$H$6:$H$50,Gráficas!B22)</f>
        <v>5</v>
      </c>
      <c r="D22" s="24"/>
      <c r="E22" s="31"/>
      <c r="F22" s="24"/>
      <c r="G22" s="24"/>
      <c r="H22" s="24"/>
      <c r="I22" s="24"/>
      <c r="J22" s="24"/>
      <c r="K22" s="24"/>
      <c r="L22" s="24"/>
    </row>
    <row r="23" spans="1:13">
      <c r="A23" s="24"/>
      <c r="B23" s="24"/>
      <c r="C23" s="24">
        <f>SUM(C13:C22)</f>
        <v>45</v>
      </c>
      <c r="D23" s="24"/>
      <c r="E23" s="31"/>
      <c r="F23" s="24"/>
      <c r="G23" s="24"/>
      <c r="H23" s="24"/>
      <c r="I23" s="24"/>
      <c r="J23" s="24"/>
      <c r="K23" s="24"/>
      <c r="L23" s="24"/>
    </row>
    <row r="24" spans="1:13">
      <c r="A24" s="24"/>
      <c r="B24" s="31" t="s">
        <v>88</v>
      </c>
      <c r="C24" s="24"/>
      <c r="D24" s="24"/>
      <c r="E24" s="24"/>
      <c r="F24" s="24"/>
      <c r="G24" s="24"/>
      <c r="H24" s="24"/>
      <c r="I24" s="24"/>
      <c r="J24" s="24"/>
      <c r="K24" s="24"/>
      <c r="L24" s="24"/>
    </row>
    <row r="25" spans="1:13">
      <c r="A25" s="24"/>
      <c r="B25" s="31" t="s">
        <v>89</v>
      </c>
      <c r="C25" s="24">
        <f>COUNTIF(Tabla1[Temática],Gráficas!B25)</f>
        <v>12</v>
      </c>
      <c r="D25" s="24"/>
      <c r="E25" s="24"/>
      <c r="F25" s="24"/>
      <c r="G25" s="24"/>
      <c r="H25" s="24"/>
      <c r="I25" s="24"/>
      <c r="J25" s="24"/>
      <c r="K25" s="24"/>
      <c r="L25" s="24"/>
    </row>
    <row r="26" spans="1:13">
      <c r="A26" s="24"/>
      <c r="B26" s="31" t="s">
        <v>90</v>
      </c>
      <c r="C26" s="24">
        <f>COUNTIF(Tabla1[Temática],Gráficas!B26)</f>
        <v>6</v>
      </c>
      <c r="D26" s="24"/>
      <c r="E26" s="24"/>
      <c r="F26" s="24"/>
      <c r="G26" s="24"/>
      <c r="H26" s="24"/>
      <c r="I26" s="24"/>
      <c r="J26" s="24"/>
      <c r="K26" s="24"/>
      <c r="L26" s="24"/>
    </row>
    <row r="27" spans="1:13">
      <c r="A27" s="24"/>
      <c r="B27" s="31" t="s">
        <v>91</v>
      </c>
      <c r="C27" s="24">
        <f>COUNTIF(Tabla1[Temática],Gráficas!B27)</f>
        <v>23</v>
      </c>
      <c r="D27" s="24"/>
      <c r="E27" s="24"/>
      <c r="F27" s="24"/>
      <c r="G27" s="24"/>
      <c r="H27" s="24"/>
      <c r="I27" s="24"/>
      <c r="J27" s="24"/>
      <c r="K27" s="24"/>
      <c r="L27" s="24"/>
    </row>
    <row r="28" spans="1:13">
      <c r="A28" s="24"/>
      <c r="B28" s="31" t="s">
        <v>92</v>
      </c>
      <c r="C28" s="24">
        <f>COUNTIF(Tabla1[Temática],Gráficas!B28)</f>
        <v>4</v>
      </c>
      <c r="D28" s="24"/>
      <c r="E28" s="24"/>
      <c r="F28" s="24"/>
      <c r="G28" s="24"/>
      <c r="H28" s="24"/>
      <c r="I28" s="24"/>
      <c r="J28" s="24"/>
      <c r="K28" s="24"/>
      <c r="L28" s="24"/>
    </row>
    <row r="29" spans="1:13">
      <c r="A29" s="24"/>
      <c r="B29" s="24"/>
      <c r="C29" s="24">
        <f>SUM(C25:C28)</f>
        <v>45</v>
      </c>
      <c r="D29" s="24"/>
      <c r="E29" s="24"/>
      <c r="F29" s="24"/>
      <c r="G29" s="24"/>
      <c r="H29" s="24"/>
      <c r="I29" s="24"/>
      <c r="J29" s="24"/>
      <c r="K29" s="24"/>
      <c r="L29" s="24"/>
    </row>
    <row r="30" spans="1:13" hidden="1">
      <c r="A30" s="24"/>
      <c r="B30" s="24"/>
      <c r="C30" s="24"/>
      <c r="D30" s="24"/>
      <c r="E30" s="24"/>
      <c r="F30" s="24"/>
      <c r="G30" s="24"/>
      <c r="H30" s="24"/>
      <c r="I30" s="24"/>
      <c r="J30" s="24"/>
      <c r="K30" s="24"/>
      <c r="L30" s="24"/>
    </row>
    <row r="31" spans="1:13" hidden="1">
      <c r="A31" s="24"/>
      <c r="B31" s="36"/>
      <c r="C31" s="37"/>
      <c r="D31" s="36"/>
      <c r="E31" s="36"/>
      <c r="F31" s="36"/>
      <c r="G31" s="36"/>
      <c r="H31" s="36"/>
      <c r="I31" s="36"/>
      <c r="J31" s="27"/>
      <c r="K31" s="27"/>
      <c r="L31" s="27"/>
      <c r="M31" s="27"/>
    </row>
    <row r="32" spans="1:13" hidden="1">
      <c r="A32" s="24"/>
      <c r="B32" s="36"/>
      <c r="C32" s="36"/>
      <c r="D32" s="36"/>
      <c r="E32" s="36"/>
      <c r="F32" s="36"/>
      <c r="G32" s="36"/>
      <c r="H32" s="36"/>
      <c r="I32" s="36"/>
      <c r="J32" s="27"/>
      <c r="K32" s="27"/>
      <c r="L32" s="27"/>
      <c r="M32" s="27"/>
    </row>
    <row r="33" spans="1:13" hidden="1">
      <c r="A33" s="24"/>
      <c r="B33" s="36"/>
      <c r="C33" s="36"/>
      <c r="D33" s="36"/>
      <c r="E33" s="36"/>
      <c r="F33" s="36"/>
      <c r="G33" s="36"/>
      <c r="H33" s="36"/>
      <c r="I33" s="36"/>
      <c r="J33" s="27"/>
      <c r="K33" s="27"/>
      <c r="L33" s="27"/>
      <c r="M33" s="27"/>
    </row>
    <row r="34" spans="1:13" hidden="1">
      <c r="A34" s="24"/>
      <c r="B34" s="36"/>
      <c r="C34" s="36"/>
      <c r="D34" s="36"/>
      <c r="E34" s="36"/>
      <c r="F34" s="36"/>
      <c r="G34" s="36"/>
      <c r="H34" s="36"/>
      <c r="I34" s="36"/>
      <c r="J34" s="27"/>
      <c r="K34" s="27"/>
      <c r="L34" s="27"/>
      <c r="M34" s="27"/>
    </row>
    <row r="35" spans="1:13" hidden="1">
      <c r="A35" s="24"/>
      <c r="B35" s="36"/>
      <c r="C35" s="36"/>
      <c r="D35" s="36"/>
      <c r="E35" s="36"/>
      <c r="F35" s="36"/>
      <c r="G35" s="36"/>
      <c r="H35" s="38"/>
      <c r="I35" s="36"/>
      <c r="J35" s="36"/>
      <c r="K35" s="27"/>
      <c r="L35" s="27"/>
      <c r="M35" s="27"/>
    </row>
    <row r="36" spans="1:13" hidden="1">
      <c r="A36" s="24"/>
      <c r="B36" s="36"/>
      <c r="C36" s="36"/>
      <c r="D36" s="36"/>
      <c r="E36" s="36"/>
      <c r="F36" s="36"/>
      <c r="G36" s="36"/>
      <c r="H36" s="36"/>
      <c r="I36" s="36"/>
      <c r="J36" s="36"/>
      <c r="K36" s="36"/>
      <c r="L36" s="36"/>
      <c r="M36" s="27"/>
    </row>
    <row r="37" spans="1:13" hidden="1">
      <c r="A37" s="24"/>
      <c r="B37" s="36"/>
      <c r="C37" s="36"/>
      <c r="D37" s="36"/>
      <c r="E37" s="36"/>
      <c r="F37" s="36"/>
      <c r="G37" s="36"/>
      <c r="H37" s="36"/>
      <c r="I37" s="36"/>
      <c r="J37" s="36"/>
      <c r="K37" s="36" t="s">
        <v>1</v>
      </c>
      <c r="L37" s="39">
        <v>0.9</v>
      </c>
      <c r="M37" s="27"/>
    </row>
    <row r="38" spans="1:13" hidden="1">
      <c r="A38" s="24"/>
      <c r="B38" s="36"/>
      <c r="C38" s="36"/>
      <c r="D38" s="36"/>
      <c r="E38" s="36"/>
      <c r="F38" s="36"/>
      <c r="G38" s="36"/>
      <c r="H38" s="36"/>
      <c r="I38" s="36"/>
      <c r="J38" s="27"/>
      <c r="K38" s="36"/>
      <c r="L38" s="40"/>
      <c r="M38" s="27"/>
    </row>
    <row r="39" spans="1:13" hidden="1">
      <c r="A39" s="24"/>
      <c r="B39" s="36"/>
      <c r="C39" s="36"/>
      <c r="D39" s="36"/>
      <c r="E39" s="36"/>
      <c r="F39" s="36"/>
      <c r="G39" s="36"/>
      <c r="H39" s="36"/>
      <c r="I39" s="36"/>
      <c r="J39" s="27"/>
      <c r="K39" s="36" t="s">
        <v>2</v>
      </c>
      <c r="L39" s="40"/>
      <c r="M39" s="27"/>
    </row>
    <row r="40" spans="1:13" hidden="1">
      <c r="A40" s="24"/>
      <c r="B40" s="36"/>
      <c r="C40" s="36"/>
      <c r="D40" s="36"/>
      <c r="E40" s="36"/>
      <c r="F40" s="36"/>
      <c r="G40" s="36"/>
      <c r="H40" s="36"/>
      <c r="I40" s="36"/>
      <c r="J40" s="27"/>
      <c r="K40" s="36" t="s">
        <v>3</v>
      </c>
      <c r="L40" s="40">
        <v>1</v>
      </c>
      <c r="M40" s="27"/>
    </row>
    <row r="41" spans="1:13" hidden="1">
      <c r="A41" s="24"/>
      <c r="B41" s="36"/>
      <c r="C41" s="36"/>
      <c r="D41" s="36"/>
      <c r="E41" s="36"/>
      <c r="F41" s="36"/>
      <c r="G41" s="36"/>
      <c r="H41" s="36"/>
      <c r="I41" s="36"/>
      <c r="J41" s="27"/>
      <c r="K41" s="36" t="s">
        <v>4</v>
      </c>
      <c r="L41" s="40">
        <v>1</v>
      </c>
      <c r="M41" s="27"/>
    </row>
    <row r="42" spans="1:13" hidden="1">
      <c r="A42" s="24"/>
      <c r="B42" s="36"/>
      <c r="C42" s="36"/>
      <c r="D42" s="36"/>
      <c r="E42" s="36"/>
      <c r="F42" s="36"/>
      <c r="G42" s="36"/>
      <c r="H42" s="36"/>
      <c r="I42" s="36"/>
      <c r="J42" s="27"/>
      <c r="K42" s="36"/>
      <c r="L42" s="40"/>
      <c r="M42" s="27"/>
    </row>
    <row r="43" spans="1:13" hidden="1">
      <c r="A43" s="24"/>
      <c r="B43" s="36"/>
      <c r="C43" s="36"/>
      <c r="D43" s="36"/>
      <c r="E43" s="36"/>
      <c r="F43" s="36"/>
      <c r="G43" s="36"/>
      <c r="H43" s="36"/>
      <c r="I43" s="36"/>
      <c r="J43" s="27"/>
      <c r="K43" s="36"/>
      <c r="L43" s="40"/>
      <c r="M43" s="27"/>
    </row>
    <row r="44" spans="1:13" hidden="1">
      <c r="A44" s="24"/>
      <c r="B44" s="36"/>
      <c r="C44" s="36"/>
      <c r="D44" s="36"/>
      <c r="E44" s="36"/>
      <c r="F44" s="36"/>
      <c r="G44" s="36"/>
      <c r="H44" s="36"/>
      <c r="I44" s="36"/>
      <c r="J44" s="27"/>
      <c r="K44" s="36" t="s">
        <v>5</v>
      </c>
      <c r="L44" s="40">
        <v>0.25</v>
      </c>
      <c r="M44" s="27"/>
    </row>
    <row r="45" spans="1:13" hidden="1">
      <c r="A45" s="24"/>
      <c r="B45" s="36"/>
      <c r="C45" s="36"/>
      <c r="D45" s="36"/>
      <c r="E45" s="36"/>
      <c r="F45" s="36"/>
      <c r="G45" s="36"/>
      <c r="H45" s="36"/>
      <c r="I45" s="36"/>
      <c r="J45" s="27"/>
      <c r="K45" s="36" t="s">
        <v>1</v>
      </c>
      <c r="L45" s="40">
        <f>IF(L37&lt;=L44,L37,0)</f>
        <v>0</v>
      </c>
      <c r="M45" s="27"/>
    </row>
    <row r="46" spans="1:13" hidden="1">
      <c r="A46" s="24"/>
      <c r="B46" s="36"/>
      <c r="C46" s="36"/>
      <c r="D46" s="36"/>
      <c r="E46" s="36"/>
      <c r="F46" s="36"/>
      <c r="G46" s="36"/>
      <c r="H46" s="36"/>
      <c r="I46" s="36"/>
      <c r="J46" s="27"/>
      <c r="K46" s="36" t="s">
        <v>6</v>
      </c>
      <c r="L46" s="40">
        <f>2-L45</f>
        <v>2</v>
      </c>
      <c r="M46" s="27"/>
    </row>
    <row r="47" spans="1:13" hidden="1">
      <c r="A47" s="24"/>
      <c r="B47" s="36"/>
      <c r="C47" s="36"/>
      <c r="D47" s="36"/>
      <c r="E47" s="36"/>
      <c r="F47" s="36"/>
      <c r="G47" s="36"/>
      <c r="H47" s="36"/>
      <c r="I47" s="36"/>
      <c r="J47" s="27"/>
      <c r="K47" s="36"/>
      <c r="L47" s="40"/>
      <c r="M47" s="27"/>
    </row>
    <row r="48" spans="1:13" hidden="1">
      <c r="A48" s="24"/>
      <c r="B48" s="36"/>
      <c r="C48" s="36"/>
      <c r="D48" s="36"/>
      <c r="E48" s="36"/>
      <c r="F48" s="36"/>
      <c r="G48" s="36"/>
      <c r="H48" s="36"/>
      <c r="I48" s="36"/>
      <c r="J48" s="27"/>
      <c r="K48" s="36" t="s">
        <v>7</v>
      </c>
      <c r="L48" s="40">
        <v>0.5</v>
      </c>
      <c r="M48" s="27"/>
    </row>
    <row r="49" spans="1:13" hidden="1">
      <c r="A49" s="24"/>
      <c r="B49" s="36"/>
      <c r="C49" s="36"/>
      <c r="D49" s="36"/>
      <c r="E49" s="36"/>
      <c r="F49" s="36"/>
      <c r="G49" s="36"/>
      <c r="H49" s="36"/>
      <c r="I49" s="36"/>
      <c r="J49" s="27"/>
      <c r="K49" s="36" t="s">
        <v>1</v>
      </c>
      <c r="L49" s="40">
        <f>IF(AND(L37&gt;L44,L37&lt;=L48),L37,0)</f>
        <v>0</v>
      </c>
      <c r="M49" s="27"/>
    </row>
    <row r="50" spans="1:13" hidden="1">
      <c r="A50" s="24"/>
      <c r="B50" s="36"/>
      <c r="C50" s="36"/>
      <c r="D50" s="36"/>
      <c r="E50" s="36"/>
      <c r="F50" s="36"/>
      <c r="G50" s="36"/>
      <c r="H50" s="36"/>
      <c r="I50" s="36"/>
      <c r="J50" s="27"/>
      <c r="K50" s="36" t="s">
        <v>6</v>
      </c>
      <c r="L50" s="40">
        <f>2-L49</f>
        <v>2</v>
      </c>
      <c r="M50" s="27"/>
    </row>
    <row r="51" spans="1:13" hidden="1">
      <c r="A51" s="24"/>
      <c r="B51" s="36"/>
      <c r="C51" s="36"/>
      <c r="D51" s="36"/>
      <c r="E51" s="36"/>
      <c r="F51" s="36"/>
      <c r="G51" s="36"/>
      <c r="H51" s="36"/>
      <c r="I51" s="36"/>
      <c r="J51" s="27"/>
      <c r="K51" s="36"/>
      <c r="L51" s="40"/>
      <c r="M51" s="27"/>
    </row>
    <row r="52" spans="1:13" hidden="1">
      <c r="A52" s="24"/>
      <c r="B52" s="36"/>
      <c r="C52" s="36"/>
      <c r="D52" s="36"/>
      <c r="E52" s="36"/>
      <c r="F52" s="36"/>
      <c r="G52" s="36"/>
      <c r="H52" s="36"/>
      <c r="I52" s="36"/>
      <c r="J52" s="27"/>
      <c r="K52" s="36" t="s">
        <v>8</v>
      </c>
      <c r="L52" s="40">
        <v>0.75</v>
      </c>
      <c r="M52" s="27"/>
    </row>
    <row r="53" spans="1:13" hidden="1">
      <c r="A53" s="24"/>
      <c r="B53" s="36"/>
      <c r="C53" s="36"/>
      <c r="D53" s="36"/>
      <c r="E53" s="36"/>
      <c r="F53" s="36"/>
      <c r="G53" s="36"/>
      <c r="H53" s="36"/>
      <c r="I53" s="36"/>
      <c r="J53" s="27"/>
      <c r="K53" s="36" t="s">
        <v>1</v>
      </c>
      <c r="L53" s="40">
        <f>IF(AND(L37&gt;L48,L37&lt;=L52),L37,0)</f>
        <v>0</v>
      </c>
      <c r="M53" s="27"/>
    </row>
    <row r="54" spans="1:13" hidden="1">
      <c r="A54" s="24"/>
      <c r="B54" s="36"/>
      <c r="C54" s="36"/>
      <c r="D54" s="36"/>
      <c r="E54" s="36"/>
      <c r="F54" s="36"/>
      <c r="G54" s="36"/>
      <c r="H54" s="36"/>
      <c r="I54" s="36"/>
      <c r="J54" s="27"/>
      <c r="K54" s="36" t="s">
        <v>6</v>
      </c>
      <c r="L54" s="40">
        <f>2-L53</f>
        <v>2</v>
      </c>
      <c r="M54" s="27"/>
    </row>
    <row r="55" spans="1:13" ht="18" hidden="1">
      <c r="A55" s="24"/>
      <c r="B55" s="153" t="s">
        <v>93</v>
      </c>
      <c r="C55" s="153"/>
      <c r="D55" s="153"/>
      <c r="E55" s="153"/>
      <c r="F55" s="153"/>
      <c r="G55" s="153"/>
      <c r="H55" s="153"/>
      <c r="I55" s="153"/>
      <c r="J55" s="36"/>
      <c r="K55" s="36"/>
      <c r="L55" s="36"/>
      <c r="M55" s="27"/>
    </row>
    <row r="56" spans="1:13" hidden="1">
      <c r="A56" s="24"/>
      <c r="B56" s="36"/>
      <c r="C56" s="36"/>
      <c r="D56" s="36"/>
      <c r="E56" s="36"/>
      <c r="F56" s="36"/>
      <c r="G56" s="36"/>
      <c r="H56" s="36"/>
      <c r="I56" s="36"/>
      <c r="J56" s="36"/>
      <c r="K56" s="36" t="s">
        <v>9</v>
      </c>
      <c r="L56" s="40">
        <v>0.9</v>
      </c>
      <c r="M56" s="27"/>
    </row>
    <row r="57" spans="1:13" hidden="1">
      <c r="A57" s="24"/>
      <c r="B57" s="36"/>
      <c r="C57" s="154" t="s">
        <v>21</v>
      </c>
      <c r="D57" s="154"/>
      <c r="E57" s="154"/>
      <c r="F57" s="154"/>
      <c r="G57" s="155" t="s">
        <v>22</v>
      </c>
      <c r="H57" s="155"/>
      <c r="I57" s="155"/>
      <c r="J57" s="155"/>
      <c r="K57" s="36" t="s">
        <v>1</v>
      </c>
      <c r="L57" s="40">
        <f>IF(AND(L37&gt;L52,L37&lt;=L56),L52,0)</f>
        <v>0.75</v>
      </c>
      <c r="M57" s="27"/>
    </row>
    <row r="58" spans="1:13" hidden="1">
      <c r="A58" s="24"/>
      <c r="B58" s="42"/>
      <c r="C58" s="48" t="s">
        <v>23</v>
      </c>
      <c r="D58" s="48" t="s">
        <v>24</v>
      </c>
      <c r="E58" s="48" t="s">
        <v>25</v>
      </c>
      <c r="F58" s="48" t="s">
        <v>26</v>
      </c>
      <c r="G58" s="48" t="s">
        <v>23</v>
      </c>
      <c r="H58" s="48" t="s">
        <v>24</v>
      </c>
      <c r="I58" s="48" t="s">
        <v>25</v>
      </c>
      <c r="J58" s="48" t="s">
        <v>26</v>
      </c>
      <c r="K58" s="36" t="s">
        <v>6</v>
      </c>
      <c r="L58" s="40">
        <f>2-L57</f>
        <v>1.25</v>
      </c>
      <c r="M58" s="27"/>
    </row>
    <row r="59" spans="1:13" hidden="1">
      <c r="A59" s="24"/>
      <c r="B59" s="46" t="str">
        <f>B25</f>
        <v>1. Gestión de Riesgos</v>
      </c>
      <c r="C59" s="47"/>
      <c r="D59" s="47"/>
      <c r="E59" s="47"/>
      <c r="F59" s="47"/>
      <c r="G59" s="47"/>
      <c r="H59" s="47"/>
      <c r="I59" s="47"/>
      <c r="J59" s="47"/>
      <c r="K59" s="36"/>
      <c r="L59" s="36"/>
      <c r="M59" s="27"/>
    </row>
    <row r="60" spans="1:13" hidden="1">
      <c r="A60" s="24"/>
      <c r="B60" s="46" t="str">
        <f>B26</f>
        <v>2. Redes y Articulación</v>
      </c>
      <c r="C60" s="47"/>
      <c r="D60" s="47"/>
      <c r="E60" s="47"/>
      <c r="F60" s="47"/>
      <c r="G60" s="47"/>
      <c r="H60" s="47"/>
      <c r="I60" s="47"/>
      <c r="J60" s="47"/>
      <c r="K60" s="27" t="s">
        <v>10</v>
      </c>
      <c r="L60" s="27"/>
      <c r="M60" s="27"/>
    </row>
    <row r="61" spans="1:13" hidden="1">
      <c r="A61" s="24"/>
      <c r="B61" s="49" t="str">
        <f>B27</f>
        <v>3.Cultura de la legalidad y Estado abierto</v>
      </c>
      <c r="C61" s="47"/>
      <c r="D61" s="47"/>
      <c r="E61" s="47"/>
      <c r="F61" s="47"/>
      <c r="G61" s="47"/>
      <c r="H61" s="47"/>
      <c r="I61" s="47"/>
      <c r="J61" s="47"/>
      <c r="K61" s="27" t="s">
        <v>11</v>
      </c>
      <c r="L61" s="41">
        <f>L37-L62</f>
        <v>0.87</v>
      </c>
      <c r="M61" s="27"/>
    </row>
    <row r="62" spans="1:13" hidden="1">
      <c r="A62" s="24"/>
      <c r="B62" s="49" t="str">
        <f>B28</f>
        <v>4. Iniciativas adicionales</v>
      </c>
      <c r="C62" s="47"/>
      <c r="D62" s="47"/>
      <c r="E62" s="47"/>
      <c r="F62" s="47"/>
      <c r="G62" s="47"/>
      <c r="H62" s="47"/>
      <c r="I62" s="47"/>
      <c r="J62" s="47"/>
      <c r="K62" s="27" t="s">
        <v>12</v>
      </c>
      <c r="L62" s="41">
        <v>0.03</v>
      </c>
      <c r="M62" s="27"/>
    </row>
    <row r="63" spans="1:13" hidden="1">
      <c r="A63" s="24"/>
      <c r="B63" s="36"/>
      <c r="C63" s="50" t="e">
        <f t="shared" ref="C63:E63" si="0">AVERAGE(C59:C62)</f>
        <v>#DIV/0!</v>
      </c>
      <c r="D63" s="50" t="e">
        <f t="shared" si="0"/>
        <v>#DIV/0!</v>
      </c>
      <c r="E63" s="50" t="e">
        <f t="shared" si="0"/>
        <v>#DIV/0!</v>
      </c>
      <c r="F63" s="50" t="e">
        <f>AVERAGE(F59:F62)</f>
        <v>#DIV/0!</v>
      </c>
      <c r="G63" s="50" t="e">
        <f t="shared" ref="G63:J63" si="1">AVERAGE(G59:G62)</f>
        <v>#DIV/0!</v>
      </c>
      <c r="H63" s="50" t="e">
        <f t="shared" si="1"/>
        <v>#DIV/0!</v>
      </c>
      <c r="I63" s="50" t="e">
        <f t="shared" si="1"/>
        <v>#DIV/0!</v>
      </c>
      <c r="J63" s="50" t="e">
        <f t="shared" si="1"/>
        <v>#DIV/0!</v>
      </c>
      <c r="K63" s="27" t="s">
        <v>13</v>
      </c>
      <c r="L63" s="41">
        <f>2-L62-L61</f>
        <v>1.1000000000000001</v>
      </c>
      <c r="M63" s="27"/>
    </row>
    <row r="64" spans="1:13" hidden="1">
      <c r="A64" s="24"/>
      <c r="B64" s="36"/>
      <c r="C64" s="36"/>
      <c r="D64" s="36"/>
      <c r="E64" s="36"/>
      <c r="F64" s="36"/>
      <c r="G64" s="36"/>
      <c r="H64" s="36"/>
      <c r="I64" s="36"/>
      <c r="J64" s="27"/>
      <c r="K64" s="27"/>
      <c r="L64" s="27"/>
      <c r="M64" s="27"/>
    </row>
    <row r="65" spans="1:13" hidden="1">
      <c r="A65" s="24"/>
      <c r="B65" s="36"/>
      <c r="C65" s="36"/>
      <c r="D65" s="36"/>
      <c r="E65" s="36"/>
      <c r="F65" s="36"/>
      <c r="G65" s="36"/>
      <c r="H65" s="36"/>
      <c r="I65" s="36"/>
      <c r="J65" s="27"/>
      <c r="K65" s="42" t="str">
        <f>B59</f>
        <v>1. Gestión de Riesgos</v>
      </c>
      <c r="L65" s="42">
        <f>J59</f>
        <v>0</v>
      </c>
      <c r="M65" s="42">
        <f>100%-L65</f>
        <v>1</v>
      </c>
    </row>
    <row r="66" spans="1:13" hidden="1">
      <c r="A66" s="24"/>
      <c r="B66" s="36"/>
      <c r="C66" s="36"/>
      <c r="D66" s="36"/>
      <c r="E66" s="36"/>
      <c r="F66" s="36"/>
      <c r="G66" s="36"/>
      <c r="H66" s="36"/>
      <c r="I66" s="36"/>
      <c r="J66" s="27"/>
      <c r="K66" s="42" t="str">
        <f>B60</f>
        <v>2. Redes y Articulación</v>
      </c>
      <c r="L66" s="42">
        <f>J60</f>
        <v>0</v>
      </c>
      <c r="M66" s="42">
        <f t="shared" ref="M66:M68" si="2">100%-L66</f>
        <v>1</v>
      </c>
    </row>
    <row r="67" spans="1:13" hidden="1">
      <c r="A67" s="24"/>
      <c r="B67" s="36"/>
      <c r="C67" s="36"/>
      <c r="D67" s="36"/>
      <c r="E67" s="36"/>
      <c r="F67" s="36"/>
      <c r="G67" s="36"/>
      <c r="H67" s="36"/>
      <c r="I67" s="36"/>
      <c r="J67" s="27"/>
      <c r="K67" s="42" t="str">
        <f>B61</f>
        <v>3.Cultura de la legalidad y Estado abierto</v>
      </c>
      <c r="L67" s="42">
        <f>J61</f>
        <v>0</v>
      </c>
      <c r="M67" s="42">
        <f t="shared" si="2"/>
        <v>1</v>
      </c>
    </row>
    <row r="68" spans="1:13" hidden="1">
      <c r="A68" s="24"/>
      <c r="B68" s="36"/>
      <c r="C68" s="36"/>
      <c r="D68" s="36"/>
      <c r="E68" s="36"/>
      <c r="F68" s="36"/>
      <c r="G68" s="36"/>
      <c r="H68" s="36"/>
      <c r="I68" s="36"/>
      <c r="J68" s="27"/>
      <c r="K68" s="42" t="str">
        <f>B62</f>
        <v>4. Iniciativas adicionales</v>
      </c>
      <c r="L68" s="42">
        <f>J62</f>
        <v>0</v>
      </c>
      <c r="M68" s="42">
        <f t="shared" si="2"/>
        <v>1</v>
      </c>
    </row>
    <row r="69" spans="1:13" hidden="1">
      <c r="A69" s="24"/>
      <c r="K69" s="36"/>
      <c r="L69" s="26"/>
      <c r="M69" s="25"/>
    </row>
    <row r="70" spans="1:13" hidden="1">
      <c r="A70" s="24"/>
      <c r="B70" s="36"/>
      <c r="C70" s="36"/>
      <c r="D70" s="36"/>
      <c r="E70" s="36"/>
      <c r="F70" s="36"/>
      <c r="G70" s="36"/>
      <c r="H70" s="36"/>
      <c r="I70" s="36"/>
      <c r="J70" s="36"/>
      <c r="K70" s="36"/>
      <c r="L70" s="26"/>
      <c r="M70" s="25"/>
    </row>
    <row r="71" spans="1:13" ht="15.75" hidden="1" thickBot="1">
      <c r="A71" s="24"/>
      <c r="B71" s="36"/>
      <c r="C71" s="36"/>
      <c r="D71" s="36"/>
      <c r="E71" s="36"/>
      <c r="F71" s="36"/>
      <c r="G71" s="36"/>
      <c r="H71" s="36"/>
      <c r="I71" s="36"/>
      <c r="J71" s="36"/>
      <c r="K71" s="36"/>
      <c r="L71" s="26"/>
      <c r="M71" s="25"/>
    </row>
    <row r="72" spans="1:13" hidden="1">
      <c r="A72" s="24"/>
      <c r="B72" s="156" t="s">
        <v>29</v>
      </c>
      <c r="C72" s="157"/>
      <c r="D72" s="157" t="s">
        <v>30</v>
      </c>
      <c r="E72" s="157"/>
      <c r="F72" s="157"/>
      <c r="G72" s="158"/>
      <c r="H72" s="36"/>
      <c r="I72" s="36"/>
      <c r="J72" s="27"/>
      <c r="K72" s="27"/>
    </row>
    <row r="73" spans="1:13" ht="123.75" hidden="1" customHeight="1" thickBot="1">
      <c r="A73" s="24"/>
      <c r="B73" s="43"/>
      <c r="C73" s="44"/>
      <c r="D73" s="159"/>
      <c r="E73" s="160"/>
      <c r="F73" s="160"/>
      <c r="G73" s="161"/>
      <c r="H73" s="36"/>
      <c r="I73" s="36"/>
      <c r="J73" s="27"/>
      <c r="K73" s="27"/>
    </row>
    <row r="74" spans="1:13" hidden="1">
      <c r="A74" s="24"/>
      <c r="B74" s="24"/>
      <c r="C74" s="24"/>
      <c r="D74" s="24"/>
      <c r="E74" s="24"/>
      <c r="F74" s="24"/>
      <c r="G74" s="24"/>
      <c r="H74" s="24"/>
      <c r="I74" s="24"/>
      <c r="J74" s="24"/>
      <c r="K74" s="24"/>
    </row>
    <row r="75" spans="1:13" hidden="1">
      <c r="A75" s="24"/>
      <c r="B75" s="24"/>
      <c r="C75" s="24"/>
      <c r="D75" s="24"/>
      <c r="E75" s="24"/>
      <c r="F75" s="24"/>
      <c r="G75" s="24"/>
      <c r="H75" s="24"/>
      <c r="I75" s="24"/>
      <c r="J75" s="24"/>
      <c r="K75" s="24"/>
    </row>
    <row r="76" spans="1:13" hidden="1">
      <c r="A76" s="24"/>
      <c r="B76" s="152" t="s">
        <v>94</v>
      </c>
      <c r="C76" s="152"/>
      <c r="D76" s="152"/>
      <c r="E76" s="152"/>
      <c r="F76" s="152"/>
      <c r="G76" s="152"/>
      <c r="H76" s="152"/>
      <c r="I76" s="24"/>
      <c r="J76" s="24"/>
      <c r="K76" s="24"/>
    </row>
    <row r="77" spans="1:13" hidden="1">
      <c r="A77" s="24"/>
      <c r="D77" s="24"/>
      <c r="E77" s="24"/>
      <c r="F77" s="24"/>
      <c r="G77" s="24"/>
      <c r="H77" s="24"/>
      <c r="I77" s="24"/>
      <c r="J77" s="24"/>
      <c r="K77" s="24"/>
    </row>
    <row r="78" spans="1:13" hidden="1">
      <c r="A78" s="24"/>
      <c r="B78" s="24"/>
      <c r="C78" s="24"/>
      <c r="D78" s="24"/>
      <c r="E78" s="24"/>
      <c r="F78" s="24"/>
      <c r="G78" s="24"/>
      <c r="H78" s="24"/>
      <c r="I78" s="24"/>
      <c r="J78" s="24"/>
      <c r="K78" s="24"/>
    </row>
    <row r="79" spans="1:13" hidden="1">
      <c r="A79" s="24"/>
      <c r="B79" s="24"/>
      <c r="C79" s="24"/>
      <c r="D79" s="24"/>
      <c r="E79" s="24"/>
      <c r="F79" s="24"/>
      <c r="G79" s="24"/>
      <c r="H79" s="24"/>
      <c r="I79" s="24"/>
      <c r="J79" s="24"/>
      <c r="K79" s="24"/>
      <c r="L79" s="24"/>
    </row>
    <row r="80" spans="1:13" hidden="1">
      <c r="A80" s="24"/>
      <c r="B80" s="24"/>
      <c r="C80" s="24"/>
      <c r="D80" s="24"/>
      <c r="E80" s="24"/>
      <c r="F80" s="24"/>
      <c r="G80" s="24"/>
      <c r="H80" s="24"/>
      <c r="I80" s="24"/>
      <c r="J80" s="24"/>
      <c r="K80" s="24"/>
      <c r="L80" s="24"/>
    </row>
    <row r="81" spans="1:12" hidden="1">
      <c r="A81" s="24"/>
      <c r="B81" s="29" t="s">
        <v>95</v>
      </c>
      <c r="C81" s="29"/>
      <c r="D81" s="32" t="s">
        <v>96</v>
      </c>
      <c r="E81" s="24"/>
      <c r="F81" s="24"/>
      <c r="G81" s="24"/>
      <c r="H81" s="24"/>
      <c r="I81" s="24"/>
      <c r="J81" s="24"/>
      <c r="K81" s="24"/>
      <c r="L81" s="24"/>
    </row>
    <row r="82" spans="1:12" hidden="1">
      <c r="A82" s="24"/>
      <c r="B82" s="33" t="e">
        <f>'Componente programático'!#REF!</f>
        <v>#REF!</v>
      </c>
      <c r="C82" s="33"/>
      <c r="D82" s="33" t="e">
        <f>'Componente programático'!#REF!</f>
        <v>#REF!</v>
      </c>
      <c r="E82" s="24"/>
      <c r="F82" s="24"/>
      <c r="G82" s="24"/>
      <c r="H82" s="24"/>
      <c r="I82" s="24"/>
      <c r="J82" s="24"/>
      <c r="K82" s="24"/>
      <c r="L82" s="24"/>
    </row>
    <row r="83" spans="1:12" hidden="1">
      <c r="A83" s="24"/>
      <c r="B83" s="33" t="e">
        <f>'Componente programático'!#REF!</f>
        <v>#REF!</v>
      </c>
      <c r="C83" s="33"/>
      <c r="D83" s="33" t="e">
        <f>'Componente programático'!#REF!</f>
        <v>#REF!</v>
      </c>
      <c r="E83" s="24"/>
      <c r="F83" s="24"/>
      <c r="G83" s="24"/>
      <c r="H83" s="24"/>
      <c r="I83" s="24"/>
      <c r="J83" s="24"/>
      <c r="K83" s="24"/>
      <c r="L83" s="24"/>
    </row>
    <row r="84" spans="1:12" hidden="1">
      <c r="A84" s="24"/>
      <c r="B84" s="33" t="e">
        <f>'Componente programático'!#REF!</f>
        <v>#REF!</v>
      </c>
      <c r="C84" s="33"/>
      <c r="D84" s="33" t="e">
        <f>'Componente programático'!#REF!</f>
        <v>#REF!</v>
      </c>
      <c r="E84" s="24"/>
      <c r="F84" s="24"/>
      <c r="G84" s="24"/>
      <c r="H84" s="24"/>
      <c r="I84" s="24"/>
      <c r="J84" s="24"/>
      <c r="K84" s="24"/>
      <c r="L84" s="24"/>
    </row>
    <row r="85" spans="1:12" hidden="1">
      <c r="A85" s="24"/>
      <c r="B85" s="24"/>
      <c r="C85" s="24"/>
      <c r="D85" s="24"/>
      <c r="E85" s="24"/>
      <c r="F85" s="24"/>
      <c r="G85" s="24"/>
      <c r="H85" s="24"/>
      <c r="I85" s="24"/>
      <c r="J85" s="24"/>
      <c r="K85" s="24"/>
      <c r="L85" s="24"/>
    </row>
    <row r="86" spans="1:12" hidden="1">
      <c r="A86" s="24"/>
      <c r="B86" s="24"/>
      <c r="C86" s="24"/>
      <c r="D86" s="24"/>
      <c r="E86" s="24"/>
      <c r="F86" s="24"/>
      <c r="G86" s="24"/>
      <c r="H86" s="24"/>
      <c r="I86" s="24"/>
      <c r="J86" s="24"/>
      <c r="K86" s="24"/>
      <c r="L86" s="24"/>
    </row>
    <row r="87" spans="1:12" hidden="1">
      <c r="A87" s="24"/>
      <c r="B87" s="24"/>
      <c r="C87" s="24"/>
      <c r="D87" s="24"/>
      <c r="E87" s="24"/>
      <c r="F87" s="24"/>
      <c r="G87" s="24"/>
      <c r="H87" s="24"/>
      <c r="I87" s="24"/>
      <c r="J87" s="24"/>
      <c r="K87" s="24"/>
      <c r="L87" s="24"/>
    </row>
    <row r="88" spans="1:12" hidden="1">
      <c r="A88" s="24"/>
      <c r="B88" s="24"/>
      <c r="C88" s="24"/>
      <c r="D88" s="24"/>
      <c r="E88" s="24"/>
      <c r="F88" s="24"/>
      <c r="G88" s="24"/>
      <c r="H88" s="24"/>
      <c r="I88" s="24"/>
      <c r="J88" s="24"/>
      <c r="K88" s="24"/>
      <c r="L88" s="24"/>
    </row>
    <row r="89" spans="1:12" hidden="1">
      <c r="A89" s="24"/>
      <c r="B89" s="24"/>
      <c r="C89" s="24"/>
      <c r="D89" s="24"/>
      <c r="E89" s="24"/>
      <c r="F89" s="24"/>
      <c r="G89" s="24"/>
      <c r="H89" s="24"/>
      <c r="I89" s="24"/>
      <c r="J89" s="24"/>
      <c r="K89" s="24"/>
      <c r="L89" s="24"/>
    </row>
    <row r="90" spans="1:12" hidden="1">
      <c r="A90" s="24"/>
      <c r="B90" s="24"/>
      <c r="C90" s="24"/>
      <c r="D90" s="24"/>
      <c r="E90" s="24"/>
      <c r="F90" s="24"/>
      <c r="G90" s="24"/>
      <c r="H90" s="24"/>
      <c r="I90" s="24"/>
      <c r="J90" s="24"/>
      <c r="K90" s="24"/>
      <c r="L90" s="24"/>
    </row>
    <row r="91" spans="1:12" hidden="1">
      <c r="A91" s="24"/>
      <c r="B91" s="24"/>
      <c r="C91" s="24"/>
      <c r="D91" s="24"/>
      <c r="E91" s="24"/>
      <c r="F91" s="24"/>
      <c r="G91" s="24"/>
      <c r="H91" s="24"/>
      <c r="I91" s="24"/>
      <c r="J91" s="24"/>
      <c r="K91" s="24"/>
      <c r="L91" s="24"/>
    </row>
    <row r="92" spans="1:12" hidden="1">
      <c r="A92" s="24"/>
      <c r="B92" s="24"/>
      <c r="C92" s="24"/>
      <c r="D92" s="24"/>
      <c r="E92" s="24"/>
      <c r="F92" s="24"/>
      <c r="G92" s="24"/>
      <c r="H92" s="24"/>
      <c r="I92" s="24"/>
      <c r="J92" s="24"/>
      <c r="K92" s="24"/>
      <c r="L92" s="24"/>
    </row>
    <row r="93" spans="1:12" hidden="1">
      <c r="A93" s="24"/>
      <c r="B93" s="24"/>
      <c r="C93" s="24"/>
      <c r="D93" s="24"/>
      <c r="E93" s="24"/>
      <c r="F93" s="24"/>
      <c r="G93" s="24"/>
      <c r="H93" s="24"/>
      <c r="I93" s="24"/>
      <c r="J93" s="24"/>
      <c r="K93" s="24"/>
      <c r="L93" s="24"/>
    </row>
    <row r="94" spans="1:12" hidden="1">
      <c r="A94" s="24"/>
      <c r="B94" s="24"/>
      <c r="C94" s="24"/>
      <c r="D94" s="24"/>
      <c r="E94" s="24"/>
      <c r="F94" s="24"/>
      <c r="G94" s="24"/>
      <c r="H94" s="24"/>
      <c r="I94" s="24"/>
      <c r="J94" s="24"/>
      <c r="K94" s="24"/>
      <c r="L94" s="24"/>
    </row>
    <row r="95" spans="1:12" hidden="1">
      <c r="A95" s="24"/>
      <c r="B95" s="24"/>
      <c r="C95" s="24"/>
      <c r="D95" s="24"/>
      <c r="E95" s="24"/>
      <c r="F95" s="24"/>
      <c r="G95" s="24"/>
      <c r="H95" s="24"/>
      <c r="I95" s="24"/>
      <c r="J95" s="24"/>
      <c r="K95" s="24"/>
      <c r="L95" s="24"/>
    </row>
    <row r="96" spans="1:12" hidden="1">
      <c r="A96" s="24"/>
      <c r="B96" s="24"/>
      <c r="C96" s="24"/>
      <c r="D96" s="24"/>
      <c r="E96" s="24"/>
      <c r="F96" s="24"/>
      <c r="G96" s="24"/>
      <c r="H96" s="24"/>
      <c r="I96" s="24"/>
      <c r="J96" s="24"/>
      <c r="K96" s="24"/>
      <c r="L96" s="24"/>
    </row>
    <row r="97" spans="1:12" hidden="1">
      <c r="A97" s="24"/>
      <c r="B97" s="24"/>
      <c r="C97" s="24"/>
      <c r="D97" s="24"/>
      <c r="E97" s="24"/>
      <c r="F97" s="24"/>
      <c r="G97" s="24"/>
      <c r="H97" s="24"/>
      <c r="I97" s="24"/>
      <c r="J97" s="24"/>
      <c r="K97" s="24"/>
      <c r="L97" s="24"/>
    </row>
    <row r="98" spans="1:12" hidden="1">
      <c r="A98" s="24"/>
      <c r="B98" s="24"/>
      <c r="C98" s="24"/>
      <c r="D98" s="24"/>
      <c r="E98" s="24"/>
      <c r="F98" s="24"/>
      <c r="G98" s="24"/>
      <c r="H98" s="24"/>
      <c r="I98" s="24"/>
      <c r="J98" s="24"/>
      <c r="K98" s="24"/>
      <c r="L98" s="24"/>
    </row>
    <row r="99" spans="1:12" hidden="1">
      <c r="A99" s="24"/>
      <c r="B99" s="24"/>
      <c r="C99" s="24"/>
      <c r="D99" s="24"/>
      <c r="E99" s="24"/>
      <c r="F99" s="24"/>
      <c r="G99" s="24"/>
      <c r="H99" s="24"/>
      <c r="I99" s="24"/>
      <c r="J99" s="24"/>
      <c r="K99" s="24"/>
      <c r="L99" s="24"/>
    </row>
    <row r="100" spans="1:12" hidden="1">
      <c r="A100" s="24"/>
      <c r="B100" s="24"/>
      <c r="C100" s="24"/>
      <c r="D100" s="24"/>
      <c r="E100" s="24"/>
      <c r="F100" s="24"/>
      <c r="G100" s="24"/>
      <c r="H100" s="24"/>
      <c r="I100" s="24"/>
      <c r="J100" s="24"/>
      <c r="K100" s="24"/>
      <c r="L100" s="24"/>
    </row>
    <row r="101" spans="1:12" hidden="1">
      <c r="A101" s="24"/>
      <c r="B101" s="24"/>
      <c r="C101" s="24"/>
      <c r="D101" s="24"/>
      <c r="E101" s="24"/>
      <c r="F101" s="24"/>
      <c r="G101" s="24"/>
      <c r="H101" s="24"/>
      <c r="I101" s="24"/>
      <c r="J101" s="24"/>
      <c r="K101" s="24"/>
      <c r="L101" s="24"/>
    </row>
    <row r="102" spans="1:12" hidden="1">
      <c r="A102" s="24"/>
      <c r="B102" s="24"/>
      <c r="C102" s="24"/>
      <c r="D102" s="24"/>
      <c r="E102" s="24"/>
      <c r="F102" s="24"/>
      <c r="G102" s="24"/>
      <c r="H102" s="24"/>
      <c r="I102" s="24"/>
      <c r="J102" s="24"/>
      <c r="K102" s="24"/>
      <c r="L102" s="24"/>
    </row>
    <row r="103" spans="1:12" hidden="1">
      <c r="A103" s="24"/>
      <c r="B103" s="24"/>
      <c r="C103" s="24"/>
      <c r="D103" s="24"/>
      <c r="E103" s="24"/>
      <c r="F103" s="24"/>
      <c r="G103" s="24"/>
      <c r="H103" s="24"/>
      <c r="I103" s="24"/>
      <c r="J103" s="24"/>
      <c r="K103" s="24"/>
      <c r="L103" s="24"/>
    </row>
    <row r="104" spans="1:12" hidden="1">
      <c r="A104" s="24"/>
      <c r="B104" s="24"/>
      <c r="C104" s="24"/>
      <c r="D104" s="24"/>
      <c r="E104" s="24"/>
      <c r="F104" s="24"/>
      <c r="G104" s="24"/>
      <c r="H104" s="24"/>
      <c r="I104" s="24"/>
      <c r="J104" s="24"/>
      <c r="K104" s="24"/>
      <c r="L104" s="24"/>
    </row>
    <row r="105" spans="1:12" hidden="1">
      <c r="A105" s="24"/>
      <c r="B105" s="24"/>
      <c r="C105" s="24"/>
      <c r="D105" s="24"/>
      <c r="E105" s="24"/>
      <c r="F105" s="24"/>
      <c r="G105" s="24"/>
      <c r="H105" s="24"/>
      <c r="I105" s="24"/>
      <c r="J105" s="24"/>
      <c r="K105" s="24"/>
      <c r="L105" s="24"/>
    </row>
    <row r="106" spans="1:12" hidden="1">
      <c r="A106" s="24"/>
      <c r="B106" s="24"/>
      <c r="C106" s="24"/>
      <c r="D106" s="24"/>
      <c r="E106" s="24"/>
      <c r="F106" s="24"/>
      <c r="G106" s="24"/>
      <c r="H106" s="24"/>
      <c r="I106" s="24"/>
      <c r="J106" s="24"/>
      <c r="K106" s="24"/>
      <c r="L106" s="24"/>
    </row>
    <row r="107" spans="1:12" hidden="1">
      <c r="A107" s="24"/>
      <c r="B107" s="24"/>
      <c r="C107" s="24"/>
      <c r="D107" s="24"/>
      <c r="E107" s="24"/>
      <c r="F107" s="24"/>
      <c r="G107" s="24"/>
      <c r="H107" s="24"/>
      <c r="I107" s="24"/>
      <c r="J107" s="24"/>
      <c r="K107" s="24"/>
      <c r="L107" s="24"/>
    </row>
    <row r="108" spans="1:12" hidden="1">
      <c r="A108" s="24"/>
      <c r="B108" s="24"/>
      <c r="C108" s="24"/>
      <c r="D108" s="24"/>
      <c r="E108" s="24"/>
      <c r="F108" s="24"/>
      <c r="G108" s="24"/>
      <c r="H108" s="24"/>
      <c r="I108" s="24"/>
      <c r="J108" s="24"/>
      <c r="K108" s="24"/>
      <c r="L108" s="24"/>
    </row>
    <row r="109" spans="1:12" hidden="1">
      <c r="A109" s="24"/>
      <c r="B109" s="24"/>
      <c r="C109" s="24"/>
      <c r="D109" s="24"/>
      <c r="E109" s="24"/>
      <c r="F109" s="24"/>
      <c r="G109" s="24"/>
      <c r="H109" s="24"/>
      <c r="I109" s="24"/>
      <c r="J109" s="24"/>
      <c r="K109" s="24"/>
      <c r="L109" s="24"/>
    </row>
    <row r="110" spans="1:12" hidden="1">
      <c r="A110" s="24"/>
      <c r="B110" s="24"/>
      <c r="C110" s="24"/>
      <c r="D110" s="24"/>
      <c r="E110" s="24"/>
      <c r="F110" s="24"/>
      <c r="G110" s="24"/>
      <c r="H110" s="24"/>
      <c r="I110" s="24"/>
      <c r="J110" s="24"/>
      <c r="K110" s="24"/>
      <c r="L110" s="24"/>
    </row>
    <row r="111" spans="1:12" hidden="1">
      <c r="A111" s="24"/>
      <c r="B111" s="24"/>
      <c r="C111" s="24"/>
      <c r="D111" s="24"/>
      <c r="E111" s="24"/>
      <c r="F111" s="24"/>
      <c r="G111" s="24"/>
      <c r="H111" s="24"/>
      <c r="I111" s="24"/>
      <c r="J111" s="24"/>
      <c r="K111" s="24"/>
      <c r="L111" s="24"/>
    </row>
    <row r="112" spans="1:12" hidden="1">
      <c r="A112" s="24"/>
      <c r="B112" s="24"/>
      <c r="C112" s="24"/>
      <c r="D112" s="24"/>
      <c r="E112" s="24"/>
      <c r="F112" s="24"/>
      <c r="G112" s="24"/>
      <c r="H112" s="24"/>
      <c r="I112" s="24"/>
      <c r="J112" s="24"/>
      <c r="K112" s="24"/>
      <c r="L112" s="24"/>
    </row>
    <row r="113" spans="1:12" hidden="1">
      <c r="A113" s="24"/>
      <c r="B113" s="24"/>
      <c r="C113" s="24"/>
      <c r="D113" s="24"/>
      <c r="E113" s="24"/>
      <c r="F113" s="24"/>
      <c r="G113" s="24"/>
      <c r="H113" s="24"/>
      <c r="I113" s="24"/>
      <c r="J113" s="24"/>
      <c r="K113" s="24"/>
      <c r="L113" s="24"/>
    </row>
    <row r="114" spans="1:12" hidden="1">
      <c r="A114" s="24"/>
      <c r="B114" s="24"/>
      <c r="C114" s="24"/>
      <c r="D114" s="24"/>
      <c r="E114" s="24"/>
      <c r="F114" s="24"/>
      <c r="G114" s="24"/>
      <c r="H114" s="24"/>
      <c r="I114" s="24"/>
      <c r="J114" s="24"/>
      <c r="K114" s="24"/>
      <c r="L114" s="24"/>
    </row>
    <row r="115" spans="1:12" hidden="1">
      <c r="A115" s="24"/>
      <c r="B115" s="24"/>
      <c r="C115" s="24"/>
      <c r="D115" s="24"/>
      <c r="E115" s="24"/>
      <c r="F115" s="24"/>
      <c r="G115" s="24"/>
      <c r="H115" s="24"/>
      <c r="I115" s="24"/>
      <c r="J115" s="24"/>
      <c r="K115" s="24"/>
      <c r="L115" s="24"/>
    </row>
    <row r="116" spans="1:12" hidden="1">
      <c r="A116" s="24"/>
      <c r="B116" s="24"/>
      <c r="C116" s="24"/>
      <c r="D116" s="24"/>
      <c r="E116" s="24"/>
      <c r="F116" s="24"/>
      <c r="G116" s="24"/>
      <c r="H116" s="24"/>
      <c r="I116" s="24"/>
      <c r="J116" s="24"/>
      <c r="K116" s="24"/>
      <c r="L116" s="24"/>
    </row>
    <row r="117" spans="1:12" hidden="1">
      <c r="A117" s="24"/>
      <c r="B117" s="24"/>
      <c r="C117" s="24"/>
      <c r="D117" s="24"/>
      <c r="E117" s="24"/>
      <c r="F117" s="24"/>
      <c r="G117" s="24"/>
      <c r="H117" s="24"/>
      <c r="I117" s="24"/>
      <c r="J117" s="24"/>
      <c r="K117" s="24"/>
      <c r="L117" s="24"/>
    </row>
    <row r="118" spans="1:12" hidden="1">
      <c r="A118" s="24"/>
      <c r="B118" s="24"/>
      <c r="C118" s="24"/>
      <c r="D118" s="24"/>
      <c r="E118" s="24"/>
      <c r="F118" s="24"/>
      <c r="G118" s="24"/>
      <c r="H118" s="24"/>
      <c r="I118" s="24"/>
      <c r="J118" s="24"/>
      <c r="K118" s="24"/>
      <c r="L118" s="24"/>
    </row>
    <row r="119" spans="1:12" hidden="1">
      <c r="A119" s="24"/>
      <c r="B119" s="24"/>
      <c r="C119" s="24"/>
      <c r="D119" s="24"/>
      <c r="E119" s="24"/>
      <c r="F119" s="24"/>
      <c r="G119" s="24"/>
      <c r="H119" s="24"/>
      <c r="I119" s="24"/>
      <c r="J119" s="24"/>
      <c r="K119" s="24"/>
      <c r="L119" s="24"/>
    </row>
    <row r="120" spans="1:12" hidden="1">
      <c r="A120" s="24"/>
      <c r="B120" s="24"/>
      <c r="C120" s="24"/>
      <c r="D120" s="24"/>
      <c r="E120" s="24"/>
      <c r="F120" s="24"/>
      <c r="G120" s="24"/>
      <c r="H120" s="24"/>
      <c r="I120" s="24"/>
      <c r="J120" s="24"/>
      <c r="K120" s="24"/>
      <c r="L120" s="24"/>
    </row>
    <row r="121" spans="1:12" hidden="1">
      <c r="A121" s="24"/>
      <c r="B121" s="24"/>
      <c r="C121" s="24"/>
      <c r="D121" s="24"/>
      <c r="E121" s="24"/>
      <c r="F121" s="24"/>
      <c r="G121" s="24"/>
      <c r="H121" s="24"/>
      <c r="I121" s="24"/>
      <c r="J121" s="24"/>
      <c r="K121" s="24"/>
      <c r="L121" s="24"/>
    </row>
    <row r="122" spans="1:12" hidden="1">
      <c r="A122" s="24"/>
      <c r="B122" s="24"/>
      <c r="C122" s="24"/>
      <c r="D122" s="24"/>
      <c r="E122" s="24"/>
      <c r="F122" s="24"/>
      <c r="G122" s="24"/>
      <c r="H122" s="24"/>
      <c r="I122" s="24"/>
      <c r="J122" s="24"/>
      <c r="K122" s="24"/>
      <c r="L122" s="24"/>
    </row>
    <row r="123" spans="1:12" hidden="1">
      <c r="A123" s="24"/>
      <c r="B123" s="24"/>
      <c r="C123" s="24"/>
      <c r="D123" s="24"/>
      <c r="E123" s="24"/>
      <c r="F123" s="24"/>
      <c r="G123" s="24"/>
      <c r="H123" s="24"/>
      <c r="I123" s="24"/>
      <c r="J123" s="24"/>
      <c r="K123" s="24"/>
      <c r="L123" s="24"/>
    </row>
    <row r="124" spans="1:12" hidden="1">
      <c r="A124" s="24"/>
      <c r="B124" s="24"/>
      <c r="C124" s="24"/>
      <c r="D124" s="24"/>
      <c r="E124" s="24"/>
      <c r="F124" s="24"/>
      <c r="G124" s="24"/>
      <c r="H124" s="24"/>
      <c r="I124" s="24"/>
      <c r="J124" s="24"/>
      <c r="K124" s="24"/>
      <c r="L124" s="24"/>
    </row>
    <row r="125" spans="1:12" hidden="1">
      <c r="A125" s="24"/>
      <c r="B125" s="24"/>
      <c r="C125" s="24"/>
      <c r="D125" s="24"/>
      <c r="E125" s="24"/>
      <c r="F125" s="24"/>
      <c r="G125" s="24"/>
      <c r="H125" s="24"/>
      <c r="I125" s="24"/>
      <c r="J125" s="24"/>
      <c r="K125" s="24"/>
      <c r="L125" s="24"/>
    </row>
    <row r="126" spans="1:12" hidden="1">
      <c r="A126" s="24"/>
      <c r="B126" s="24"/>
      <c r="C126" s="24"/>
      <c r="D126" s="24"/>
      <c r="E126" s="24"/>
      <c r="F126" s="24"/>
      <c r="G126" s="24"/>
      <c r="H126" s="24"/>
      <c r="I126" s="24"/>
      <c r="J126" s="24"/>
      <c r="K126" s="24"/>
      <c r="L126" s="24"/>
    </row>
    <row r="127" spans="1:12" hidden="1">
      <c r="A127" s="24"/>
      <c r="B127" s="24"/>
      <c r="C127" s="24"/>
      <c r="D127" s="24"/>
      <c r="E127" s="24"/>
      <c r="F127" s="24"/>
      <c r="G127" s="24"/>
      <c r="H127" s="24"/>
      <c r="I127" s="24"/>
      <c r="J127" s="24"/>
      <c r="K127" s="24"/>
      <c r="L127" s="24"/>
    </row>
    <row r="128" spans="1:12" hidden="1">
      <c r="A128" s="24"/>
      <c r="B128" s="24"/>
      <c r="C128" s="24"/>
      <c r="D128" s="24"/>
      <c r="E128" s="24"/>
      <c r="F128" s="24"/>
      <c r="G128" s="24"/>
      <c r="H128" s="24"/>
      <c r="I128" s="24"/>
      <c r="J128" s="24"/>
      <c r="K128" s="24"/>
      <c r="L128" s="24"/>
    </row>
    <row r="129" spans="1:12" hidden="1">
      <c r="A129" s="24"/>
      <c r="B129" s="24"/>
      <c r="C129" s="24"/>
      <c r="D129" s="24"/>
      <c r="E129" s="24"/>
      <c r="F129" s="24"/>
      <c r="G129" s="24"/>
      <c r="H129" s="24"/>
      <c r="I129" s="24"/>
      <c r="J129" s="24"/>
      <c r="K129" s="24"/>
      <c r="L129" s="24"/>
    </row>
    <row r="130" spans="1:12" hidden="1">
      <c r="A130" s="24"/>
      <c r="B130" s="24"/>
      <c r="C130" s="24"/>
      <c r="D130" s="24"/>
      <c r="E130" s="24"/>
      <c r="F130" s="24"/>
      <c r="G130" s="24"/>
      <c r="H130" s="24"/>
      <c r="I130" s="24"/>
      <c r="J130" s="24"/>
      <c r="K130" s="24"/>
      <c r="L130" s="24"/>
    </row>
    <row r="131" spans="1:12" hidden="1">
      <c r="A131" s="24"/>
      <c r="B131" s="24"/>
      <c r="C131" s="24"/>
      <c r="D131" s="24"/>
      <c r="E131" s="24"/>
      <c r="F131" s="24"/>
      <c r="G131" s="24"/>
      <c r="H131" s="24"/>
      <c r="I131" s="24"/>
      <c r="J131" s="24"/>
      <c r="K131" s="24"/>
      <c r="L131" s="24"/>
    </row>
    <row r="132" spans="1:12" hidden="1">
      <c r="A132" s="24"/>
      <c r="B132" s="24"/>
      <c r="C132" s="24"/>
      <c r="D132" s="24"/>
      <c r="E132" s="24"/>
      <c r="F132" s="24"/>
      <c r="G132" s="24"/>
      <c r="H132" s="24"/>
      <c r="I132" s="24"/>
      <c r="J132" s="24"/>
      <c r="K132" s="24"/>
      <c r="L132" s="24"/>
    </row>
    <row r="133" spans="1:12" hidden="1">
      <c r="A133" s="24"/>
      <c r="B133" s="24"/>
      <c r="C133" s="24"/>
      <c r="D133" s="24"/>
      <c r="E133" s="24"/>
      <c r="F133" s="24"/>
      <c r="G133" s="24"/>
      <c r="H133" s="24"/>
      <c r="I133" s="24"/>
      <c r="J133" s="24"/>
      <c r="K133" s="24"/>
      <c r="L133" s="24"/>
    </row>
    <row r="134" spans="1:12" hidden="1">
      <c r="A134" s="24"/>
      <c r="B134" s="24"/>
      <c r="C134" s="24"/>
      <c r="D134" s="24"/>
      <c r="E134" s="24"/>
      <c r="F134" s="24"/>
      <c r="G134" s="24"/>
      <c r="H134" s="24"/>
      <c r="I134" s="24"/>
      <c r="J134" s="24"/>
      <c r="K134" s="24"/>
      <c r="L134" s="24"/>
    </row>
    <row r="135" spans="1:12" hidden="1">
      <c r="A135" s="24"/>
      <c r="B135" s="24"/>
      <c r="C135" s="24"/>
      <c r="D135" s="24"/>
      <c r="E135" s="24"/>
      <c r="F135" s="24"/>
      <c r="G135" s="24"/>
      <c r="H135" s="24"/>
      <c r="I135" s="24"/>
      <c r="J135" s="24"/>
      <c r="K135" s="24"/>
      <c r="L135" s="24"/>
    </row>
    <row r="136" spans="1:12" hidden="1">
      <c r="A136" s="24"/>
      <c r="B136" s="24"/>
      <c r="C136" s="24"/>
      <c r="D136" s="24"/>
      <c r="E136" s="24"/>
      <c r="F136" s="24"/>
      <c r="G136" s="24"/>
      <c r="H136" s="24"/>
      <c r="I136" s="24"/>
      <c r="J136" s="24"/>
      <c r="K136" s="24"/>
      <c r="L136" s="24"/>
    </row>
    <row r="137" spans="1:12" hidden="1">
      <c r="A137" s="24"/>
      <c r="B137" s="24"/>
      <c r="C137" s="24"/>
      <c r="D137" s="24"/>
      <c r="E137" s="24"/>
      <c r="F137" s="24"/>
      <c r="G137" s="24"/>
      <c r="H137" s="24"/>
      <c r="I137" s="24"/>
      <c r="J137" s="24"/>
      <c r="K137" s="24"/>
      <c r="L137" s="24"/>
    </row>
    <row r="138" spans="1:12" hidden="1">
      <c r="A138" s="24"/>
      <c r="B138" s="24"/>
      <c r="C138" s="24"/>
      <c r="D138" s="24"/>
      <c r="E138" s="24"/>
      <c r="F138" s="24"/>
      <c r="G138" s="24"/>
      <c r="H138" s="24"/>
      <c r="I138" s="24"/>
      <c r="J138" s="24"/>
      <c r="K138" s="24"/>
      <c r="L138" s="24"/>
    </row>
    <row r="139" spans="1:12" hidden="1">
      <c r="A139" s="24"/>
      <c r="B139" s="24"/>
      <c r="C139" s="24"/>
      <c r="D139" s="24"/>
      <c r="E139" s="24"/>
      <c r="F139" s="24"/>
      <c r="G139" s="24"/>
      <c r="H139" s="24"/>
      <c r="I139" s="24"/>
      <c r="J139" s="24"/>
      <c r="K139" s="24"/>
      <c r="L139" s="24"/>
    </row>
    <row r="140" spans="1:12" hidden="1">
      <c r="A140" s="24"/>
      <c r="B140" s="24"/>
      <c r="C140" s="24"/>
      <c r="D140" s="24"/>
      <c r="E140" s="24"/>
      <c r="F140" s="24"/>
      <c r="G140" s="24"/>
      <c r="H140" s="24"/>
      <c r="I140" s="24"/>
      <c r="J140" s="24"/>
      <c r="K140" s="24"/>
      <c r="L140" s="24"/>
    </row>
    <row r="141" spans="1:12" hidden="1">
      <c r="A141" s="24"/>
      <c r="B141" s="24"/>
      <c r="C141" s="24"/>
      <c r="D141" s="24"/>
      <c r="E141" s="24"/>
      <c r="F141" s="24"/>
      <c r="G141" s="24"/>
      <c r="H141" s="24"/>
      <c r="I141" s="24"/>
      <c r="J141" s="24"/>
      <c r="K141" s="24"/>
      <c r="L141" s="24"/>
    </row>
    <row r="142" spans="1:12" hidden="1">
      <c r="A142" s="24"/>
      <c r="B142" s="24"/>
      <c r="C142" s="24"/>
      <c r="D142" s="24"/>
      <c r="E142" s="24"/>
      <c r="F142" s="24"/>
      <c r="G142" s="24"/>
      <c r="H142" s="24"/>
      <c r="I142" s="24"/>
      <c r="J142" s="24"/>
      <c r="K142" s="24"/>
      <c r="L142" s="24"/>
    </row>
    <row r="143" spans="1:12" hidden="1">
      <c r="A143" s="24"/>
      <c r="B143" s="24"/>
      <c r="C143" s="24"/>
      <c r="D143" s="24"/>
      <c r="E143" s="24"/>
      <c r="F143" s="24"/>
      <c r="G143" s="24"/>
      <c r="H143" s="24"/>
      <c r="I143" s="24"/>
      <c r="J143" s="24"/>
      <c r="K143" s="24"/>
      <c r="L143" s="24"/>
    </row>
    <row r="144" spans="1:12" hidden="1">
      <c r="A144" s="24"/>
      <c r="B144" s="24"/>
      <c r="C144" s="24"/>
      <c r="D144" s="24"/>
      <c r="E144" s="24"/>
      <c r="F144" s="24"/>
      <c r="G144" s="24"/>
      <c r="H144" s="24"/>
      <c r="I144" s="24"/>
      <c r="J144" s="24"/>
      <c r="K144" s="24"/>
      <c r="L144" s="24"/>
    </row>
    <row r="145" spans="1:12" hidden="1">
      <c r="A145" s="24"/>
      <c r="B145" s="24"/>
      <c r="C145" s="24"/>
      <c r="D145" s="24"/>
      <c r="E145" s="24"/>
      <c r="F145" s="24"/>
      <c r="G145" s="24"/>
      <c r="H145" s="24"/>
      <c r="I145" s="24"/>
      <c r="J145" s="24"/>
      <c r="K145" s="24"/>
      <c r="L145" s="24"/>
    </row>
    <row r="146" spans="1:12" hidden="1">
      <c r="A146" s="24"/>
      <c r="B146" s="24"/>
      <c r="C146" s="24"/>
      <c r="D146" s="24"/>
      <c r="E146" s="24"/>
      <c r="F146" s="24"/>
      <c r="G146" s="24"/>
      <c r="H146" s="24"/>
      <c r="I146" s="24"/>
      <c r="J146" s="24"/>
      <c r="K146" s="24"/>
      <c r="L146" s="24"/>
    </row>
    <row r="147" spans="1:12" hidden="1">
      <c r="A147" s="24"/>
      <c r="B147" s="24"/>
      <c r="C147" s="24"/>
      <c r="D147" s="24"/>
      <c r="E147" s="24"/>
      <c r="F147" s="24"/>
      <c r="G147" s="24"/>
      <c r="H147" s="24"/>
      <c r="I147" s="24"/>
      <c r="J147" s="24"/>
      <c r="K147" s="24"/>
      <c r="L147" s="24"/>
    </row>
    <row r="148" spans="1:12" hidden="1">
      <c r="A148" s="24"/>
      <c r="B148" s="24"/>
      <c r="C148" s="24"/>
      <c r="D148" s="24"/>
      <c r="E148" s="24"/>
      <c r="F148" s="24"/>
      <c r="G148" s="24"/>
      <c r="H148" s="24"/>
      <c r="I148" s="24"/>
      <c r="J148" s="24"/>
      <c r="K148" s="24"/>
      <c r="L148" s="24"/>
    </row>
    <row r="149" spans="1:12" hidden="1">
      <c r="A149" s="24"/>
      <c r="B149" s="24"/>
      <c r="C149" s="24"/>
      <c r="D149" s="24"/>
      <c r="E149" s="24"/>
      <c r="F149" s="24"/>
      <c r="G149" s="24"/>
      <c r="H149" s="24"/>
      <c r="I149" s="24"/>
      <c r="J149" s="24"/>
      <c r="K149" s="24"/>
      <c r="L149" s="24"/>
    </row>
    <row r="150" spans="1:12" hidden="1">
      <c r="A150" s="24"/>
      <c r="B150" s="24"/>
      <c r="C150" s="24"/>
      <c r="D150" s="24"/>
      <c r="E150" s="24"/>
      <c r="F150" s="24"/>
      <c r="G150" s="24"/>
      <c r="H150" s="24"/>
      <c r="I150" s="24"/>
      <c r="J150" s="24"/>
      <c r="K150" s="24"/>
      <c r="L150" s="24"/>
    </row>
    <row r="151" spans="1:12" hidden="1">
      <c r="A151" s="24"/>
      <c r="B151" s="24"/>
      <c r="C151" s="24"/>
      <c r="D151" s="24"/>
      <c r="E151" s="24"/>
      <c r="F151" s="24"/>
      <c r="G151" s="24"/>
      <c r="H151" s="24"/>
      <c r="I151" s="24"/>
      <c r="J151" s="24"/>
      <c r="K151" s="24"/>
      <c r="L151" s="24"/>
    </row>
    <row r="152" spans="1:12" hidden="1">
      <c r="A152" s="24"/>
      <c r="B152" s="24"/>
      <c r="C152" s="24"/>
      <c r="D152" s="24"/>
      <c r="E152" s="24"/>
      <c r="F152" s="24"/>
      <c r="G152" s="24"/>
      <c r="H152" s="24"/>
      <c r="I152" s="24"/>
      <c r="J152" s="24"/>
      <c r="K152" s="24"/>
      <c r="L152" s="24"/>
    </row>
    <row r="153" spans="1:12" hidden="1">
      <c r="A153" s="24"/>
      <c r="B153" s="24"/>
      <c r="C153" s="24"/>
      <c r="D153" s="24"/>
      <c r="E153" s="24"/>
      <c r="F153" s="24"/>
      <c r="G153" s="24"/>
      <c r="H153" s="24"/>
      <c r="I153" s="24"/>
      <c r="J153" s="24"/>
      <c r="K153" s="24"/>
      <c r="L153" s="24"/>
    </row>
    <row r="154" spans="1:12" hidden="1">
      <c r="A154" s="24"/>
      <c r="B154" s="24"/>
      <c r="C154" s="24"/>
      <c r="D154" s="24"/>
      <c r="E154" s="24"/>
      <c r="F154" s="24"/>
      <c r="G154" s="24"/>
      <c r="H154" s="24"/>
      <c r="I154" s="24"/>
      <c r="J154" s="24"/>
      <c r="K154" s="24"/>
      <c r="L154" s="24"/>
    </row>
    <row r="155" spans="1:12" hidden="1">
      <c r="A155" s="24"/>
      <c r="B155" s="24"/>
      <c r="C155" s="24"/>
      <c r="D155" s="24"/>
      <c r="E155" s="24"/>
      <c r="F155" s="24"/>
      <c r="G155" s="24"/>
      <c r="H155" s="24"/>
      <c r="I155" s="24"/>
      <c r="J155" s="24"/>
      <c r="K155" s="24"/>
      <c r="L155" s="24"/>
    </row>
    <row r="156" spans="1:12" hidden="1">
      <c r="A156" s="24"/>
      <c r="B156" s="24"/>
      <c r="C156" s="24"/>
      <c r="D156" s="24"/>
      <c r="E156" s="24"/>
      <c r="F156" s="24"/>
      <c r="G156" s="24"/>
      <c r="H156" s="24"/>
      <c r="I156" s="24"/>
      <c r="J156" s="24"/>
      <c r="K156" s="24"/>
      <c r="L156" s="24"/>
    </row>
    <row r="157" spans="1:12" hidden="1">
      <c r="A157" s="24"/>
      <c r="B157" s="24"/>
      <c r="C157" s="24"/>
      <c r="D157" s="24"/>
      <c r="E157" s="24"/>
      <c r="F157" s="24"/>
      <c r="G157" s="24"/>
      <c r="H157" s="24"/>
      <c r="I157" s="24"/>
      <c r="J157" s="24"/>
      <c r="K157" s="24"/>
      <c r="L157" s="24"/>
    </row>
    <row r="158" spans="1:12" hidden="1">
      <c r="A158" s="24"/>
      <c r="B158" s="24"/>
      <c r="C158" s="24"/>
      <c r="D158" s="24"/>
      <c r="E158" s="24"/>
      <c r="F158" s="24"/>
      <c r="G158" s="24"/>
      <c r="H158" s="24"/>
      <c r="I158" s="24"/>
      <c r="J158" s="24"/>
      <c r="K158" s="24"/>
      <c r="L158" s="24"/>
    </row>
    <row r="159" spans="1:12" hidden="1">
      <c r="A159" s="24"/>
      <c r="B159" s="24"/>
      <c r="C159" s="24"/>
      <c r="D159" s="24"/>
      <c r="E159" s="24"/>
      <c r="F159" s="24"/>
      <c r="G159" s="24"/>
      <c r="H159" s="24"/>
      <c r="I159" s="24"/>
      <c r="J159" s="24"/>
      <c r="K159" s="24"/>
      <c r="L159" s="24"/>
    </row>
    <row r="160" spans="1:12" hidden="1">
      <c r="A160" s="24"/>
      <c r="B160" s="24"/>
      <c r="C160" s="24"/>
      <c r="D160" s="24"/>
      <c r="E160" s="24"/>
      <c r="F160" s="24"/>
      <c r="G160" s="24"/>
      <c r="H160" s="24"/>
      <c r="I160" s="24"/>
      <c r="J160" s="24"/>
      <c r="K160" s="24"/>
      <c r="L160" s="24"/>
    </row>
    <row r="161" spans="1:12" hidden="1">
      <c r="A161" s="24"/>
      <c r="B161" s="24"/>
      <c r="C161" s="24"/>
      <c r="D161" s="24"/>
      <c r="E161" s="24"/>
      <c r="F161" s="24"/>
      <c r="G161" s="24"/>
      <c r="H161" s="24"/>
      <c r="I161" s="24"/>
      <c r="J161" s="24"/>
      <c r="K161" s="24"/>
      <c r="L161" s="24"/>
    </row>
    <row r="162" spans="1:12" hidden="1">
      <c r="A162" s="24"/>
      <c r="B162" s="24"/>
      <c r="C162" s="24"/>
      <c r="D162" s="24"/>
      <c r="E162" s="24"/>
      <c r="F162" s="24"/>
      <c r="G162" s="24"/>
      <c r="H162" s="24"/>
      <c r="I162" s="24"/>
      <c r="J162" s="24"/>
      <c r="K162" s="24"/>
      <c r="L162" s="24"/>
    </row>
    <row r="163" spans="1:12" hidden="1">
      <c r="A163" s="24"/>
      <c r="B163" s="24"/>
      <c r="C163" s="24"/>
      <c r="D163" s="24"/>
      <c r="E163" s="24"/>
      <c r="F163" s="24"/>
      <c r="G163" s="24"/>
      <c r="H163" s="24"/>
      <c r="I163" s="24"/>
      <c r="J163" s="24"/>
      <c r="K163" s="24"/>
      <c r="L163" s="24"/>
    </row>
    <row r="164" spans="1:12" hidden="1">
      <c r="A164" s="24"/>
      <c r="B164" s="24"/>
      <c r="C164" s="24"/>
      <c r="D164" s="24"/>
      <c r="E164" s="24"/>
      <c r="F164" s="24"/>
      <c r="G164" s="24"/>
      <c r="H164" s="24"/>
      <c r="I164" s="24"/>
      <c r="J164" s="24"/>
      <c r="K164" s="24"/>
      <c r="L164" s="24"/>
    </row>
    <row r="165" spans="1:12" hidden="1">
      <c r="A165" s="24"/>
      <c r="B165" s="24"/>
      <c r="C165" s="24"/>
      <c r="D165" s="24"/>
      <c r="E165" s="24"/>
      <c r="F165" s="24"/>
      <c r="G165" s="24"/>
      <c r="H165" s="24"/>
      <c r="I165" s="24"/>
      <c r="J165" s="24"/>
      <c r="K165" s="24"/>
      <c r="L165" s="24"/>
    </row>
    <row r="166" spans="1:12" hidden="1">
      <c r="A166" s="24"/>
      <c r="B166" s="24"/>
      <c r="C166" s="24"/>
      <c r="D166" s="24"/>
      <c r="E166" s="24"/>
      <c r="F166" s="24"/>
      <c r="G166" s="24"/>
      <c r="H166" s="24"/>
      <c r="I166" s="24"/>
      <c r="J166" s="24"/>
      <c r="K166" s="24"/>
      <c r="L166" s="24"/>
    </row>
    <row r="167" spans="1:12" hidden="1">
      <c r="A167" s="24"/>
      <c r="B167" s="24"/>
      <c r="C167" s="24"/>
      <c r="D167" s="24"/>
      <c r="E167" s="24"/>
      <c r="F167" s="24"/>
      <c r="G167" s="24"/>
      <c r="H167" s="24"/>
      <c r="I167" s="24"/>
      <c r="J167" s="24"/>
      <c r="K167" s="24"/>
      <c r="L167" s="24"/>
    </row>
    <row r="168" spans="1:12" hidden="1">
      <c r="A168" s="24"/>
      <c r="B168" s="24"/>
      <c r="C168" s="24"/>
      <c r="D168" s="24"/>
      <c r="E168" s="24"/>
      <c r="F168" s="24"/>
      <c r="G168" s="24"/>
      <c r="H168" s="24"/>
      <c r="I168" s="24"/>
      <c r="J168" s="24"/>
      <c r="K168" s="24"/>
      <c r="L168" s="24"/>
    </row>
    <row r="169" spans="1:12" hidden="1">
      <c r="A169" s="24"/>
      <c r="B169" s="24"/>
      <c r="C169" s="24"/>
      <c r="D169" s="24"/>
      <c r="E169" s="24"/>
      <c r="F169" s="24"/>
      <c r="G169" s="24"/>
      <c r="H169" s="24"/>
      <c r="I169" s="24"/>
      <c r="J169" s="24"/>
      <c r="K169" s="24"/>
      <c r="L169" s="24"/>
    </row>
    <row r="170" spans="1:12" hidden="1">
      <c r="A170" s="24"/>
      <c r="B170" s="24"/>
      <c r="C170" s="24"/>
      <c r="D170" s="24"/>
      <c r="E170" s="24"/>
      <c r="F170" s="24"/>
      <c r="G170" s="24"/>
      <c r="H170" s="24"/>
      <c r="I170" s="24"/>
      <c r="J170" s="24"/>
      <c r="K170" s="24"/>
      <c r="L170" s="24"/>
    </row>
    <row r="171" spans="1:12" hidden="1">
      <c r="A171" s="24"/>
      <c r="B171" s="24"/>
      <c r="C171" s="24"/>
      <c r="D171" s="24"/>
      <c r="E171" s="24"/>
      <c r="F171" s="24"/>
      <c r="G171" s="24"/>
      <c r="H171" s="24"/>
      <c r="I171" s="24"/>
      <c r="J171" s="24"/>
      <c r="K171" s="24"/>
      <c r="L171" s="24"/>
    </row>
    <row r="172" spans="1:12" hidden="1">
      <c r="A172" s="24"/>
      <c r="B172" s="24"/>
      <c r="C172" s="24"/>
      <c r="D172" s="24"/>
      <c r="E172" s="24"/>
      <c r="F172" s="24"/>
      <c r="G172" s="24"/>
      <c r="H172" s="24"/>
      <c r="I172" s="24"/>
      <c r="J172" s="24"/>
      <c r="K172" s="24"/>
      <c r="L172" s="24"/>
    </row>
    <row r="173" spans="1:12" hidden="1">
      <c r="A173" s="24"/>
      <c r="B173" s="24"/>
      <c r="C173" s="24"/>
      <c r="D173" s="24"/>
      <c r="E173" s="24"/>
      <c r="F173" s="24"/>
      <c r="G173" s="24"/>
      <c r="H173" s="24"/>
      <c r="I173" s="24"/>
      <c r="J173" s="24"/>
      <c r="K173" s="24"/>
      <c r="L173" s="24"/>
    </row>
    <row r="174" spans="1:12" hidden="1">
      <c r="A174" s="24"/>
      <c r="B174" s="24"/>
      <c r="C174" s="24"/>
      <c r="D174" s="24"/>
      <c r="E174" s="24"/>
      <c r="F174" s="24"/>
      <c r="G174" s="24"/>
      <c r="H174" s="24"/>
      <c r="I174" s="24"/>
      <c r="J174" s="24"/>
      <c r="K174" s="24"/>
      <c r="L174" s="24"/>
    </row>
    <row r="175" spans="1:12" hidden="1">
      <c r="A175" s="24"/>
      <c r="B175" s="24"/>
      <c r="C175" s="24"/>
      <c r="D175" s="24"/>
      <c r="E175" s="24"/>
      <c r="F175" s="24"/>
      <c r="G175" s="24"/>
      <c r="H175" s="24"/>
      <c r="I175" s="24"/>
      <c r="J175" s="24"/>
      <c r="K175" s="24"/>
      <c r="L175" s="24"/>
    </row>
    <row r="176" spans="1:12" hidden="1">
      <c r="A176" s="24"/>
      <c r="B176" s="24"/>
      <c r="C176" s="24"/>
      <c r="D176" s="24"/>
      <c r="E176" s="24"/>
      <c r="F176" s="24"/>
      <c r="G176" s="24"/>
      <c r="H176" s="24"/>
      <c r="I176" s="24"/>
      <c r="J176" s="24"/>
      <c r="K176" s="24"/>
      <c r="L176" s="24"/>
    </row>
    <row r="177" spans="1:12" hidden="1">
      <c r="A177" s="24"/>
      <c r="B177" s="24"/>
      <c r="C177" s="24"/>
      <c r="D177" s="24"/>
      <c r="E177" s="24"/>
      <c r="F177" s="24"/>
      <c r="G177" s="24"/>
      <c r="H177" s="24"/>
      <c r="I177" s="24"/>
      <c r="J177" s="24"/>
      <c r="K177" s="24"/>
      <c r="L177" s="24"/>
    </row>
    <row r="178" spans="1:12" hidden="1">
      <c r="A178" s="24"/>
      <c r="B178" s="24"/>
      <c r="C178" s="24"/>
      <c r="D178" s="24"/>
      <c r="E178" s="24"/>
      <c r="F178" s="24"/>
      <c r="G178" s="24"/>
      <c r="H178" s="24"/>
      <c r="I178" s="24"/>
      <c r="J178" s="24"/>
      <c r="K178" s="24"/>
      <c r="L178" s="24"/>
    </row>
    <row r="179" spans="1:12" hidden="1">
      <c r="A179" s="24"/>
      <c r="B179" s="24"/>
      <c r="C179" s="24"/>
      <c r="D179" s="24"/>
      <c r="E179" s="24"/>
      <c r="F179" s="24"/>
      <c r="G179" s="24"/>
      <c r="H179" s="24"/>
      <c r="I179" s="24"/>
      <c r="J179" s="24"/>
      <c r="K179" s="24"/>
      <c r="L179" s="24"/>
    </row>
    <row r="180" spans="1:12" hidden="1">
      <c r="A180" s="24"/>
      <c r="B180" s="24"/>
      <c r="C180" s="24"/>
      <c r="D180" s="24"/>
      <c r="E180" s="24"/>
      <c r="F180" s="24"/>
      <c r="G180" s="24"/>
      <c r="H180" s="24"/>
      <c r="I180" s="24"/>
      <c r="J180" s="24"/>
      <c r="K180" s="24"/>
      <c r="L180" s="24"/>
    </row>
    <row r="181" spans="1:12" hidden="1">
      <c r="A181" s="24"/>
      <c r="B181" s="24"/>
      <c r="C181" s="24"/>
      <c r="D181" s="24"/>
      <c r="E181" s="24"/>
      <c r="F181" s="24"/>
      <c r="G181" s="24"/>
      <c r="H181" s="24"/>
      <c r="I181" s="24"/>
      <c r="J181" s="24"/>
      <c r="K181" s="24"/>
      <c r="L181" s="24"/>
    </row>
    <row r="182" spans="1:12" hidden="1">
      <c r="A182" s="24"/>
      <c r="B182" s="24"/>
      <c r="C182" s="24"/>
      <c r="D182" s="24"/>
      <c r="E182" s="24"/>
      <c r="F182" s="24"/>
      <c r="G182" s="24"/>
      <c r="H182" s="24"/>
      <c r="I182" s="24"/>
      <c r="J182" s="24"/>
      <c r="K182" s="24"/>
      <c r="L182" s="24"/>
    </row>
    <row r="183" spans="1:12" hidden="1">
      <c r="A183" s="24"/>
      <c r="B183" s="24"/>
      <c r="C183" s="24"/>
      <c r="D183" s="24"/>
      <c r="E183" s="24"/>
      <c r="F183" s="24"/>
      <c r="G183" s="24"/>
      <c r="H183" s="24"/>
      <c r="I183" s="24"/>
      <c r="J183" s="24"/>
      <c r="K183" s="24"/>
      <c r="L183" s="24"/>
    </row>
    <row r="184" spans="1:12">
      <c r="A184" s="24"/>
      <c r="B184" s="24"/>
      <c r="C184" s="24"/>
      <c r="D184" s="24"/>
      <c r="E184" s="24"/>
      <c r="F184" s="24"/>
      <c r="G184" s="24"/>
      <c r="H184" s="24"/>
      <c r="I184" s="24"/>
      <c r="J184" s="24"/>
      <c r="K184" s="24"/>
      <c r="L184" s="24"/>
    </row>
    <row r="185" spans="1:12">
      <c r="A185" s="24"/>
      <c r="B185" s="24"/>
      <c r="C185" s="24"/>
      <c r="D185" s="24"/>
      <c r="E185" s="24"/>
      <c r="F185" s="24"/>
      <c r="G185" s="24"/>
      <c r="H185" s="24"/>
      <c r="I185" s="24"/>
      <c r="J185" s="24"/>
      <c r="K185" s="24"/>
      <c r="L185" s="24"/>
    </row>
    <row r="186" spans="1:12">
      <c r="A186" s="24"/>
      <c r="B186" s="24"/>
      <c r="C186" s="24"/>
      <c r="D186" s="24"/>
      <c r="E186" s="24"/>
      <c r="F186" s="24"/>
      <c r="G186" s="24"/>
      <c r="H186" s="24"/>
      <c r="I186" s="24"/>
      <c r="J186" s="24"/>
      <c r="K186" s="24"/>
      <c r="L186" s="24"/>
    </row>
    <row r="187" spans="1:12">
      <c r="A187" s="24"/>
      <c r="B187" s="24"/>
      <c r="C187" s="24"/>
      <c r="D187" s="24"/>
      <c r="E187" s="24"/>
      <c r="F187" s="24"/>
      <c r="G187" s="24"/>
      <c r="H187" s="24"/>
      <c r="I187" s="24"/>
      <c r="J187" s="24"/>
      <c r="K187" s="24"/>
      <c r="L187" s="24"/>
    </row>
    <row r="188" spans="1:12">
      <c r="A188" s="24"/>
      <c r="B188" s="24"/>
      <c r="C188" s="24"/>
      <c r="D188" s="24"/>
      <c r="E188" s="24"/>
      <c r="F188" s="24"/>
      <c r="G188" s="24"/>
      <c r="H188" s="24"/>
      <c r="I188" s="24"/>
      <c r="J188" s="24"/>
      <c r="K188" s="24"/>
      <c r="L188" s="24"/>
    </row>
    <row r="189" spans="1:12">
      <c r="A189" s="24"/>
      <c r="B189" s="24"/>
      <c r="C189" s="24"/>
      <c r="D189" s="24"/>
      <c r="E189" s="24"/>
      <c r="F189" s="24"/>
      <c r="G189" s="24"/>
      <c r="H189" s="24"/>
      <c r="I189" s="24"/>
      <c r="J189" s="24"/>
      <c r="K189" s="24"/>
      <c r="L189" s="24"/>
    </row>
    <row r="190" spans="1:12">
      <c r="A190" s="24"/>
      <c r="B190" s="24"/>
      <c r="C190" s="24"/>
      <c r="D190" s="24"/>
      <c r="E190" s="24"/>
      <c r="F190" s="24"/>
      <c r="G190" s="24"/>
      <c r="H190" s="24"/>
      <c r="I190" s="24"/>
      <c r="J190" s="24"/>
      <c r="K190" s="24"/>
      <c r="L190" s="24"/>
    </row>
    <row r="191" spans="1:12">
      <c r="A191" s="24"/>
      <c r="B191" s="24"/>
      <c r="C191" s="24"/>
      <c r="D191" s="24"/>
      <c r="E191" s="24"/>
      <c r="F191" s="24"/>
      <c r="G191" s="24"/>
      <c r="H191" s="24"/>
      <c r="I191" s="24"/>
      <c r="J191" s="24"/>
      <c r="K191" s="24"/>
      <c r="L191" s="24"/>
    </row>
    <row r="192" spans="1:12">
      <c r="A192" s="24"/>
      <c r="B192" s="24"/>
      <c r="C192" s="24"/>
      <c r="D192" s="24"/>
      <c r="E192" s="24"/>
      <c r="F192" s="24"/>
      <c r="G192" s="24"/>
      <c r="H192" s="24"/>
      <c r="I192" s="24"/>
      <c r="J192" s="24"/>
      <c r="K192" s="24"/>
      <c r="L192" s="24"/>
    </row>
    <row r="193" spans="1:12">
      <c r="A193" s="24"/>
      <c r="B193" s="24"/>
      <c r="C193" s="24"/>
      <c r="D193" s="24"/>
      <c r="E193" s="24"/>
      <c r="F193" s="24"/>
      <c r="G193" s="24"/>
      <c r="H193" s="24"/>
      <c r="I193" s="24"/>
      <c r="J193" s="24"/>
      <c r="K193" s="24"/>
      <c r="L193" s="24"/>
    </row>
    <row r="194" spans="1:12">
      <c r="A194" s="24"/>
      <c r="B194" s="24"/>
      <c r="C194" s="24"/>
      <c r="D194" s="24"/>
      <c r="E194" s="24"/>
      <c r="F194" s="24"/>
      <c r="G194" s="24"/>
      <c r="H194" s="24"/>
      <c r="I194" s="24"/>
      <c r="J194" s="24"/>
      <c r="K194" s="24"/>
      <c r="L194" s="24"/>
    </row>
    <row r="195" spans="1:12">
      <c r="A195" s="24"/>
      <c r="B195" s="24"/>
      <c r="C195" s="24"/>
      <c r="D195" s="24"/>
      <c r="E195" s="24"/>
      <c r="F195" s="24"/>
      <c r="G195" s="24"/>
      <c r="H195" s="24"/>
      <c r="I195" s="24"/>
      <c r="J195" s="24"/>
      <c r="K195" s="24"/>
      <c r="L195" s="24"/>
    </row>
    <row r="196" spans="1:12">
      <c r="A196" s="24"/>
      <c r="B196" s="24"/>
      <c r="C196" s="24"/>
      <c r="D196" s="24"/>
      <c r="E196" s="24"/>
      <c r="F196" s="24"/>
      <c r="G196" s="24"/>
      <c r="H196" s="24"/>
      <c r="I196" s="24"/>
      <c r="J196" s="24"/>
      <c r="K196" s="24"/>
      <c r="L196" s="24"/>
    </row>
    <row r="197" spans="1:12">
      <c r="A197" s="24"/>
      <c r="B197" s="24"/>
      <c r="C197" s="24"/>
      <c r="D197" s="24"/>
      <c r="E197" s="24"/>
      <c r="F197" s="24"/>
      <c r="G197" s="24"/>
      <c r="H197" s="24"/>
      <c r="I197" s="24"/>
      <c r="J197" s="24"/>
      <c r="K197" s="24"/>
      <c r="L197" s="24"/>
    </row>
    <row r="198" spans="1:12">
      <c r="A198" s="24"/>
      <c r="B198" s="24"/>
      <c r="C198" s="24"/>
      <c r="D198" s="24"/>
      <c r="E198" s="24"/>
      <c r="F198" s="24"/>
      <c r="G198" s="24"/>
      <c r="H198" s="24"/>
      <c r="I198" s="24"/>
      <c r="J198" s="24"/>
      <c r="K198" s="24"/>
      <c r="L198" s="24"/>
    </row>
    <row r="199" spans="1:12">
      <c r="A199" s="24"/>
      <c r="B199" s="24"/>
      <c r="C199" s="24"/>
      <c r="D199" s="24"/>
      <c r="E199" s="24"/>
      <c r="F199" s="24"/>
      <c r="G199" s="24"/>
      <c r="H199" s="24"/>
      <c r="I199" s="24"/>
      <c r="J199" s="24"/>
      <c r="K199" s="24"/>
      <c r="L199" s="24"/>
    </row>
    <row r="200" spans="1:12">
      <c r="A200" s="24"/>
      <c r="B200" s="24"/>
      <c r="C200" s="24"/>
      <c r="D200" s="24"/>
      <c r="E200" s="24"/>
      <c r="F200" s="24"/>
      <c r="G200" s="24"/>
      <c r="H200" s="24"/>
      <c r="I200" s="24"/>
      <c r="J200" s="24"/>
      <c r="K200" s="24"/>
      <c r="L200" s="24"/>
    </row>
    <row r="201" spans="1:12">
      <c r="A201" s="24"/>
      <c r="B201" s="24"/>
      <c r="C201" s="24"/>
      <c r="D201" s="24"/>
      <c r="E201" s="24"/>
      <c r="F201" s="24"/>
      <c r="G201" s="24"/>
      <c r="H201" s="24"/>
      <c r="I201" s="24"/>
      <c r="J201" s="24"/>
      <c r="K201" s="24"/>
      <c r="L201" s="24"/>
    </row>
    <row r="202" spans="1:12">
      <c r="A202" s="24"/>
      <c r="B202" s="24"/>
      <c r="C202" s="24"/>
      <c r="D202" s="24"/>
      <c r="E202" s="24"/>
      <c r="F202" s="24"/>
      <c r="G202" s="24"/>
      <c r="H202" s="24"/>
      <c r="I202" s="24"/>
      <c r="J202" s="24"/>
      <c r="K202" s="24"/>
      <c r="L202" s="24"/>
    </row>
    <row r="203" spans="1:12">
      <c r="A203" s="24"/>
      <c r="B203" s="24"/>
      <c r="C203" s="24"/>
      <c r="D203" s="24"/>
      <c r="E203" s="24"/>
      <c r="F203" s="24"/>
      <c r="G203" s="24"/>
      <c r="H203" s="24"/>
      <c r="I203" s="24"/>
      <c r="J203" s="24"/>
      <c r="K203" s="24"/>
      <c r="L203" s="24"/>
    </row>
    <row r="204" spans="1:12">
      <c r="A204" s="24"/>
      <c r="B204" s="24"/>
      <c r="C204" s="24"/>
      <c r="D204" s="24"/>
      <c r="E204" s="24"/>
      <c r="F204" s="24"/>
      <c r="G204" s="24"/>
      <c r="H204" s="24"/>
      <c r="I204" s="24"/>
      <c r="J204" s="24"/>
      <c r="K204" s="24"/>
      <c r="L204" s="24"/>
    </row>
    <row r="205" spans="1:12">
      <c r="A205" s="24"/>
      <c r="B205" s="24"/>
      <c r="C205" s="24"/>
      <c r="D205" s="24"/>
      <c r="E205" s="24"/>
      <c r="F205" s="24"/>
      <c r="G205" s="24"/>
      <c r="H205" s="24"/>
      <c r="I205" s="24"/>
      <c r="J205" s="24"/>
      <c r="K205" s="24"/>
      <c r="L205" s="24"/>
    </row>
    <row r="206" spans="1:12">
      <c r="A206" s="24"/>
      <c r="B206" s="24"/>
      <c r="C206" s="24"/>
      <c r="D206" s="24"/>
      <c r="E206" s="24"/>
      <c r="F206" s="24"/>
      <c r="G206" s="24"/>
      <c r="H206" s="24"/>
      <c r="I206" s="24"/>
      <c r="J206" s="24"/>
      <c r="K206" s="24"/>
      <c r="L206" s="24"/>
    </row>
    <row r="207" spans="1:12">
      <c r="A207" s="24"/>
      <c r="B207" s="24"/>
      <c r="C207" s="24"/>
      <c r="D207" s="24"/>
      <c r="E207" s="24"/>
      <c r="F207" s="24"/>
      <c r="G207" s="24"/>
      <c r="H207" s="24"/>
      <c r="I207" s="24"/>
      <c r="J207" s="24"/>
      <c r="K207" s="24"/>
      <c r="L207" s="24"/>
    </row>
    <row r="208" spans="1:12">
      <c r="A208" s="24"/>
      <c r="B208" s="24"/>
      <c r="C208" s="24"/>
      <c r="D208" s="24"/>
      <c r="E208" s="24"/>
      <c r="F208" s="24"/>
      <c r="G208" s="24"/>
      <c r="H208" s="24"/>
      <c r="I208" s="24"/>
      <c r="J208" s="24"/>
      <c r="K208" s="24"/>
      <c r="L208" s="24"/>
    </row>
    <row r="209" spans="1:12">
      <c r="A209" s="24"/>
      <c r="B209" s="24"/>
      <c r="C209" s="24"/>
      <c r="D209" s="24"/>
      <c r="E209" s="24"/>
      <c r="F209" s="24"/>
      <c r="G209" s="24"/>
      <c r="H209" s="24"/>
      <c r="I209" s="24"/>
      <c r="J209" s="24"/>
      <c r="K209" s="24"/>
      <c r="L209" s="24"/>
    </row>
    <row r="210" spans="1:12">
      <c r="A210" s="24"/>
      <c r="B210" s="24"/>
      <c r="C210" s="24"/>
      <c r="D210" s="24"/>
      <c r="E210" s="24"/>
      <c r="F210" s="24"/>
      <c r="G210" s="24"/>
      <c r="H210" s="24"/>
      <c r="I210" s="24"/>
      <c r="J210" s="24"/>
      <c r="K210" s="24"/>
      <c r="L210" s="24"/>
    </row>
    <row r="211" spans="1:12">
      <c r="A211" s="24"/>
      <c r="B211" s="24"/>
      <c r="C211" s="24"/>
      <c r="D211" s="24"/>
      <c r="E211" s="24"/>
      <c r="F211" s="24"/>
      <c r="G211" s="24"/>
      <c r="H211" s="24"/>
      <c r="I211" s="24"/>
      <c r="J211" s="24"/>
      <c r="K211" s="24"/>
      <c r="L211" s="24"/>
    </row>
    <row r="212" spans="1:12">
      <c r="A212" s="24"/>
      <c r="B212" s="24"/>
      <c r="C212" s="24"/>
      <c r="D212" s="24"/>
      <c r="E212" s="24"/>
      <c r="F212" s="24"/>
      <c r="G212" s="24"/>
      <c r="H212" s="24"/>
      <c r="I212" s="24"/>
      <c r="J212" s="24"/>
      <c r="K212" s="24"/>
      <c r="L212" s="24"/>
    </row>
    <row r="213" spans="1:12">
      <c r="A213" s="24"/>
      <c r="B213" s="24"/>
      <c r="C213" s="24"/>
      <c r="D213" s="24"/>
      <c r="E213" s="24"/>
      <c r="F213" s="24"/>
      <c r="G213" s="24"/>
      <c r="H213" s="24"/>
      <c r="I213" s="24"/>
      <c r="J213" s="24"/>
      <c r="K213" s="24"/>
      <c r="L213" s="24"/>
    </row>
    <row r="214" spans="1:12">
      <c r="A214" s="24"/>
      <c r="B214" s="24"/>
      <c r="C214" s="24"/>
      <c r="D214" s="24"/>
      <c r="E214" s="24"/>
      <c r="F214" s="24"/>
      <c r="G214" s="24"/>
      <c r="H214" s="24"/>
      <c r="I214" s="24"/>
      <c r="J214" s="24"/>
      <c r="K214" s="24"/>
      <c r="L214" s="24"/>
    </row>
    <row r="215" spans="1:12">
      <c r="A215" s="24"/>
      <c r="B215" s="24"/>
      <c r="C215" s="24"/>
      <c r="D215" s="24"/>
      <c r="E215" s="24"/>
      <c r="F215" s="24"/>
      <c r="G215" s="24"/>
      <c r="H215" s="24"/>
      <c r="I215" s="24"/>
      <c r="J215" s="24"/>
      <c r="K215" s="24"/>
      <c r="L215" s="24"/>
    </row>
    <row r="216" spans="1:12">
      <c r="A216" s="24"/>
      <c r="B216" s="24"/>
      <c r="C216" s="24"/>
      <c r="D216" s="24"/>
      <c r="E216" s="24"/>
      <c r="F216" s="24"/>
      <c r="G216" s="24"/>
      <c r="H216" s="24"/>
      <c r="I216" s="24"/>
      <c r="J216" s="24"/>
      <c r="K216" s="24"/>
      <c r="L216" s="24"/>
    </row>
    <row r="217" spans="1:12">
      <c r="A217" s="24"/>
      <c r="B217" s="24"/>
      <c r="C217" s="24"/>
      <c r="D217" s="24"/>
      <c r="E217" s="24"/>
      <c r="F217" s="24"/>
      <c r="G217" s="24"/>
      <c r="H217" s="24"/>
      <c r="I217" s="24"/>
      <c r="J217" s="24"/>
      <c r="K217" s="24"/>
      <c r="L217" s="24"/>
    </row>
    <row r="218" spans="1:12">
      <c r="A218" s="24"/>
      <c r="B218" s="24"/>
      <c r="C218" s="24"/>
      <c r="D218" s="24"/>
      <c r="E218" s="24"/>
      <c r="F218" s="24"/>
      <c r="G218" s="24"/>
      <c r="H218" s="24"/>
      <c r="I218" s="24"/>
      <c r="J218" s="24"/>
      <c r="K218" s="24"/>
      <c r="L218" s="24"/>
    </row>
    <row r="219" spans="1:12">
      <c r="A219" s="24"/>
      <c r="B219" s="24"/>
      <c r="C219" s="24"/>
      <c r="D219" s="24"/>
      <c r="E219" s="24"/>
      <c r="F219" s="24"/>
      <c r="G219" s="24"/>
      <c r="H219" s="24"/>
      <c r="I219" s="24"/>
      <c r="J219" s="24"/>
      <c r="K219" s="24"/>
      <c r="L219" s="24"/>
    </row>
    <row r="220" spans="1:12">
      <c r="A220" s="24"/>
      <c r="B220" s="24"/>
      <c r="C220" s="24"/>
      <c r="D220" s="24"/>
      <c r="E220" s="24"/>
      <c r="F220" s="24"/>
      <c r="G220" s="24"/>
      <c r="H220" s="24"/>
      <c r="I220" s="24"/>
      <c r="J220" s="24"/>
      <c r="K220" s="24"/>
      <c r="L220" s="24"/>
    </row>
    <row r="221" spans="1:12">
      <c r="A221" s="24"/>
      <c r="B221" s="24"/>
      <c r="C221" s="24"/>
      <c r="D221" s="24"/>
      <c r="E221" s="24"/>
      <c r="F221" s="24"/>
      <c r="G221" s="24"/>
      <c r="H221" s="24"/>
      <c r="I221" s="24"/>
      <c r="J221" s="24"/>
      <c r="K221" s="24"/>
      <c r="L221" s="24"/>
    </row>
    <row r="222" spans="1:12">
      <c r="A222" s="24"/>
      <c r="B222" s="24"/>
      <c r="C222" s="24"/>
      <c r="D222" s="24"/>
      <c r="E222" s="24"/>
      <c r="F222" s="24"/>
      <c r="G222" s="24"/>
      <c r="H222" s="24"/>
      <c r="I222" s="24"/>
      <c r="J222" s="24"/>
      <c r="K222" s="24"/>
      <c r="L222" s="24"/>
    </row>
    <row r="223" spans="1:12">
      <c r="A223" s="24"/>
      <c r="B223" s="24"/>
      <c r="C223" s="24"/>
      <c r="D223" s="24"/>
      <c r="E223" s="24"/>
      <c r="F223" s="24"/>
      <c r="G223" s="24"/>
      <c r="H223" s="24"/>
      <c r="I223" s="24"/>
      <c r="J223" s="24"/>
      <c r="K223" s="24"/>
      <c r="L223" s="24"/>
    </row>
    <row r="224" spans="1:12">
      <c r="A224" s="24"/>
      <c r="B224" s="24"/>
      <c r="C224" s="24"/>
      <c r="D224" s="24"/>
      <c r="E224" s="24"/>
      <c r="F224" s="24"/>
      <c r="G224" s="24"/>
      <c r="H224" s="24"/>
      <c r="I224" s="24"/>
      <c r="J224" s="24"/>
      <c r="K224" s="24"/>
      <c r="L224" s="24"/>
    </row>
    <row r="225" spans="1:12">
      <c r="A225" s="24"/>
      <c r="B225" s="24"/>
      <c r="C225" s="24"/>
      <c r="D225" s="24"/>
      <c r="E225" s="24"/>
      <c r="F225" s="24"/>
      <c r="G225" s="24"/>
      <c r="H225" s="24"/>
      <c r="I225" s="24"/>
      <c r="J225" s="24"/>
      <c r="K225" s="24"/>
      <c r="L225" s="24"/>
    </row>
  </sheetData>
  <mergeCells count="9">
    <mergeCell ref="A1:H1"/>
    <mergeCell ref="B7:H7"/>
    <mergeCell ref="B76:H76"/>
    <mergeCell ref="B55:I55"/>
    <mergeCell ref="C57:F57"/>
    <mergeCell ref="G57:J57"/>
    <mergeCell ref="B72:C72"/>
    <mergeCell ref="D72:G72"/>
    <mergeCell ref="D73:G73"/>
  </mergeCells>
  <dataValidations count="1">
    <dataValidation type="list" allowBlank="1" showInputMessage="1" showErrorMessage="1" sqref="D81:D84" xr:uid="{93736877-40A0-43DF-9B24-9B2F04EF3C6E}">
      <formula1>Dependecias</formula1>
    </dataValidation>
  </dataValidations>
  <printOptions horizontalCentered="1" verticalCentered="1"/>
  <pageMargins left="0.70866141732283472" right="0.70866141732283472" top="0.74803149606299213" bottom="0.74803149606299213" header="0.31496062992125984" footer="0.31496062992125984"/>
  <pageSetup scale="41" fitToHeight="2" orientation="landscape" r:id="rId1"/>
  <headerFooter>
    <oddHeader>&amp;LPágina &amp;P de &amp;N&amp;CInforme de Monitoreo Plan Anticorrupción y de Atención al Ciudadano 2024&amp;RCorte 4° trimestre de 2024
Oficina Asesora de Planeación</oddHeader>
  </headerFooter>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10EA-7259-47A5-8DD1-D8B2FADC0E14}">
  <sheetPr>
    <pageSetUpPr fitToPage="1"/>
  </sheetPr>
  <dimension ref="A1:AG56"/>
  <sheetViews>
    <sheetView tabSelected="1" zoomScale="55" zoomScaleNormal="55" zoomScaleSheetLayoutView="70" workbookViewId="0">
      <pane xSplit="6" ySplit="5" topLeftCell="G6" activePane="bottomRight" state="frozen"/>
      <selection pane="bottomRight" activeCell="AI10" sqref="A8:AI10"/>
      <selection pane="bottomLeft" activeCell="A4" sqref="A4"/>
      <selection pane="topRight" activeCell="E1" sqref="E1"/>
    </sheetView>
  </sheetViews>
  <sheetFormatPr defaultColWidth="11.42578125" defaultRowHeight="12.75"/>
  <cols>
    <col min="1" max="1" width="11.42578125" style="28" customWidth="1"/>
    <col min="2" max="2" width="19" style="28" customWidth="1"/>
    <col min="3" max="3" width="18.42578125" style="28" customWidth="1"/>
    <col min="4" max="4" width="29" style="28" customWidth="1"/>
    <col min="5" max="5" width="43" style="28" customWidth="1"/>
    <col min="6" max="6" width="45.5703125" style="28" customWidth="1"/>
    <col min="7" max="7" width="24.7109375" style="28" customWidth="1"/>
    <col min="8" max="8" width="31.42578125" style="28" customWidth="1"/>
    <col min="9" max="9" width="36.5703125" style="28" customWidth="1"/>
    <col min="10" max="17" width="8.85546875" style="28" customWidth="1"/>
    <col min="18" max="19" width="15.85546875" style="28" hidden="1" customWidth="1"/>
    <col min="20" max="21" width="36.5703125" style="28" hidden="1" customWidth="1"/>
    <col min="22" max="23" width="15.85546875" style="28" hidden="1" customWidth="1"/>
    <col min="24" max="25" width="36.5703125" style="28" hidden="1" customWidth="1"/>
    <col min="26" max="27" width="15.85546875" style="28" hidden="1" customWidth="1"/>
    <col min="28" max="29" width="36.5703125" style="28" hidden="1" customWidth="1"/>
    <col min="30" max="31" width="15.85546875" style="28" hidden="1" customWidth="1"/>
    <col min="32" max="33" width="36.5703125" style="28" hidden="1" customWidth="1"/>
    <col min="34" max="16384" width="11.42578125" style="28"/>
  </cols>
  <sheetData>
    <row r="1" spans="1:33" ht="22.5">
      <c r="A1" s="162" t="s">
        <v>97</v>
      </c>
      <c r="B1" s="162"/>
      <c r="C1" s="162"/>
      <c r="D1" s="162"/>
      <c r="E1" s="162"/>
      <c r="F1" s="162"/>
      <c r="G1" s="162"/>
      <c r="H1" s="162"/>
      <c r="I1" s="162"/>
      <c r="J1" s="162"/>
      <c r="K1" s="162"/>
      <c r="L1" s="162"/>
      <c r="M1" s="162"/>
      <c r="N1" s="162"/>
      <c r="O1" s="162"/>
      <c r="P1" s="162"/>
      <c r="Q1" s="162"/>
      <c r="R1" s="57"/>
      <c r="S1" s="57"/>
      <c r="T1" s="57"/>
      <c r="U1" s="57"/>
      <c r="V1" s="57"/>
      <c r="W1" s="57"/>
      <c r="X1" s="57"/>
      <c r="Y1" s="57"/>
      <c r="Z1" s="57"/>
      <c r="AA1" s="57"/>
      <c r="AB1" s="57"/>
      <c r="AC1" s="57"/>
      <c r="AD1" s="57"/>
      <c r="AE1" s="57"/>
      <c r="AF1" s="57"/>
      <c r="AG1" s="57"/>
    </row>
    <row r="2" spans="1:33" ht="13.5" thickBot="1">
      <c r="F2" s="58"/>
      <c r="G2" s="58"/>
      <c r="H2" s="59"/>
      <c r="I2" s="59"/>
      <c r="J2" s="59"/>
      <c r="K2" s="59"/>
      <c r="L2" s="59"/>
      <c r="M2" s="59"/>
      <c r="N2" s="59"/>
      <c r="O2" s="59"/>
      <c r="P2" s="59"/>
      <c r="Q2" s="59"/>
      <c r="R2" s="59"/>
      <c r="S2" s="59"/>
      <c r="T2" s="59"/>
      <c r="U2" s="59"/>
      <c r="V2" s="59"/>
      <c r="W2" s="59"/>
      <c r="X2" s="59"/>
      <c r="Y2" s="59"/>
      <c r="Z2" s="59"/>
      <c r="AA2" s="58"/>
      <c r="AB2" s="58"/>
      <c r="AC2" s="59"/>
      <c r="AD2" s="59"/>
      <c r="AE2" s="59"/>
      <c r="AF2" s="59"/>
      <c r="AG2" s="59"/>
    </row>
    <row r="3" spans="1:33" ht="13.5" thickBot="1">
      <c r="A3" s="174" t="s">
        <v>98</v>
      </c>
      <c r="B3" s="175"/>
      <c r="C3" s="175"/>
      <c r="D3" s="175"/>
      <c r="E3" s="175"/>
      <c r="F3" s="175"/>
      <c r="G3" s="175"/>
      <c r="H3" s="175"/>
      <c r="I3" s="175"/>
      <c r="J3" s="175"/>
      <c r="K3" s="175"/>
      <c r="L3" s="175"/>
      <c r="M3" s="175"/>
      <c r="N3" s="175"/>
      <c r="O3" s="175"/>
      <c r="P3" s="175"/>
      <c r="Q3" s="176"/>
      <c r="R3" s="165" t="s">
        <v>99</v>
      </c>
      <c r="S3" s="166"/>
      <c r="T3" s="166"/>
      <c r="U3" s="166"/>
      <c r="V3" s="166"/>
      <c r="W3" s="166"/>
      <c r="X3" s="166"/>
      <c r="Y3" s="166"/>
      <c r="Z3" s="166"/>
      <c r="AA3" s="166"/>
      <c r="AB3" s="166"/>
      <c r="AC3" s="166"/>
      <c r="AD3" s="166"/>
      <c r="AE3" s="166"/>
      <c r="AF3" s="166"/>
      <c r="AG3" s="167"/>
    </row>
    <row r="4" spans="1:33" ht="13.5" thickBot="1">
      <c r="A4" s="173" t="s">
        <v>100</v>
      </c>
      <c r="B4" s="163"/>
      <c r="C4" s="163"/>
      <c r="D4" s="163"/>
      <c r="E4" s="163"/>
      <c r="F4" s="163"/>
      <c r="G4" s="163" t="s">
        <v>101</v>
      </c>
      <c r="H4" s="163"/>
      <c r="I4" s="163"/>
      <c r="J4" s="163" t="s">
        <v>102</v>
      </c>
      <c r="K4" s="163"/>
      <c r="L4" s="163"/>
      <c r="M4" s="163"/>
      <c r="N4" s="163"/>
      <c r="O4" s="163"/>
      <c r="P4" s="163"/>
      <c r="Q4" s="164"/>
      <c r="R4" s="168" t="s">
        <v>103</v>
      </c>
      <c r="S4" s="169"/>
      <c r="T4" s="169"/>
      <c r="U4" s="170"/>
      <c r="V4" s="168" t="s">
        <v>104</v>
      </c>
      <c r="W4" s="169"/>
      <c r="X4" s="169"/>
      <c r="Y4" s="171"/>
      <c r="Z4" s="172" t="s">
        <v>105</v>
      </c>
      <c r="AA4" s="169"/>
      <c r="AB4" s="169"/>
      <c r="AC4" s="170"/>
      <c r="AD4" s="168" t="s">
        <v>106</v>
      </c>
      <c r="AE4" s="169"/>
      <c r="AF4" s="169"/>
      <c r="AG4" s="171"/>
    </row>
    <row r="5" spans="1:33" ht="77.25" thickBot="1">
      <c r="A5" s="60" t="s">
        <v>107</v>
      </c>
      <c r="B5" s="61" t="s">
        <v>65</v>
      </c>
      <c r="C5" s="71" t="s">
        <v>108</v>
      </c>
      <c r="D5" s="62" t="s">
        <v>109</v>
      </c>
      <c r="E5" s="63" t="s">
        <v>110</v>
      </c>
      <c r="F5" s="63" t="s">
        <v>111</v>
      </c>
      <c r="G5" s="64" t="s">
        <v>112</v>
      </c>
      <c r="H5" s="64" t="s">
        <v>113</v>
      </c>
      <c r="I5" s="65" t="s">
        <v>114</v>
      </c>
      <c r="J5" s="66" t="s">
        <v>115</v>
      </c>
      <c r="K5" s="30" t="s">
        <v>116</v>
      </c>
      <c r="L5" s="67" t="s">
        <v>117</v>
      </c>
      <c r="M5" s="30" t="s">
        <v>118</v>
      </c>
      <c r="N5" s="67" t="s">
        <v>119</v>
      </c>
      <c r="O5" s="30" t="s">
        <v>120</v>
      </c>
      <c r="P5" s="67" t="s">
        <v>121</v>
      </c>
      <c r="Q5" s="129" t="s">
        <v>122</v>
      </c>
      <c r="R5" s="68" t="s">
        <v>123</v>
      </c>
      <c r="S5" s="69" t="s">
        <v>124</v>
      </c>
      <c r="T5" s="69" t="s">
        <v>125</v>
      </c>
      <c r="U5" s="70" t="s">
        <v>126</v>
      </c>
      <c r="V5" s="68" t="s">
        <v>127</v>
      </c>
      <c r="W5" s="69" t="s">
        <v>128</v>
      </c>
      <c r="X5" s="69" t="s">
        <v>129</v>
      </c>
      <c r="Y5" s="70" t="s">
        <v>130</v>
      </c>
      <c r="Z5" s="68" t="s">
        <v>131</v>
      </c>
      <c r="AA5" s="69" t="s">
        <v>132</v>
      </c>
      <c r="AB5" s="69" t="s">
        <v>133</v>
      </c>
      <c r="AC5" s="70" t="s">
        <v>134</v>
      </c>
      <c r="AD5" s="68" t="s">
        <v>135</v>
      </c>
      <c r="AE5" s="69" t="s">
        <v>136</v>
      </c>
      <c r="AF5" s="69" t="s">
        <v>137</v>
      </c>
      <c r="AG5" s="70" t="s">
        <v>138</v>
      </c>
    </row>
    <row r="6" spans="1:33" s="91" customFormat="1" ht="153">
      <c r="A6" s="100" t="s">
        <v>89</v>
      </c>
      <c r="B6" s="98" t="s">
        <v>66</v>
      </c>
      <c r="C6" s="98" t="s">
        <v>139</v>
      </c>
      <c r="D6" s="98" t="s">
        <v>140</v>
      </c>
      <c r="E6" s="98" t="s">
        <v>141</v>
      </c>
      <c r="F6" s="98" t="s">
        <v>142</v>
      </c>
      <c r="G6" s="98" t="s">
        <v>143</v>
      </c>
      <c r="H6" s="98" t="s">
        <v>79</v>
      </c>
      <c r="I6" s="98" t="s">
        <v>144</v>
      </c>
      <c r="J6" s="105">
        <v>0</v>
      </c>
      <c r="K6" s="80">
        <f t="shared" ref="K6:K50" si="0">J6/P6</f>
        <v>0</v>
      </c>
      <c r="L6" s="105">
        <v>0</v>
      </c>
      <c r="M6" s="80">
        <f t="shared" ref="M6:M39" si="1">L6/P6</f>
        <v>0</v>
      </c>
      <c r="N6" s="105">
        <v>0.25</v>
      </c>
      <c r="O6" s="80">
        <f t="shared" ref="O6:O50" si="2">N6/P6</f>
        <v>0.25</v>
      </c>
      <c r="P6" s="105">
        <v>1</v>
      </c>
      <c r="Q6" s="130">
        <f t="shared" ref="Q6:Q50" si="3">P6/P6</f>
        <v>1</v>
      </c>
      <c r="R6" s="77">
        <v>0.21</v>
      </c>
      <c r="S6" s="78" t="e">
        <f t="shared" ref="S6:S50" si="4">R6/K6</f>
        <v>#DIV/0!</v>
      </c>
      <c r="T6" s="93"/>
      <c r="U6" s="79"/>
      <c r="V6" s="77">
        <v>0.47</v>
      </c>
      <c r="W6" s="77" t="e">
        <f t="shared" ref="W6:W50" si="5">V6/M6</f>
        <v>#DIV/0!</v>
      </c>
      <c r="X6" s="93"/>
      <c r="Y6" s="89"/>
      <c r="Z6" s="77"/>
      <c r="AA6" s="88">
        <f t="shared" ref="AA6:AA50" si="6">Z6/O6</f>
        <v>0</v>
      </c>
      <c r="AB6" s="93"/>
      <c r="AC6" s="79"/>
      <c r="AD6" s="77">
        <v>0.94</v>
      </c>
      <c r="AE6" s="77">
        <f t="shared" ref="AE6:AE50" si="7">AD6/Q6</f>
        <v>0.94</v>
      </c>
      <c r="AF6" s="93"/>
      <c r="AG6" s="89"/>
    </row>
    <row r="7" spans="1:33" s="91" customFormat="1" ht="140.25">
      <c r="A7" s="100" t="s">
        <v>89</v>
      </c>
      <c r="B7" s="97" t="s">
        <v>66</v>
      </c>
      <c r="C7" s="98" t="s">
        <v>139</v>
      </c>
      <c r="D7" s="98" t="s">
        <v>145</v>
      </c>
      <c r="E7" s="98" t="s">
        <v>146</v>
      </c>
      <c r="F7" s="98" t="s">
        <v>147</v>
      </c>
      <c r="G7" s="98" t="s">
        <v>148</v>
      </c>
      <c r="H7" s="98" t="s">
        <v>79</v>
      </c>
      <c r="I7" s="98" t="s">
        <v>149</v>
      </c>
      <c r="J7" s="105">
        <v>0</v>
      </c>
      <c r="K7" s="80">
        <f t="shared" si="0"/>
        <v>0</v>
      </c>
      <c r="L7" s="105">
        <v>0</v>
      </c>
      <c r="M7" s="80">
        <f t="shared" si="1"/>
        <v>0</v>
      </c>
      <c r="N7" s="105">
        <v>0.5</v>
      </c>
      <c r="O7" s="80">
        <f t="shared" si="2"/>
        <v>0.5</v>
      </c>
      <c r="P7" s="105">
        <v>1</v>
      </c>
      <c r="Q7" s="130">
        <f t="shared" si="3"/>
        <v>1</v>
      </c>
      <c r="R7" s="81">
        <v>0.2</v>
      </c>
      <c r="S7" s="82" t="e">
        <f t="shared" si="4"/>
        <v>#DIV/0!</v>
      </c>
      <c r="T7" s="75"/>
      <c r="U7" s="83"/>
      <c r="V7" s="81">
        <v>0.5</v>
      </c>
      <c r="W7" s="81" t="e">
        <f t="shared" si="5"/>
        <v>#DIV/0!</v>
      </c>
      <c r="X7" s="75"/>
      <c r="Y7" s="87"/>
      <c r="Z7" s="81"/>
      <c r="AA7" s="86">
        <f t="shared" si="6"/>
        <v>0</v>
      </c>
      <c r="AB7" s="75"/>
      <c r="AC7" s="83"/>
      <c r="AD7" s="81">
        <v>0.98</v>
      </c>
      <c r="AE7" s="81">
        <f t="shared" si="7"/>
        <v>0.98</v>
      </c>
      <c r="AF7" s="75"/>
      <c r="AG7" s="87"/>
    </row>
    <row r="8" spans="1:33" s="91" customFormat="1" ht="165.75">
      <c r="A8" s="100" t="s">
        <v>89</v>
      </c>
      <c r="B8" s="97" t="s">
        <v>66</v>
      </c>
      <c r="C8" s="98" t="s">
        <v>139</v>
      </c>
      <c r="D8" s="98" t="s">
        <v>150</v>
      </c>
      <c r="E8" s="98" t="s">
        <v>151</v>
      </c>
      <c r="F8" s="98" t="s">
        <v>152</v>
      </c>
      <c r="G8" s="98" t="s">
        <v>153</v>
      </c>
      <c r="H8" s="98" t="s">
        <v>79</v>
      </c>
      <c r="I8" s="98" t="s">
        <v>144</v>
      </c>
      <c r="J8" s="105">
        <v>0</v>
      </c>
      <c r="K8" s="80">
        <f t="shared" si="0"/>
        <v>0</v>
      </c>
      <c r="L8" s="105">
        <v>0</v>
      </c>
      <c r="M8" s="80">
        <f t="shared" si="1"/>
        <v>0</v>
      </c>
      <c r="N8" s="105">
        <v>1</v>
      </c>
      <c r="O8" s="80">
        <f t="shared" si="2"/>
        <v>0.5</v>
      </c>
      <c r="P8" s="105">
        <v>2</v>
      </c>
      <c r="Q8" s="130">
        <f t="shared" si="3"/>
        <v>1</v>
      </c>
      <c r="R8" s="81">
        <v>0.23</v>
      </c>
      <c r="S8" s="82" t="e">
        <f t="shared" si="4"/>
        <v>#DIV/0!</v>
      </c>
      <c r="T8" s="75"/>
      <c r="U8" s="83"/>
      <c r="V8" s="81">
        <v>0.48</v>
      </c>
      <c r="W8" s="81" t="e">
        <f t="shared" si="5"/>
        <v>#DIV/0!</v>
      </c>
      <c r="X8" s="75"/>
      <c r="Y8" s="87"/>
      <c r="Z8" s="81"/>
      <c r="AA8" s="86">
        <f t="shared" si="6"/>
        <v>0</v>
      </c>
      <c r="AB8" s="75"/>
      <c r="AC8" s="83"/>
      <c r="AD8" s="81">
        <v>0.97</v>
      </c>
      <c r="AE8" s="81">
        <f t="shared" si="7"/>
        <v>0.97</v>
      </c>
      <c r="AF8" s="75"/>
      <c r="AG8" s="87"/>
    </row>
    <row r="9" spans="1:33" s="91" customFormat="1" ht="165.75" hidden="1">
      <c r="A9" s="100" t="s">
        <v>89</v>
      </c>
      <c r="B9" s="98" t="s">
        <v>67</v>
      </c>
      <c r="C9" s="100" t="s">
        <v>154</v>
      </c>
      <c r="D9" s="98" t="s">
        <v>155</v>
      </c>
      <c r="E9" s="98" t="s">
        <v>156</v>
      </c>
      <c r="F9" s="98" t="s">
        <v>157</v>
      </c>
      <c r="G9" s="139"/>
      <c r="H9" s="98" t="s">
        <v>87</v>
      </c>
      <c r="I9" s="98" t="s">
        <v>158</v>
      </c>
      <c r="J9" s="105">
        <v>0</v>
      </c>
      <c r="K9" s="80">
        <f t="shared" ref="K9" si="8">J9/P9</f>
        <v>0</v>
      </c>
      <c r="L9" s="105">
        <v>0</v>
      </c>
      <c r="M9" s="80">
        <f t="shared" ref="M9" si="9">L9/P9</f>
        <v>0</v>
      </c>
      <c r="N9" s="105">
        <v>0.5</v>
      </c>
      <c r="O9" s="80">
        <f t="shared" ref="O9" si="10">N9/P9</f>
        <v>0.5</v>
      </c>
      <c r="P9" s="105">
        <v>1</v>
      </c>
      <c r="Q9" s="130">
        <f t="shared" ref="Q9" si="11">P9/P9</f>
        <v>1</v>
      </c>
      <c r="R9" s="81"/>
      <c r="S9" s="85" t="e">
        <f>R9/K9</f>
        <v>#DIV/0!</v>
      </c>
      <c r="T9" s="75"/>
      <c r="U9" s="82"/>
      <c r="V9" s="81"/>
      <c r="W9" s="81" t="e">
        <f>V9/M9</f>
        <v>#DIV/0!</v>
      </c>
      <c r="X9" s="75"/>
      <c r="Y9" s="87"/>
      <c r="Z9" s="81"/>
      <c r="AA9" s="86">
        <f>Z9/O9</f>
        <v>0</v>
      </c>
      <c r="AB9" s="75"/>
      <c r="AC9" s="82"/>
      <c r="AD9" s="81"/>
      <c r="AE9" s="81">
        <f>AD9/Q9</f>
        <v>0</v>
      </c>
      <c r="AF9" s="82"/>
      <c r="AG9" s="90"/>
    </row>
    <row r="10" spans="1:33" s="91" customFormat="1" ht="141" thickBot="1">
      <c r="A10" s="100" t="s">
        <v>89</v>
      </c>
      <c r="B10" s="98" t="s">
        <v>67</v>
      </c>
      <c r="C10" s="98" t="s">
        <v>139</v>
      </c>
      <c r="D10" s="98" t="s">
        <v>159</v>
      </c>
      <c r="E10" s="98" t="s">
        <v>160</v>
      </c>
      <c r="F10" s="98" t="s">
        <v>161</v>
      </c>
      <c r="G10" s="98" t="s">
        <v>162</v>
      </c>
      <c r="H10" s="98" t="s">
        <v>79</v>
      </c>
      <c r="I10" s="98" t="s">
        <v>144</v>
      </c>
      <c r="J10" s="105">
        <v>0</v>
      </c>
      <c r="K10" s="80">
        <f t="shared" si="0"/>
        <v>0</v>
      </c>
      <c r="L10" s="105">
        <v>0</v>
      </c>
      <c r="M10" s="80">
        <f t="shared" si="1"/>
        <v>0</v>
      </c>
      <c r="N10" s="105">
        <v>0.25</v>
      </c>
      <c r="O10" s="80">
        <f t="shared" si="2"/>
        <v>0.25</v>
      </c>
      <c r="P10" s="105">
        <v>1</v>
      </c>
      <c r="Q10" s="130">
        <f t="shared" si="3"/>
        <v>1</v>
      </c>
      <c r="R10" s="81">
        <v>0.28999999999999998</v>
      </c>
      <c r="S10" s="82" t="e">
        <f t="shared" si="4"/>
        <v>#DIV/0!</v>
      </c>
      <c r="T10" s="75"/>
      <c r="U10" s="83"/>
      <c r="V10" s="81">
        <v>0.46</v>
      </c>
      <c r="W10" s="81" t="e">
        <f t="shared" si="5"/>
        <v>#DIV/0!</v>
      </c>
      <c r="X10" s="75"/>
      <c r="Y10" s="87"/>
      <c r="Z10" s="81"/>
      <c r="AA10" s="86">
        <f t="shared" si="6"/>
        <v>0</v>
      </c>
      <c r="AB10" s="75"/>
      <c r="AC10" s="83"/>
      <c r="AD10" s="81">
        <v>0.95</v>
      </c>
      <c r="AE10" s="81">
        <f t="shared" si="7"/>
        <v>0.95</v>
      </c>
      <c r="AF10" s="75"/>
      <c r="AG10" s="87"/>
    </row>
    <row r="11" spans="1:33" s="91" customFormat="1" ht="357.75" hidden="1" thickBot="1">
      <c r="A11" s="100" t="s">
        <v>89</v>
      </c>
      <c r="B11" s="97" t="s">
        <v>70</v>
      </c>
      <c r="C11" s="97" t="s">
        <v>163</v>
      </c>
      <c r="D11" s="98" t="s">
        <v>164</v>
      </c>
      <c r="E11" s="98" t="s">
        <v>165</v>
      </c>
      <c r="F11" s="98" t="s">
        <v>166</v>
      </c>
      <c r="G11" s="98" t="s">
        <v>167</v>
      </c>
      <c r="H11" s="98" t="s">
        <v>83</v>
      </c>
      <c r="I11" s="98" t="s">
        <v>168</v>
      </c>
      <c r="J11" s="105">
        <v>0</v>
      </c>
      <c r="K11" s="80">
        <f t="shared" si="0"/>
        <v>0</v>
      </c>
      <c r="L11" s="105">
        <v>0</v>
      </c>
      <c r="M11" s="80">
        <f t="shared" si="1"/>
        <v>0</v>
      </c>
      <c r="N11" s="105">
        <v>0.5</v>
      </c>
      <c r="O11" s="80">
        <f t="shared" si="2"/>
        <v>0.5</v>
      </c>
      <c r="P11" s="105">
        <v>1</v>
      </c>
      <c r="Q11" s="130">
        <f t="shared" si="3"/>
        <v>1</v>
      </c>
      <c r="R11" s="81">
        <v>0.19</v>
      </c>
      <c r="S11" s="82" t="e">
        <f t="shared" si="4"/>
        <v>#DIV/0!</v>
      </c>
      <c r="T11" s="75"/>
      <c r="U11" s="83"/>
      <c r="V11" s="81">
        <v>0.41</v>
      </c>
      <c r="W11" s="81" t="e">
        <f t="shared" si="5"/>
        <v>#DIV/0!</v>
      </c>
      <c r="X11" s="75"/>
      <c r="Y11" s="87"/>
      <c r="Z11" s="81"/>
      <c r="AA11" s="86">
        <f t="shared" si="6"/>
        <v>0</v>
      </c>
      <c r="AB11" s="75"/>
      <c r="AC11" s="83"/>
      <c r="AD11" s="81">
        <v>0.93</v>
      </c>
      <c r="AE11" s="81">
        <f t="shared" si="7"/>
        <v>0.93</v>
      </c>
      <c r="AF11" s="75"/>
      <c r="AG11" s="87"/>
    </row>
    <row r="12" spans="1:33" s="91" customFormat="1" ht="268.5" hidden="1" thickBot="1">
      <c r="A12" s="100" t="s">
        <v>89</v>
      </c>
      <c r="B12" s="100" t="s">
        <v>70</v>
      </c>
      <c r="C12" s="100" t="s">
        <v>169</v>
      </c>
      <c r="D12" s="84" t="s">
        <v>170</v>
      </c>
      <c r="E12" s="98" t="s">
        <v>171</v>
      </c>
      <c r="F12" s="101" t="s">
        <v>172</v>
      </c>
      <c r="G12" s="98" t="s">
        <v>173</v>
      </c>
      <c r="H12" s="98" t="s">
        <v>83</v>
      </c>
      <c r="I12" s="98" t="s">
        <v>174</v>
      </c>
      <c r="J12" s="105">
        <v>0</v>
      </c>
      <c r="K12" s="80">
        <f t="shared" si="0"/>
        <v>0</v>
      </c>
      <c r="L12" s="105">
        <v>0</v>
      </c>
      <c r="M12" s="80">
        <f t="shared" si="1"/>
        <v>0</v>
      </c>
      <c r="N12" s="105">
        <v>0.25</v>
      </c>
      <c r="O12" s="80">
        <f t="shared" si="2"/>
        <v>0.25</v>
      </c>
      <c r="P12" s="105">
        <v>1</v>
      </c>
      <c r="Q12" s="130">
        <f t="shared" si="3"/>
        <v>1</v>
      </c>
      <c r="R12" s="81"/>
      <c r="S12" s="82" t="e">
        <f t="shared" si="4"/>
        <v>#DIV/0!</v>
      </c>
      <c r="T12" s="75"/>
      <c r="U12" s="83"/>
      <c r="V12" s="81"/>
      <c r="W12" s="81" t="e">
        <f t="shared" si="5"/>
        <v>#DIV/0!</v>
      </c>
      <c r="X12" s="75"/>
      <c r="Y12" s="87"/>
      <c r="Z12" s="81"/>
      <c r="AA12" s="86">
        <f t="shared" si="6"/>
        <v>0</v>
      </c>
      <c r="AB12" s="75"/>
      <c r="AC12" s="83"/>
      <c r="AD12" s="81"/>
      <c r="AE12" s="81">
        <f t="shared" si="7"/>
        <v>0</v>
      </c>
      <c r="AF12" s="75"/>
      <c r="AG12" s="87"/>
    </row>
    <row r="13" spans="1:33" s="91" customFormat="1" ht="166.5" hidden="1" thickBot="1">
      <c r="A13" s="100" t="s">
        <v>89</v>
      </c>
      <c r="B13" s="100" t="s">
        <v>70</v>
      </c>
      <c r="C13" s="100" t="s">
        <v>163</v>
      </c>
      <c r="D13" s="98" t="s">
        <v>175</v>
      </c>
      <c r="E13" s="98" t="s">
        <v>176</v>
      </c>
      <c r="F13" s="101" t="s">
        <v>177</v>
      </c>
      <c r="G13" s="98" t="s">
        <v>178</v>
      </c>
      <c r="H13" s="98" t="s">
        <v>83</v>
      </c>
      <c r="I13" s="98" t="s">
        <v>179</v>
      </c>
      <c r="J13" s="105">
        <v>0.25</v>
      </c>
      <c r="K13" s="80">
        <f t="shared" si="0"/>
        <v>0.25</v>
      </c>
      <c r="L13" s="105">
        <v>0.5</v>
      </c>
      <c r="M13" s="80">
        <f t="shared" si="1"/>
        <v>0.5</v>
      </c>
      <c r="N13" s="105">
        <v>0.75</v>
      </c>
      <c r="O13" s="80">
        <f t="shared" si="2"/>
        <v>0.75</v>
      </c>
      <c r="P13" s="105">
        <v>1</v>
      </c>
      <c r="Q13" s="130">
        <f t="shared" si="3"/>
        <v>1</v>
      </c>
      <c r="R13" s="81"/>
      <c r="S13" s="85">
        <f t="shared" si="4"/>
        <v>0</v>
      </c>
      <c r="T13" s="75"/>
      <c r="U13" s="83"/>
      <c r="V13" s="81"/>
      <c r="W13" s="81">
        <f t="shared" si="5"/>
        <v>0</v>
      </c>
      <c r="X13" s="75"/>
      <c r="Y13" s="87"/>
      <c r="Z13" s="81"/>
      <c r="AA13" s="86">
        <f t="shared" si="6"/>
        <v>0</v>
      </c>
      <c r="AB13" s="75"/>
      <c r="AC13" s="83"/>
      <c r="AD13" s="81"/>
      <c r="AE13" s="81">
        <f t="shared" si="7"/>
        <v>0</v>
      </c>
      <c r="AF13" s="82"/>
      <c r="AG13" s="90"/>
    </row>
    <row r="14" spans="1:33" s="91" customFormat="1" ht="166.5" hidden="1" thickBot="1">
      <c r="A14" s="100" t="s">
        <v>89</v>
      </c>
      <c r="B14" s="97" t="s">
        <v>70</v>
      </c>
      <c r="C14" s="97" t="s">
        <v>180</v>
      </c>
      <c r="D14" s="98" t="s">
        <v>181</v>
      </c>
      <c r="E14" s="98" t="s">
        <v>182</v>
      </c>
      <c r="F14" s="98" t="s">
        <v>183</v>
      </c>
      <c r="G14" s="98" t="s">
        <v>184</v>
      </c>
      <c r="H14" s="98" t="s">
        <v>83</v>
      </c>
      <c r="I14" s="98" t="s">
        <v>174</v>
      </c>
      <c r="J14" s="105">
        <v>0.25</v>
      </c>
      <c r="K14" s="80">
        <f t="shared" si="0"/>
        <v>0.25</v>
      </c>
      <c r="L14" s="105">
        <v>0.5</v>
      </c>
      <c r="M14" s="80">
        <f t="shared" si="1"/>
        <v>0.5</v>
      </c>
      <c r="N14" s="105">
        <v>0.75</v>
      </c>
      <c r="O14" s="80">
        <f t="shared" si="2"/>
        <v>0.75</v>
      </c>
      <c r="P14" s="105">
        <v>1</v>
      </c>
      <c r="Q14" s="130">
        <f t="shared" si="3"/>
        <v>1</v>
      </c>
      <c r="R14" s="81">
        <v>0.25</v>
      </c>
      <c r="S14" s="82">
        <f t="shared" si="4"/>
        <v>1</v>
      </c>
      <c r="T14" s="75"/>
      <c r="U14" s="83"/>
      <c r="V14" s="81">
        <v>0.52</v>
      </c>
      <c r="W14" s="81">
        <f t="shared" si="5"/>
        <v>1.04</v>
      </c>
      <c r="X14" s="75"/>
      <c r="Y14" s="87"/>
      <c r="Z14" s="81"/>
      <c r="AA14" s="86">
        <f t="shared" si="6"/>
        <v>0</v>
      </c>
      <c r="AB14" s="75"/>
      <c r="AC14" s="83"/>
      <c r="AD14" s="81">
        <v>0.91</v>
      </c>
      <c r="AE14" s="81">
        <f t="shared" si="7"/>
        <v>0.91</v>
      </c>
      <c r="AF14" s="75"/>
      <c r="AG14" s="87"/>
    </row>
    <row r="15" spans="1:33" s="91" customFormat="1" ht="166.5" hidden="1" thickBot="1">
      <c r="A15" s="100" t="s">
        <v>89</v>
      </c>
      <c r="B15" s="97" t="s">
        <v>72</v>
      </c>
      <c r="C15" s="100" t="s">
        <v>154</v>
      </c>
      <c r="D15" s="98" t="s">
        <v>185</v>
      </c>
      <c r="E15" s="98" t="s">
        <v>186</v>
      </c>
      <c r="F15" s="98" t="s">
        <v>187</v>
      </c>
      <c r="G15" s="140" t="s">
        <v>188</v>
      </c>
      <c r="H15" s="98" t="s">
        <v>87</v>
      </c>
      <c r="I15" s="98" t="s">
        <v>158</v>
      </c>
      <c r="J15" s="105">
        <v>0</v>
      </c>
      <c r="K15" s="80">
        <f>J15/P15</f>
        <v>0</v>
      </c>
      <c r="L15" s="105">
        <v>0</v>
      </c>
      <c r="M15" s="80">
        <f>L15/P15</f>
        <v>0</v>
      </c>
      <c r="N15" s="105">
        <v>0.5</v>
      </c>
      <c r="O15" s="80">
        <f>N15/P15</f>
        <v>0.5</v>
      </c>
      <c r="P15" s="105">
        <v>1</v>
      </c>
      <c r="Q15" s="130">
        <f>P15/P15</f>
        <v>1</v>
      </c>
      <c r="R15" s="81"/>
      <c r="S15" s="85" t="e">
        <f>R15/K15</f>
        <v>#DIV/0!</v>
      </c>
      <c r="T15" s="75"/>
      <c r="U15" s="82"/>
      <c r="V15" s="81"/>
      <c r="W15" s="81" t="e">
        <f>V15/M15</f>
        <v>#DIV/0!</v>
      </c>
      <c r="X15" s="75"/>
      <c r="Y15" s="87"/>
      <c r="Z15" s="81"/>
      <c r="AA15" s="86">
        <f>Z15/O15</f>
        <v>0</v>
      </c>
      <c r="AB15" s="75"/>
      <c r="AC15" s="82"/>
      <c r="AD15" s="81"/>
      <c r="AE15" s="81">
        <f>AD15/Q15</f>
        <v>0</v>
      </c>
      <c r="AF15" s="82"/>
      <c r="AG15" s="90"/>
    </row>
    <row r="16" spans="1:33" s="91" customFormat="1" ht="128.25" hidden="1" thickBot="1">
      <c r="A16" s="100" t="s">
        <v>89</v>
      </c>
      <c r="B16" s="97" t="s">
        <v>72</v>
      </c>
      <c r="C16" s="97" t="s">
        <v>189</v>
      </c>
      <c r="D16" s="98" t="s">
        <v>190</v>
      </c>
      <c r="E16" s="98" t="s">
        <v>191</v>
      </c>
      <c r="F16" s="98" t="s">
        <v>192</v>
      </c>
      <c r="G16" s="98" t="s">
        <v>193</v>
      </c>
      <c r="H16" s="98" t="s">
        <v>83</v>
      </c>
      <c r="I16" s="98" t="s">
        <v>194</v>
      </c>
      <c r="J16" s="105">
        <v>0</v>
      </c>
      <c r="K16" s="80">
        <f t="shared" si="0"/>
        <v>0</v>
      </c>
      <c r="L16" s="105">
        <v>0</v>
      </c>
      <c r="M16" s="80">
        <f t="shared" si="1"/>
        <v>0</v>
      </c>
      <c r="N16" s="105">
        <v>0</v>
      </c>
      <c r="O16" s="80">
        <f t="shared" si="2"/>
        <v>0</v>
      </c>
      <c r="P16" s="105">
        <v>1</v>
      </c>
      <c r="Q16" s="130">
        <f t="shared" si="3"/>
        <v>1</v>
      </c>
      <c r="R16" s="81"/>
      <c r="S16" s="82" t="e">
        <f t="shared" si="4"/>
        <v>#DIV/0!</v>
      </c>
      <c r="T16" s="75"/>
      <c r="U16" s="83"/>
      <c r="V16" s="81"/>
      <c r="W16" s="81" t="e">
        <f t="shared" si="5"/>
        <v>#DIV/0!</v>
      </c>
      <c r="X16" s="75"/>
      <c r="Y16" s="87"/>
      <c r="Z16" s="81"/>
      <c r="AA16" s="86" t="e">
        <f t="shared" si="6"/>
        <v>#DIV/0!</v>
      </c>
      <c r="AB16" s="75"/>
      <c r="AC16" s="83"/>
      <c r="AD16" s="81"/>
      <c r="AE16" s="81">
        <f t="shared" si="7"/>
        <v>0</v>
      </c>
      <c r="AF16" s="75"/>
      <c r="AG16" s="87"/>
    </row>
    <row r="17" spans="1:33" s="91" customFormat="1" ht="77.25" hidden="1" thickBot="1">
      <c r="A17" s="117" t="s">
        <v>89</v>
      </c>
      <c r="B17" s="117" t="s">
        <v>72</v>
      </c>
      <c r="C17" s="117" t="s">
        <v>195</v>
      </c>
      <c r="D17" s="118" t="s">
        <v>196</v>
      </c>
      <c r="E17" s="118" t="s">
        <v>197</v>
      </c>
      <c r="F17" s="118" t="s">
        <v>198</v>
      </c>
      <c r="G17" s="118"/>
      <c r="H17" s="118" t="s">
        <v>83</v>
      </c>
      <c r="I17" s="118" t="s">
        <v>73</v>
      </c>
      <c r="J17" s="119">
        <v>0</v>
      </c>
      <c r="K17" s="120">
        <f t="shared" si="0"/>
        <v>0</v>
      </c>
      <c r="L17" s="119">
        <v>0</v>
      </c>
      <c r="M17" s="120">
        <f t="shared" si="1"/>
        <v>0</v>
      </c>
      <c r="N17" s="119">
        <v>0.5</v>
      </c>
      <c r="O17" s="120">
        <f t="shared" si="2"/>
        <v>0.5</v>
      </c>
      <c r="P17" s="119">
        <v>1</v>
      </c>
      <c r="Q17" s="131">
        <f t="shared" si="3"/>
        <v>1</v>
      </c>
      <c r="R17" s="81"/>
      <c r="S17" s="82" t="e">
        <f t="shared" si="4"/>
        <v>#DIV/0!</v>
      </c>
      <c r="T17" s="75"/>
      <c r="U17" s="83"/>
      <c r="V17" s="81"/>
      <c r="W17" s="81" t="e">
        <f t="shared" si="5"/>
        <v>#DIV/0!</v>
      </c>
      <c r="X17" s="75"/>
      <c r="Y17" s="87"/>
      <c r="Z17" s="81"/>
      <c r="AA17" s="86">
        <f t="shared" si="6"/>
        <v>0</v>
      </c>
      <c r="AB17" s="75"/>
      <c r="AC17" s="83"/>
      <c r="AD17" s="81"/>
      <c r="AE17" s="81">
        <f t="shared" si="7"/>
        <v>0</v>
      </c>
      <c r="AF17" s="75"/>
      <c r="AG17" s="87"/>
    </row>
    <row r="18" spans="1:33" s="91" customFormat="1" ht="76.5">
      <c r="A18" s="94" t="s">
        <v>90</v>
      </c>
      <c r="B18" s="121" t="s">
        <v>74</v>
      </c>
      <c r="C18" s="114" t="s">
        <v>199</v>
      </c>
      <c r="D18" s="95" t="s">
        <v>200</v>
      </c>
      <c r="E18" s="95" t="s">
        <v>201</v>
      </c>
      <c r="F18" s="95" t="s">
        <v>202</v>
      </c>
      <c r="G18" s="95"/>
      <c r="H18" s="95" t="s">
        <v>81</v>
      </c>
      <c r="I18" s="95" t="s">
        <v>79</v>
      </c>
      <c r="J18" s="104">
        <v>0</v>
      </c>
      <c r="K18" s="76">
        <f t="shared" si="0"/>
        <v>0</v>
      </c>
      <c r="L18" s="104">
        <v>0</v>
      </c>
      <c r="M18" s="76">
        <f t="shared" si="1"/>
        <v>0</v>
      </c>
      <c r="N18" s="104">
        <v>0</v>
      </c>
      <c r="O18" s="76">
        <f t="shared" si="2"/>
        <v>0</v>
      </c>
      <c r="P18" s="104">
        <v>1</v>
      </c>
      <c r="Q18" s="132">
        <f t="shared" si="3"/>
        <v>1</v>
      </c>
      <c r="R18" s="81"/>
      <c r="S18" s="82" t="e">
        <f t="shared" si="4"/>
        <v>#DIV/0!</v>
      </c>
      <c r="T18" s="75"/>
      <c r="U18" s="83"/>
      <c r="V18" s="81"/>
      <c r="W18" s="81" t="e">
        <f t="shared" si="5"/>
        <v>#DIV/0!</v>
      </c>
      <c r="X18" s="75"/>
      <c r="Y18" s="87"/>
      <c r="Z18" s="81"/>
      <c r="AA18" s="86" t="e">
        <f t="shared" si="6"/>
        <v>#DIV/0!</v>
      </c>
      <c r="AB18" s="75"/>
      <c r="AC18" s="83"/>
      <c r="AD18" s="81"/>
      <c r="AE18" s="81">
        <f t="shared" si="7"/>
        <v>0</v>
      </c>
      <c r="AF18" s="75"/>
      <c r="AG18" s="87"/>
    </row>
    <row r="19" spans="1:33" s="91" customFormat="1" ht="178.5">
      <c r="A19" s="96" t="s">
        <v>90</v>
      </c>
      <c r="B19" s="100" t="s">
        <v>74</v>
      </c>
      <c r="C19" s="100" t="s">
        <v>203</v>
      </c>
      <c r="D19" s="98" t="s">
        <v>204</v>
      </c>
      <c r="E19" s="98" t="s">
        <v>205</v>
      </c>
      <c r="F19" s="101" t="s">
        <v>206</v>
      </c>
      <c r="G19" s="101" t="s">
        <v>207</v>
      </c>
      <c r="H19" s="98" t="s">
        <v>77</v>
      </c>
      <c r="I19" s="98" t="s">
        <v>208</v>
      </c>
      <c r="J19" s="105">
        <v>0</v>
      </c>
      <c r="K19" s="80">
        <f t="shared" si="0"/>
        <v>0</v>
      </c>
      <c r="L19" s="105">
        <v>0</v>
      </c>
      <c r="M19" s="80">
        <f t="shared" si="1"/>
        <v>0</v>
      </c>
      <c r="N19" s="105">
        <v>0.3</v>
      </c>
      <c r="O19" s="80">
        <f t="shared" si="2"/>
        <v>0.6</v>
      </c>
      <c r="P19" s="105">
        <v>0.5</v>
      </c>
      <c r="Q19" s="130">
        <f t="shared" si="3"/>
        <v>1</v>
      </c>
      <c r="R19" s="81"/>
      <c r="S19" s="85" t="e">
        <f t="shared" si="4"/>
        <v>#DIV/0!</v>
      </c>
      <c r="T19" s="75"/>
      <c r="U19" s="83"/>
      <c r="V19" s="81"/>
      <c r="W19" s="81" t="e">
        <f t="shared" si="5"/>
        <v>#DIV/0!</v>
      </c>
      <c r="X19" s="75"/>
      <c r="Y19" s="87"/>
      <c r="Z19" s="81"/>
      <c r="AA19" s="86">
        <f t="shared" si="6"/>
        <v>0</v>
      </c>
      <c r="AB19" s="75"/>
      <c r="AC19" s="83"/>
      <c r="AD19" s="81"/>
      <c r="AE19" s="81">
        <f t="shared" si="7"/>
        <v>0</v>
      </c>
      <c r="AF19" s="82"/>
      <c r="AG19" s="90"/>
    </row>
    <row r="20" spans="1:33" s="91" customFormat="1" ht="102">
      <c r="A20" s="96" t="s">
        <v>90</v>
      </c>
      <c r="B20" s="123" t="s">
        <v>74</v>
      </c>
      <c r="C20" s="97" t="s">
        <v>209</v>
      </c>
      <c r="D20" s="98" t="s">
        <v>210</v>
      </c>
      <c r="E20" s="98" t="s">
        <v>211</v>
      </c>
      <c r="F20" s="98" t="s">
        <v>212</v>
      </c>
      <c r="G20" s="98"/>
      <c r="H20" s="98" t="s">
        <v>73</v>
      </c>
      <c r="I20" s="98" t="s">
        <v>213</v>
      </c>
      <c r="J20" s="105">
        <v>0.25</v>
      </c>
      <c r="K20" s="80">
        <f>J20/P20</f>
        <v>0.25</v>
      </c>
      <c r="L20" s="105">
        <v>0.5</v>
      </c>
      <c r="M20" s="80">
        <f>L20/P20</f>
        <v>0.5</v>
      </c>
      <c r="N20" s="105">
        <v>0.75</v>
      </c>
      <c r="O20" s="80">
        <f>N20/P20</f>
        <v>0.75</v>
      </c>
      <c r="P20" s="105">
        <v>1</v>
      </c>
      <c r="Q20" s="130">
        <f>P20/P20</f>
        <v>1</v>
      </c>
      <c r="R20" s="81"/>
      <c r="S20" s="82">
        <f>R20/K20</f>
        <v>0</v>
      </c>
      <c r="T20" s="75"/>
      <c r="U20" s="83"/>
      <c r="V20" s="81"/>
      <c r="W20" s="81">
        <f>V20/M20</f>
        <v>0</v>
      </c>
      <c r="X20" s="75"/>
      <c r="Y20" s="87"/>
      <c r="Z20" s="81"/>
      <c r="AA20" s="86">
        <f>Z20/O20</f>
        <v>0</v>
      </c>
      <c r="AB20" s="75"/>
      <c r="AC20" s="83"/>
      <c r="AD20" s="81"/>
      <c r="AE20" s="81">
        <f>AD20/Q20</f>
        <v>0</v>
      </c>
      <c r="AF20" s="75"/>
      <c r="AG20" s="87"/>
    </row>
    <row r="21" spans="1:33" s="91" customFormat="1" ht="178.5">
      <c r="A21" s="96" t="s">
        <v>90</v>
      </c>
      <c r="B21" s="100" t="s">
        <v>76</v>
      </c>
      <c r="C21" s="100" t="s">
        <v>203</v>
      </c>
      <c r="D21" s="98" t="s">
        <v>214</v>
      </c>
      <c r="E21" s="98" t="s">
        <v>215</v>
      </c>
      <c r="F21" s="101" t="s">
        <v>216</v>
      </c>
      <c r="G21" s="101" t="s">
        <v>207</v>
      </c>
      <c r="H21" s="98" t="s">
        <v>77</v>
      </c>
      <c r="I21" s="98" t="s">
        <v>217</v>
      </c>
      <c r="J21" s="105">
        <v>0</v>
      </c>
      <c r="K21" s="80">
        <f t="shared" si="0"/>
        <v>0</v>
      </c>
      <c r="L21" s="105">
        <v>0</v>
      </c>
      <c r="M21" s="80">
        <f t="shared" si="1"/>
        <v>0</v>
      </c>
      <c r="N21" s="105">
        <v>0.1</v>
      </c>
      <c r="O21" s="80">
        <f t="shared" si="2"/>
        <v>0.5</v>
      </c>
      <c r="P21" s="105">
        <v>0.2</v>
      </c>
      <c r="Q21" s="130">
        <f t="shared" si="3"/>
        <v>1</v>
      </c>
      <c r="R21" s="81"/>
      <c r="S21" s="85" t="e">
        <f t="shared" si="4"/>
        <v>#DIV/0!</v>
      </c>
      <c r="T21" s="75"/>
      <c r="U21" s="83"/>
      <c r="V21" s="81"/>
      <c r="W21" s="81" t="e">
        <f t="shared" si="5"/>
        <v>#DIV/0!</v>
      </c>
      <c r="X21" s="75"/>
      <c r="Y21" s="87"/>
      <c r="Z21" s="81"/>
      <c r="AA21" s="86">
        <f t="shared" si="6"/>
        <v>0</v>
      </c>
      <c r="AB21" s="75"/>
      <c r="AC21" s="83"/>
      <c r="AD21" s="81"/>
      <c r="AE21" s="81">
        <f t="shared" si="7"/>
        <v>0</v>
      </c>
      <c r="AF21" s="82"/>
      <c r="AG21" s="90"/>
    </row>
    <row r="22" spans="1:33" s="91" customFormat="1" ht="89.25">
      <c r="A22" s="96" t="s">
        <v>90</v>
      </c>
      <c r="B22" s="97" t="s">
        <v>76</v>
      </c>
      <c r="C22" s="97" t="s">
        <v>209</v>
      </c>
      <c r="D22" s="98" t="s">
        <v>218</v>
      </c>
      <c r="E22" s="98" t="s">
        <v>219</v>
      </c>
      <c r="F22" s="98" t="s">
        <v>220</v>
      </c>
      <c r="G22" s="98"/>
      <c r="H22" s="101" t="s">
        <v>73</v>
      </c>
      <c r="I22" s="101" t="s">
        <v>83</v>
      </c>
      <c r="J22" s="105">
        <v>0.25</v>
      </c>
      <c r="K22" s="80">
        <f t="shared" si="0"/>
        <v>0.25</v>
      </c>
      <c r="L22" s="105">
        <v>0.5</v>
      </c>
      <c r="M22" s="80">
        <f t="shared" si="1"/>
        <v>0.5</v>
      </c>
      <c r="N22" s="105">
        <v>0.75</v>
      </c>
      <c r="O22" s="80">
        <f t="shared" si="2"/>
        <v>0.75</v>
      </c>
      <c r="P22" s="105">
        <v>1</v>
      </c>
      <c r="Q22" s="130">
        <f t="shared" si="3"/>
        <v>1</v>
      </c>
      <c r="R22" s="81"/>
      <c r="S22" s="82">
        <f t="shared" si="4"/>
        <v>0</v>
      </c>
      <c r="T22" s="75"/>
      <c r="U22" s="83"/>
      <c r="V22" s="81"/>
      <c r="W22" s="81">
        <f t="shared" si="5"/>
        <v>0</v>
      </c>
      <c r="X22" s="75"/>
      <c r="Y22" s="87"/>
      <c r="Z22" s="81"/>
      <c r="AA22" s="86">
        <f t="shared" si="6"/>
        <v>0</v>
      </c>
      <c r="AB22" s="75"/>
      <c r="AC22" s="83"/>
      <c r="AD22" s="81"/>
      <c r="AE22" s="81">
        <f t="shared" si="7"/>
        <v>0</v>
      </c>
      <c r="AF22" s="75"/>
      <c r="AG22" s="87"/>
    </row>
    <row r="23" spans="1:33" s="91" customFormat="1" ht="102.75" thickBot="1">
      <c r="A23" s="107" t="s">
        <v>90</v>
      </c>
      <c r="B23" s="108" t="s">
        <v>76</v>
      </c>
      <c r="C23" s="108" t="s">
        <v>199</v>
      </c>
      <c r="D23" s="109" t="s">
        <v>221</v>
      </c>
      <c r="E23" s="109" t="s">
        <v>222</v>
      </c>
      <c r="F23" s="122" t="s">
        <v>223</v>
      </c>
      <c r="G23" s="124" t="s">
        <v>224</v>
      </c>
      <c r="H23" s="109" t="s">
        <v>81</v>
      </c>
      <c r="I23" s="109" t="s">
        <v>225</v>
      </c>
      <c r="J23" s="110">
        <v>0</v>
      </c>
      <c r="K23" s="111">
        <f t="shared" si="0"/>
        <v>0</v>
      </c>
      <c r="L23" s="110">
        <v>0</v>
      </c>
      <c r="M23" s="111">
        <f t="shared" si="1"/>
        <v>0</v>
      </c>
      <c r="N23" s="110">
        <v>0</v>
      </c>
      <c r="O23" s="111">
        <f t="shared" si="2"/>
        <v>0</v>
      </c>
      <c r="P23" s="110">
        <v>100</v>
      </c>
      <c r="Q23" s="133">
        <f t="shared" si="3"/>
        <v>1</v>
      </c>
      <c r="R23" s="81"/>
      <c r="S23" s="85" t="e">
        <f t="shared" si="4"/>
        <v>#DIV/0!</v>
      </c>
      <c r="T23" s="75"/>
      <c r="U23" s="82"/>
      <c r="V23" s="81"/>
      <c r="W23" s="81" t="e">
        <f t="shared" si="5"/>
        <v>#DIV/0!</v>
      </c>
      <c r="X23" s="75"/>
      <c r="Y23" s="87"/>
      <c r="Z23" s="81"/>
      <c r="AA23" s="86" t="e">
        <f t="shared" si="6"/>
        <v>#DIV/0!</v>
      </c>
      <c r="AB23" s="75"/>
      <c r="AC23" s="82"/>
      <c r="AD23" s="81"/>
      <c r="AE23" s="81">
        <f t="shared" si="7"/>
        <v>0</v>
      </c>
      <c r="AF23" s="82"/>
      <c r="AG23" s="90"/>
    </row>
    <row r="24" spans="1:33" s="91" customFormat="1" ht="178.5" hidden="1">
      <c r="A24" s="94" t="s">
        <v>91</v>
      </c>
      <c r="B24" s="114" t="s">
        <v>78</v>
      </c>
      <c r="C24" s="114" t="s">
        <v>154</v>
      </c>
      <c r="D24" s="95" t="s">
        <v>226</v>
      </c>
      <c r="E24" s="95" t="s">
        <v>227</v>
      </c>
      <c r="F24" s="72" t="s">
        <v>228</v>
      </c>
      <c r="G24" s="72" t="s">
        <v>229</v>
      </c>
      <c r="H24" s="95" t="s">
        <v>87</v>
      </c>
      <c r="I24" s="95" t="s">
        <v>230</v>
      </c>
      <c r="J24" s="104">
        <v>0</v>
      </c>
      <c r="K24" s="76">
        <f>J24/P24</f>
        <v>0</v>
      </c>
      <c r="L24" s="104">
        <v>0</v>
      </c>
      <c r="M24" s="76">
        <f>L24/P24</f>
        <v>0</v>
      </c>
      <c r="N24" s="104">
        <v>0.5</v>
      </c>
      <c r="O24" s="76">
        <f>N24/P24</f>
        <v>0.5</v>
      </c>
      <c r="P24" s="104">
        <v>1</v>
      </c>
      <c r="Q24" s="132">
        <f>P24/P24</f>
        <v>1</v>
      </c>
      <c r="R24" s="81"/>
      <c r="S24" s="85" t="e">
        <f>R24/K24</f>
        <v>#DIV/0!</v>
      </c>
      <c r="T24" s="75"/>
      <c r="U24" s="82"/>
      <c r="V24" s="81"/>
      <c r="W24" s="81" t="e">
        <f>V24/M24</f>
        <v>#DIV/0!</v>
      </c>
      <c r="X24" s="75"/>
      <c r="Y24" s="87"/>
      <c r="Z24" s="81"/>
      <c r="AA24" s="86">
        <f>Z24/O24</f>
        <v>0</v>
      </c>
      <c r="AB24" s="75"/>
      <c r="AC24" s="82"/>
      <c r="AD24" s="81"/>
      <c r="AE24" s="81">
        <f>AD24/Q24</f>
        <v>0</v>
      </c>
      <c r="AF24" s="82"/>
      <c r="AG24" s="90"/>
    </row>
    <row r="25" spans="1:33" s="91" customFormat="1" ht="178.5" hidden="1">
      <c r="A25" s="96" t="s">
        <v>91</v>
      </c>
      <c r="B25" s="100" t="s">
        <v>78</v>
      </c>
      <c r="C25" s="100" t="s">
        <v>231</v>
      </c>
      <c r="D25" s="98" t="s">
        <v>232</v>
      </c>
      <c r="E25" s="98" t="s">
        <v>227</v>
      </c>
      <c r="F25" s="101" t="s">
        <v>233</v>
      </c>
      <c r="G25" s="101" t="s">
        <v>229</v>
      </c>
      <c r="H25" s="98" t="s">
        <v>87</v>
      </c>
      <c r="I25" s="98" t="s">
        <v>230</v>
      </c>
      <c r="J25" s="105">
        <v>0</v>
      </c>
      <c r="K25" s="80">
        <f t="shared" si="0"/>
        <v>0</v>
      </c>
      <c r="L25" s="105">
        <v>0</v>
      </c>
      <c r="M25" s="80">
        <f t="shared" si="1"/>
        <v>0</v>
      </c>
      <c r="N25" s="105">
        <v>0.5</v>
      </c>
      <c r="O25" s="80">
        <f t="shared" si="2"/>
        <v>0.5</v>
      </c>
      <c r="P25" s="105">
        <v>1</v>
      </c>
      <c r="Q25" s="130">
        <f t="shared" si="3"/>
        <v>1</v>
      </c>
      <c r="R25" s="81"/>
      <c r="S25" s="85" t="e">
        <f t="shared" si="4"/>
        <v>#DIV/0!</v>
      </c>
      <c r="T25" s="75"/>
      <c r="U25" s="82"/>
      <c r="V25" s="81"/>
      <c r="W25" s="81" t="e">
        <f t="shared" si="5"/>
        <v>#DIV/0!</v>
      </c>
      <c r="X25" s="75"/>
      <c r="Y25" s="87"/>
      <c r="Z25" s="81"/>
      <c r="AA25" s="86">
        <f t="shared" si="6"/>
        <v>0</v>
      </c>
      <c r="AB25" s="75"/>
      <c r="AC25" s="82"/>
      <c r="AD25" s="81"/>
      <c r="AE25" s="81">
        <f t="shared" si="7"/>
        <v>0</v>
      </c>
      <c r="AF25" s="82"/>
      <c r="AG25" s="90"/>
    </row>
    <row r="26" spans="1:33" s="91" customFormat="1" ht="165.75" hidden="1">
      <c r="A26" s="96" t="s">
        <v>91</v>
      </c>
      <c r="B26" s="100" t="s">
        <v>78</v>
      </c>
      <c r="C26" s="100" t="s">
        <v>180</v>
      </c>
      <c r="D26" s="98" t="s">
        <v>234</v>
      </c>
      <c r="E26" s="98" t="s">
        <v>235</v>
      </c>
      <c r="F26" s="101" t="s">
        <v>236</v>
      </c>
      <c r="G26" s="98" t="s">
        <v>237</v>
      </c>
      <c r="H26" s="98" t="s">
        <v>83</v>
      </c>
      <c r="I26" s="98" t="s">
        <v>238</v>
      </c>
      <c r="J26" s="105">
        <v>0</v>
      </c>
      <c r="K26" s="80">
        <f t="shared" si="0"/>
        <v>0</v>
      </c>
      <c r="L26" s="105">
        <v>0</v>
      </c>
      <c r="M26" s="80">
        <f t="shared" si="1"/>
        <v>0</v>
      </c>
      <c r="N26" s="105">
        <v>0</v>
      </c>
      <c r="O26" s="80">
        <f t="shared" si="2"/>
        <v>0</v>
      </c>
      <c r="P26" s="105">
        <v>1</v>
      </c>
      <c r="Q26" s="130">
        <f t="shared" si="3"/>
        <v>1</v>
      </c>
      <c r="R26" s="81"/>
      <c r="S26" s="85" t="e">
        <f t="shared" si="4"/>
        <v>#DIV/0!</v>
      </c>
      <c r="T26" s="75"/>
      <c r="U26" s="82"/>
      <c r="V26" s="81"/>
      <c r="W26" s="81" t="e">
        <f t="shared" si="5"/>
        <v>#DIV/0!</v>
      </c>
      <c r="X26" s="75"/>
      <c r="Y26" s="87"/>
      <c r="Z26" s="81"/>
      <c r="AA26" s="86" t="e">
        <f t="shared" si="6"/>
        <v>#DIV/0!</v>
      </c>
      <c r="AB26" s="75"/>
      <c r="AC26" s="82"/>
      <c r="AD26" s="81"/>
      <c r="AE26" s="81">
        <f t="shared" si="7"/>
        <v>0</v>
      </c>
      <c r="AF26" s="82"/>
      <c r="AG26" s="90"/>
    </row>
    <row r="27" spans="1:33" s="91" customFormat="1" ht="63.75">
      <c r="A27" s="96" t="s">
        <v>91</v>
      </c>
      <c r="B27" s="100" t="s">
        <v>78</v>
      </c>
      <c r="C27" s="100" t="s">
        <v>209</v>
      </c>
      <c r="D27" s="98" t="s">
        <v>239</v>
      </c>
      <c r="E27" s="98" t="s">
        <v>240</v>
      </c>
      <c r="F27" s="101" t="s">
        <v>241</v>
      </c>
      <c r="G27" s="98"/>
      <c r="H27" s="98" t="s">
        <v>73</v>
      </c>
      <c r="I27" s="98" t="s">
        <v>83</v>
      </c>
      <c r="J27" s="105">
        <v>0</v>
      </c>
      <c r="K27" s="80">
        <f t="shared" si="0"/>
        <v>0</v>
      </c>
      <c r="L27" s="105">
        <v>0</v>
      </c>
      <c r="M27" s="80">
        <f t="shared" si="1"/>
        <v>0</v>
      </c>
      <c r="N27" s="105">
        <v>0.5</v>
      </c>
      <c r="O27" s="80">
        <f t="shared" si="2"/>
        <v>0.5</v>
      </c>
      <c r="P27" s="105">
        <v>1</v>
      </c>
      <c r="Q27" s="130">
        <f t="shared" si="3"/>
        <v>1</v>
      </c>
      <c r="R27" s="81"/>
      <c r="S27" s="85" t="e">
        <f t="shared" si="4"/>
        <v>#DIV/0!</v>
      </c>
      <c r="T27" s="75"/>
      <c r="U27" s="82"/>
      <c r="V27" s="81"/>
      <c r="W27" s="81" t="e">
        <f t="shared" si="5"/>
        <v>#DIV/0!</v>
      </c>
      <c r="X27" s="75"/>
      <c r="Y27" s="87"/>
      <c r="Z27" s="81"/>
      <c r="AA27" s="86">
        <f t="shared" si="6"/>
        <v>0</v>
      </c>
      <c r="AB27" s="75"/>
      <c r="AC27" s="82"/>
      <c r="AD27" s="81"/>
      <c r="AE27" s="81">
        <f t="shared" si="7"/>
        <v>0</v>
      </c>
      <c r="AF27" s="82"/>
      <c r="AG27" s="90"/>
    </row>
    <row r="28" spans="1:33" s="91" customFormat="1" ht="76.5">
      <c r="A28" s="96" t="s">
        <v>91</v>
      </c>
      <c r="B28" s="102" t="s">
        <v>78</v>
      </c>
      <c r="C28" s="98" t="s">
        <v>139</v>
      </c>
      <c r="D28" s="125" t="s">
        <v>242</v>
      </c>
      <c r="E28" s="125" t="s">
        <v>243</v>
      </c>
      <c r="F28" s="98" t="s">
        <v>244</v>
      </c>
      <c r="G28" s="98"/>
      <c r="H28" s="98" t="s">
        <v>79</v>
      </c>
      <c r="I28" s="98" t="s">
        <v>245</v>
      </c>
      <c r="J28" s="105">
        <v>0</v>
      </c>
      <c r="K28" s="80">
        <f t="shared" si="0"/>
        <v>0</v>
      </c>
      <c r="L28" s="105">
        <v>0</v>
      </c>
      <c r="M28" s="80">
        <f t="shared" si="1"/>
        <v>0</v>
      </c>
      <c r="N28" s="105">
        <v>0.5</v>
      </c>
      <c r="O28" s="80">
        <f t="shared" si="2"/>
        <v>0.5</v>
      </c>
      <c r="P28" s="105">
        <v>1</v>
      </c>
      <c r="Q28" s="130">
        <f t="shared" si="3"/>
        <v>1</v>
      </c>
      <c r="R28" s="81"/>
      <c r="S28" s="82" t="e">
        <f t="shared" si="4"/>
        <v>#DIV/0!</v>
      </c>
      <c r="T28" s="75"/>
      <c r="U28" s="83"/>
      <c r="V28" s="81"/>
      <c r="W28" s="81" t="e">
        <f t="shared" si="5"/>
        <v>#DIV/0!</v>
      </c>
      <c r="X28" s="75"/>
      <c r="Y28" s="87"/>
      <c r="Z28" s="81"/>
      <c r="AA28" s="86">
        <f t="shared" si="6"/>
        <v>0</v>
      </c>
      <c r="AB28" s="75"/>
      <c r="AC28" s="83"/>
      <c r="AD28" s="81"/>
      <c r="AE28" s="81">
        <f t="shared" si="7"/>
        <v>0</v>
      </c>
      <c r="AF28" s="75"/>
      <c r="AG28" s="87"/>
    </row>
    <row r="29" spans="1:33" s="91" customFormat="1" ht="114.75" hidden="1">
      <c r="A29" s="96" t="s">
        <v>91</v>
      </c>
      <c r="B29" s="100" t="s">
        <v>78</v>
      </c>
      <c r="C29" s="100" t="s">
        <v>189</v>
      </c>
      <c r="D29" s="98" t="s">
        <v>246</v>
      </c>
      <c r="E29" s="98" t="s">
        <v>247</v>
      </c>
      <c r="F29" s="101" t="s">
        <v>248</v>
      </c>
      <c r="G29" s="98" t="s">
        <v>249</v>
      </c>
      <c r="H29" s="98" t="s">
        <v>83</v>
      </c>
      <c r="I29" s="98" t="s">
        <v>250</v>
      </c>
      <c r="J29" s="105">
        <v>1</v>
      </c>
      <c r="K29" s="80">
        <f t="shared" si="0"/>
        <v>0.25</v>
      </c>
      <c r="L29" s="105">
        <v>2</v>
      </c>
      <c r="M29" s="80">
        <f t="shared" si="1"/>
        <v>0.5</v>
      </c>
      <c r="N29" s="105">
        <v>3</v>
      </c>
      <c r="O29" s="80">
        <f t="shared" si="2"/>
        <v>0.75</v>
      </c>
      <c r="P29" s="105">
        <v>4</v>
      </c>
      <c r="Q29" s="130">
        <f t="shared" si="3"/>
        <v>1</v>
      </c>
      <c r="R29" s="81"/>
      <c r="S29" s="85">
        <f t="shared" si="4"/>
        <v>0</v>
      </c>
      <c r="T29" s="75"/>
      <c r="U29" s="83"/>
      <c r="V29" s="81"/>
      <c r="W29" s="81">
        <f t="shared" si="5"/>
        <v>0</v>
      </c>
      <c r="X29" s="75"/>
      <c r="Y29" s="87"/>
      <c r="Z29" s="81"/>
      <c r="AA29" s="86">
        <f t="shared" si="6"/>
        <v>0</v>
      </c>
      <c r="AB29" s="75"/>
      <c r="AC29" s="83"/>
      <c r="AD29" s="81"/>
      <c r="AE29" s="81">
        <f t="shared" si="7"/>
        <v>0</v>
      </c>
      <c r="AF29" s="82"/>
      <c r="AG29" s="90"/>
    </row>
    <row r="30" spans="1:33" s="91" customFormat="1" ht="127.5">
      <c r="A30" s="96" t="s">
        <v>91</v>
      </c>
      <c r="B30" s="100" t="s">
        <v>78</v>
      </c>
      <c r="C30" s="100" t="s">
        <v>209</v>
      </c>
      <c r="D30" s="98" t="s">
        <v>251</v>
      </c>
      <c r="E30" s="73" t="s">
        <v>252</v>
      </c>
      <c r="F30" s="101" t="s">
        <v>253</v>
      </c>
      <c r="G30" s="98"/>
      <c r="H30" s="98" t="s">
        <v>73</v>
      </c>
      <c r="I30" s="98"/>
      <c r="J30" s="105">
        <v>0</v>
      </c>
      <c r="K30" s="80">
        <f t="shared" si="0"/>
        <v>0</v>
      </c>
      <c r="L30" s="105">
        <v>0</v>
      </c>
      <c r="M30" s="80">
        <f t="shared" si="1"/>
        <v>0</v>
      </c>
      <c r="N30" s="105">
        <v>0.5</v>
      </c>
      <c r="O30" s="80">
        <f t="shared" si="2"/>
        <v>0.5</v>
      </c>
      <c r="P30" s="105">
        <v>1</v>
      </c>
      <c r="Q30" s="130">
        <f t="shared" si="3"/>
        <v>1</v>
      </c>
      <c r="R30" s="81"/>
      <c r="S30" s="85" t="e">
        <f t="shared" si="4"/>
        <v>#DIV/0!</v>
      </c>
      <c r="T30" s="75"/>
      <c r="U30" s="83"/>
      <c r="V30" s="81"/>
      <c r="W30" s="81" t="e">
        <f t="shared" si="5"/>
        <v>#DIV/0!</v>
      </c>
      <c r="X30" s="75"/>
      <c r="Y30" s="87"/>
      <c r="Z30" s="81"/>
      <c r="AA30" s="86">
        <f t="shared" si="6"/>
        <v>0</v>
      </c>
      <c r="AB30" s="75"/>
      <c r="AC30" s="83"/>
      <c r="AD30" s="81"/>
      <c r="AE30" s="81">
        <f t="shared" si="7"/>
        <v>0</v>
      </c>
      <c r="AF30" s="82"/>
      <c r="AG30" s="90"/>
    </row>
    <row r="31" spans="1:33" s="91" customFormat="1" ht="178.5">
      <c r="A31" s="96" t="s">
        <v>91</v>
      </c>
      <c r="B31" s="100" t="s">
        <v>78</v>
      </c>
      <c r="C31" s="100" t="s">
        <v>203</v>
      </c>
      <c r="D31" s="98" t="s">
        <v>254</v>
      </c>
      <c r="E31" s="98" t="s">
        <v>255</v>
      </c>
      <c r="F31" s="101" t="s">
        <v>256</v>
      </c>
      <c r="G31" s="101" t="s">
        <v>207</v>
      </c>
      <c r="H31" s="98" t="s">
        <v>77</v>
      </c>
      <c r="I31" s="98" t="s">
        <v>257</v>
      </c>
      <c r="J31" s="105">
        <v>0</v>
      </c>
      <c r="K31" s="80">
        <f t="shared" si="0"/>
        <v>0</v>
      </c>
      <c r="L31" s="105">
        <v>0</v>
      </c>
      <c r="M31" s="80">
        <f t="shared" si="1"/>
        <v>0</v>
      </c>
      <c r="N31" s="105">
        <v>0.3</v>
      </c>
      <c r="O31" s="80">
        <f t="shared" si="2"/>
        <v>0.6</v>
      </c>
      <c r="P31" s="105">
        <v>0.5</v>
      </c>
      <c r="Q31" s="130">
        <f t="shared" si="3"/>
        <v>1</v>
      </c>
      <c r="R31" s="81"/>
      <c r="S31" s="85" t="e">
        <f t="shared" si="4"/>
        <v>#DIV/0!</v>
      </c>
      <c r="T31" s="75"/>
      <c r="U31" s="83"/>
      <c r="V31" s="81"/>
      <c r="W31" s="81" t="e">
        <f t="shared" si="5"/>
        <v>#DIV/0!</v>
      </c>
      <c r="X31" s="75"/>
      <c r="Y31" s="87"/>
      <c r="Z31" s="81"/>
      <c r="AA31" s="86">
        <f t="shared" si="6"/>
        <v>0</v>
      </c>
      <c r="AB31" s="75"/>
      <c r="AC31" s="83"/>
      <c r="AD31" s="81"/>
      <c r="AE31" s="81">
        <f t="shared" si="7"/>
        <v>0</v>
      </c>
      <c r="AF31" s="82"/>
      <c r="AG31" s="90"/>
    </row>
    <row r="32" spans="1:33" s="112" customFormat="1" ht="135">
      <c r="A32" s="96" t="s">
        <v>91</v>
      </c>
      <c r="B32" s="100" t="s">
        <v>78</v>
      </c>
      <c r="C32" s="100" t="s">
        <v>209</v>
      </c>
      <c r="D32" s="74" t="s">
        <v>258</v>
      </c>
      <c r="E32" s="73" t="s">
        <v>259</v>
      </c>
      <c r="F32" s="101" t="s">
        <v>260</v>
      </c>
      <c r="G32" s="98"/>
      <c r="H32" s="98" t="s">
        <v>73</v>
      </c>
      <c r="I32" s="98" t="s">
        <v>83</v>
      </c>
      <c r="J32" s="105">
        <v>0</v>
      </c>
      <c r="K32" s="80">
        <f t="shared" si="0"/>
        <v>0</v>
      </c>
      <c r="L32" s="105">
        <v>0</v>
      </c>
      <c r="M32" s="80">
        <f t="shared" si="1"/>
        <v>0</v>
      </c>
      <c r="N32" s="105">
        <v>1</v>
      </c>
      <c r="O32" s="80">
        <f t="shared" si="2"/>
        <v>0.5</v>
      </c>
      <c r="P32" s="105">
        <v>2</v>
      </c>
      <c r="Q32" s="130">
        <f t="shared" si="3"/>
        <v>1</v>
      </c>
      <c r="R32" s="81"/>
      <c r="S32" s="85" t="e">
        <f t="shared" si="4"/>
        <v>#DIV/0!</v>
      </c>
      <c r="T32" s="75"/>
      <c r="U32" s="83"/>
      <c r="V32" s="81"/>
      <c r="W32" s="81" t="e">
        <f t="shared" si="5"/>
        <v>#DIV/0!</v>
      </c>
      <c r="X32" s="75"/>
      <c r="Y32" s="87"/>
      <c r="Z32" s="81"/>
      <c r="AA32" s="86">
        <f t="shared" si="6"/>
        <v>0</v>
      </c>
      <c r="AB32" s="75"/>
      <c r="AC32" s="83"/>
      <c r="AD32" s="81"/>
      <c r="AE32" s="81">
        <f t="shared" si="7"/>
        <v>0</v>
      </c>
      <c r="AF32" s="82"/>
      <c r="AG32" s="90"/>
    </row>
    <row r="33" spans="1:33" s="112" customFormat="1" ht="63.75">
      <c r="A33" s="96" t="s">
        <v>91</v>
      </c>
      <c r="B33" s="100" t="s">
        <v>78</v>
      </c>
      <c r="C33" s="100" t="s">
        <v>199</v>
      </c>
      <c r="D33" s="74" t="s">
        <v>261</v>
      </c>
      <c r="E33" s="73" t="s">
        <v>262</v>
      </c>
      <c r="F33" s="101" t="s">
        <v>263</v>
      </c>
      <c r="G33" s="98"/>
      <c r="H33" s="98" t="s">
        <v>81</v>
      </c>
      <c r="I33" s="98" t="s">
        <v>83</v>
      </c>
      <c r="J33" s="105">
        <v>0</v>
      </c>
      <c r="K33" s="80">
        <f t="shared" si="0"/>
        <v>0</v>
      </c>
      <c r="L33" s="105">
        <v>0</v>
      </c>
      <c r="M33" s="80">
        <f t="shared" si="1"/>
        <v>0</v>
      </c>
      <c r="N33" s="105">
        <v>0</v>
      </c>
      <c r="O33" s="80">
        <f t="shared" si="2"/>
        <v>0</v>
      </c>
      <c r="P33" s="105">
        <v>1</v>
      </c>
      <c r="Q33" s="130">
        <f t="shared" si="3"/>
        <v>1</v>
      </c>
      <c r="R33" s="81"/>
      <c r="S33" s="85" t="e">
        <f t="shared" si="4"/>
        <v>#DIV/0!</v>
      </c>
      <c r="T33" s="75"/>
      <c r="U33" s="83"/>
      <c r="V33" s="81"/>
      <c r="W33" s="81" t="e">
        <f t="shared" si="5"/>
        <v>#DIV/0!</v>
      </c>
      <c r="X33" s="75"/>
      <c r="Y33" s="87"/>
      <c r="Z33" s="81"/>
      <c r="AA33" s="86" t="e">
        <f t="shared" si="6"/>
        <v>#DIV/0!</v>
      </c>
      <c r="AB33" s="75"/>
      <c r="AC33" s="83"/>
      <c r="AD33" s="81"/>
      <c r="AE33" s="81">
        <f t="shared" si="7"/>
        <v>0</v>
      </c>
      <c r="AF33" s="82"/>
      <c r="AG33" s="90"/>
    </row>
    <row r="34" spans="1:33" s="91" customFormat="1" ht="153" hidden="1">
      <c r="A34" s="96" t="s">
        <v>91</v>
      </c>
      <c r="B34" s="103" t="s">
        <v>80</v>
      </c>
      <c r="C34" s="103" t="s">
        <v>264</v>
      </c>
      <c r="D34" s="98" t="s">
        <v>265</v>
      </c>
      <c r="E34" s="98" t="s">
        <v>266</v>
      </c>
      <c r="F34" s="98" t="s">
        <v>267</v>
      </c>
      <c r="G34" s="98" t="s">
        <v>268</v>
      </c>
      <c r="H34" s="98" t="s">
        <v>86</v>
      </c>
      <c r="I34" s="98"/>
      <c r="J34" s="105">
        <v>0</v>
      </c>
      <c r="K34" s="80">
        <f t="shared" si="0"/>
        <v>0</v>
      </c>
      <c r="L34" s="105">
        <v>0</v>
      </c>
      <c r="M34" s="80">
        <f t="shared" si="1"/>
        <v>0</v>
      </c>
      <c r="N34" s="105">
        <v>0.5</v>
      </c>
      <c r="O34" s="80">
        <f t="shared" si="2"/>
        <v>0.5</v>
      </c>
      <c r="P34" s="105">
        <v>1</v>
      </c>
      <c r="Q34" s="130">
        <f t="shared" si="3"/>
        <v>1</v>
      </c>
      <c r="R34" s="81"/>
      <c r="S34" s="82" t="e">
        <f t="shared" si="4"/>
        <v>#DIV/0!</v>
      </c>
      <c r="T34" s="75"/>
      <c r="U34" s="83"/>
      <c r="V34" s="81"/>
      <c r="W34" s="81" t="e">
        <f t="shared" si="5"/>
        <v>#DIV/0!</v>
      </c>
      <c r="X34" s="75"/>
      <c r="Y34" s="87"/>
      <c r="Z34" s="81"/>
      <c r="AA34" s="86">
        <f t="shared" si="6"/>
        <v>0</v>
      </c>
      <c r="AB34" s="75"/>
      <c r="AC34" s="83"/>
      <c r="AD34" s="81"/>
      <c r="AE34" s="81">
        <f t="shared" si="7"/>
        <v>0</v>
      </c>
      <c r="AF34" s="75"/>
      <c r="AG34" s="87"/>
    </row>
    <row r="35" spans="1:33" s="91" customFormat="1" ht="76.5" hidden="1">
      <c r="A35" s="96" t="s">
        <v>91</v>
      </c>
      <c r="B35" s="100" t="s">
        <v>80</v>
      </c>
      <c r="C35" s="100" t="s">
        <v>269</v>
      </c>
      <c r="D35" s="101" t="s">
        <v>270</v>
      </c>
      <c r="E35" s="101" t="s">
        <v>271</v>
      </c>
      <c r="F35" s="101" t="s">
        <v>272</v>
      </c>
      <c r="G35" s="101" t="s">
        <v>273</v>
      </c>
      <c r="H35" s="98" t="s">
        <v>85</v>
      </c>
      <c r="I35" s="98"/>
      <c r="J35" s="105">
        <v>0</v>
      </c>
      <c r="K35" s="80">
        <f t="shared" si="0"/>
        <v>0</v>
      </c>
      <c r="L35" s="105">
        <v>0</v>
      </c>
      <c r="M35" s="80">
        <f t="shared" si="1"/>
        <v>0</v>
      </c>
      <c r="N35" s="105">
        <v>0.5</v>
      </c>
      <c r="O35" s="80">
        <f t="shared" si="2"/>
        <v>0.5</v>
      </c>
      <c r="P35" s="105">
        <v>1</v>
      </c>
      <c r="Q35" s="130">
        <f t="shared" si="3"/>
        <v>1</v>
      </c>
      <c r="R35" s="81"/>
      <c r="S35" s="85" t="e">
        <f t="shared" si="4"/>
        <v>#DIV/0!</v>
      </c>
      <c r="T35" s="75"/>
      <c r="U35" s="83"/>
      <c r="V35" s="81"/>
      <c r="W35" s="81" t="e">
        <f t="shared" si="5"/>
        <v>#DIV/0!</v>
      </c>
      <c r="X35" s="75"/>
      <c r="Y35" s="87"/>
      <c r="Z35" s="81"/>
      <c r="AA35" s="86">
        <f t="shared" si="6"/>
        <v>0</v>
      </c>
      <c r="AB35" s="75"/>
      <c r="AC35" s="83"/>
      <c r="AD35" s="81"/>
      <c r="AE35" s="81">
        <f t="shared" si="7"/>
        <v>0</v>
      </c>
      <c r="AF35" s="82"/>
      <c r="AG35" s="90"/>
    </row>
    <row r="36" spans="1:33" s="91" customFormat="1" ht="76.5" hidden="1">
      <c r="A36" s="96" t="s">
        <v>91</v>
      </c>
      <c r="B36" s="102" t="s">
        <v>80</v>
      </c>
      <c r="C36" s="100" t="s">
        <v>269</v>
      </c>
      <c r="D36" s="125" t="s">
        <v>274</v>
      </c>
      <c r="E36" s="125" t="s">
        <v>275</v>
      </c>
      <c r="F36" s="98" t="s">
        <v>276</v>
      </c>
      <c r="G36" s="98"/>
      <c r="H36" s="98" t="s">
        <v>85</v>
      </c>
      <c r="I36" s="98"/>
      <c r="J36" s="105">
        <v>0</v>
      </c>
      <c r="K36" s="80">
        <f t="shared" si="0"/>
        <v>0</v>
      </c>
      <c r="L36" s="105">
        <v>0.5</v>
      </c>
      <c r="M36" s="80">
        <f t="shared" si="1"/>
        <v>0.5</v>
      </c>
      <c r="N36" s="105">
        <v>0.75</v>
      </c>
      <c r="O36" s="80">
        <f t="shared" si="2"/>
        <v>0.75</v>
      </c>
      <c r="P36" s="105">
        <v>1</v>
      </c>
      <c r="Q36" s="130">
        <f t="shared" si="3"/>
        <v>1</v>
      </c>
      <c r="R36" s="81"/>
      <c r="S36" s="82" t="e">
        <f t="shared" si="4"/>
        <v>#DIV/0!</v>
      </c>
      <c r="T36" s="75"/>
      <c r="U36" s="83"/>
      <c r="V36" s="81"/>
      <c r="W36" s="81">
        <f t="shared" si="5"/>
        <v>0</v>
      </c>
      <c r="X36" s="75"/>
      <c r="Y36" s="87"/>
      <c r="Z36" s="81"/>
      <c r="AA36" s="86">
        <f t="shared" si="6"/>
        <v>0</v>
      </c>
      <c r="AB36" s="75"/>
      <c r="AC36" s="83"/>
      <c r="AD36" s="81"/>
      <c r="AE36" s="81">
        <f t="shared" si="7"/>
        <v>0</v>
      </c>
      <c r="AF36" s="75"/>
      <c r="AG36" s="87"/>
    </row>
    <row r="37" spans="1:33" s="92" customFormat="1" ht="63.75">
      <c r="A37" s="96" t="s">
        <v>91</v>
      </c>
      <c r="B37" s="102" t="s">
        <v>80</v>
      </c>
      <c r="C37" s="102" t="s">
        <v>209</v>
      </c>
      <c r="D37" s="106" t="s">
        <v>277</v>
      </c>
      <c r="E37" s="125" t="s">
        <v>278</v>
      </c>
      <c r="F37" s="98" t="s">
        <v>279</v>
      </c>
      <c r="G37" s="98"/>
      <c r="H37" s="98" t="s">
        <v>73</v>
      </c>
      <c r="I37" s="98" t="s">
        <v>213</v>
      </c>
      <c r="J37" s="105">
        <v>0</v>
      </c>
      <c r="K37" s="80">
        <f t="shared" si="0"/>
        <v>0</v>
      </c>
      <c r="L37" s="105">
        <v>0</v>
      </c>
      <c r="M37" s="80">
        <f t="shared" si="1"/>
        <v>0</v>
      </c>
      <c r="N37" s="105">
        <v>0.5</v>
      </c>
      <c r="O37" s="80">
        <f t="shared" si="2"/>
        <v>0.5</v>
      </c>
      <c r="P37" s="105">
        <v>1</v>
      </c>
      <c r="Q37" s="130">
        <f t="shared" si="3"/>
        <v>1</v>
      </c>
      <c r="R37" s="81"/>
      <c r="S37" s="82" t="e">
        <f t="shared" si="4"/>
        <v>#DIV/0!</v>
      </c>
      <c r="T37" s="75"/>
      <c r="U37" s="83"/>
      <c r="V37" s="81"/>
      <c r="W37" s="81" t="e">
        <f t="shared" si="5"/>
        <v>#DIV/0!</v>
      </c>
      <c r="X37" s="75"/>
      <c r="Y37" s="87"/>
      <c r="Z37" s="81"/>
      <c r="AA37" s="86">
        <f t="shared" si="6"/>
        <v>0</v>
      </c>
      <c r="AB37" s="75"/>
      <c r="AC37" s="83"/>
      <c r="AD37" s="81"/>
      <c r="AE37" s="81">
        <f t="shared" si="7"/>
        <v>0</v>
      </c>
      <c r="AF37" s="75"/>
      <c r="AG37" s="87"/>
    </row>
    <row r="38" spans="1:33" s="113" customFormat="1" ht="63.75">
      <c r="A38" s="96" t="s">
        <v>91</v>
      </c>
      <c r="B38" s="102" t="s">
        <v>80</v>
      </c>
      <c r="C38" s="102" t="s">
        <v>209</v>
      </c>
      <c r="D38" s="98" t="s">
        <v>280</v>
      </c>
      <c r="E38" s="125" t="s">
        <v>278</v>
      </c>
      <c r="F38" s="98" t="s">
        <v>281</v>
      </c>
      <c r="G38" s="98"/>
      <c r="H38" s="98" t="s">
        <v>73</v>
      </c>
      <c r="I38" s="98" t="s">
        <v>213</v>
      </c>
      <c r="J38" s="105">
        <v>0</v>
      </c>
      <c r="K38" s="80">
        <f t="shared" si="0"/>
        <v>0</v>
      </c>
      <c r="L38" s="105">
        <v>0</v>
      </c>
      <c r="M38" s="80">
        <f t="shared" si="1"/>
        <v>0</v>
      </c>
      <c r="N38" s="105">
        <v>0.5</v>
      </c>
      <c r="O38" s="80">
        <f t="shared" si="2"/>
        <v>0.5</v>
      </c>
      <c r="P38" s="105">
        <v>1</v>
      </c>
      <c r="Q38" s="130">
        <f t="shared" si="3"/>
        <v>1</v>
      </c>
      <c r="R38" s="81"/>
      <c r="S38" s="82" t="e">
        <f t="shared" si="4"/>
        <v>#DIV/0!</v>
      </c>
      <c r="T38" s="75"/>
      <c r="U38" s="82"/>
      <c r="V38" s="81"/>
      <c r="W38" s="81" t="e">
        <f t="shared" si="5"/>
        <v>#DIV/0!</v>
      </c>
      <c r="X38" s="75"/>
      <c r="Y38" s="87"/>
      <c r="Z38" s="81"/>
      <c r="AA38" s="86">
        <f t="shared" si="6"/>
        <v>0</v>
      </c>
      <c r="AB38" s="75"/>
      <c r="AC38" s="82"/>
      <c r="AD38" s="81"/>
      <c r="AE38" s="81">
        <f t="shared" si="7"/>
        <v>0</v>
      </c>
      <c r="AF38" s="75"/>
      <c r="AG38" s="87"/>
    </row>
    <row r="39" spans="1:33" s="113" customFormat="1" ht="76.5" hidden="1">
      <c r="A39" s="96" t="s">
        <v>91</v>
      </c>
      <c r="B39" s="102" t="s">
        <v>80</v>
      </c>
      <c r="C39" s="100" t="s">
        <v>269</v>
      </c>
      <c r="D39" s="98" t="s">
        <v>282</v>
      </c>
      <c r="E39" s="98" t="s">
        <v>283</v>
      </c>
      <c r="F39" s="98" t="s">
        <v>284</v>
      </c>
      <c r="G39" s="98"/>
      <c r="H39" s="98" t="s">
        <v>85</v>
      </c>
      <c r="I39" s="98"/>
      <c r="J39" s="105">
        <v>0.25</v>
      </c>
      <c r="K39" s="80">
        <f t="shared" si="0"/>
        <v>0.25</v>
      </c>
      <c r="L39" s="105">
        <v>0.5</v>
      </c>
      <c r="M39" s="80">
        <f t="shared" si="1"/>
        <v>0.5</v>
      </c>
      <c r="N39" s="105">
        <v>0.75</v>
      </c>
      <c r="O39" s="80">
        <f t="shared" si="2"/>
        <v>0.75</v>
      </c>
      <c r="P39" s="105">
        <v>1</v>
      </c>
      <c r="Q39" s="130">
        <f t="shared" si="3"/>
        <v>1</v>
      </c>
      <c r="R39" s="81"/>
      <c r="S39" s="82">
        <f t="shared" si="4"/>
        <v>0</v>
      </c>
      <c r="T39" s="75"/>
      <c r="U39" s="82"/>
      <c r="V39" s="81"/>
      <c r="W39" s="81">
        <f t="shared" si="5"/>
        <v>0</v>
      </c>
      <c r="X39" s="75"/>
      <c r="Y39" s="87"/>
      <c r="Z39" s="81"/>
      <c r="AA39" s="86">
        <f>Z39/O39</f>
        <v>0</v>
      </c>
      <c r="AB39" s="75"/>
      <c r="AC39" s="82"/>
      <c r="AD39" s="81"/>
      <c r="AE39" s="81">
        <f t="shared" si="7"/>
        <v>0</v>
      </c>
      <c r="AF39" s="75"/>
      <c r="AG39" s="87"/>
    </row>
    <row r="40" spans="1:33" s="113" customFormat="1" ht="165.75" hidden="1">
      <c r="A40" s="96" t="s">
        <v>91</v>
      </c>
      <c r="B40" s="102" t="s">
        <v>80</v>
      </c>
      <c r="C40" s="102" t="s">
        <v>209</v>
      </c>
      <c r="D40" s="98" t="s">
        <v>285</v>
      </c>
      <c r="E40" s="125" t="s">
        <v>286</v>
      </c>
      <c r="F40" s="98" t="s">
        <v>287</v>
      </c>
      <c r="G40" s="98"/>
      <c r="H40" s="98" t="s">
        <v>71</v>
      </c>
      <c r="I40" s="98" t="s">
        <v>288</v>
      </c>
      <c r="J40" s="105">
        <v>0</v>
      </c>
      <c r="K40" s="80">
        <f t="shared" si="0"/>
        <v>0</v>
      </c>
      <c r="L40" s="128">
        <v>0</v>
      </c>
      <c r="M40" s="80">
        <v>0</v>
      </c>
      <c r="N40" s="105">
        <v>0</v>
      </c>
      <c r="O40" s="80">
        <f t="shared" si="2"/>
        <v>0</v>
      </c>
      <c r="P40" s="105">
        <v>1</v>
      </c>
      <c r="Q40" s="130">
        <f t="shared" si="3"/>
        <v>1</v>
      </c>
      <c r="R40" s="81"/>
      <c r="S40" s="82" t="e">
        <f t="shared" si="4"/>
        <v>#DIV/0!</v>
      </c>
      <c r="T40" s="75"/>
      <c r="U40" s="82"/>
      <c r="V40" s="81"/>
      <c r="W40" s="81" t="e">
        <f t="shared" si="5"/>
        <v>#DIV/0!</v>
      </c>
      <c r="X40" s="75"/>
      <c r="Y40" s="87"/>
      <c r="Z40" s="81"/>
      <c r="AA40" s="86" t="e">
        <f>Z40/O40</f>
        <v>#DIV/0!</v>
      </c>
      <c r="AB40" s="75"/>
      <c r="AC40" s="82"/>
      <c r="AD40" s="81"/>
      <c r="AE40" s="81">
        <f t="shared" si="7"/>
        <v>0</v>
      </c>
      <c r="AF40" s="75"/>
      <c r="AG40" s="87"/>
    </row>
    <row r="41" spans="1:33" s="113" customFormat="1" ht="165.75" hidden="1">
      <c r="A41" s="96" t="s">
        <v>91</v>
      </c>
      <c r="B41" s="100" t="s">
        <v>82</v>
      </c>
      <c r="C41" s="100" t="s">
        <v>163</v>
      </c>
      <c r="D41" s="98" t="s">
        <v>289</v>
      </c>
      <c r="E41" s="98" t="s">
        <v>290</v>
      </c>
      <c r="F41" s="101" t="s">
        <v>291</v>
      </c>
      <c r="G41" s="98"/>
      <c r="H41" s="98" t="s">
        <v>83</v>
      </c>
      <c r="I41" s="98" t="s">
        <v>292</v>
      </c>
      <c r="J41" s="105">
        <v>0</v>
      </c>
      <c r="K41" s="80">
        <f t="shared" ref="K41:K46" si="12">J41/P41</f>
        <v>0</v>
      </c>
      <c r="L41" s="105">
        <v>0</v>
      </c>
      <c r="M41" s="80">
        <f t="shared" ref="M41:M46" si="13">L41/P41</f>
        <v>0</v>
      </c>
      <c r="N41" s="105">
        <v>0.5</v>
      </c>
      <c r="O41" s="80">
        <f t="shared" ref="O41:O46" si="14">N41/P41</f>
        <v>0.5</v>
      </c>
      <c r="P41" s="105">
        <v>1</v>
      </c>
      <c r="Q41" s="130">
        <f t="shared" ref="Q41:Q46" si="15">P41/P41</f>
        <v>1</v>
      </c>
      <c r="R41" s="81"/>
      <c r="S41" s="82" t="e">
        <f t="shared" ref="S41:S46" si="16">R41/K41</f>
        <v>#DIV/0!</v>
      </c>
      <c r="T41" s="75"/>
      <c r="U41" s="82"/>
      <c r="V41" s="81"/>
      <c r="W41" s="81" t="e">
        <f t="shared" ref="W41:W46" si="17">V41/M41</f>
        <v>#DIV/0!</v>
      </c>
      <c r="X41" s="75"/>
      <c r="Y41" s="87"/>
      <c r="Z41" s="81"/>
      <c r="AA41" s="86">
        <f t="shared" ref="AA41:AA46" si="18">Z41/O41</f>
        <v>0</v>
      </c>
      <c r="AB41" s="75"/>
      <c r="AC41" s="82"/>
      <c r="AD41" s="81"/>
      <c r="AE41" s="81">
        <f t="shared" ref="AE41:AE46" si="19">AD41/Q41</f>
        <v>0</v>
      </c>
      <c r="AF41" s="75"/>
      <c r="AG41" s="87"/>
    </row>
    <row r="42" spans="1:33" s="113" customFormat="1" ht="165.75" hidden="1">
      <c r="A42" s="96" t="s">
        <v>91</v>
      </c>
      <c r="B42" s="100" t="s">
        <v>82</v>
      </c>
      <c r="C42" s="100" t="s">
        <v>163</v>
      </c>
      <c r="D42" s="98" t="s">
        <v>293</v>
      </c>
      <c r="E42" s="98" t="s">
        <v>294</v>
      </c>
      <c r="F42" s="98" t="s">
        <v>295</v>
      </c>
      <c r="G42" s="98"/>
      <c r="H42" s="98" t="s">
        <v>83</v>
      </c>
      <c r="I42" s="98" t="s">
        <v>292</v>
      </c>
      <c r="J42" s="105">
        <v>0</v>
      </c>
      <c r="K42" s="80">
        <f t="shared" si="12"/>
        <v>0</v>
      </c>
      <c r="L42" s="105">
        <v>0</v>
      </c>
      <c r="M42" s="80">
        <f t="shared" si="13"/>
        <v>0</v>
      </c>
      <c r="N42" s="105">
        <v>0.5</v>
      </c>
      <c r="O42" s="80">
        <f t="shared" si="14"/>
        <v>0.5</v>
      </c>
      <c r="P42" s="105">
        <v>1</v>
      </c>
      <c r="Q42" s="130">
        <f t="shared" si="15"/>
        <v>1</v>
      </c>
      <c r="R42" s="81"/>
      <c r="S42" s="82" t="e">
        <f t="shared" si="16"/>
        <v>#DIV/0!</v>
      </c>
      <c r="T42" s="75"/>
      <c r="U42" s="82"/>
      <c r="V42" s="81"/>
      <c r="W42" s="81" t="e">
        <f t="shared" si="17"/>
        <v>#DIV/0!</v>
      </c>
      <c r="X42" s="75"/>
      <c r="Y42" s="87"/>
      <c r="Z42" s="81"/>
      <c r="AA42" s="86">
        <f t="shared" si="18"/>
        <v>0</v>
      </c>
      <c r="AB42" s="75"/>
      <c r="AC42" s="82"/>
      <c r="AD42" s="81"/>
      <c r="AE42" s="81">
        <f t="shared" si="19"/>
        <v>0</v>
      </c>
      <c r="AF42" s="75"/>
      <c r="AG42" s="87"/>
    </row>
    <row r="43" spans="1:33" s="113" customFormat="1" ht="165.75" hidden="1">
      <c r="A43" s="96" t="s">
        <v>91</v>
      </c>
      <c r="B43" s="100" t="s">
        <v>82</v>
      </c>
      <c r="C43" s="100" t="s">
        <v>163</v>
      </c>
      <c r="D43" s="98" t="s">
        <v>296</v>
      </c>
      <c r="E43" s="98" t="s">
        <v>297</v>
      </c>
      <c r="F43" s="101" t="s">
        <v>298</v>
      </c>
      <c r="G43" s="98"/>
      <c r="H43" s="98" t="s">
        <v>83</v>
      </c>
      <c r="I43" s="98" t="s">
        <v>292</v>
      </c>
      <c r="J43" s="105">
        <v>0</v>
      </c>
      <c r="K43" s="80">
        <f t="shared" si="12"/>
        <v>0</v>
      </c>
      <c r="L43" s="105">
        <v>0</v>
      </c>
      <c r="M43" s="80">
        <f t="shared" si="13"/>
        <v>0</v>
      </c>
      <c r="N43" s="105">
        <v>0.5</v>
      </c>
      <c r="O43" s="80">
        <f t="shared" si="14"/>
        <v>0.5</v>
      </c>
      <c r="P43" s="105">
        <v>1</v>
      </c>
      <c r="Q43" s="130">
        <f t="shared" si="15"/>
        <v>1</v>
      </c>
      <c r="R43" s="81"/>
      <c r="S43" s="85" t="e">
        <f t="shared" si="16"/>
        <v>#DIV/0!</v>
      </c>
      <c r="T43" s="75"/>
      <c r="U43" s="82"/>
      <c r="V43" s="81"/>
      <c r="W43" s="81" t="e">
        <f t="shared" si="17"/>
        <v>#DIV/0!</v>
      </c>
      <c r="X43" s="75"/>
      <c r="Y43" s="87"/>
      <c r="Z43" s="81"/>
      <c r="AA43" s="86">
        <f t="shared" si="18"/>
        <v>0</v>
      </c>
      <c r="AB43" s="75"/>
      <c r="AC43" s="82"/>
      <c r="AD43" s="81"/>
      <c r="AE43" s="81">
        <f t="shared" si="19"/>
        <v>0</v>
      </c>
      <c r="AF43" s="82"/>
      <c r="AG43" s="90"/>
    </row>
    <row r="44" spans="1:33" s="113" customFormat="1" ht="114.75" hidden="1">
      <c r="A44" s="96" t="s">
        <v>91</v>
      </c>
      <c r="B44" s="100" t="s">
        <v>82</v>
      </c>
      <c r="C44" s="100" t="s">
        <v>299</v>
      </c>
      <c r="D44" s="98" t="s">
        <v>300</v>
      </c>
      <c r="E44" s="98" t="s">
        <v>301</v>
      </c>
      <c r="F44" s="98" t="s">
        <v>302</v>
      </c>
      <c r="G44" s="98"/>
      <c r="H44" s="98" t="s">
        <v>83</v>
      </c>
      <c r="I44" s="98" t="s">
        <v>303</v>
      </c>
      <c r="J44" s="105">
        <v>0.25</v>
      </c>
      <c r="K44" s="80">
        <f t="shared" si="12"/>
        <v>0.25</v>
      </c>
      <c r="L44" s="105">
        <v>0.5</v>
      </c>
      <c r="M44" s="80">
        <f t="shared" si="13"/>
        <v>0.5</v>
      </c>
      <c r="N44" s="105">
        <v>0.75</v>
      </c>
      <c r="O44" s="80">
        <f t="shared" si="14"/>
        <v>0.75</v>
      </c>
      <c r="P44" s="105">
        <v>1</v>
      </c>
      <c r="Q44" s="130">
        <f t="shared" si="15"/>
        <v>1</v>
      </c>
      <c r="R44" s="81"/>
      <c r="S44" s="82">
        <f t="shared" si="16"/>
        <v>0</v>
      </c>
      <c r="T44" s="75"/>
      <c r="U44" s="82"/>
      <c r="V44" s="81"/>
      <c r="W44" s="81">
        <f t="shared" si="17"/>
        <v>0</v>
      </c>
      <c r="X44" s="75"/>
      <c r="Y44" s="87"/>
      <c r="Z44" s="81"/>
      <c r="AA44" s="86">
        <f t="shared" si="18"/>
        <v>0</v>
      </c>
      <c r="AB44" s="75"/>
      <c r="AC44" s="82"/>
      <c r="AD44" s="81"/>
      <c r="AE44" s="81">
        <f t="shared" si="19"/>
        <v>0</v>
      </c>
      <c r="AF44" s="75"/>
      <c r="AG44" s="87"/>
    </row>
    <row r="45" spans="1:33" s="113" customFormat="1" ht="63.75">
      <c r="A45" s="96" t="s">
        <v>91</v>
      </c>
      <c r="B45" s="100" t="s">
        <v>82</v>
      </c>
      <c r="C45" s="100" t="s">
        <v>304</v>
      </c>
      <c r="D45" s="98" t="s">
        <v>305</v>
      </c>
      <c r="E45" s="125" t="s">
        <v>306</v>
      </c>
      <c r="F45" s="101" t="s">
        <v>307</v>
      </c>
      <c r="G45" s="101"/>
      <c r="H45" s="98" t="s">
        <v>75</v>
      </c>
      <c r="I45" s="99"/>
      <c r="J45" s="105">
        <v>0</v>
      </c>
      <c r="K45" s="80">
        <f t="shared" si="12"/>
        <v>0</v>
      </c>
      <c r="L45" s="105">
        <v>0</v>
      </c>
      <c r="M45" s="80">
        <f t="shared" si="13"/>
        <v>0</v>
      </c>
      <c r="N45" s="105">
        <v>0.5</v>
      </c>
      <c r="O45" s="80">
        <f t="shared" si="14"/>
        <v>0.5</v>
      </c>
      <c r="P45" s="105">
        <v>1</v>
      </c>
      <c r="Q45" s="130">
        <f t="shared" si="15"/>
        <v>1</v>
      </c>
      <c r="R45" s="81"/>
      <c r="S45" s="85" t="e">
        <f t="shared" si="16"/>
        <v>#DIV/0!</v>
      </c>
      <c r="T45" s="75"/>
      <c r="U45" s="82"/>
      <c r="V45" s="81"/>
      <c r="W45" s="81" t="e">
        <f t="shared" si="17"/>
        <v>#DIV/0!</v>
      </c>
      <c r="X45" s="75"/>
      <c r="Y45" s="87"/>
      <c r="Z45" s="81"/>
      <c r="AA45" s="86">
        <f t="shared" si="18"/>
        <v>0</v>
      </c>
      <c r="AB45" s="75"/>
      <c r="AC45" s="82"/>
      <c r="AD45" s="81"/>
      <c r="AE45" s="81">
        <f t="shared" si="19"/>
        <v>0</v>
      </c>
      <c r="AF45" s="82"/>
      <c r="AG45" s="90"/>
    </row>
    <row r="46" spans="1:33" s="113" customFormat="1" ht="115.5" hidden="1" thickBot="1">
      <c r="A46" s="107" t="s">
        <v>91</v>
      </c>
      <c r="B46" s="108" t="s">
        <v>82</v>
      </c>
      <c r="C46" s="108" t="s">
        <v>189</v>
      </c>
      <c r="D46" s="109" t="s">
        <v>308</v>
      </c>
      <c r="E46" s="109" t="s">
        <v>309</v>
      </c>
      <c r="F46" s="115" t="s">
        <v>310</v>
      </c>
      <c r="G46" s="109"/>
      <c r="H46" s="109" t="s">
        <v>83</v>
      </c>
      <c r="I46" s="109" t="s">
        <v>311</v>
      </c>
      <c r="J46" s="110">
        <v>0</v>
      </c>
      <c r="K46" s="111">
        <f t="shared" si="12"/>
        <v>0</v>
      </c>
      <c r="L46" s="110">
        <v>0</v>
      </c>
      <c r="M46" s="111">
        <f t="shared" si="13"/>
        <v>0</v>
      </c>
      <c r="N46" s="110">
        <v>0.5</v>
      </c>
      <c r="O46" s="111">
        <f t="shared" si="14"/>
        <v>0.5</v>
      </c>
      <c r="P46" s="110">
        <v>1</v>
      </c>
      <c r="Q46" s="133">
        <f t="shared" si="15"/>
        <v>1</v>
      </c>
      <c r="R46" s="81"/>
      <c r="S46" s="82" t="e">
        <f t="shared" si="16"/>
        <v>#DIV/0!</v>
      </c>
      <c r="T46" s="75"/>
      <c r="U46" s="82"/>
      <c r="V46" s="81"/>
      <c r="W46" s="81" t="e">
        <f t="shared" si="17"/>
        <v>#DIV/0!</v>
      </c>
      <c r="X46" s="75"/>
      <c r="Y46" s="87"/>
      <c r="Z46" s="81"/>
      <c r="AA46" s="86">
        <f t="shared" si="18"/>
        <v>0</v>
      </c>
      <c r="AB46" s="75"/>
      <c r="AC46" s="82"/>
      <c r="AD46" s="81"/>
      <c r="AE46" s="81">
        <f t="shared" si="19"/>
        <v>0</v>
      </c>
      <c r="AF46" s="75"/>
      <c r="AG46" s="87"/>
    </row>
    <row r="47" spans="1:33" s="113" customFormat="1" ht="114.75" hidden="1">
      <c r="A47" s="94" t="s">
        <v>92</v>
      </c>
      <c r="B47" s="114" t="s">
        <v>84</v>
      </c>
      <c r="C47" s="114" t="s">
        <v>312</v>
      </c>
      <c r="D47" s="72" t="s">
        <v>313</v>
      </c>
      <c r="E47" s="127" t="s">
        <v>314</v>
      </c>
      <c r="F47" s="72" t="s">
        <v>315</v>
      </c>
      <c r="G47" s="72"/>
      <c r="H47" s="95" t="s">
        <v>87</v>
      </c>
      <c r="I47" s="95" t="s">
        <v>316</v>
      </c>
      <c r="J47" s="104">
        <v>0</v>
      </c>
      <c r="K47" s="76">
        <f t="shared" si="0"/>
        <v>0</v>
      </c>
      <c r="L47" s="104">
        <v>0</v>
      </c>
      <c r="M47" s="76">
        <f t="shared" ref="M47:M50" si="20">L47/P47</f>
        <v>0</v>
      </c>
      <c r="N47" s="104">
        <v>0.5</v>
      </c>
      <c r="O47" s="76">
        <f t="shared" si="2"/>
        <v>0.5</v>
      </c>
      <c r="P47" s="104">
        <v>1</v>
      </c>
      <c r="Q47" s="132">
        <f t="shared" si="3"/>
        <v>1</v>
      </c>
      <c r="R47" s="81"/>
      <c r="S47" s="82" t="e">
        <f t="shared" si="4"/>
        <v>#DIV/0!</v>
      </c>
      <c r="T47" s="75"/>
      <c r="U47" s="82"/>
      <c r="V47" s="81"/>
      <c r="W47" s="81" t="e">
        <f t="shared" si="5"/>
        <v>#DIV/0!</v>
      </c>
      <c r="X47" s="75"/>
      <c r="Y47" s="87"/>
      <c r="Z47" s="81"/>
      <c r="AA47" s="86">
        <f t="shared" si="6"/>
        <v>0</v>
      </c>
      <c r="AB47" s="75"/>
      <c r="AC47" s="82"/>
      <c r="AD47" s="81"/>
      <c r="AE47" s="81">
        <f t="shared" si="7"/>
        <v>0</v>
      </c>
      <c r="AF47" s="75"/>
      <c r="AG47" s="87"/>
    </row>
    <row r="48" spans="1:33" s="113" customFormat="1" ht="267.75" hidden="1">
      <c r="A48" s="96" t="s">
        <v>92</v>
      </c>
      <c r="B48" s="100" t="s">
        <v>84</v>
      </c>
      <c r="C48" s="100" t="s">
        <v>189</v>
      </c>
      <c r="D48" s="98" t="s">
        <v>317</v>
      </c>
      <c r="E48" s="98" t="s">
        <v>318</v>
      </c>
      <c r="F48" s="101" t="s">
        <v>319</v>
      </c>
      <c r="G48" s="98" t="s">
        <v>320</v>
      </c>
      <c r="H48" s="98" t="s">
        <v>83</v>
      </c>
      <c r="I48" s="98" t="s">
        <v>321</v>
      </c>
      <c r="J48" s="105">
        <v>0</v>
      </c>
      <c r="K48" s="80">
        <f t="shared" si="0"/>
        <v>0</v>
      </c>
      <c r="L48" s="105">
        <v>0</v>
      </c>
      <c r="M48" s="80">
        <f t="shared" si="20"/>
        <v>0</v>
      </c>
      <c r="N48" s="105">
        <v>0.5</v>
      </c>
      <c r="O48" s="80">
        <f t="shared" si="2"/>
        <v>0.5</v>
      </c>
      <c r="P48" s="105">
        <v>1</v>
      </c>
      <c r="Q48" s="130">
        <f t="shared" si="3"/>
        <v>1</v>
      </c>
      <c r="R48" s="81"/>
      <c r="S48" s="85" t="e">
        <f t="shared" si="4"/>
        <v>#DIV/0!</v>
      </c>
      <c r="T48" s="75"/>
      <c r="U48" s="82"/>
      <c r="V48" s="81"/>
      <c r="W48" s="81" t="e">
        <f t="shared" si="5"/>
        <v>#DIV/0!</v>
      </c>
      <c r="X48" s="75"/>
      <c r="Y48" s="87"/>
      <c r="Z48" s="81"/>
      <c r="AA48" s="86">
        <f t="shared" si="6"/>
        <v>0</v>
      </c>
      <c r="AB48" s="75"/>
      <c r="AC48" s="82"/>
      <c r="AD48" s="81"/>
      <c r="AE48" s="81">
        <f t="shared" si="7"/>
        <v>0</v>
      </c>
      <c r="AF48" s="82"/>
      <c r="AG48" s="90"/>
    </row>
    <row r="49" spans="1:33" s="113" customFormat="1" ht="114.75" hidden="1">
      <c r="A49" s="96" t="s">
        <v>92</v>
      </c>
      <c r="B49" s="100" t="s">
        <v>84</v>
      </c>
      <c r="C49" s="100" t="s">
        <v>269</v>
      </c>
      <c r="D49" s="101" t="s">
        <v>322</v>
      </c>
      <c r="E49" s="126" t="s">
        <v>323</v>
      </c>
      <c r="F49" s="101" t="s">
        <v>324</v>
      </c>
      <c r="G49" s="101" t="s">
        <v>273</v>
      </c>
      <c r="H49" s="98" t="s">
        <v>85</v>
      </c>
      <c r="I49" s="98"/>
      <c r="J49" s="105">
        <v>0</v>
      </c>
      <c r="K49" s="80">
        <f t="shared" si="0"/>
        <v>0</v>
      </c>
      <c r="L49" s="105">
        <v>0</v>
      </c>
      <c r="M49" s="80">
        <f t="shared" si="20"/>
        <v>0</v>
      </c>
      <c r="N49" s="105">
        <v>0.7</v>
      </c>
      <c r="O49" s="80">
        <f t="shared" si="2"/>
        <v>0.7</v>
      </c>
      <c r="P49" s="105">
        <v>1</v>
      </c>
      <c r="Q49" s="130">
        <f t="shared" si="3"/>
        <v>1</v>
      </c>
      <c r="R49" s="81"/>
      <c r="S49" s="85" t="e">
        <f t="shared" si="4"/>
        <v>#DIV/0!</v>
      </c>
      <c r="T49" s="75"/>
      <c r="U49" s="82"/>
      <c r="V49" s="81"/>
      <c r="W49" s="81" t="e">
        <f t="shared" si="5"/>
        <v>#DIV/0!</v>
      </c>
      <c r="X49" s="75"/>
      <c r="Y49" s="87"/>
      <c r="Z49" s="81"/>
      <c r="AA49" s="86">
        <f t="shared" si="6"/>
        <v>0</v>
      </c>
      <c r="AB49" s="75"/>
      <c r="AC49" s="82"/>
      <c r="AD49" s="81"/>
      <c r="AE49" s="81">
        <f t="shared" si="7"/>
        <v>0</v>
      </c>
      <c r="AF49" s="82"/>
      <c r="AG49" s="90"/>
    </row>
    <row r="50" spans="1:33" s="113" customFormat="1" ht="115.5" hidden="1" thickBot="1">
      <c r="A50" s="107" t="s">
        <v>92</v>
      </c>
      <c r="B50" s="116" t="s">
        <v>84</v>
      </c>
      <c r="C50" s="108" t="s">
        <v>189</v>
      </c>
      <c r="D50" s="109" t="s">
        <v>325</v>
      </c>
      <c r="E50" s="109" t="s">
        <v>326</v>
      </c>
      <c r="F50" s="115" t="s">
        <v>327</v>
      </c>
      <c r="G50" s="109" t="s">
        <v>328</v>
      </c>
      <c r="H50" s="109" t="s">
        <v>83</v>
      </c>
      <c r="I50" s="109" t="s">
        <v>329</v>
      </c>
      <c r="J50" s="110">
        <v>0</v>
      </c>
      <c r="K50" s="111">
        <f t="shared" si="0"/>
        <v>0</v>
      </c>
      <c r="L50" s="110">
        <v>0</v>
      </c>
      <c r="M50" s="111">
        <f t="shared" si="20"/>
        <v>0</v>
      </c>
      <c r="N50" s="110">
        <v>0.5</v>
      </c>
      <c r="O50" s="111">
        <f t="shared" si="2"/>
        <v>0.5</v>
      </c>
      <c r="P50" s="110">
        <v>1</v>
      </c>
      <c r="Q50" s="133">
        <f t="shared" si="3"/>
        <v>1</v>
      </c>
      <c r="R50" s="134"/>
      <c r="S50" s="135" t="e">
        <f t="shared" si="4"/>
        <v>#DIV/0!</v>
      </c>
      <c r="T50" s="136"/>
      <c r="U50" s="135"/>
      <c r="V50" s="134"/>
      <c r="W50" s="134" t="e">
        <f t="shared" si="5"/>
        <v>#DIV/0!</v>
      </c>
      <c r="X50" s="136"/>
      <c r="Y50" s="137"/>
      <c r="Z50" s="134"/>
      <c r="AA50" s="138">
        <f t="shared" si="6"/>
        <v>0</v>
      </c>
      <c r="AB50" s="136"/>
      <c r="AC50" s="135"/>
      <c r="AD50" s="134"/>
      <c r="AE50" s="134">
        <f t="shared" si="7"/>
        <v>0</v>
      </c>
      <c r="AF50" s="136"/>
      <c r="AG50" s="137"/>
    </row>
    <row r="51" spans="1:33" ht="13.5" thickBot="1"/>
    <row r="52" spans="1:33">
      <c r="A52" s="177" t="s">
        <v>330</v>
      </c>
      <c r="B52" s="178"/>
      <c r="C52" s="178"/>
      <c r="D52" s="178"/>
      <c r="E52" s="179"/>
    </row>
    <row r="53" spans="1:33" ht="14.25">
      <c r="A53" s="180" t="s">
        <v>331</v>
      </c>
      <c r="B53" s="181"/>
      <c r="C53" s="181"/>
      <c r="D53" s="181"/>
      <c r="E53" s="182"/>
    </row>
    <row r="54" spans="1:33" ht="14.25">
      <c r="A54" s="183" t="s">
        <v>332</v>
      </c>
      <c r="B54" s="184"/>
      <c r="C54" s="184"/>
      <c r="D54" s="184"/>
      <c r="E54" s="185"/>
    </row>
    <row r="55" spans="1:33" ht="14.25">
      <c r="A55" s="180" t="s">
        <v>333</v>
      </c>
      <c r="B55" s="181"/>
      <c r="C55" s="181"/>
      <c r="D55" s="181"/>
      <c r="E55" s="182"/>
    </row>
    <row r="56" spans="1:33" ht="15" thickBot="1">
      <c r="A56" s="186" t="s">
        <v>334</v>
      </c>
      <c r="B56" s="187"/>
      <c r="C56" s="187"/>
      <c r="D56" s="187"/>
      <c r="E56" s="188"/>
    </row>
  </sheetData>
  <sheetProtection formatRows="0" insertHyperlinks="0" autoFilter="0"/>
  <mergeCells count="15">
    <mergeCell ref="A52:E52"/>
    <mergeCell ref="A53:E53"/>
    <mergeCell ref="A54:E54"/>
    <mergeCell ref="A55:E55"/>
    <mergeCell ref="A56:E56"/>
    <mergeCell ref="A1:Q1"/>
    <mergeCell ref="J4:Q4"/>
    <mergeCell ref="R3:AG3"/>
    <mergeCell ref="R4:U4"/>
    <mergeCell ref="V4:Y4"/>
    <mergeCell ref="Z4:AC4"/>
    <mergeCell ref="AD4:AG4"/>
    <mergeCell ref="A4:F4"/>
    <mergeCell ref="G4:I4"/>
    <mergeCell ref="A3:Q3"/>
  </mergeCells>
  <phoneticPr fontId="10" type="noConversion"/>
  <conditionalFormatting sqref="S6:S50 W6:W50 AA6:AA50 AE6:AE50">
    <cfRule type="cellIs" dxfId="40" priority="43" operator="greaterThan">
      <formula>1</formula>
    </cfRule>
    <cfRule type="cellIs" dxfId="39" priority="44" operator="between">
      <formula>0%</formula>
      <formula>24%</formula>
    </cfRule>
    <cfRule type="cellIs" dxfId="38" priority="45" operator="between">
      <formula>25%</formula>
      <formula>49%</formula>
    </cfRule>
    <cfRule type="cellIs" dxfId="37" priority="46" operator="between">
      <formula>50%</formula>
      <formula>74%</formula>
    </cfRule>
    <cfRule type="cellIs" dxfId="36" priority="47" operator="between">
      <formula>75%</formula>
      <formula>90%</formula>
    </cfRule>
    <cfRule type="cellIs" dxfId="35" priority="48" operator="between">
      <formula>91%</formula>
      <formula>100%</formula>
    </cfRule>
  </conditionalFormatting>
  <dataValidations count="6">
    <dataValidation type="list" allowBlank="1" showInputMessage="1" showErrorMessage="1" sqref="G5:I5 H2:I2 H51:I1048576" xr:uid="{93736877-40A0-43DF-9B24-9B2F04EF3C6E}">
      <formula1>Dependecias</formula1>
    </dataValidation>
    <dataValidation type="list" allowBlank="1" showInputMessage="1" showErrorMessage="1" sqref="H6:H15 H23:H50 H18:H22" xr:uid="{985285C5-766F-4BD0-9122-859F3DFD9912}">
      <formula1>RESPONSABLES</formula1>
    </dataValidation>
    <dataValidation allowBlank="1" showInputMessage="1" showErrorMessage="1" prompt="100% aplica solo si se cumplio a cabalidad la actividad programada" sqref="R23:S50 Y23:AA50 Y6:AA22 AG23:AG50 AG6:AG22 AC23:AE50 AC6:AE22 U23:W50 U6:W22 R6:S22" xr:uid="{A17D3F61-47B9-42FD-B9D7-F096F6F49052}"/>
    <dataValidation allowBlank="1" showInputMessage="1" showErrorMessage="1" prompt="Favor describir brevemente los resultados de la gestión adelantada (fechas, url, nombre de documenentos generados, aplicativo donde reposa, número de memorandos, etc)" sqref="X23:X50 T23:T50 T6:T22 AF23:AF50 AF6:AF22 AB23:AB50 AB6:AB22 X6:X22" xr:uid="{DF14BD9C-E758-49A9-BCE0-2A3AFA2594C5}"/>
    <dataValidation type="list" allowBlank="1" showInputMessage="1" showErrorMessage="1" sqref="A23:A50 A6:A22" xr:uid="{39EEE7F9-84DB-4AEE-B68B-4ACFB5DF8A58}">
      <formula1>tema</formula1>
    </dataValidation>
    <dataValidation type="list" allowBlank="1" showInputMessage="1" showErrorMessage="1" sqref="B23:B50 B6:B22" xr:uid="{F8458E1D-54B4-4774-98E1-0B545D5CD986}">
      <formula1>AE</formula1>
    </dataValidation>
  </dataValidations>
  <printOptions horizontalCentered="1" verticalCentered="1"/>
  <pageMargins left="1.2598425196850394" right="0.70866141732283472" top="0.74803149606299213" bottom="0.74803149606299213" header="0.31496062992125984" footer="0.31496062992125984"/>
  <pageSetup paperSize="9" scale="37" fitToHeight="6" orientation="landscape" r:id="rId1"/>
  <headerFooter>
    <oddHeader>&amp;LPágina &amp;P de &amp;N&amp;CAprobado en sesión del Comité Institucional de Gestión y Desempeño del 28/08/2025&amp;RVersión  1</oddHeader>
  </headerFooter>
  <rowBreaks count="3" manualBreakCount="3">
    <brk id="13" max="16" man="1"/>
    <brk id="21" max="16" man="1"/>
    <brk id="39" max="16" man="1"/>
  </rowBreaks>
  <colBreaks count="2" manualBreakCount="2">
    <brk id="17" max="71" man="1"/>
    <brk id="25" max="71" man="1"/>
  </col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1FEEA-A967-47D8-814F-C0738634C628}">
  <dimension ref="A1:B11"/>
  <sheetViews>
    <sheetView workbookViewId="0">
      <selection activeCell="B32" sqref="B32"/>
    </sheetView>
  </sheetViews>
  <sheetFormatPr defaultColWidth="11.42578125" defaultRowHeight="15"/>
  <cols>
    <col min="1" max="1" width="17.28515625" customWidth="1"/>
    <col min="2" max="2" width="55.42578125" customWidth="1"/>
  </cols>
  <sheetData>
    <row r="1" spans="1:2" ht="15.75" thickBot="1">
      <c r="A1" s="51" t="s">
        <v>107</v>
      </c>
      <c r="B1" s="52" t="s">
        <v>65</v>
      </c>
    </row>
    <row r="2" spans="1:2">
      <c r="A2" s="189" t="s">
        <v>89</v>
      </c>
      <c r="B2" s="53" t="s">
        <v>335</v>
      </c>
    </row>
    <row r="3" spans="1:2">
      <c r="A3" s="190"/>
      <c r="B3" s="54" t="s">
        <v>336</v>
      </c>
    </row>
    <row r="4" spans="1:2">
      <c r="A4" s="190"/>
      <c r="B4" s="54" t="s">
        <v>70</v>
      </c>
    </row>
    <row r="5" spans="1:2">
      <c r="A5" s="190"/>
      <c r="B5" s="54" t="s">
        <v>72</v>
      </c>
    </row>
    <row r="6" spans="1:2" ht="25.5">
      <c r="A6" s="190" t="s">
        <v>90</v>
      </c>
      <c r="B6" s="54" t="s">
        <v>74</v>
      </c>
    </row>
    <row r="7" spans="1:2" ht="25.5">
      <c r="A7" s="190"/>
      <c r="B7" s="54" t="s">
        <v>76</v>
      </c>
    </row>
    <row r="8" spans="1:2" ht="25.5">
      <c r="A8" s="190" t="s">
        <v>337</v>
      </c>
      <c r="B8" s="54" t="s">
        <v>338</v>
      </c>
    </row>
    <row r="9" spans="1:2">
      <c r="A9" s="190"/>
      <c r="B9" s="54" t="s">
        <v>339</v>
      </c>
    </row>
    <row r="10" spans="1:2" ht="38.25">
      <c r="A10" s="190"/>
      <c r="B10" s="54" t="s">
        <v>340</v>
      </c>
    </row>
    <row r="11" spans="1:2" ht="26.25" thickBot="1">
      <c r="A11" s="55" t="s">
        <v>92</v>
      </c>
      <c r="B11" s="56" t="s">
        <v>84</v>
      </c>
    </row>
  </sheetData>
  <mergeCells count="3">
    <mergeCell ref="A2:A5"/>
    <mergeCell ref="A6:A7"/>
    <mergeCell ref="A8:A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Props1.xml><?xml version="1.0" encoding="utf-8"?>
<ds:datastoreItem xmlns:ds="http://schemas.openxmlformats.org/officeDocument/2006/customXml" ds:itemID="{D1C429B2-D3D1-45FE-8EA0-0F1EA89B0A62}"/>
</file>

<file path=customXml/itemProps2.xml><?xml version="1.0" encoding="utf-8"?>
<ds:datastoreItem xmlns:ds="http://schemas.openxmlformats.org/officeDocument/2006/customXml" ds:itemID="{12CF9429-0BE6-4F47-99F6-3D7732C3E35C}"/>
</file>

<file path=customXml/itemProps3.xml><?xml version="1.0" encoding="utf-8"?>
<ds:datastoreItem xmlns:ds="http://schemas.openxmlformats.org/officeDocument/2006/customXml" ds:itemID="{553C34DF-B610-4EAA-9B8F-C65F32A28B7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Rocio de la Parra Ribero</cp:lastModifiedBy>
  <cp:revision/>
  <dcterms:created xsi:type="dcterms:W3CDTF">2023-11-30T19:34:25Z</dcterms:created>
  <dcterms:modified xsi:type="dcterms:W3CDTF">2025-09-25T19:22:26Z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