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166925"/>
  <mc:AlternateContent xmlns:mc="http://schemas.openxmlformats.org/markup-compatibility/2006">
    <mc:Choice Requires="x15">
      <x15ac:absPath xmlns:x15ac="http://schemas.microsoft.com/office/spreadsheetml/2010/11/ac" url="/Users/adriana/Downloads/"/>
    </mc:Choice>
  </mc:AlternateContent>
  <xr:revisionPtr revIDLastSave="0" documentId="13_ncr:1_{AEBE341D-0DA7-1F41-908A-F94C368095EC}" xr6:coauthVersionLast="47" xr6:coauthVersionMax="47" xr10:uidLastSave="{00000000-0000-0000-0000-000000000000}"/>
  <bookViews>
    <workbookView xWindow="1560" yWindow="500" windowWidth="26840" windowHeight="14580" activeTab="1" xr2:uid="{15169BBB-083E-AD4F-8339-0BE49A8B2B5E}"/>
  </bookViews>
  <sheets>
    <sheet name="Hoja1" sheetId="4" state="hidden" r:id="rId1"/>
    <sheet name="PAA" sheetId="1" r:id="rId2"/>
    <sheet name="Desagregado" sheetId="3" r:id="rId3"/>
    <sheet name="Presupuesto -Proyecto" sheetId="5" r:id="rId4"/>
  </sheets>
  <definedNames>
    <definedName name="_xlnm._FilterDatabase" localSheetId="2" hidden="1">Desagregado!$A$1247:$Y$1260</definedName>
    <definedName name="_xlnm._FilterDatabase" localSheetId="1" hidden="1">PAA!$A$16:$BB$113</definedName>
    <definedName name="_xlnm._FilterDatabase" localSheetId="3" hidden="1">'Presupuesto -Proyecto'!$A$2:$A$91</definedName>
    <definedName name="_xlnm.Print_Area" localSheetId="1">PAA!$B$2:$T$111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5" i="1" l="1"/>
  <c r="R25" i="1" s="1"/>
  <c r="O25" i="1"/>
  <c r="P25" i="1" s="1"/>
  <c r="M25" i="1"/>
  <c r="N25" i="1" s="1"/>
  <c r="K25" i="1"/>
  <c r="L25" i="1" s="1"/>
  <c r="I1372" i="3" l="1"/>
  <c r="I1373" i="3"/>
  <c r="I1374" i="3"/>
  <c r="I1375" i="3"/>
  <c r="I1371" i="3"/>
  <c r="I1369" i="3"/>
  <c r="I1370" i="3"/>
  <c r="I1368" i="3"/>
  <c r="J1247" i="3"/>
  <c r="K1247" i="3"/>
  <c r="L1247" i="3"/>
  <c r="M1247" i="3"/>
  <c r="N1247" i="3"/>
  <c r="O1247" i="3"/>
  <c r="P1247" i="3"/>
  <c r="Q1247" i="3"/>
  <c r="R1247" i="3"/>
  <c r="S1247" i="3"/>
  <c r="T1247" i="3"/>
  <c r="U1247" i="3"/>
  <c r="I1249" i="3"/>
  <c r="I1250" i="3"/>
  <c r="I1251" i="3"/>
  <c r="I1252" i="3"/>
  <c r="I1253" i="3"/>
  <c r="I1254" i="3"/>
  <c r="I1255" i="3"/>
  <c r="I1256" i="3"/>
  <c r="I1257" i="3"/>
  <c r="I1258" i="3"/>
  <c r="I1259" i="3"/>
  <c r="I1260" i="3"/>
  <c r="I1261" i="3"/>
  <c r="I1262" i="3"/>
  <c r="I1263" i="3"/>
  <c r="I1264" i="3"/>
  <c r="I1265" i="3"/>
  <c r="I1266" i="3"/>
  <c r="I1267" i="3"/>
  <c r="I1268" i="3"/>
  <c r="I1269" i="3"/>
  <c r="I1270" i="3"/>
  <c r="I1271" i="3"/>
  <c r="I1272" i="3"/>
  <c r="I1248" i="3"/>
  <c r="I1247" i="3" l="1"/>
  <c r="K83" i="1"/>
  <c r="M83" i="1" s="1"/>
  <c r="O83" i="1" s="1"/>
  <c r="Q83" i="1" s="1"/>
  <c r="R88" i="1" l="1"/>
  <c r="J1378" i="3" l="1"/>
  <c r="K1378" i="3"/>
  <c r="L1378" i="3"/>
  <c r="M1378" i="3"/>
  <c r="N1378" i="3"/>
  <c r="O1378" i="3"/>
  <c r="P1378" i="3"/>
  <c r="Q1378" i="3"/>
  <c r="R1378" i="3"/>
  <c r="S1378" i="3"/>
  <c r="T1378" i="3"/>
  <c r="U1378" i="3"/>
  <c r="N97" i="1"/>
  <c r="L97" i="1"/>
  <c r="O97" i="1"/>
  <c r="P97" i="1" s="1"/>
  <c r="L95" i="1"/>
  <c r="M95" i="1"/>
  <c r="R98" i="1"/>
  <c r="P98" i="1"/>
  <c r="N98" i="1"/>
  <c r="L98" i="1"/>
  <c r="K63" i="1" l="1"/>
  <c r="M63" i="1" s="1"/>
  <c r="O63" i="1" s="1"/>
  <c r="Q63" i="1" s="1"/>
  <c r="R97" i="1"/>
  <c r="R95" i="1"/>
  <c r="P95" i="1"/>
  <c r="N95" i="1"/>
  <c r="K96" i="1" l="1"/>
  <c r="L96" i="1" s="1"/>
  <c r="L94" i="1"/>
  <c r="R93" i="1"/>
  <c r="P93" i="1"/>
  <c r="N93" i="1"/>
  <c r="L93" i="1"/>
  <c r="R92" i="1"/>
  <c r="P92" i="1"/>
  <c r="N92" i="1"/>
  <c r="L92" i="1"/>
  <c r="I1431" i="3"/>
  <c r="I1432" i="3"/>
  <c r="I1433" i="3"/>
  <c r="I1434" i="3"/>
  <c r="I1435" i="3"/>
  <c r="I1436" i="3"/>
  <c r="I1437" i="3"/>
  <c r="I1438" i="3"/>
  <c r="I1439" i="3"/>
  <c r="I1440" i="3"/>
  <c r="I1441" i="3"/>
  <c r="I1442" i="3"/>
  <c r="I1443" i="3"/>
  <c r="I1430" i="3"/>
  <c r="J1429" i="3"/>
  <c r="K1429" i="3"/>
  <c r="L1429" i="3"/>
  <c r="M1429" i="3"/>
  <c r="N1429" i="3"/>
  <c r="O1429" i="3"/>
  <c r="P1429" i="3"/>
  <c r="Q1429" i="3"/>
  <c r="R1429" i="3"/>
  <c r="S1429" i="3"/>
  <c r="T1429" i="3"/>
  <c r="U1429" i="3"/>
  <c r="R90" i="1"/>
  <c r="P90" i="1"/>
  <c r="N90" i="1"/>
  <c r="L90" i="1"/>
  <c r="K91" i="1" l="1"/>
  <c r="M91" i="1" s="1"/>
  <c r="R94" i="1"/>
  <c r="M96" i="1"/>
  <c r="O96" i="1" s="1"/>
  <c r="Q96" i="1" s="1"/>
  <c r="R96" i="1" s="1"/>
  <c r="I1429" i="3"/>
  <c r="O91" i="1" l="1"/>
  <c r="P91" i="1" s="1"/>
  <c r="N91" i="1"/>
  <c r="L91" i="1"/>
  <c r="N96" i="1"/>
  <c r="P94" i="1"/>
  <c r="N94" i="1"/>
  <c r="P96" i="1"/>
  <c r="Q91" i="1" l="1"/>
  <c r="R91" i="1" s="1"/>
  <c r="R87" i="1"/>
  <c r="L87" i="1"/>
  <c r="M87" i="1"/>
  <c r="O87" i="1" s="1"/>
  <c r="P87" i="1" s="1"/>
  <c r="K1" i="3"/>
  <c r="L1" i="3"/>
  <c r="M1" i="3"/>
  <c r="N1" i="3"/>
  <c r="O1" i="3"/>
  <c r="P1" i="3"/>
  <c r="Q1" i="3"/>
  <c r="R1" i="3"/>
  <c r="S1" i="3"/>
  <c r="T1" i="3"/>
  <c r="U1" i="3"/>
  <c r="J1" i="3"/>
  <c r="R86" i="1"/>
  <c r="P86" i="1"/>
  <c r="N86" i="1"/>
  <c r="L86" i="1"/>
  <c r="J1347" i="3"/>
  <c r="K1347" i="3"/>
  <c r="L1347" i="3"/>
  <c r="M1347" i="3"/>
  <c r="N1347" i="3"/>
  <c r="O1347" i="3"/>
  <c r="P1347" i="3"/>
  <c r="Q1347" i="3"/>
  <c r="R1347" i="3"/>
  <c r="S1347" i="3"/>
  <c r="T1347" i="3"/>
  <c r="U1347" i="3"/>
  <c r="I1319" i="3"/>
  <c r="I1320" i="3"/>
  <c r="I1321" i="3"/>
  <c r="I1322" i="3"/>
  <c r="I1323" i="3"/>
  <c r="I1324" i="3"/>
  <c r="I1325" i="3"/>
  <c r="I1326" i="3"/>
  <c r="I1327" i="3"/>
  <c r="I1328" i="3"/>
  <c r="I1329" i="3"/>
  <c r="I1330" i="3"/>
  <c r="I1331" i="3"/>
  <c r="I1332" i="3"/>
  <c r="I1333" i="3"/>
  <c r="I1334" i="3"/>
  <c r="I1335" i="3"/>
  <c r="I1336" i="3"/>
  <c r="I1337" i="3"/>
  <c r="I1338" i="3"/>
  <c r="I1339" i="3"/>
  <c r="I1340" i="3"/>
  <c r="I1341" i="3"/>
  <c r="I1342" i="3"/>
  <c r="I1343" i="3"/>
  <c r="I1344" i="3"/>
  <c r="I1345" i="3"/>
  <c r="I1346" i="3"/>
  <c r="J1317" i="3"/>
  <c r="K1317" i="3"/>
  <c r="L1317" i="3"/>
  <c r="L1316" i="3" s="1"/>
  <c r="M1317" i="3"/>
  <c r="N1317" i="3"/>
  <c r="O1317" i="3"/>
  <c r="P1317" i="3"/>
  <c r="P1316" i="3" s="1"/>
  <c r="Q1317" i="3"/>
  <c r="R1317" i="3"/>
  <c r="S1317" i="3"/>
  <c r="T1317" i="3"/>
  <c r="T1316" i="3" s="1"/>
  <c r="U1317" i="3"/>
  <c r="I1286" i="3"/>
  <c r="I1287" i="3"/>
  <c r="I1288" i="3"/>
  <c r="I1289" i="3"/>
  <c r="I1290" i="3"/>
  <c r="I1291" i="3"/>
  <c r="I1292" i="3"/>
  <c r="I1293" i="3"/>
  <c r="I1294" i="3"/>
  <c r="I1295" i="3"/>
  <c r="I1296" i="3"/>
  <c r="I1297" i="3"/>
  <c r="I1298" i="3"/>
  <c r="I1299" i="3"/>
  <c r="I1300" i="3"/>
  <c r="I1301" i="3"/>
  <c r="I1302" i="3"/>
  <c r="I1303" i="3"/>
  <c r="I1304" i="3"/>
  <c r="I1305" i="3"/>
  <c r="I1306" i="3"/>
  <c r="I1307" i="3"/>
  <c r="I1308" i="3"/>
  <c r="I1309" i="3"/>
  <c r="I1310" i="3"/>
  <c r="I1311" i="3"/>
  <c r="I1312" i="3"/>
  <c r="I1313" i="3"/>
  <c r="I1314" i="3"/>
  <c r="J1284" i="3"/>
  <c r="K1284" i="3"/>
  <c r="L1284" i="3"/>
  <c r="M1284" i="3"/>
  <c r="N1284" i="3"/>
  <c r="O1284" i="3"/>
  <c r="P1284" i="3"/>
  <c r="Q1284" i="3"/>
  <c r="R1284" i="3"/>
  <c r="S1284" i="3"/>
  <c r="T1284" i="3"/>
  <c r="U1284" i="3"/>
  <c r="I1280" i="3"/>
  <c r="I1281" i="3"/>
  <c r="I1282" i="3"/>
  <c r="I1283" i="3"/>
  <c r="J1278" i="3"/>
  <c r="K1278" i="3"/>
  <c r="K1277" i="3" s="1"/>
  <c r="L1278" i="3"/>
  <c r="M1278" i="3"/>
  <c r="N1278" i="3"/>
  <c r="O1278" i="3"/>
  <c r="O1277" i="3" s="1"/>
  <c r="P1278" i="3"/>
  <c r="Q1278" i="3"/>
  <c r="R1278" i="3"/>
  <c r="S1278" i="3"/>
  <c r="S1277" i="3" s="1"/>
  <c r="T1278" i="3"/>
  <c r="U1278"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I570" i="3"/>
  <c r="I571" i="3"/>
  <c r="I572" i="3"/>
  <c r="I573" i="3"/>
  <c r="I574" i="3"/>
  <c r="I575" i="3"/>
  <c r="I576" i="3"/>
  <c r="I577" i="3"/>
  <c r="I578" i="3"/>
  <c r="I579" i="3"/>
  <c r="I580" i="3"/>
  <c r="I581" i="3"/>
  <c r="I582" i="3"/>
  <c r="I583" i="3"/>
  <c r="I584" i="3"/>
  <c r="I585" i="3"/>
  <c r="I586" i="3"/>
  <c r="I587" i="3"/>
  <c r="I588" i="3"/>
  <c r="I589" i="3"/>
  <c r="I590" i="3"/>
  <c r="I591" i="3"/>
  <c r="I592" i="3"/>
  <c r="I593" i="3"/>
  <c r="I594" i="3"/>
  <c r="I595" i="3"/>
  <c r="I596" i="3"/>
  <c r="I597" i="3"/>
  <c r="I598" i="3"/>
  <c r="I599" i="3"/>
  <c r="I600" i="3"/>
  <c r="I601" i="3"/>
  <c r="I602" i="3"/>
  <c r="I603" i="3"/>
  <c r="I604" i="3"/>
  <c r="I605" i="3"/>
  <c r="I606" i="3"/>
  <c r="I607" i="3"/>
  <c r="I608" i="3"/>
  <c r="I609" i="3"/>
  <c r="I610" i="3"/>
  <c r="I611" i="3"/>
  <c r="I612" i="3"/>
  <c r="I613" i="3"/>
  <c r="I614" i="3"/>
  <c r="I615" i="3"/>
  <c r="I616" i="3"/>
  <c r="I617" i="3"/>
  <c r="I618" i="3"/>
  <c r="I619" i="3"/>
  <c r="I620" i="3"/>
  <c r="I621" i="3"/>
  <c r="I622" i="3"/>
  <c r="I623" i="3"/>
  <c r="I624" i="3"/>
  <c r="I625" i="3"/>
  <c r="I626" i="3"/>
  <c r="I627" i="3"/>
  <c r="I628" i="3"/>
  <c r="I629" i="3"/>
  <c r="I630" i="3"/>
  <c r="I631" i="3"/>
  <c r="I632" i="3"/>
  <c r="I633" i="3"/>
  <c r="I634" i="3"/>
  <c r="I635" i="3"/>
  <c r="I636" i="3"/>
  <c r="I637" i="3"/>
  <c r="I638" i="3"/>
  <c r="I639" i="3"/>
  <c r="I640" i="3"/>
  <c r="I641" i="3"/>
  <c r="I642" i="3"/>
  <c r="I643" i="3"/>
  <c r="I644" i="3"/>
  <c r="I645" i="3"/>
  <c r="I646" i="3"/>
  <c r="I647" i="3"/>
  <c r="I648" i="3"/>
  <c r="I649" i="3"/>
  <c r="I650" i="3"/>
  <c r="I651" i="3"/>
  <c r="I652" i="3"/>
  <c r="I653" i="3"/>
  <c r="I654" i="3"/>
  <c r="I655" i="3"/>
  <c r="I656" i="3"/>
  <c r="I657" i="3"/>
  <c r="I658" i="3"/>
  <c r="I659" i="3"/>
  <c r="I660" i="3"/>
  <c r="I661" i="3"/>
  <c r="I662" i="3"/>
  <c r="I663" i="3"/>
  <c r="I664" i="3"/>
  <c r="I665" i="3"/>
  <c r="I666" i="3"/>
  <c r="I667" i="3"/>
  <c r="I668" i="3"/>
  <c r="I669" i="3"/>
  <c r="I670" i="3"/>
  <c r="I671" i="3"/>
  <c r="I672" i="3"/>
  <c r="I673" i="3"/>
  <c r="I674" i="3"/>
  <c r="I675" i="3"/>
  <c r="I676" i="3"/>
  <c r="I677" i="3"/>
  <c r="I678" i="3"/>
  <c r="I679" i="3"/>
  <c r="I680" i="3"/>
  <c r="I681" i="3"/>
  <c r="I682" i="3"/>
  <c r="I683" i="3"/>
  <c r="I684" i="3"/>
  <c r="I685" i="3"/>
  <c r="I686" i="3"/>
  <c r="I687" i="3"/>
  <c r="I688" i="3"/>
  <c r="I689" i="3"/>
  <c r="I690" i="3"/>
  <c r="I691" i="3"/>
  <c r="I692" i="3"/>
  <c r="I693" i="3"/>
  <c r="I694" i="3"/>
  <c r="I695" i="3"/>
  <c r="I696" i="3"/>
  <c r="I697" i="3"/>
  <c r="I698" i="3"/>
  <c r="I699" i="3"/>
  <c r="I700" i="3"/>
  <c r="I701" i="3"/>
  <c r="I702" i="3"/>
  <c r="I703" i="3"/>
  <c r="I704" i="3"/>
  <c r="I705" i="3"/>
  <c r="I706" i="3"/>
  <c r="I707" i="3"/>
  <c r="I708" i="3"/>
  <c r="I709" i="3"/>
  <c r="I710" i="3"/>
  <c r="I711" i="3"/>
  <c r="I712" i="3"/>
  <c r="I713" i="3"/>
  <c r="I714" i="3"/>
  <c r="I715" i="3"/>
  <c r="I716" i="3"/>
  <c r="I717" i="3"/>
  <c r="I718" i="3"/>
  <c r="I719" i="3"/>
  <c r="I720" i="3"/>
  <c r="I721" i="3"/>
  <c r="I722" i="3"/>
  <c r="I723" i="3"/>
  <c r="I724" i="3"/>
  <c r="I725" i="3"/>
  <c r="I726" i="3"/>
  <c r="I727" i="3"/>
  <c r="I728" i="3"/>
  <c r="I729" i="3"/>
  <c r="I730" i="3"/>
  <c r="I731" i="3"/>
  <c r="I732" i="3"/>
  <c r="I733" i="3"/>
  <c r="I734" i="3"/>
  <c r="I735" i="3"/>
  <c r="I736" i="3"/>
  <c r="I737" i="3"/>
  <c r="I738" i="3"/>
  <c r="I739" i="3"/>
  <c r="I740" i="3"/>
  <c r="I741" i="3"/>
  <c r="I742" i="3"/>
  <c r="I743" i="3"/>
  <c r="I744" i="3"/>
  <c r="I745" i="3"/>
  <c r="I746" i="3"/>
  <c r="I747" i="3"/>
  <c r="I748" i="3"/>
  <c r="I749" i="3"/>
  <c r="I750" i="3"/>
  <c r="I751" i="3"/>
  <c r="I752" i="3"/>
  <c r="I753" i="3"/>
  <c r="I754" i="3"/>
  <c r="I755" i="3"/>
  <c r="I756" i="3"/>
  <c r="I757" i="3"/>
  <c r="I758" i="3"/>
  <c r="I759" i="3"/>
  <c r="I760" i="3"/>
  <c r="I761" i="3"/>
  <c r="I762" i="3"/>
  <c r="I763" i="3"/>
  <c r="I764" i="3"/>
  <c r="I765" i="3"/>
  <c r="I766" i="3"/>
  <c r="I767" i="3"/>
  <c r="I768" i="3"/>
  <c r="I769" i="3"/>
  <c r="I770" i="3"/>
  <c r="I771" i="3"/>
  <c r="I772" i="3"/>
  <c r="I773" i="3"/>
  <c r="I774" i="3"/>
  <c r="I775" i="3"/>
  <c r="I776" i="3"/>
  <c r="I777" i="3"/>
  <c r="I778" i="3"/>
  <c r="I779" i="3"/>
  <c r="I780" i="3"/>
  <c r="I781" i="3"/>
  <c r="I782" i="3"/>
  <c r="I783" i="3"/>
  <c r="I784" i="3"/>
  <c r="I785" i="3"/>
  <c r="I786" i="3"/>
  <c r="I787" i="3"/>
  <c r="I788" i="3"/>
  <c r="I789" i="3"/>
  <c r="I790" i="3"/>
  <c r="I791" i="3"/>
  <c r="I792" i="3"/>
  <c r="I793" i="3"/>
  <c r="I794" i="3"/>
  <c r="I795" i="3"/>
  <c r="I796" i="3"/>
  <c r="I797" i="3"/>
  <c r="I798" i="3"/>
  <c r="I799" i="3"/>
  <c r="I800" i="3"/>
  <c r="I801" i="3"/>
  <c r="I802" i="3"/>
  <c r="I803" i="3"/>
  <c r="I804" i="3"/>
  <c r="I805" i="3"/>
  <c r="I806" i="3"/>
  <c r="I807" i="3"/>
  <c r="I808" i="3"/>
  <c r="I809" i="3"/>
  <c r="I810" i="3"/>
  <c r="I811" i="3"/>
  <c r="I812" i="3"/>
  <c r="I813" i="3"/>
  <c r="I814" i="3"/>
  <c r="I815" i="3"/>
  <c r="I816" i="3"/>
  <c r="I817" i="3"/>
  <c r="I818" i="3"/>
  <c r="I819" i="3"/>
  <c r="I820" i="3"/>
  <c r="I821" i="3"/>
  <c r="I822" i="3"/>
  <c r="I823" i="3"/>
  <c r="I824" i="3"/>
  <c r="I825" i="3"/>
  <c r="I826" i="3"/>
  <c r="I827" i="3"/>
  <c r="I828" i="3"/>
  <c r="I829" i="3"/>
  <c r="I830" i="3"/>
  <c r="I831" i="3"/>
  <c r="I832" i="3"/>
  <c r="I833" i="3"/>
  <c r="I834" i="3"/>
  <c r="I835" i="3"/>
  <c r="I836" i="3"/>
  <c r="I837" i="3"/>
  <c r="I838" i="3"/>
  <c r="I839" i="3"/>
  <c r="I840" i="3"/>
  <c r="I841" i="3"/>
  <c r="I842" i="3"/>
  <c r="I843" i="3"/>
  <c r="I844" i="3"/>
  <c r="I845" i="3"/>
  <c r="I846" i="3"/>
  <c r="I847" i="3"/>
  <c r="I848" i="3"/>
  <c r="I849" i="3"/>
  <c r="I850" i="3"/>
  <c r="I851" i="3"/>
  <c r="I852" i="3"/>
  <c r="I853" i="3"/>
  <c r="I854" i="3"/>
  <c r="I855" i="3"/>
  <c r="I856" i="3"/>
  <c r="I857" i="3"/>
  <c r="I858" i="3"/>
  <c r="I859" i="3"/>
  <c r="I860" i="3"/>
  <c r="I861" i="3"/>
  <c r="I862" i="3"/>
  <c r="I863" i="3"/>
  <c r="I864" i="3"/>
  <c r="I865" i="3"/>
  <c r="I866" i="3"/>
  <c r="I867" i="3"/>
  <c r="I868" i="3"/>
  <c r="I869" i="3"/>
  <c r="I870" i="3"/>
  <c r="I871" i="3"/>
  <c r="I872" i="3"/>
  <c r="I873" i="3"/>
  <c r="I874" i="3"/>
  <c r="I875" i="3"/>
  <c r="I876" i="3"/>
  <c r="I877" i="3"/>
  <c r="I878" i="3"/>
  <c r="I879" i="3"/>
  <c r="I880" i="3"/>
  <c r="I881" i="3"/>
  <c r="I882" i="3"/>
  <c r="I883" i="3"/>
  <c r="I884" i="3"/>
  <c r="I885" i="3"/>
  <c r="I886" i="3"/>
  <c r="I887" i="3"/>
  <c r="I888" i="3"/>
  <c r="I889" i="3"/>
  <c r="I890" i="3"/>
  <c r="I891" i="3"/>
  <c r="I892" i="3"/>
  <c r="I893" i="3"/>
  <c r="I894" i="3"/>
  <c r="I895" i="3"/>
  <c r="I896" i="3"/>
  <c r="I897" i="3"/>
  <c r="I898" i="3"/>
  <c r="I899" i="3"/>
  <c r="I900" i="3"/>
  <c r="I901" i="3"/>
  <c r="I902" i="3"/>
  <c r="I903" i="3"/>
  <c r="I904" i="3"/>
  <c r="I905" i="3"/>
  <c r="I906" i="3"/>
  <c r="I907" i="3"/>
  <c r="I908" i="3"/>
  <c r="I909" i="3"/>
  <c r="I910" i="3"/>
  <c r="I911" i="3"/>
  <c r="I912" i="3"/>
  <c r="I913" i="3"/>
  <c r="I914" i="3"/>
  <c r="I915" i="3"/>
  <c r="I916" i="3"/>
  <c r="I917" i="3"/>
  <c r="I918" i="3"/>
  <c r="I919" i="3"/>
  <c r="I920" i="3"/>
  <c r="I921" i="3"/>
  <c r="I922" i="3"/>
  <c r="I923" i="3"/>
  <c r="I924" i="3"/>
  <c r="I925" i="3"/>
  <c r="I926" i="3"/>
  <c r="I927" i="3"/>
  <c r="I928" i="3"/>
  <c r="I929" i="3"/>
  <c r="I930" i="3"/>
  <c r="I931" i="3"/>
  <c r="I932" i="3"/>
  <c r="I933" i="3"/>
  <c r="I934" i="3"/>
  <c r="I935" i="3"/>
  <c r="I936" i="3"/>
  <c r="I937" i="3"/>
  <c r="I938" i="3"/>
  <c r="I939" i="3"/>
  <c r="I940" i="3"/>
  <c r="I941" i="3"/>
  <c r="I942" i="3"/>
  <c r="I943" i="3"/>
  <c r="I944" i="3"/>
  <c r="I945" i="3"/>
  <c r="I946" i="3"/>
  <c r="I947" i="3"/>
  <c r="I948" i="3"/>
  <c r="I949" i="3"/>
  <c r="I950" i="3"/>
  <c r="I951" i="3"/>
  <c r="I952" i="3"/>
  <c r="I953" i="3"/>
  <c r="I954" i="3"/>
  <c r="I955" i="3"/>
  <c r="I956" i="3"/>
  <c r="I957" i="3"/>
  <c r="I958" i="3"/>
  <c r="I959" i="3"/>
  <c r="I960" i="3"/>
  <c r="I961" i="3"/>
  <c r="I962" i="3"/>
  <c r="I963" i="3"/>
  <c r="I964" i="3"/>
  <c r="I965" i="3"/>
  <c r="I966" i="3"/>
  <c r="I967" i="3"/>
  <c r="I968" i="3"/>
  <c r="I969" i="3"/>
  <c r="I970" i="3"/>
  <c r="I971" i="3"/>
  <c r="I972" i="3"/>
  <c r="I973" i="3"/>
  <c r="I974" i="3"/>
  <c r="I975" i="3"/>
  <c r="I976" i="3"/>
  <c r="I977" i="3"/>
  <c r="I978" i="3"/>
  <c r="I979" i="3"/>
  <c r="I980" i="3"/>
  <c r="I981" i="3"/>
  <c r="I982" i="3"/>
  <c r="I983" i="3"/>
  <c r="I984" i="3"/>
  <c r="I985" i="3"/>
  <c r="I986" i="3"/>
  <c r="I987" i="3"/>
  <c r="I988" i="3"/>
  <c r="I989" i="3"/>
  <c r="I990" i="3"/>
  <c r="I991" i="3"/>
  <c r="I992" i="3"/>
  <c r="I993" i="3"/>
  <c r="I994" i="3"/>
  <c r="I995" i="3"/>
  <c r="I996" i="3"/>
  <c r="I997" i="3"/>
  <c r="I998" i="3"/>
  <c r="I999" i="3"/>
  <c r="I1000" i="3"/>
  <c r="I1001" i="3"/>
  <c r="I1002" i="3"/>
  <c r="I1003" i="3"/>
  <c r="I1004" i="3"/>
  <c r="I1005" i="3"/>
  <c r="I1006" i="3"/>
  <c r="I1007" i="3"/>
  <c r="I1008" i="3"/>
  <c r="I1009" i="3"/>
  <c r="I1010" i="3"/>
  <c r="I1011" i="3"/>
  <c r="I1012" i="3"/>
  <c r="I1013" i="3"/>
  <c r="I1014" i="3"/>
  <c r="I1015" i="3"/>
  <c r="I1016" i="3"/>
  <c r="I1017" i="3"/>
  <c r="I1018" i="3"/>
  <c r="I1019" i="3"/>
  <c r="I1020" i="3"/>
  <c r="I1021" i="3"/>
  <c r="I1022" i="3"/>
  <c r="I1023" i="3"/>
  <c r="I1024" i="3"/>
  <c r="I1025" i="3"/>
  <c r="I1026" i="3"/>
  <c r="I1027" i="3"/>
  <c r="I1028" i="3"/>
  <c r="I1029" i="3"/>
  <c r="I1030" i="3"/>
  <c r="I1031" i="3"/>
  <c r="I1032" i="3"/>
  <c r="I1033" i="3"/>
  <c r="I1034" i="3"/>
  <c r="I1035" i="3"/>
  <c r="I1036" i="3"/>
  <c r="I1037" i="3"/>
  <c r="I1038" i="3"/>
  <c r="I1039" i="3"/>
  <c r="I1040" i="3"/>
  <c r="I1041" i="3"/>
  <c r="I1042" i="3"/>
  <c r="I1043" i="3"/>
  <c r="I1044" i="3"/>
  <c r="I1045" i="3"/>
  <c r="I1046" i="3"/>
  <c r="I1047" i="3"/>
  <c r="I1048" i="3"/>
  <c r="I1049" i="3"/>
  <c r="I1050" i="3"/>
  <c r="I1051" i="3"/>
  <c r="I1052" i="3"/>
  <c r="I1053" i="3"/>
  <c r="I1054" i="3"/>
  <c r="I1055" i="3"/>
  <c r="I1056" i="3"/>
  <c r="I1057" i="3"/>
  <c r="I1058" i="3"/>
  <c r="I1059" i="3"/>
  <c r="I1060" i="3"/>
  <c r="I1061" i="3"/>
  <c r="I1062" i="3"/>
  <c r="I1063" i="3"/>
  <c r="I1064" i="3"/>
  <c r="I1065" i="3"/>
  <c r="I1066" i="3"/>
  <c r="I1067" i="3"/>
  <c r="I1068" i="3"/>
  <c r="I1069" i="3"/>
  <c r="I1070" i="3"/>
  <c r="I1071" i="3"/>
  <c r="I1072" i="3"/>
  <c r="I1073" i="3"/>
  <c r="I1074" i="3"/>
  <c r="I1075" i="3"/>
  <c r="I1076" i="3"/>
  <c r="I1077" i="3"/>
  <c r="I1078" i="3"/>
  <c r="I1079" i="3"/>
  <c r="I1080" i="3"/>
  <c r="I1081" i="3"/>
  <c r="I1082" i="3"/>
  <c r="I1083" i="3"/>
  <c r="I1084" i="3"/>
  <c r="I1085" i="3"/>
  <c r="I1086" i="3"/>
  <c r="I1087" i="3"/>
  <c r="I1088" i="3"/>
  <c r="I1089" i="3"/>
  <c r="I1090" i="3"/>
  <c r="I1091" i="3"/>
  <c r="I1092" i="3"/>
  <c r="I1093" i="3"/>
  <c r="I1094" i="3"/>
  <c r="I1095" i="3"/>
  <c r="I1096" i="3"/>
  <c r="I1097" i="3"/>
  <c r="I1098" i="3"/>
  <c r="I1099" i="3"/>
  <c r="I1100" i="3"/>
  <c r="I1101" i="3"/>
  <c r="I1102" i="3"/>
  <c r="I1103" i="3"/>
  <c r="I1104" i="3"/>
  <c r="I1105" i="3"/>
  <c r="I1106" i="3"/>
  <c r="I1107" i="3"/>
  <c r="I1108" i="3"/>
  <c r="I1109" i="3"/>
  <c r="I1110" i="3"/>
  <c r="I1111" i="3"/>
  <c r="I1112" i="3"/>
  <c r="I1113" i="3"/>
  <c r="I1114" i="3"/>
  <c r="I1115" i="3"/>
  <c r="I1116" i="3"/>
  <c r="I1117" i="3"/>
  <c r="I1118" i="3"/>
  <c r="I1119" i="3"/>
  <c r="I1120" i="3"/>
  <c r="I1121" i="3"/>
  <c r="I1122" i="3"/>
  <c r="I1123" i="3"/>
  <c r="I1124" i="3"/>
  <c r="I1125" i="3"/>
  <c r="I1126" i="3"/>
  <c r="I1127" i="3"/>
  <c r="I1128" i="3"/>
  <c r="I1129" i="3"/>
  <c r="I1130" i="3"/>
  <c r="I1131" i="3"/>
  <c r="I1132" i="3"/>
  <c r="I1133" i="3"/>
  <c r="I1134" i="3"/>
  <c r="I1135" i="3"/>
  <c r="I1136" i="3"/>
  <c r="I1137" i="3"/>
  <c r="I1138" i="3"/>
  <c r="I1139" i="3"/>
  <c r="I1140" i="3"/>
  <c r="I1141" i="3"/>
  <c r="I1142" i="3"/>
  <c r="I1143" i="3"/>
  <c r="I1144" i="3"/>
  <c r="I1145" i="3"/>
  <c r="I1146" i="3"/>
  <c r="I1147" i="3"/>
  <c r="I1148" i="3"/>
  <c r="I1149" i="3"/>
  <c r="I1150" i="3"/>
  <c r="I1151" i="3"/>
  <c r="I1152" i="3"/>
  <c r="I1153" i="3"/>
  <c r="I1154" i="3"/>
  <c r="I1155" i="3"/>
  <c r="I1156" i="3"/>
  <c r="I1157" i="3"/>
  <c r="I1158" i="3"/>
  <c r="I1159" i="3"/>
  <c r="I1160" i="3"/>
  <c r="I1161" i="3"/>
  <c r="I1162" i="3"/>
  <c r="I1163" i="3"/>
  <c r="I1164" i="3"/>
  <c r="I1165" i="3"/>
  <c r="I1166" i="3"/>
  <c r="I1167" i="3"/>
  <c r="I1168" i="3"/>
  <c r="I1169" i="3"/>
  <c r="I1170" i="3"/>
  <c r="I1171" i="3"/>
  <c r="I1172" i="3"/>
  <c r="I1173" i="3"/>
  <c r="I1174" i="3"/>
  <c r="I1175" i="3"/>
  <c r="I1176" i="3"/>
  <c r="I1177" i="3"/>
  <c r="I1178" i="3"/>
  <c r="I1179" i="3"/>
  <c r="I1180" i="3"/>
  <c r="I1181" i="3"/>
  <c r="I1182" i="3"/>
  <c r="I1183" i="3"/>
  <c r="I1184" i="3"/>
  <c r="I1185" i="3"/>
  <c r="I1186" i="3"/>
  <c r="I1187" i="3"/>
  <c r="I1188" i="3"/>
  <c r="I1189" i="3"/>
  <c r="I1190" i="3"/>
  <c r="I1191" i="3"/>
  <c r="I1192" i="3"/>
  <c r="I1193" i="3"/>
  <c r="I1194" i="3"/>
  <c r="I1195" i="3"/>
  <c r="I1196" i="3"/>
  <c r="I1197" i="3"/>
  <c r="I1198" i="3"/>
  <c r="I1199" i="3"/>
  <c r="I1200" i="3"/>
  <c r="I1201" i="3"/>
  <c r="I1202" i="3"/>
  <c r="I1203" i="3"/>
  <c r="I1204" i="3"/>
  <c r="I1205" i="3"/>
  <c r="I1206" i="3"/>
  <c r="I1207" i="3"/>
  <c r="I1208" i="3"/>
  <c r="I1209" i="3"/>
  <c r="I1210" i="3"/>
  <c r="I1211" i="3"/>
  <c r="I1212" i="3"/>
  <c r="I1213" i="3"/>
  <c r="I1214" i="3"/>
  <c r="I1215" i="3"/>
  <c r="I1216" i="3"/>
  <c r="I1217" i="3"/>
  <c r="I1218" i="3"/>
  <c r="I1219" i="3"/>
  <c r="I1220" i="3"/>
  <c r="I1221" i="3"/>
  <c r="I1222" i="3"/>
  <c r="I1223" i="3"/>
  <c r="I1224" i="3"/>
  <c r="I1225" i="3"/>
  <c r="I1226" i="3"/>
  <c r="I1227" i="3"/>
  <c r="I1228" i="3"/>
  <c r="I1229" i="3"/>
  <c r="I1230" i="3"/>
  <c r="I1231" i="3"/>
  <c r="I1232" i="3"/>
  <c r="I1233" i="3"/>
  <c r="I1234" i="3"/>
  <c r="I1235" i="3"/>
  <c r="I1236" i="3"/>
  <c r="I1237" i="3"/>
  <c r="I1238" i="3"/>
  <c r="I1239" i="3"/>
  <c r="I1240" i="3"/>
  <c r="I1241" i="3"/>
  <c r="I1242" i="3"/>
  <c r="I1243" i="3"/>
  <c r="I1244" i="3"/>
  <c r="I1245" i="3"/>
  <c r="J83" i="1"/>
  <c r="L83" i="1" s="1"/>
  <c r="I1451" i="3"/>
  <c r="I1445" i="3"/>
  <c r="U1426" i="3"/>
  <c r="T1426" i="3"/>
  <c r="S1426" i="3"/>
  <c r="R1426" i="3"/>
  <c r="Q1426" i="3"/>
  <c r="P1426" i="3"/>
  <c r="O1426" i="3"/>
  <c r="N1426" i="3"/>
  <c r="M1426" i="3"/>
  <c r="L1426" i="3"/>
  <c r="K1426" i="3"/>
  <c r="J1426" i="3"/>
  <c r="I1426" i="3"/>
  <c r="I1390" i="3"/>
  <c r="I1387" i="3"/>
  <c r="I1386" i="3"/>
  <c r="I1385" i="3"/>
  <c r="I1384" i="3"/>
  <c r="I1383" i="3"/>
  <c r="I1382" i="3"/>
  <c r="I1381" i="3"/>
  <c r="I1380" i="3"/>
  <c r="I1379" i="3"/>
  <c r="I1361" i="3"/>
  <c r="I1360" i="3"/>
  <c r="I1359" i="3"/>
  <c r="I1358" i="3"/>
  <c r="I1357" i="3"/>
  <c r="I1356" i="3"/>
  <c r="I1355" i="3"/>
  <c r="I1354" i="3"/>
  <c r="I1353" i="3"/>
  <c r="I1352" i="3"/>
  <c r="I1351" i="3"/>
  <c r="I1350" i="3"/>
  <c r="I1349" i="3"/>
  <c r="I1348" i="3"/>
  <c r="I1318" i="3"/>
  <c r="I1285" i="3"/>
  <c r="I1279" i="3"/>
  <c r="U1274" i="3"/>
  <c r="T1274" i="3"/>
  <c r="S1274" i="3"/>
  <c r="R1274" i="3"/>
  <c r="Q1274" i="3"/>
  <c r="P1274" i="3"/>
  <c r="O1274" i="3"/>
  <c r="N1274" i="3"/>
  <c r="M1274" i="3"/>
  <c r="L1274" i="3"/>
  <c r="K1274" i="3"/>
  <c r="J1274" i="3"/>
  <c r="I1274" i="3"/>
  <c r="I4" i="3"/>
  <c r="U3" i="3"/>
  <c r="T3" i="3"/>
  <c r="S3" i="3"/>
  <c r="R3" i="3"/>
  <c r="Q3" i="3"/>
  <c r="P3" i="3"/>
  <c r="O3" i="3"/>
  <c r="N3" i="3"/>
  <c r="M3" i="3"/>
  <c r="L3" i="3"/>
  <c r="K3" i="3"/>
  <c r="J3" i="3"/>
  <c r="I1378" i="3" l="1"/>
  <c r="R83" i="1"/>
  <c r="N87" i="1"/>
  <c r="I1" i="3"/>
  <c r="K82" i="1"/>
  <c r="M82" i="1" s="1"/>
  <c r="O82" i="1" s="1"/>
  <c r="Q82" i="1" s="1"/>
  <c r="N83" i="1"/>
  <c r="J1316" i="3"/>
  <c r="N1316" i="3"/>
  <c r="R1316" i="3"/>
  <c r="T1277" i="3"/>
  <c r="M1316" i="3"/>
  <c r="Q1316" i="3"/>
  <c r="U1316" i="3"/>
  <c r="L1277" i="3"/>
  <c r="P1277" i="3"/>
  <c r="I1284" i="3"/>
  <c r="J1277" i="3"/>
  <c r="N1277" i="3"/>
  <c r="R1277" i="3"/>
  <c r="M1277" i="3"/>
  <c r="Q1277" i="3"/>
  <c r="U1277" i="3"/>
  <c r="K1316" i="3"/>
  <c r="O1316" i="3"/>
  <c r="S1316" i="3"/>
  <c r="I3" i="3"/>
  <c r="J82" i="1" s="1"/>
  <c r="I1317" i="3"/>
  <c r="I1278" i="3"/>
  <c r="I1347" i="3"/>
  <c r="P83" i="1" l="1"/>
  <c r="K85" i="1"/>
  <c r="K84" i="1"/>
  <c r="M84" i="1" s="1"/>
  <c r="P82" i="1"/>
  <c r="N82" i="1"/>
  <c r="L82" i="1"/>
  <c r="R82" i="1"/>
  <c r="I1277" i="3"/>
  <c r="J84" i="1" s="1"/>
  <c r="I1316" i="3"/>
  <c r="J85" i="1" s="1"/>
  <c r="M85" i="1" l="1"/>
  <c r="L85" i="1"/>
  <c r="L84" i="1"/>
  <c r="O84" i="1"/>
  <c r="N84" i="1"/>
  <c r="R73" i="1"/>
  <c r="P73" i="1"/>
  <c r="N73" i="1"/>
  <c r="L73" i="1"/>
  <c r="O85" i="1" l="1"/>
  <c r="N85" i="1"/>
  <c r="P84" i="1"/>
  <c r="Q84" i="1"/>
  <c r="R84" i="1" s="1"/>
  <c r="Q85" i="1" l="1"/>
  <c r="R85" i="1" s="1"/>
  <c r="P85" i="1"/>
</calcChain>
</file>

<file path=xl/sharedStrings.xml><?xml version="1.0" encoding="utf-8"?>
<sst xmlns="http://schemas.openxmlformats.org/spreadsheetml/2006/main" count="10527" uniqueCount="3567">
  <si>
    <t>Transformación</t>
  </si>
  <si>
    <t>Objetivo PEI</t>
  </si>
  <si>
    <t>Proceso</t>
  </si>
  <si>
    <t>Dimensión</t>
  </si>
  <si>
    <t>Política</t>
  </si>
  <si>
    <t>Seguridad humana y justicia social</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</si>
  <si>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</si>
  <si>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Direccionamiento estratégico y planeación institucional</t>
  </si>
  <si>
    <t>Talento humano</t>
  </si>
  <si>
    <t xml:space="preserve">Talento humano </t>
  </si>
  <si>
    <t>Derecho humano a la alimentación</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</si>
  <si>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</si>
  <si>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Gestión de tecnologías de la información y comunicaciones</t>
  </si>
  <si>
    <t>Direccionamiento estratégico y planeación</t>
  </si>
  <si>
    <t xml:space="preserve">Integridad </t>
  </si>
  <si>
    <t>Transformación productiva, internacionalización y la acción climática</t>
  </si>
  <si>
    <t>Gestión humana</t>
  </si>
  <si>
    <t>Gestión con valores para resultados</t>
  </si>
  <si>
    <t xml:space="preserve">Planeación Institucional </t>
  </si>
  <si>
    <t>Convergencia Regional</t>
  </si>
  <si>
    <t>Reglamentación técnica e innovación de la infraestructura de transporte</t>
  </si>
  <si>
    <t>Evaluación de resultados</t>
  </si>
  <si>
    <t>Gestión presupuestal y eficiencia del gasto público</t>
  </si>
  <si>
    <t>Planificación de la infraestructura de transporte</t>
  </si>
  <si>
    <t>Información y comunicación</t>
  </si>
  <si>
    <t xml:space="preserve">Compras y Contratación Pública </t>
  </si>
  <si>
    <t>Estructuración de proyectos de infraestructura de transporte</t>
  </si>
  <si>
    <t>Gestión del conocimiento y la innovación</t>
  </si>
  <si>
    <t xml:space="preserve">Fortalecimiento organizacional y simplificación de procesos </t>
  </si>
  <si>
    <t>Gestión ambiental, social, predial y de sostenibilidad de proyectos de infraestructura de transporte</t>
  </si>
  <si>
    <t>Control Interno</t>
  </si>
  <si>
    <t>Servicio al ciudadano</t>
  </si>
  <si>
    <t>Gestión de riesgos de proyectos de infraestructura de transporte</t>
  </si>
  <si>
    <t xml:space="preserve">Participación ciudadana en la gestión pública </t>
  </si>
  <si>
    <t>Ejecución y operación de proyectos de infraestructura de transporte</t>
  </si>
  <si>
    <t>Racionalización de trámites</t>
  </si>
  <si>
    <t>Compra pública</t>
  </si>
  <si>
    <t xml:space="preserve">Gobierno digital </t>
  </si>
  <si>
    <t>Gestión contractual y procesos administrativos</t>
  </si>
  <si>
    <t xml:space="preserve">Seguridad digital </t>
  </si>
  <si>
    <t>Defensa jurídica</t>
  </si>
  <si>
    <t xml:space="preserve">Defensa jurídica </t>
  </si>
  <si>
    <t>Gestión financiera</t>
  </si>
  <si>
    <t>Mejora normativa</t>
  </si>
  <si>
    <t>Gestión de servicios administrativos</t>
  </si>
  <si>
    <t>Gestión documental</t>
  </si>
  <si>
    <t xml:space="preserve">Gestión documental </t>
  </si>
  <si>
    <t>Atención y relacionamiento ciudadano</t>
  </si>
  <si>
    <t>Gestión de la información estadística</t>
  </si>
  <si>
    <t>Administración inmobiliaria</t>
  </si>
  <si>
    <t>Transparencia, acceso a la información pública y lucha contra la corrupción</t>
  </si>
  <si>
    <t>Evaluación y seguimiento</t>
  </si>
  <si>
    <t>Seguimiento y evaluación del desempeño institucional</t>
  </si>
  <si>
    <t>Control disciplinario</t>
  </si>
  <si>
    <t>Control interno</t>
  </si>
  <si>
    <r>
      <t xml:space="preserve">PROCESO: </t>
    </r>
    <r>
      <rPr>
        <sz val="11"/>
        <color theme="1"/>
        <rFont val="Poppins"/>
      </rPr>
      <t>DIRECCIONAMIENTO ESTRATÉGICO Y DE PLANEACIÓN INSTITUCIONAL</t>
    </r>
  </si>
  <si>
    <r>
      <t xml:space="preserve">FORMATO: </t>
    </r>
    <r>
      <rPr>
        <sz val="11"/>
        <color theme="1"/>
        <rFont val="Poppins"/>
      </rPr>
      <t xml:space="preserve">FORMULACIÓN PLAN DE ACCIÓN ANUAL </t>
    </r>
  </si>
  <si>
    <t>NOMBRE DEL PLAN:</t>
  </si>
  <si>
    <t>Plan de Acción Anual 2025</t>
  </si>
  <si>
    <t xml:space="preserve">DESCRIPCIÓN: </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</si>
  <si>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en concordancia con los lineamientos del plan estratégico institucional, plan sectorial y plan nacional de desarrollo</t>
  </si>
  <si>
    <t>RESPONSABLE:</t>
  </si>
  <si>
    <t>Director General</t>
  </si>
  <si>
    <t>VIGENCIA:</t>
  </si>
  <si>
    <t xml:space="preserve">ARTICULACIÓN </t>
  </si>
  <si>
    <t>PROGRAMACIÓN</t>
  </si>
  <si>
    <t>PLAN ESTRATÉGICO INSTITUCIONAL</t>
  </si>
  <si>
    <t>PLAN DE ACCIÓN ANUAL</t>
  </si>
  <si>
    <t>Plan Nacional de Desarrollo 
Transformación</t>
  </si>
  <si>
    <t>Objetivo Plan Estratégico Institucional -PEI-</t>
  </si>
  <si>
    <t>Meta PEI
Cuatrienio</t>
  </si>
  <si>
    <t>Acción</t>
  </si>
  <si>
    <t>Producto</t>
  </si>
  <si>
    <t>Meta anual</t>
  </si>
  <si>
    <t>FECHA DE CUMPLIMIENTO</t>
  </si>
  <si>
    <t>Responsables</t>
  </si>
  <si>
    <t>Observaciones</t>
  </si>
  <si>
    <t>Primer trimestre</t>
  </si>
  <si>
    <t>Segundo Trimestre</t>
  </si>
  <si>
    <t>Tercer trimestre</t>
  </si>
  <si>
    <t>Cuarto trimestre</t>
  </si>
  <si>
    <t>Cantidad</t>
  </si>
  <si>
    <t>%</t>
  </si>
  <si>
    <t>Implementar caja de herramientas del código de integridad según cronograma</t>
  </si>
  <si>
    <t>Caja de herramientas del Código de integridad  implementado</t>
  </si>
  <si>
    <t>Secretaría General
Subdirección de Gestión Humana</t>
  </si>
  <si>
    <t xml:space="preserve">El cronograma integrará las acciones que harán uso de la caja de herramientas del programa de valores así como de las acciones sobre gestión de conflictos de interés </t>
  </si>
  <si>
    <t>Actualizar el inventario físico de los bienes de propiedad de la Entidad de las sedes territoriales, peajes y fuerzas del PSCN</t>
  </si>
  <si>
    <t>Inventario registrado en la base de datos de inventarios de la entidad.</t>
  </si>
  <si>
    <t>Subdirección Administrativa</t>
  </si>
  <si>
    <t>Todas las dependencias</t>
  </si>
  <si>
    <t>Identificar las principales causas del incumplimiento en los tiempos de respuesta de las PQRD para la toma de decisiones por parte de la alta dirección</t>
  </si>
  <si>
    <t>Informes trimestrales de análisis de causas de incumplimiento y recomendaciones de mejora</t>
  </si>
  <si>
    <t xml:space="preserve">Implementar un plan de trabajo orientado a la identificación del perfil cultural de la organización. </t>
  </si>
  <si>
    <t>Plan de trabajo de cultura organizacional implementado y con informes de seguimiento trimestral</t>
  </si>
  <si>
    <t>Asesorar, coordinar y desarrollar las etapas del ciclo presupuestal del Invías (formulación, programación ejecución, seguimiento y evaluación)</t>
  </si>
  <si>
    <t>Etapas del ciclo presupuestal con asesoría, coordinadas y desarrolladas</t>
  </si>
  <si>
    <t>Oficina Asesora de Planeación</t>
  </si>
  <si>
    <t>Revisar y realizar mejoras cuando sea el caso de la documentación de los procesos del Modelo de Operación</t>
  </si>
  <si>
    <t>Procesos del Modelo de Operación revisados y si se requiere mejorados</t>
  </si>
  <si>
    <t>Todas las Dependencias</t>
  </si>
  <si>
    <t>Cumplir eficientemente las actividades administrativas a cargo de las dependencias.</t>
  </si>
  <si>
    <t xml:space="preserve">Actividades administrativas con cumplimiento </t>
  </si>
  <si>
    <t>Establecidas en los Planes Operativos</t>
  </si>
  <si>
    <t>Comprometer del XXX% de los recursos de inversión asignados a la vigencia $XXX
*valores en millones de pesos</t>
  </si>
  <si>
    <t>Recursos de inversión comprometidos</t>
  </si>
  <si>
    <t>Subdirección de Defensa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Subdirección Administrativa
Oficina de Tecnologías de la Información y las Comunicaciones -OTIC-</t>
  </si>
  <si>
    <t>Obligar del XXX% de los recursos de inversión asignados a la vigencia $XXXX
*valores en millones de pesos</t>
  </si>
  <si>
    <t xml:space="preserve">Recursos de inversión obligados </t>
  </si>
  <si>
    <t>Comprometer  según  el tope definido por la Dirección General los recursos de funcionamiento asignados a la vigencia $XXXXX
*valores en millones de pesos</t>
  </si>
  <si>
    <t>Recursos de funcionamiento comprometidos</t>
  </si>
  <si>
    <t>Subdirección Administrativa
Dirección Jurídica</t>
  </si>
  <si>
    <t>Obligar según  el tope definido por la Dirección General los recursos de funcionamiento asignados en la vigencia $XXXX
*valores en millones de pesos</t>
  </si>
  <si>
    <t xml:space="preserve">Recursos de funcionamiento obligados </t>
  </si>
  <si>
    <t>Obligar XXX% de los recursos de la reserva presupuestal 2024
*valores en millones de pesos</t>
  </si>
  <si>
    <t>Recursos obligados de la reserva presupuestal 2024</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</si>
  <si>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</si>
  <si>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Liquidar y cerrar el 100% de los contratos y convenios, terminados a 31 de diciembre de la vigencia 2023, priorizando los de mayor antigüedad.</t>
  </si>
  <si>
    <t>Contratos y convenios terminados a 31 de diciembre de la vigencia 2023 liquidados y cerrados</t>
  </si>
  <si>
    <t>Liquidar y cerrar el 80% de los contratos y convenios, terminados a 30 de junio de 2024</t>
  </si>
  <si>
    <t>Contratos y convenios terminados a 30 de junio de 2024 liquidados y cerrados</t>
  </si>
  <si>
    <t>Realizar certificación del cierre del 100% de los contratos y convenios con pérdida de competencia para liquidarse</t>
  </si>
  <si>
    <t>Contratos y convenios con pérdida de competencia para liquidarse certificados</t>
  </si>
  <si>
    <t>Formular, publicar, actualizar y realizar el Plan Anual de Adquisiciones -PAA- en el SECOP II</t>
  </si>
  <si>
    <t>Plan Anual de Adquisiciones formulado, publicado, actualizado y con seguimiento</t>
  </si>
  <si>
    <t>Subdirección de procesos de selección contractual
Dirección de Ejecución y Operación
Subdirección de Modernización de Carreteras Nacionales
Subdirección de Gestión Integral de Carreteras Nacionales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Oficina Asesora de Planeación</t>
  </si>
  <si>
    <t>SPSC: Consolidar, publicar y actualizar.
UE: Formulación del Plan
OAP: Seguimiento</t>
  </si>
  <si>
    <t>Implementar la central de cuentas del Invias para la unificación del proceso de obligación de cuentas incluidas todas las territoriales.</t>
  </si>
  <si>
    <t>Central de cuentas implementada</t>
  </si>
  <si>
    <t>Secretaría General
Subdirección Financiera
OTIC</t>
  </si>
  <si>
    <t>Este proyecto se realizará siempre y cuando la oficina de tecnología del Invias, entregue el aplicativo KLIC con todo el desarrollo, programado para el mes de febrero de 2025.</t>
  </si>
  <si>
    <t xml:space="preserve">
Suscribir los estados financieros</t>
  </si>
  <si>
    <t>Estados financieros suscritos</t>
  </si>
  <si>
    <t>Subdirección Financiera</t>
  </si>
  <si>
    <t>Gestionar la administración de los bienes inmuebles fiscales</t>
  </si>
  <si>
    <t>Informe de estado de bienes inmuebles fiscales</t>
  </si>
  <si>
    <t>Secretaría General</t>
  </si>
  <si>
    <t>Implementar acciones orientadas al fortalecimiento de la política de transversalización de Equidad de Género en articulación con el Sello Equipares Público</t>
  </si>
  <si>
    <t xml:space="preserve">Actividades orientadas al fortalecimiento de la política de transversalización de Equidad de Género implementadas y con informe de seguimiento </t>
  </si>
  <si>
    <t>Implementar la estrategia de racionalización de trámites según plan de trabajo</t>
  </si>
  <si>
    <t xml:space="preserve">Estrategia de racionalización  implementada y con informes de seguimiento trimestral </t>
  </si>
  <si>
    <t>Dirección Técnica y de Estructuración
Subdirección de Reglamentación Técnica e Innovación
Subdirección Administrativa
OTIC</t>
  </si>
  <si>
    <t>Realizar gestión de cobro persuasivo y coactivo dentro de los términos de ley, acorde a los procedimientos vigentes.</t>
  </si>
  <si>
    <t>Cobros persuasivos y procesos coactivos adelantados dentro los términos de ley y los procedimientos vigentes</t>
  </si>
  <si>
    <t>Subdirección de Defensa Jurídica</t>
  </si>
  <si>
    <t>Realizar control de legalidad de actos administrativos solicitados a la Dirección Jurídica.</t>
  </si>
  <si>
    <t>Control de las solicitudes de control de legalidad de actos administrativos dentro de los tiempos establecidos</t>
  </si>
  <si>
    <t>Dirección Jurídica</t>
  </si>
  <si>
    <t>Emitir conceptos jurídicos dentro del marco de sus funciones y dentro de los plazos legales.</t>
  </si>
  <si>
    <t>Conceptos jurídicos emitidos dentro de los plazos legales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</si>
  <si>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</si>
  <si>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</si>
  <si>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</si>
  <si>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Implementar la Política de Prevención del Daño Antijurídico conforme lo aprobado por el Comité de Conciliación</t>
  </si>
  <si>
    <t xml:space="preserve"> PPDA implementada</t>
  </si>
  <si>
    <t>Disponible en el aplicativo Ekogui para ser consultada y atender los indicadores correspondientes</t>
  </si>
  <si>
    <t>Estructurar y mantener actualizado el inventario normativo</t>
  </si>
  <si>
    <t>Inventario normativo estructurado y mantenido</t>
  </si>
  <si>
    <t>Adelantar la actualización de la normatividad técnica</t>
  </si>
  <si>
    <t>Normatividad técnica actualizada</t>
  </si>
  <si>
    <t>Dirección Jurídica
Dirección Técnica y de Estructuración 
Subdirección de Reglamentación Técnica e Innovación</t>
  </si>
  <si>
    <t xml:space="preserve">Proferir los pliegos de Cargos dentro de las investigaciones disciplinarias, de cuyo resultado probatorio se comprometa la responsabilidad de servidor y ex servidor público del Invias </t>
  </si>
  <si>
    <t>Pliego de cargo proferido dentro del proceso disciplinario</t>
  </si>
  <si>
    <t xml:space="preserve">Oficina de Control Disciplinario </t>
  </si>
  <si>
    <t>Incluir en el plan operativo</t>
  </si>
  <si>
    <t>Estudiar y evaluar las quejas, denuncias e informes, por hechos de relevancia disciplinaria</t>
  </si>
  <si>
    <t xml:space="preserve">Informes, quejas, denuncias y traslados de la PGN estudiados y evaluados </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</si>
  <si>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</si>
  <si>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</si>
  <si>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Implementar la estrategia de participación ciudadana</t>
  </si>
  <si>
    <t>Estrategia de participación ciudadana aprobada, implementada y con seguimiento</t>
  </si>
  <si>
    <t>Secretaría General
Subdirección General
Dirección de Ejecución y Operación
Dirección Técnica y de Estructuración
Subdirección de Reglamentación Técnica 
Subdirección de Modernización 
Subdirección de Gestión Integral  
Subdirección de Sostenibilidad</t>
  </si>
  <si>
    <t>Los Grupos de Atención y Relacionamiento con el Ciudadano, Grupo de Peajes, Gerencia de Caminos Comunitarios para la Paz Total, Gerencia de Nuevas Fuentes de Financiación, Subdirección de Reglamentación Técnica, Subdirección de Modernización, Subdirección de Gestión Integral  y Subdirección de Sostenibilidad, incluirán en su plan operativo acciones para el cumplimiento y reporte de información completa y de calidad según la estrategia aprobada.</t>
  </si>
  <si>
    <t>Atender las peticiones, quejas, reclamos y denuncias (PQRD) de acuerdo a ley y demás disposiciones vigentes</t>
  </si>
  <si>
    <t>PQRD atendidas de acuerdo a ley y demás disposiciones vigentes</t>
  </si>
  <si>
    <t>Articular y coordinar la gestión de proyectos de inversión con las Direcciones misionales y la Oficina Asesora de Planeación</t>
  </si>
  <si>
    <t>Proyectos de inversión articulados con direcciones misionales</t>
  </si>
  <si>
    <t>Subdirección General</t>
  </si>
  <si>
    <t>Coordinar, bajo los lineamientos de la Dirección General, la planeación, ejecución y control de la gestión de las Direcciones Territoriales</t>
  </si>
  <si>
    <t>Direcciones territoriales coordinadas con lineamientos y seguimiento a su gestión</t>
  </si>
  <si>
    <t>Elaborar el Plan de Comunicaciones Internas y Externas de la entidad de acuerdo con las directrices del Gobierno Nacional, la Dirección General y la Política de Comunicaciones vigente, y hacer seguimiento</t>
  </si>
  <si>
    <t>Plan de comunicaciones elaborado y ejecutado</t>
  </si>
  <si>
    <t>Realizar obras por atención emergencias  de sitios críticos en la infraestructura de transporte nacional</t>
  </si>
  <si>
    <t>sitios críticos estabilizados</t>
  </si>
  <si>
    <t>Subdirección de Gestión del Riesgo
Subdirección Gestión Integral de Carreteras</t>
  </si>
  <si>
    <t>Atender emergencias que se presenten en la infraestructura de transporte nacional</t>
  </si>
  <si>
    <t>Vía atendida por emergencias</t>
  </si>
  <si>
    <t>Subdirección de Gestión del Riesgo</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</si>
  <si>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</si>
  <si>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</si>
  <si>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Subdirección de Estructuración de Proyectos</t>
  </si>
  <si>
    <t>Administrar el sistema de estadística y mantener un inventario actualizado  de la red vial Nacional a cargo</t>
  </si>
  <si>
    <t>Sistema actualizado con inventario de la Red vial Nacional a Cargo del Instituto</t>
  </si>
  <si>
    <t>Subdirección de Planificación de Infraestructura</t>
  </si>
  <si>
    <t xml:space="preserve">Realizar un evento de innovación </t>
  </si>
  <si>
    <t>Evento realizado</t>
  </si>
  <si>
    <t>Subdirección de Reglamentación Técnica e Innovación</t>
  </si>
  <si>
    <t>Incorporar los lineamientos de Infraestructura verde vial</t>
  </si>
  <si>
    <t xml:space="preserve">Proyectos pilotos contratados para aplicar los Lineamientos de Infraestructura Verde_LIVV </t>
  </si>
  <si>
    <t>Subdirección de Sostenibilidad</t>
  </si>
  <si>
    <t>Desarrollar a 2025 una (1) herramienta para mejorar los sistemas de información geográfica de la infraestructura de transporte para la gestión del riesgo.</t>
  </si>
  <si>
    <t>Generar la central de información como herramienta para la  gestión de riesgo.</t>
  </si>
  <si>
    <t>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</si>
  <si>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</si>
  <si>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Mejorar de manera continua el marco de gobernanza de proyectos del INVIAS</t>
  </si>
  <si>
    <t>Marco de gobernanza de proyectos del INVIAS mejorado</t>
  </si>
  <si>
    <t>Implementar el proceso del Cobro de la Contribución Nacional de Valorización - CNV, para los proyectos viales del INVIAS</t>
  </si>
  <si>
    <t>Proyecto del proceso del Cobro de la Contribución Nacional de Valorización - CNV implementado</t>
  </si>
  <si>
    <t>Dirección Técnica y de Estructuración</t>
  </si>
  <si>
    <t>Gestionar predios y mejoras requeridas para el desarrollo de proyectos INVÍAS</t>
  </si>
  <si>
    <t>Predios y mejoras gestionadas (fichas, estudios de títulos y avalúos)</t>
  </si>
  <si>
    <t>Implementar las acciones en los proyectos ambientales en cumplimiento de las medidas de mitigación, conservación, prevención y restauración establecidas dentro de los proyectos</t>
  </si>
  <si>
    <t>Seguimiento a las acciones</t>
  </si>
  <si>
    <t>Implementar las acciones del plan de austeridad</t>
  </si>
  <si>
    <t>Plan de austeridad implementado y con seguimiento</t>
  </si>
  <si>
    <t>Secretaría General
 Subdirección Administrativa</t>
  </si>
  <si>
    <t>Implementar acciones de seguimiento al cumplimiento de la ley de transparencia</t>
  </si>
  <si>
    <t>Acciones de seguimiento al cumplimiento de la ley de transparencia implementadas y con informes de avance trimestral</t>
  </si>
  <si>
    <t xml:space="preserve">Adelantar las acciones correspondientes a la identificación y administración de predios de uso público mediante la actualización de sus atributos en la base BUPI. </t>
  </si>
  <si>
    <t>Base de datos de predios de uso público actualizados</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</si>
  <si>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</si>
  <si>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</si>
  <si>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</si>
  <si>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</si>
  <si>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Ejecutar las actividades definidas para la vigencia del modelo de seguridad y  privacidad de la información (MSPI) según cronograma</t>
  </si>
  <si>
    <t>Modelo de seguridad y privacidad de la información implementado para la vigencia 2025</t>
  </si>
  <si>
    <t>OTIC
Todas las Dependencias</t>
  </si>
  <si>
    <t>Ejecutar actividades definidas para la vigencia del Plan Estratégico de Tecnologías de la información y las comunicaciones-PETI-INVÍAS</t>
  </si>
  <si>
    <t>Acciones del Plan Estratégico de Tecnologías de la información y las comunicaciones-PETI- implementadas para la vigencia 2025</t>
  </si>
  <si>
    <t xml:space="preserve">OTIC
Dirección Técnica y de Estructuración
Secretaría General
Dirección Jurídica
Dirección de Ejecución y Operación
Subdirección General </t>
  </si>
  <si>
    <t xml:space="preserve"> Intervenir 2718 km de vías regionales y caminos ancestrales </t>
  </si>
  <si>
    <t>Vías regionales y caminos ancestrales intervenidos</t>
  </si>
  <si>
    <t>Subdirección de Vías Regionales
Gerencia de Caminos Comunitarios de la Paz Total</t>
  </si>
  <si>
    <t>Instalaciones portuarias fluviales  intervenidas</t>
  </si>
  <si>
    <t>Subdirección Marítima, Fluvial y Férrea</t>
  </si>
  <si>
    <t xml:space="preserve">Realizar mejoramiento de 95 km de red vial primaria no concesionada </t>
  </si>
  <si>
    <t>Vías primarias no concesionadas mejoradas</t>
  </si>
  <si>
    <t>Subdirección Gestión Integral de Carreteras
Subdirección de Modernización de Carreteras Nacionales</t>
  </si>
  <si>
    <t>Realizar rehabilitación y/o mantenimiento de 705 km vías primarias no concesionadas</t>
  </si>
  <si>
    <t>Kilómetros de red vial  primaría rehabilitada y mantenida</t>
  </si>
  <si>
    <t>Realizar mantenimiento, mejoramiento y/o profundización de 1 canal de acceso a los puertos marítimos</t>
  </si>
  <si>
    <t>Canales de acceso a los puertos marítimos mantenidos, mejorados y profundizados</t>
  </si>
  <si>
    <t>Realizar la intervención de 1173 de vías terciarias en municipios PDET</t>
  </si>
  <si>
    <t>Kilómetros de vías terciarias construidos o en mantenimiento en municipios PDET.</t>
  </si>
  <si>
    <t>Municipios con vías fluviales intervenidas</t>
  </si>
  <si>
    <t>Número de municipios con vías fluviales intervenidas</t>
  </si>
  <si>
    <t>Monteria
Nechí
Carurú
San Felipe
Inírida
Santa Rosalía
Istmina
Orocué</t>
  </si>
  <si>
    <t>Realizar proyectos de infraestructura de transporte que incluyan criterios de accesibilidad universal.</t>
  </si>
  <si>
    <t>Proyectos de infraestructura de transporte con criterios de accesibilidad universal realizadas</t>
  </si>
  <si>
    <t xml:space="preserve">Garantizar la operación de 27 túneles </t>
  </si>
  <si>
    <t>Túneles con  operación continua</t>
  </si>
  <si>
    <t>Construir 20 puentes de la red vial nacional primaria</t>
  </si>
  <si>
    <t>Puentes en la red vial primaria construidos *(incluye viaductos)</t>
  </si>
  <si>
    <t>Realizar kilómetros de red vial primaria con prestación de servicios al usuario</t>
  </si>
  <si>
    <t>Kilómetros de red vial primaria con servicios de atención al usuario</t>
  </si>
  <si>
    <t>Subdirección Gestión Integral de Carreteras</t>
  </si>
  <si>
    <t>Realizar el mantenimiento rutinario de 9.821 km</t>
  </si>
  <si>
    <t>Kilómetros de la red vial primaria con mantenimiento rutinario</t>
  </si>
  <si>
    <t xml:space="preserve">Mantenimiento de 5 sedes férreas </t>
  </si>
  <si>
    <t xml:space="preserve"> Sedes férreas con  mantenimiento</t>
  </si>
  <si>
    <t xml:space="preserve"> Estaciones férreas con  mantenimiento</t>
  </si>
  <si>
    <t>Realizar el mantenimiento rutinario de  20 km en la red férrea</t>
  </si>
  <si>
    <t>Kilómetros mantenidos rutinario en la red férrea</t>
  </si>
  <si>
    <t>Transbordadores operados</t>
  </si>
  <si>
    <t>Evaluar los planes de las dependencias.</t>
  </si>
  <si>
    <t>Planes de las dependencias evaluados</t>
  </si>
  <si>
    <t>Implementar plan de mejora continua del índice de desempeño institucional -IDI-</t>
  </si>
  <si>
    <t>Plan de mejora continua del índice de desempeño institucional -IDI- implementado</t>
  </si>
  <si>
    <t>Secretaría General
Subdirección General
Dirección de Ejecución y Operación
Dirección Técnica y de Estructuración
Dirección Jurídica
Subdirección Financiera
Subdirección Administrativa
Subdirección de Gestión Humana
Oficina de Control Disciplinario
Oficina de Tecnologías de la Información y Comunicaciones
Oficina de Control Interno
Oficina Asesora de Planeación</t>
  </si>
  <si>
    <t>Implementar las acciones del Programa de Transparencia Ética Pública</t>
  </si>
  <si>
    <t>Acciones del Programa de Transparencia y ética pública implementadas</t>
  </si>
  <si>
    <t>Implementar las acciones del Plan  Institucional de Archivos de la Entidad conforme al diagnostico general de archivo</t>
  </si>
  <si>
    <t>Acciones del Plan Institucional de Archivos de la entidad implementado y con seguimiento</t>
  </si>
  <si>
    <t>Implementar las acciones del Plan  Anual de Vacantes</t>
  </si>
  <si>
    <t>Acciones del Plan Anual de Vacantes implementadas</t>
  </si>
  <si>
    <t>Implementar las acciones del Plan  de Previsión de Recursos Humanos</t>
  </si>
  <si>
    <t>Acciones del Plan de Previsión de Recursos Humanos implementadas</t>
  </si>
  <si>
    <t>Implementar las acciones del Plan  Estratégico de Talento Humano</t>
  </si>
  <si>
    <t>Acciones del Plan Estratégico de Talento Humano implementadas</t>
  </si>
  <si>
    <t>Implementar las acciones del Plan  Institucional de Capacitación -PIC-</t>
  </si>
  <si>
    <t xml:space="preserve">Acciones del Plan Institucional de Capacitación -PIC- implementadas </t>
  </si>
  <si>
    <t>Implementar  las acciones del Plan de Bienestar e incentivos Institucionales</t>
  </si>
  <si>
    <t>Acciones del Plan de Bienestar e incentivos institucionales implementadas oportunamente y con informe de seguimiento</t>
  </si>
  <si>
    <t>Secretaría General, Subdirección Gestión Humana</t>
  </si>
  <si>
    <t>Implementar las acciones del Plan  de Seguridad y Salud en el trabajo</t>
  </si>
  <si>
    <t>Acciones del Plan de Seguridad y Salud en el trabajo implementadas</t>
  </si>
  <si>
    <t>Ejecutar las actividades definidas para la vigencia del marco de referencia de Arquitectura Empresarial del INVÍAS</t>
  </si>
  <si>
    <t>Acciones del Marco de referencia de Arquitectura Empresarial implementadas para la vigencia 2025</t>
  </si>
  <si>
    <t>OTIC</t>
  </si>
  <si>
    <t>Actualizar las acciones del Plan de Gestión del Riesgo de Desastres en la infraestructura de transporte nacional</t>
  </si>
  <si>
    <t>Acciones del Plan de Gestión del Riesgo de Desastres en la infraestructura de transporte nacional actualizadas</t>
  </si>
  <si>
    <t>Implementar el plan anual de auditoría aprobado por el Comité Institucional de coordinación de Control Interno</t>
  </si>
  <si>
    <t>Plan anual de auditoría implementado</t>
  </si>
  <si>
    <t>Oficina de Control interno</t>
  </si>
  <si>
    <t xml:space="preserve">Formular e implementar el Mapa de aseguramiento y realizar reporte </t>
  </si>
  <si>
    <t>Mapa de aseguramiento formulado e implementado  y reporte realizado</t>
  </si>
  <si>
    <t>Formular, implementar y reportar cumplimiento de los planes de mejoramiento de auditorías internas y externas</t>
  </si>
  <si>
    <t>Planes de mejoramiento de auditorías internas y externas formulados, implementados y con reporte de cumplimiento</t>
  </si>
  <si>
    <t>Mantener actualizada la información de los contratos y convenios en la plataforma transaccional SECOP II y en SICO</t>
  </si>
  <si>
    <t xml:space="preserve"> Información de los contratos y convenios actualizada en la plataforma transaccional SECOP II y en SICO</t>
  </si>
  <si>
    <t>Indicadores PND</t>
  </si>
  <si>
    <t>DEPENDENCIA</t>
  </si>
  <si>
    <t>PRODUCTO</t>
  </si>
  <si>
    <t>CONTRATO</t>
  </si>
  <si>
    <t>DEPARTAMENTO</t>
  </si>
  <si>
    <t>MUNICIPIO</t>
  </si>
  <si>
    <t>PDET</t>
  </si>
  <si>
    <t>PROYECTOS</t>
  </si>
  <si>
    <t>SECTOR</t>
  </si>
  <si>
    <t>META ANUAL</t>
  </si>
  <si>
    <t>ene</t>
  </si>
  <si>
    <t>feb</t>
  </si>
  <si>
    <t>mar</t>
  </si>
  <si>
    <t>abr</t>
  </si>
  <si>
    <t>may</t>
  </si>
  <si>
    <t>jun</t>
  </si>
  <si>
    <t>jul</t>
  </si>
  <si>
    <t>ago</t>
  </si>
  <si>
    <t>sep</t>
  </si>
  <si>
    <t>oct</t>
  </si>
  <si>
    <t>nov</t>
  </si>
  <si>
    <t>dic</t>
  </si>
  <si>
    <t>Total  Vías regionales</t>
  </si>
  <si>
    <t>Vías Regionales</t>
  </si>
  <si>
    <t>Vía terciaria</t>
  </si>
  <si>
    <t>2835-2021</t>
  </si>
  <si>
    <t>CAUCA</t>
  </si>
  <si>
    <t>MORALES</t>
  </si>
  <si>
    <t xml:space="preserve">MORALES - PAN DE AZUCAR </t>
  </si>
  <si>
    <t>2501-2020</t>
  </si>
  <si>
    <t>CW2256128-2023-ObraCivil</t>
  </si>
  <si>
    <t>TOLIMA</t>
  </si>
  <si>
    <t>PRADO</t>
  </si>
  <si>
    <t>No PDET</t>
  </si>
  <si>
    <t>ACO -ALTAGRACIA</t>
  </si>
  <si>
    <t>3-13113996-002-2024</t>
  </si>
  <si>
    <t>ANTIOQUIA</t>
  </si>
  <si>
    <t>SANTO DOMINGO</t>
  </si>
  <si>
    <t xml:space="preserve">TRAMO QUE COMPRENDE DESDE LA VEREDA LA QUIEBRA HACIA EL CASCO URBANO DEL MUNICIPIO DE SANTO DOMINGO </t>
  </si>
  <si>
    <t>001-2024</t>
  </si>
  <si>
    <t>CALOTO</t>
  </si>
  <si>
    <t xml:space="preserve">CORREDORVIAL JAPIO - CRUCERO DE GUALÍ DE LA ZONA RURAL DEL MUNICIPIO DE CALOTO - CAUCA </t>
  </si>
  <si>
    <t>SINNUMERO</t>
  </si>
  <si>
    <t>CORINTO</t>
  </si>
  <si>
    <t>LOS ANDES BOQUERON LA PLAYA TACUEYO DEL PR5+900 AL PR9+100 Y DEL PR21+900 AL PR24+870, ENTRE LOS MUNICIPIOS DE CORINTO Y TORIBIO</t>
  </si>
  <si>
    <t>OC 8000004196</t>
  </si>
  <si>
    <t>ARAUCA</t>
  </si>
  <si>
    <t>SARAVENA</t>
  </si>
  <si>
    <t xml:space="preserve"> MATE PLATANO EL PESCADO LA Y DEL CHARO</t>
  </si>
  <si>
    <t>3-1-113711-0019-2024</t>
  </si>
  <si>
    <t>LÉRIDA</t>
  </si>
  <si>
    <t>VIA ENTRE EL CENTRO POBLADO DE PADILLA Y LERIDA</t>
  </si>
  <si>
    <t>2579-2021</t>
  </si>
  <si>
    <t>ATACO</t>
  </si>
  <si>
    <t>VIAS TERCIARIAS EN LAS VEREDAS SANTIAGO PEREZ, POLECITO, CASCARILLO, CASA VERDE, BALSO, CASA DE ZINC Y SAN SEBASTIAN DEL MUNICIPIO DE ATACO, TOLIMA</t>
  </si>
  <si>
    <t>3-1-107085-007-2023</t>
  </si>
  <si>
    <t>SUCRE</t>
  </si>
  <si>
    <t>SAN ONOFRE</t>
  </si>
  <si>
    <t xml:space="preserve"> PAJONAL – CERRO DE LAS CASAS- PISISI - LIBERTAD- LABARCES – SAN ANTONIO</t>
  </si>
  <si>
    <t>3-1-113711-0018-2024</t>
  </si>
  <si>
    <t>9 TRAMOS VIALES EN LA ZONA URBANA DEL MUNICIPIO</t>
  </si>
  <si>
    <t>3-1-108989-002-2023</t>
  </si>
  <si>
    <t>DABEIBA</t>
  </si>
  <si>
    <t xml:space="preserve"> VÍA DABEIBA  ±CAMPARRUSIA DEL TRAMO 2, K7+000 AL K11+090 </t>
  </si>
  <si>
    <t xml:space="preserve"> 3-1-106401-006-2024</t>
  </si>
  <si>
    <t>VALLE DEL CAUCA</t>
  </si>
  <si>
    <t>YOTOCO</t>
  </si>
  <si>
    <t xml:space="preserve">VIA YOTOCO-BUENOS AIRES-EL DORADO, EN EL SECTOR CRUCERO BUENOS AIRES-CASCO URBANO DE YOTOCO; Y DE UN TRAMO DE LA VIA MUÑECOS-CORDOBITAS. </t>
  </si>
  <si>
    <t>CW2265285-2024</t>
  </si>
  <si>
    <t xml:space="preserve">VIA QUE DESDE EL MUNICIPIO DE MORALES CONDUCE AL CORREGIMIENTO DE SANTA ROSA </t>
  </si>
  <si>
    <t>CW2255230-2023</t>
  </si>
  <si>
    <t>VIA DE ACCESO A ATACO</t>
  </si>
  <si>
    <t>3-1-106401-007-2024</t>
  </si>
  <si>
    <t>BOYACÁ</t>
  </si>
  <si>
    <t>LABRANZAGRANDE</t>
  </si>
  <si>
    <t xml:space="preserve">INTERCOMUNICACION TERRESTRE DE LA POBLACION RURAL DE LAS VEREDAS SALITRE, CENTRO, CUAZA, TOCAIRA Y SUACIA DEL MUNICIPIO DE LABRANZAGRANDE </t>
  </si>
  <si>
    <t>NORTE DE SANTANDER</t>
  </si>
  <si>
    <t>TEORAMA</t>
  </si>
  <si>
    <t>MATA DE TILO, VDA 
CATATUMBO - EL ROSARIO Y VDA RIO 
SANTO - VEGA DE ORIENTE MUNICIPIO 
DE TEORAMA</t>
  </si>
  <si>
    <t>EL CARMEN</t>
  </si>
  <si>
    <t>VIA PRINCIPAL DEL CORREGIMIENTO DE GUAMALITO</t>
  </si>
  <si>
    <t>BUCARASICA</t>
  </si>
  <si>
    <t>VIAS QUE COMUNICAN A LA VEREDA LA CURVA-EL ESPEJO</t>
  </si>
  <si>
    <t>HACARÍ</t>
  </si>
  <si>
    <t xml:space="preserve"> VÍA TERCIARIA QUE CONDUCE AL CORREGIMIENTO DE MESITAS, 
MUNICIPIO DE HACARI</t>
  </si>
  <si>
    <t xml:space="preserve">3-1-113711-025-2024 </t>
  </si>
  <si>
    <t>OVEJAS</t>
  </si>
  <si>
    <t>CARRERA 5, CORREGIMIENTO DE CANUTAL</t>
  </si>
  <si>
    <t>SIN NUMERO</t>
  </si>
  <si>
    <t>VEREDA CAÑO NEGRO DESDE LA ABSCISA  K0+000 HASTA LAS K0+3657</t>
  </si>
  <si>
    <t>YONDÓ</t>
  </si>
  <si>
    <t>VEREDAS EL PARAÍSO, LA RAYA Y LAS LOMAS</t>
  </si>
  <si>
    <t>SANTANDER</t>
  </si>
  <si>
    <t>LA BELLEZA</t>
  </si>
  <si>
    <t>VIAS URBANAS Y RURALES LA BELLEZA</t>
  </si>
  <si>
    <t xml:space="preserve"> VÍA DABEIBA  ±CAMPARRUSIA DEL TRAMO 1, K2+950 AL K7+000 </t>
  </si>
  <si>
    <t>EL ZULIA</t>
  </si>
  <si>
    <t>VIA TERCIARIA A LA VEREDA PUERTO ESTRELA - TRAMO K1+737.00 - K2+120.75 MUNICIPIO DE EL ZULIA</t>
  </si>
  <si>
    <t>PUTUMAYO</t>
  </si>
  <si>
    <t>PUERTO ASÍS</t>
  </si>
  <si>
    <t xml:space="preserve">TRAMOS VIALES RURALES EN EL MUNICIPIO DE
PUERTO ASÍS </t>
  </si>
  <si>
    <t>VALLE DEL GUAMUEZ</t>
  </si>
  <si>
    <t>TRAMOS VIALES RURALES EN EL MUNICIPIO DE
VALLE DEL GUAMUEZ</t>
  </si>
  <si>
    <t>CALDAS</t>
  </si>
  <si>
    <t>PENSILVANIA</t>
  </si>
  <si>
    <t>VÍA QUE COMUNICA MONTEBELLO CON EL CORREGIMIENTO DE PUEBLO NUEVO</t>
  </si>
  <si>
    <t xml:space="preserve">TRAMO VIAL JAPIO - CRUCERO DE GUALÍ </t>
  </si>
  <si>
    <t>MOCOA</t>
  </si>
  <si>
    <t>VÍA PUERTO LIMÓN - VILLA GLORIA EN EL MUNICIPIO DE MOCOA</t>
  </si>
  <si>
    <t>BOLÍVAR</t>
  </si>
  <si>
    <t xml:space="preserve">VIAS URBANAS DEL CORREGIMIENTO PRIMAVERA </t>
  </si>
  <si>
    <t>EL PLAYÓN</t>
  </si>
  <si>
    <t>VIAS TERCIARIAS MUNICIPIO EL PLAYON</t>
  </si>
  <si>
    <t>1862-2021</t>
  </si>
  <si>
    <t>CESAR</t>
  </si>
  <si>
    <t>LA PAZ</t>
  </si>
  <si>
    <t xml:space="preserve"> LA UNION – ESCUELA LA LIBERTAD </t>
  </si>
  <si>
    <t>1864-2021</t>
  </si>
  <si>
    <t>LA JAGUA DE IBIRICO</t>
  </si>
  <si>
    <t xml:space="preserve">PUENTE DE RIO SAN ANTONIO . COLEGIO VDA LAS NUBES    </t>
  </si>
  <si>
    <t>1875-2021</t>
  </si>
  <si>
    <t xml:space="preserve">CORREGUIMIENTO LA VICTORIA – SAN ISIDRO- VDA LA ARGENTINA </t>
  </si>
  <si>
    <t>1970-2021</t>
  </si>
  <si>
    <t xml:space="preserve">VICTORIA SAN ISISDRO – NUEVA GRANADA – ESCUELA ZUMBADOR </t>
  </si>
  <si>
    <t>1880-2021</t>
  </si>
  <si>
    <t>VALLEDUPAR</t>
  </si>
  <si>
    <t xml:space="preserve">VEREDA LOS VENADOS – GUAIMARAL EL PALMAR </t>
  </si>
  <si>
    <t>1865-2021</t>
  </si>
  <si>
    <t>CHIRIGUANÁ</t>
  </si>
  <si>
    <t xml:space="preserve">CORREGUIMIENTO DE POPONTE </t>
  </si>
  <si>
    <t>1971-2021</t>
  </si>
  <si>
    <t>EL PASO</t>
  </si>
  <si>
    <t xml:space="preserve">CABECERA MUNICIPAL CON LA REGION DEL PORVENIR LA HAMACA </t>
  </si>
  <si>
    <t>2246-2023</t>
  </si>
  <si>
    <t>CURUMANÍ</t>
  </si>
  <si>
    <t xml:space="preserve">Curumaní – El Mamey </t>
  </si>
  <si>
    <t>2285-2023</t>
  </si>
  <si>
    <t>BECERRIL</t>
  </si>
  <si>
    <t xml:space="preserve">Socomba – Pitalito </t>
  </si>
  <si>
    <t>1321-2021</t>
  </si>
  <si>
    <t>CUNDINAMARCA</t>
  </si>
  <si>
    <t>LA CALERA</t>
  </si>
  <si>
    <t>EL CODITO - EL TRIUNFO - LA CABAÑA</t>
  </si>
  <si>
    <t>1989-2021</t>
  </si>
  <si>
    <t>GUTIÉRREZ</t>
  </si>
  <si>
    <t xml:space="preserve">GUTIERREZ- CARMEN ABAJO – SAN ANTONIO – PASCOTE – RIO BLANCO </t>
  </si>
  <si>
    <t>2056-2021</t>
  </si>
  <si>
    <t>QUETAME</t>
  </si>
  <si>
    <t>QUETAME - EL CALVARIO</t>
  </si>
  <si>
    <t>1269-2022</t>
  </si>
  <si>
    <t>BITUIMA</t>
  </si>
  <si>
    <t>VÍAS TERCIARIAS DEL MUNICIPIO</t>
  </si>
  <si>
    <t>2256-2023</t>
  </si>
  <si>
    <t>TOPAIPÍ</t>
  </si>
  <si>
    <t xml:space="preserve">TOPAIPÍ – NARANJAL – YACOPÍ </t>
  </si>
  <si>
    <t>Vía secundaría</t>
  </si>
  <si>
    <t>5095-2023</t>
  </si>
  <si>
    <t>ARBELÁEZ</t>
  </si>
  <si>
    <t>SHELL - ARBELAEZ - SAN BERNARDO</t>
  </si>
  <si>
    <t>1943-2021</t>
  </si>
  <si>
    <t>LOS PATIOS</t>
  </si>
  <si>
    <t>COROZAL CALIFORNIA
SANTO DOMINGO
VOLCAN
POTREROS
CHICAGUA BAJO
RINCONADA
CINERA</t>
  </si>
  <si>
    <t>2033-2021</t>
  </si>
  <si>
    <t>VILLA CARO</t>
  </si>
  <si>
    <t>1223-2021</t>
  </si>
  <si>
    <t>LA BELLEZA - SUCRE</t>
  </si>
  <si>
    <t>2046-2021</t>
  </si>
  <si>
    <t>ZAPATOCA</t>
  </si>
  <si>
    <t xml:space="preserve"> ZAPATOCA - BARICHARA</t>
  </si>
  <si>
    <t>SAN GIL</t>
  </si>
  <si>
    <t>SAN GIL- MOGOTES - SAN JOAQUIN- ONZAGA</t>
  </si>
  <si>
    <t>1092-2021</t>
  </si>
  <si>
    <t>ATACO-PLANADAS</t>
  </si>
  <si>
    <t>1755-2020</t>
  </si>
  <si>
    <t>CHAPARRAL</t>
  </si>
  <si>
    <t>CHAPARRAL-RIOBLANCO</t>
  </si>
  <si>
    <t>1020-2022</t>
  </si>
  <si>
    <t>CHOCÓ</t>
  </si>
  <si>
    <t>BAHíA SOLANO</t>
  </si>
  <si>
    <t xml:space="preserve">EL MUELLE - BAHIA SOLANO - EL VALLE </t>
  </si>
  <si>
    <t>2256-2021</t>
  </si>
  <si>
    <t>CONVENCIÓN</t>
  </si>
  <si>
    <t>TRANSVERSAL DEL CATATUMBO (TIBU – EL TARRA – CONVENCION - OCAÑA)</t>
  </si>
  <si>
    <t>1570-2020</t>
  </si>
  <si>
    <t>TIBÚ</t>
  </si>
  <si>
    <t>ASTILLEROS – TIBU – LA GABARRA.</t>
  </si>
  <si>
    <t>1914-2020</t>
  </si>
  <si>
    <t>ARBOLEDAS</t>
  </si>
  <si>
    <t>CORNEJO - PUENTE GOMEZ - SALAZAR - ARBOLEDAS - CUCUTILLA</t>
  </si>
  <si>
    <t>1060 - 2022</t>
  </si>
  <si>
    <t>META</t>
  </si>
  <si>
    <t>uribe</t>
  </si>
  <si>
    <t>La Uribe
Versalles
Papamene
Alto las Cruces</t>
  </si>
  <si>
    <t>1051 - 2022</t>
  </si>
  <si>
    <t>HUILA</t>
  </si>
  <si>
    <t>ISNOS</t>
  </si>
  <si>
    <t xml:space="preserve"> ANILLO TURISTICO DEL SUR DEL HUILA</t>
  </si>
  <si>
    <t>1051 - 2022
Proyecto No. 02</t>
  </si>
  <si>
    <t>LA PLATA</t>
  </si>
  <si>
    <t>LA PLATA - CANDELARIA</t>
  </si>
  <si>
    <t>2062-2021</t>
  </si>
  <si>
    <t>CÓRDOBA</t>
  </si>
  <si>
    <t>AYAPEL</t>
  </si>
  <si>
    <t>AYAPEL -PUEBLO NUEVO</t>
  </si>
  <si>
    <t>2045-2021</t>
  </si>
  <si>
    <t>TIQUISIO</t>
  </si>
  <si>
    <t>TRANSVERSAL SUR BOLIVAR: GUARANDA - TIQUISIO - REGIDOR</t>
  </si>
  <si>
    <t>1232-2017</t>
  </si>
  <si>
    <t>GAMEZA</t>
  </si>
  <si>
    <t>1009-2021</t>
  </si>
  <si>
    <t>LA GUAJIRA</t>
  </si>
  <si>
    <t>URIBIA</t>
  </si>
  <si>
    <t>URIBIA - PUERTO BOLIVAR - ESTRELLA - VIAS WAYU Y CABO DE LA VELA – SAN MARTIN</t>
  </si>
  <si>
    <t>987-2021</t>
  </si>
  <si>
    <t>DUITAMA</t>
  </si>
  <si>
    <t>DUITAMA - CHARALA - SAN GIL</t>
  </si>
  <si>
    <t>2715 - 2023</t>
  </si>
  <si>
    <t>CAQUETÁ</t>
  </si>
  <si>
    <t>SAN VICENTE DEL CAGUÁN</t>
  </si>
  <si>
    <t>SAN VICENTE DEL CAGUAN - LOS POZOS</t>
  </si>
  <si>
    <t>2032-2021</t>
  </si>
  <si>
    <t>EL ROBLE</t>
  </si>
  <si>
    <t>TRANSVERSALES DE LA MOJANA: TRANSVERSAL DE LOS RIOS</t>
  </si>
  <si>
    <t>1611-2020</t>
  </si>
  <si>
    <t>RIOHACHA</t>
  </si>
  <si>
    <t>RIOHACHA-MAYAPO -MANAURE</t>
  </si>
  <si>
    <t>986-2021</t>
  </si>
  <si>
    <t>VADO HONDO - LABRANZAGRANDE - YOPAL</t>
  </si>
  <si>
    <t>1928-2021</t>
  </si>
  <si>
    <t>POPAYÁN</t>
  </si>
  <si>
    <t>AVENIDA PROCERES</t>
  </si>
  <si>
    <t>2044-2022</t>
  </si>
  <si>
    <t>CASANARE</t>
  </si>
  <si>
    <t>OROCUÉ</t>
  </si>
  <si>
    <t>CORREDORES VIALES TRANSVERSAL DEL CASANARE BARQUEREÑA - OROCUE</t>
  </si>
  <si>
    <t>2022-2021</t>
  </si>
  <si>
    <t>CRAVO NORTE</t>
  </si>
  <si>
    <t>CAÑO AGUA LINDA</t>
  </si>
  <si>
    <t>1908-2021</t>
  </si>
  <si>
    <t>COYAIMA</t>
  </si>
  <si>
    <t xml:space="preserve"> COYAIMA - ATACO -PLANADAS</t>
  </si>
  <si>
    <t>4751-2023</t>
  </si>
  <si>
    <t>BERBEO</t>
  </si>
  <si>
    <t>VIA BERBEO - JOTAS SAN EDUARDO, DEPARTAMENTO DE BOYACA</t>
  </si>
  <si>
    <t>1021-2021</t>
  </si>
  <si>
    <t>LEJANÍAS</t>
  </si>
  <si>
    <t>REHABILITACION DE CORREDORES RURALES PRODUCTIVOS, MUNICIPIO DE LEJANIAS DEPARTAMENTO DE META</t>
  </si>
  <si>
    <t>1858-2021</t>
  </si>
  <si>
    <t>PUERTO GAITÁN</t>
  </si>
  <si>
    <t>VIAS RURALES EN EL MUNICIPIO DE PUERTO GAITAN DEPARTAMENTO DEL META</t>
  </si>
  <si>
    <t>1771-2021</t>
  </si>
  <si>
    <t>URIBE</t>
  </si>
  <si>
    <t>VIAS RURALES EN EL MUNICIPIO DE URIBE DEPARTAMENTO DE META</t>
  </si>
  <si>
    <t>1810-2021</t>
  </si>
  <si>
    <t>VIAS RURALES EN ELM UNICIPIO DE URIBE DEPARTAMENTO DEL META</t>
  </si>
  <si>
    <t>1694-2022</t>
  </si>
  <si>
    <t>EL CASTILLO</t>
  </si>
  <si>
    <t>VIAS RURALES DEL MUNICIPIO EL CASTILLO META</t>
  </si>
  <si>
    <t>1706-2022</t>
  </si>
  <si>
    <t>GUAMAL</t>
  </si>
  <si>
    <t>VIAS RURALES EN EL MUNICIPIO DEL GUAMAL DEPARTAMENTO DEL META</t>
  </si>
  <si>
    <t>1300-2022</t>
  </si>
  <si>
    <t>VILLAVICENCIO</t>
  </si>
  <si>
    <t>VIAS RURALES EN EL MUNICIPIO DE VILLAVICENCIO DEPARTAMENTO DE META</t>
  </si>
  <si>
    <t>1675-2022</t>
  </si>
  <si>
    <t>SAN CARLOS DE GUAROA</t>
  </si>
  <si>
    <t>VIAS RURALES EN EL MUNICIPIO DE SAN CARLOS DE GUAROA DEPARTAMENTO DE META</t>
  </si>
  <si>
    <t>4962-2023</t>
  </si>
  <si>
    <t>EL CALVARIO</t>
  </si>
  <si>
    <t>VÍAS TERCIARIAS EN EL MUNICIPIO DE EL CALVARIO DEPARTAMENTO DE META</t>
  </si>
  <si>
    <t>3752-2024</t>
  </si>
  <si>
    <t>LA MONTAÑITA</t>
  </si>
  <si>
    <t>VIA TERCIARIA LA UNION PENEY A SOLANO EN EL DEPARTAMENTO DE CAQUETA</t>
  </si>
  <si>
    <t>3786-2024</t>
  </si>
  <si>
    <t>SANTA MARÍA</t>
  </si>
  <si>
    <t>CORREDOR BACHE – BACHECITO - JERUSALEN - PUERTO TOLIMA MUNICIPIO DE SANTA MARIA HUILA,  CORREDOR GALLEGO – SAN MIGUEL- SANTA MARTA DEL MUNICIPIO DE LA PLATA HUILA.</t>
  </si>
  <si>
    <t>4156-2024</t>
  </si>
  <si>
    <t>GUAINÍA</t>
  </si>
  <si>
    <t>INÍRIDA</t>
  </si>
  <si>
    <t xml:space="preserve"> VIA TERCIARIA A CARGO DE INVIAS CODIGO 88220, INÍRIDA – EL COCO. MUNICIPIO DE INÍRIDA, DEPARTAMENTO DE GUAINIA.</t>
  </si>
  <si>
    <t>1178-2021</t>
  </si>
  <si>
    <t>MUZO</t>
  </si>
  <si>
    <t>CORREDORES RURALES EN EL MUNICIPIO DE MUZO DEPARTAMENTO DE BOYACÁ</t>
  </si>
  <si>
    <t>1203-2021</t>
  </si>
  <si>
    <t>COPER</t>
  </si>
  <si>
    <t>CORREDORES RURALES EN EL MUNICIPIO DE COPER DEPARTAMENTO DE BOYACÁ</t>
  </si>
  <si>
    <t>1900-2021</t>
  </si>
  <si>
    <t>AMAZONAS</t>
  </si>
  <si>
    <t>LETICIA</t>
  </si>
  <si>
    <t>VIA QUE CONDUCE DE PICHUNA A NAZARET  MUNICIPIO DE LETICIA-DEPARTAMENTO DEL AMAZONAS.</t>
  </si>
  <si>
    <t>1901-2021</t>
  </si>
  <si>
    <t>PUERTO NARIÑO</t>
  </si>
  <si>
    <t>MEJORAMIENTO Y MANTENIMIENTO DE SENDEROS PEATONALES DESDE LA COMUNIDAD DE SAN FRANCISCO HASTA EL CASCO URBANO DEL MUNICIPIO DE PUERTO NARIÑO, DEPARTAMENTO DEL AMAZONAS</t>
  </si>
  <si>
    <t>1899-2021</t>
  </si>
  <si>
    <t>AUNAR ESFUERZOS PARA EL MEJORAMIENTO Y MANTENIMIENTO DE VIAS RURALES EN EL DEPARTAMENTO DE AMAZONAS DEL PROGRAMA COLOMBIA RURAL – NACIONAL</t>
  </si>
  <si>
    <t>1584-2021</t>
  </si>
  <si>
    <t>VIA DE ACCESO A LA COMUNIDAD DE SAN MIGUEL EN EL MUNICIPIO DE LETICIA EN EL DEPARTAMENTO DEL AMAZONAS</t>
  </si>
  <si>
    <t>1856-2021</t>
  </si>
  <si>
    <t>VAUPÉS</t>
  </si>
  <si>
    <t>MITÚ</t>
  </si>
  <si>
    <t>VIAS RURALES EN EL DEPARTAMENTO DE VAUPES DEL PROGRAMA</t>
  </si>
  <si>
    <t>4015-2024</t>
  </si>
  <si>
    <t>QUINDIO</t>
  </si>
  <si>
    <t>CALARCÁ</t>
  </si>
  <si>
    <t xml:space="preserve"> LA VIRGINIA - LA ROCHETA</t>
  </si>
  <si>
    <t>1609-2020</t>
  </si>
  <si>
    <t>VARIOS</t>
  </si>
  <si>
    <t>1807-2021</t>
  </si>
  <si>
    <t>FRESNO</t>
  </si>
  <si>
    <t>FRESNO - CASABIANCA DEL ALTO DE LA CRUZ DEL MUNICIPIO DE FRESNO AL RIO GUALÍ.</t>
  </si>
  <si>
    <t>1808-2021</t>
  </si>
  <si>
    <t>SANTA ISABEL</t>
  </si>
  <si>
    <t>CRUCE DE LA VEREDA BOLÍVAR AL PUENTE DE LA VEREDA LA YUCA</t>
  </si>
  <si>
    <t>2014-2021</t>
  </si>
  <si>
    <t>DELICIAS - LÉRIDA</t>
  </si>
  <si>
    <t>2322-2020</t>
  </si>
  <si>
    <t>NATAGAIMA</t>
  </si>
  <si>
    <t>YAVI - ANCARCO</t>
  </si>
  <si>
    <t>1742-2021</t>
  </si>
  <si>
    <t>ALPUJARRA</t>
  </si>
  <si>
    <t>VÍA EL MORAL</t>
  </si>
  <si>
    <t>1735-2021</t>
  </si>
  <si>
    <t>CARMEN DE APICALÁ</t>
  </si>
  <si>
    <t>NOVILLOS -PEÑÓN BLANCO</t>
  </si>
  <si>
    <t>2016 DE 2021</t>
  </si>
  <si>
    <t>DAGUA</t>
  </si>
  <si>
    <t>VÍA PROVIDENCIA</t>
  </si>
  <si>
    <t>2284 DE 2023</t>
  </si>
  <si>
    <t>CAICEDONIA</t>
  </si>
  <si>
    <t>VÍA CAICEDONIA - MONTEGRANDE Y ANSERMANUEVO - EL VERGEL</t>
  </si>
  <si>
    <t>4086-2024</t>
  </si>
  <si>
    <t>BUENAVENTURA</t>
  </si>
  <si>
    <t>EL CRUCERO - BAJO CALIMA</t>
  </si>
  <si>
    <t>Caminos ancestrales</t>
  </si>
  <si>
    <t>4710-2023</t>
  </si>
  <si>
    <t>RISARALDA</t>
  </si>
  <si>
    <t>QUINCHÍA</t>
  </si>
  <si>
    <t>RESGUARDO ESCOPETERA Y PIRZA, TRUJILLO, RISARALDITA, GINEBRA, FLORESTA Y SARDINERO.</t>
  </si>
  <si>
    <t>1695-2022</t>
  </si>
  <si>
    <t>SANTA ROSA DE CABAL</t>
  </si>
  <si>
    <t>VÍA 217 SANTA ROSA DE CABAL - LA LEONA - TERMALES Y VÍA 203 SANTA ROSA DE CABAL - LA LAGUNA (EL PLACER)</t>
  </si>
  <si>
    <t>1725-2022</t>
  </si>
  <si>
    <t>VÍAS EN LAS COMUNIDADES INDÍGENAS EMBERÁ TAHIMÍ DEL ALTO ANDAGUEDA</t>
  </si>
  <si>
    <t>3883-2023</t>
  </si>
  <si>
    <t>EL CARMEN DE ATRATO</t>
  </si>
  <si>
    <t>SÁNCHEZ - GUADUAS</t>
  </si>
  <si>
    <t>4521-2023</t>
  </si>
  <si>
    <t>LLORÓ</t>
  </si>
  <si>
    <t>YUTO - LLORÓ</t>
  </si>
  <si>
    <t>3464-2024</t>
  </si>
  <si>
    <t>CONDOTO</t>
  </si>
  <si>
    <t>3827-2024</t>
  </si>
  <si>
    <t>1266-2021</t>
  </si>
  <si>
    <t>3858-2023</t>
  </si>
  <si>
    <t>SUPÍA</t>
  </si>
  <si>
    <t>LOMA ARCON</t>
  </si>
  <si>
    <t>1952- 2021</t>
  </si>
  <si>
    <t>ANSERMA</t>
  </si>
  <si>
    <t>2112-2020</t>
  </si>
  <si>
    <t>BELALCÁZAR</t>
  </si>
  <si>
    <t>BELALCÁZAR - EL ÁGUILA</t>
  </si>
  <si>
    <t>3287-2024</t>
  </si>
  <si>
    <t>LA SIERRA</t>
  </si>
  <si>
    <t>LA DEPRESIÓN - LA SIERRA</t>
  </si>
  <si>
    <t>1867-2021</t>
  </si>
  <si>
    <t>AGUAS GORDAS - EL CARMEN - LOS MILAGROS</t>
  </si>
  <si>
    <t>3178-2023</t>
  </si>
  <si>
    <t>LA VEGA</t>
  </si>
  <si>
    <t>VEREDA LA PLAYA -VILLAMARÍA</t>
  </si>
  <si>
    <t>5098-2023</t>
  </si>
  <si>
    <t>VEREDA POTRERILLOS (VÍA ARBELA), VEREDA SAN MIGUEL</t>
  </si>
  <si>
    <t>1847-2020</t>
  </si>
  <si>
    <t>NARIÑO</t>
  </si>
  <si>
    <t>EL ROSARIO</t>
  </si>
  <si>
    <t>SECTOR HUECO DEL OSO - LA ESPERANZA</t>
  </si>
  <si>
    <t>2211-2023</t>
  </si>
  <si>
    <t>CUASPUD</t>
  </si>
  <si>
    <t>VÍA CARLOSAMA - PUENTE TIERRA - CHAVISNAN</t>
  </si>
  <si>
    <t>2212-2023</t>
  </si>
  <si>
    <t>EL TAMBO</t>
  </si>
  <si>
    <t>VÍA ROBLES - FLORIDA Y VÍA SAN PABLO - TAMBO</t>
  </si>
  <si>
    <t>2261-2023</t>
  </si>
  <si>
    <t>VÍA NARIÑO - ALTO PRADERA</t>
  </si>
  <si>
    <t>2218-2023</t>
  </si>
  <si>
    <t>MOSQUERA</t>
  </si>
  <si>
    <t>VÍA LAS MERCEDES</t>
  </si>
  <si>
    <t>2225-2023</t>
  </si>
  <si>
    <t>SAN ANDRÉS DE TUMACO</t>
  </si>
  <si>
    <t>CHILVI - SAN LUIS ROBLES - SANTA MARÍA RIO ROSARIO</t>
  </si>
  <si>
    <t>2213-2023</t>
  </si>
  <si>
    <t>LA UNIÓN</t>
  </si>
  <si>
    <t>LA BETULIA - LA UNIÓN</t>
  </si>
  <si>
    <t>4192-2024</t>
  </si>
  <si>
    <t>SAMANIEGO</t>
  </si>
  <si>
    <t xml:space="preserve">SAMANIEGO - LA LLANADA </t>
  </si>
  <si>
    <t>2047-2020</t>
  </si>
  <si>
    <t>ARJONA</t>
  </si>
  <si>
    <t>CARRETEABLE ARJONA - ROCHA</t>
  </si>
  <si>
    <t>1891-2021</t>
  </si>
  <si>
    <t>SAN JUAN NEPOMUCENO</t>
  </si>
  <si>
    <t>SAN
JUAN DE NEPOMUCENO - CORREGIMIENTO DE SAN AGUSTIN</t>
  </si>
  <si>
    <t>1897-2021</t>
  </si>
  <si>
    <t>MAGANGUÉ</t>
  </si>
  <si>
    <t>CORREGIMIENTO S DE CASCAJAL-CEIBAL-LA PASCUALA</t>
  </si>
  <si>
    <t>1895-2021</t>
  </si>
  <si>
    <t>ACHí</t>
  </si>
  <si>
    <t>NISPEROS-CINSERIN</t>
  </si>
  <si>
    <t>2070-2021</t>
  </si>
  <si>
    <t>MARíA LA BAJA</t>
  </si>
  <si>
    <t>VIA PUERTO SANTANDER</t>
  </si>
  <si>
    <t>2306-2020</t>
  </si>
  <si>
    <t>NECOCLí</t>
  </si>
  <si>
    <t>VOLAO - PALESTINA</t>
  </si>
  <si>
    <t>5015-2023</t>
  </si>
  <si>
    <t>ARBOLETES</t>
  </si>
  <si>
    <t xml:space="preserve">ARBOLETES VIA LAS NARANJITAS </t>
  </si>
  <si>
    <t>2244-2023</t>
  </si>
  <si>
    <t>ANGELÓPOLIS</t>
  </si>
  <si>
    <t>VIA ANGELOPOLIS-CIENAGUITA</t>
  </si>
  <si>
    <t>2223-2023</t>
  </si>
  <si>
    <t>SAN PEDRO</t>
  </si>
  <si>
    <t>VIA SAN JUAN-SAN PEDRO DE LOS MILAGROS</t>
  </si>
  <si>
    <t>2287-2023</t>
  </si>
  <si>
    <t>ENVIGADO</t>
  </si>
  <si>
    <t>VIAS SECTORES LAS PALMAS, PANATNILLO,PERICO, EL VALLANO, EL ESCOBERO, SANTA CATALINA</t>
  </si>
  <si>
    <t>915-2021</t>
  </si>
  <si>
    <t>ASERREDERO -COVEÑAS, GUAYABAL - PARCELAS DE ALGARROBO Y DESVIO HACIA EL SECTOR REPRESA VILLEROS MUNICIPIO DE COVEÑAS; TOLU - EL FRANCES - GUACAMAYAS MUNICIPIO DE SANTIAGO DE TOLU; AGUAS NEGRAS- BERLIN MUNICIPIO DE SAN ONOFRE Y PALMIRA - GUALIN MUNICIPIO DE TOLU</t>
  </si>
  <si>
    <t>1817-2021</t>
  </si>
  <si>
    <t>CHIGORODÓ</t>
  </si>
  <si>
    <t>GUAPA ALTO</t>
  </si>
  <si>
    <t>4137-2024</t>
  </si>
  <si>
    <t>FRONTINO</t>
  </si>
  <si>
    <t>VIA LA BLANQUITA- PUENTE FRONTINO</t>
  </si>
  <si>
    <t>2210-2023</t>
  </si>
  <si>
    <t>BARRANCAS</t>
  </si>
  <si>
    <t>VIA QUE CONDUCE A LA VEREDA SIERRA AZUL, ZONA RURAL DEL CORREGIMIENTO DE SAN PEDRO</t>
  </si>
  <si>
    <t>5085-2023</t>
  </si>
  <si>
    <t>VILLANUEVA</t>
  </si>
  <si>
    <t>VIA LA CULEBRERA</t>
  </si>
  <si>
    <t>1016-2021</t>
  </si>
  <si>
    <t>VIA QUE CONDUCE AL CORREGIMIENTO DE POPORTIN</t>
  </si>
  <si>
    <t>1870-2021</t>
  </si>
  <si>
    <t>RESGUARDO INDIGENA NUEVO ESPINAL-MUNICIPIO DE BARRANCAS</t>
  </si>
  <si>
    <t>1889-2021</t>
  </si>
  <si>
    <t>VERACRUZ -VILLANUEVA</t>
  </si>
  <si>
    <t>1961-2021</t>
  </si>
  <si>
    <t>TIERRALTA</t>
  </si>
  <si>
    <t>LA QUEBRADA SEVERINERA EN LA VIA QUE COMUNICA A PLANETA RICA Y TIERRALTA
CORDOBA</t>
  </si>
  <si>
    <t>1968-2021</t>
  </si>
  <si>
    <t>MONTELÍBANO</t>
  </si>
  <si>
    <t>MONTELIBANO- LAS PARCELAS - EL ANCLAR</t>
  </si>
  <si>
    <t>1893-2021</t>
  </si>
  <si>
    <t>SAN BERNARDO DEL VIENTO</t>
  </si>
  <si>
    <t>VIA CORREGIMENTO EL CASTILLO</t>
  </si>
  <si>
    <t>1896-2021</t>
  </si>
  <si>
    <t>SAN PELAYO</t>
  </si>
  <si>
    <t>VIA LA MADERA</t>
  </si>
  <si>
    <t>1966-2021</t>
  </si>
  <si>
    <t>MONTERÍA</t>
  </si>
  <si>
    <t>VÌA TERCIARIA QUE INTERCOMUNICA A LOS CORREGIMIENTOS DE JARAQUIEL (MARGEN
OCCIDENTAL), MARTINICA Y LETICIA</t>
  </si>
  <si>
    <t>2222-2023</t>
  </si>
  <si>
    <t>VIA ACCESO RIMINI</t>
  </si>
  <si>
    <t>2217-2023</t>
  </si>
  <si>
    <t>LOS CÓRDOBAS</t>
  </si>
  <si>
    <t>VIA BARRANQUILLITA</t>
  </si>
  <si>
    <t>2286-2023</t>
  </si>
  <si>
    <t>PLANETA RICA</t>
  </si>
  <si>
    <t>PLANETA RICA - PROVIDENCIA</t>
  </si>
  <si>
    <t>909-2021</t>
  </si>
  <si>
    <t>SUCRE - LA GUARIPA - EL CAUCHAL</t>
  </si>
  <si>
    <t>2009-2021</t>
  </si>
  <si>
    <t>PALMITO</t>
  </si>
  <si>
    <t>VIA QUE CONDUCE DEL MUNICIPIO DE SAN ANTONIO DE PALMITO AL CORREGIMIENTO
ALGODONCILLO RUTA DEL SOMBRERO VUELTIAO</t>
  </si>
  <si>
    <t>3426-2024</t>
  </si>
  <si>
    <t>MANAURE</t>
  </si>
  <si>
    <t>VIA JASHIIKIRÜ -
VÍA AKAMANA -
VÍA AMAICHON -
VÍA JAMUCHENCHON -
VÍA PANCHOMANA -
VÍA SABANA -
VÍA SCHIMUN -
VÍA SUMUYIWA -</t>
  </si>
  <si>
    <t>3431-2024</t>
  </si>
  <si>
    <t xml:space="preserve">VÍA No. 1; DISTRITO DE RIOHACHA CALLE 40 VÍA ACUEDUCTO - MATITAS - LOS MORENEROS 
VÍA No. 2; CUCURUMANA PUNTA SIERRA PARA EL CORREGIMIENTO DE MONGUI 
VÍA No. 3; KILÓMETRO 12 VÍA A VALLEDUPAR - MAMACHAL - CASCAJALITO - KEWIRRASHI - CIRUELAKAT 
VÍA No. 4; KILOMETRO 2 VÍA A VALLEDUPAR HASTA K 5 VÍA MAICAO - ARENALITO 
VÍA No. 5; KILÓMETRO 4 VÍA A VALLEDUPAR HASTA ANARALITO 
VÍA No. 6; KM 6 VÍA VALLEDUPAR - KAMUCHASAIN - USIMANA 
VÍA No. 7; TRONCAL DEL CARIBE HASTA LA COMUNIDAD MURRAY 
VÍA No. 8; KILÓMETRO 15 VÍA A VALLEDUPAR HASTA WAYAWITKAT 
VÍA No.9; KM 18 POZO DE AGUA KM 18 MARGEN DERECHO RESGUARDO ROMONERO- MECHUAMANA- MULIATUY 
VÍA No. 10; ANTENAS CAMARONES KM 20 ALJOTE - PEREVERE VÍA VALLEDUPAR 
VÍA No. 11; KM 8 VIA SANTA MARTA MONTERMON 
VÍA No. 12; CUCURUMANA - KAYETAMANA- WAYETAMANA </t>
  </si>
  <si>
    <t>3460-2024</t>
  </si>
  <si>
    <t>VIA LA UNIÓN - PUERTO LOPEZ 
VIA NAZARETH - PUERTO ESTRELLA 
VIA NAZARETH - PUERTO LOPEZ 
VIA PUERTO LOPEZ – WACHTWALI 
VIA PUSHEO - NAZARETH 
VIA WATCHUWARI - URIBIA CABECERA ©</t>
  </si>
  <si>
    <t>3638-2024</t>
  </si>
  <si>
    <t>MAICAO</t>
  </si>
  <si>
    <t xml:space="preserve">KM 53 VÍA RIOHACHA-MAICAO (COSTADO DERECHO) 
KM 71 ENTRE RIOHACHA - MAICAO (VÍA LA PAZ) 
VÍA ANTIGUA URIBIA 
VÍA CARRIPIA HACIA EL NORTE 
VÍA KANASUMANA KM 10 
VÍA KM 42 COMUNIDAD USHULU 
VÍA LA FINQUITA (BARRIO ERIKA BEATRIZ ZONA URBANA) 
VÍA LIMONCITO 
VÍA PANAMÁ </t>
  </si>
  <si>
    <t>4200-2024</t>
  </si>
  <si>
    <t>MARÍA LA BAJA</t>
  </si>
  <si>
    <t>VIA MATUYA-SAN CRISTOBAL</t>
  </si>
  <si>
    <t>3724-2024</t>
  </si>
  <si>
    <t>PINILLOS</t>
  </si>
  <si>
    <t>VIA MOMPOX-PINILLOS</t>
  </si>
  <si>
    <t>2224-2023</t>
  </si>
  <si>
    <t>MAGDALENA</t>
  </si>
  <si>
    <t>SITIONUEVO</t>
  </si>
  <si>
    <t>VIA SITIONUEVO - LA PUENTE</t>
  </si>
  <si>
    <t>2221-2023</t>
  </si>
  <si>
    <t>ATLÁNTICO</t>
  </si>
  <si>
    <t>SABANAGRANDE</t>
  </si>
  <si>
    <t>VIA SABANAGRANDE - POLONUEVO</t>
  </si>
  <si>
    <t>2220-2023</t>
  </si>
  <si>
    <t>PONEDERA</t>
  </si>
  <si>
    <t>VIA LA GIRALDA- SANTA RITA EL VIEJO</t>
  </si>
  <si>
    <t>2219-2023</t>
  </si>
  <si>
    <t>PEDRAZA</t>
  </si>
  <si>
    <t>VIA PEDRAZA - CONCORDIA</t>
  </si>
  <si>
    <t>5082-2023</t>
  </si>
  <si>
    <t>CONSTRUCCION DEL PUENTE DE PALMIRA SOBRE LA QUEBRADA EL JUI, VIA PALMIRA - EL DIAMANTE (Red T. INVIAS 64535) MUNICIPIO DE TIERRALTA, CORDOBA</t>
  </si>
  <si>
    <t>5038-2023</t>
  </si>
  <si>
    <t>VIA MARTILLO - LA OLIMPICA</t>
  </si>
  <si>
    <t>2911-2023</t>
  </si>
  <si>
    <t>CORREDOR VIAL ENTRE CIPACOA – SITIO NUEVO – BAYANO - ARJONA</t>
  </si>
  <si>
    <t>2075-2021</t>
  </si>
  <si>
    <t>LA CEJA</t>
  </si>
  <si>
    <t xml:space="preserve">VIAS RURALES DEL MUNICIPIO </t>
  </si>
  <si>
    <t>1759-2021</t>
  </si>
  <si>
    <t>CORREGIMIENTO DE ALGARROBO</t>
  </si>
  <si>
    <t>2282-2023</t>
  </si>
  <si>
    <t>VIAS TERCIARIAS PRIRIZADAS POR LAS COMUNIDADES WAYUU</t>
  </si>
  <si>
    <t>1888-2021</t>
  </si>
  <si>
    <t>REPELÓN</t>
  </si>
  <si>
    <t>BANCO - TOTUMO - BIJIBANA</t>
  </si>
  <si>
    <t>1976-2021</t>
  </si>
  <si>
    <t>SAN CRISTÓBAL</t>
  </si>
  <si>
    <t>HATO VIEJO - HIGUERETAL</t>
  </si>
  <si>
    <t>1778-2021</t>
  </si>
  <si>
    <t>CASO URBANO - CORREGIMIENTO DE SAN JOSE DEL PEÑON</t>
  </si>
  <si>
    <t>2050-2024</t>
  </si>
  <si>
    <t>ZONA BANANERA</t>
  </si>
  <si>
    <t>VIA HACIA TUCURINCA</t>
  </si>
  <si>
    <t>2053-2024</t>
  </si>
  <si>
    <t xml:space="preserve"> VIA SANTA LUCÍA - SANAHUARE</t>
  </si>
  <si>
    <t>2104-2024</t>
  </si>
  <si>
    <t xml:space="preserve"> VÍA DABEIBA LOS NARANJOS </t>
  </si>
  <si>
    <t>2114-2024</t>
  </si>
  <si>
    <t>SANTA MARTA</t>
  </si>
  <si>
    <t>MASINGA - PASO DEL MANGO</t>
  </si>
  <si>
    <t>2128-2024</t>
  </si>
  <si>
    <t>SAN FRANCISCO</t>
  </si>
  <si>
    <t xml:space="preserve"> VIA LA MARAVILLA - LA VIRGEN</t>
  </si>
  <si>
    <t>2145-2024</t>
  </si>
  <si>
    <t xml:space="preserve">EL CANAL TRAMO 1 AL 5 </t>
  </si>
  <si>
    <t>2146-2024</t>
  </si>
  <si>
    <t>VIA SANTA FE - VEREDA LA ESPERANZA</t>
  </si>
  <si>
    <t>2149-2024</t>
  </si>
  <si>
    <t>SAN JUAN DEL CESAR</t>
  </si>
  <si>
    <t>LA YEE PUENTE CORRAL DE PIEDRAS</t>
  </si>
  <si>
    <t>2181-2024</t>
  </si>
  <si>
    <t>URRAO</t>
  </si>
  <si>
    <t xml:space="preserve"> CAMINO ANCESTRAL LA MATANZA</t>
  </si>
  <si>
    <t>2186-2024</t>
  </si>
  <si>
    <t>TROCHA VEREDA EL LIMÓN INICIANDO LA CALLE 135 DESPUÉS DE LA 
VÍA ALTERNA</t>
  </si>
  <si>
    <t>2198-2024</t>
  </si>
  <si>
    <t>MARGARITA</t>
  </si>
  <si>
    <t xml:space="preserve">PUENTE GUATACA - FINCA NEGRO FLORIAN </t>
  </si>
  <si>
    <t>2210-2024</t>
  </si>
  <si>
    <t>PUERTO LIBERTADOR</t>
  </si>
  <si>
    <t>VIA BARILOCHE - PUERTO UNIÓN</t>
  </si>
  <si>
    <t>2217-2024</t>
  </si>
  <si>
    <t>CHALÁN</t>
  </si>
  <si>
    <t>TRAMO PIECECITO SAN ANTONIO - GARRAPATA</t>
  </si>
  <si>
    <t>2232-2024</t>
  </si>
  <si>
    <t>CORREGIMIENTO DON GABRIEL-MUNICIPIOS DE CHALÁN Y OVEJAS</t>
  </si>
  <si>
    <t>2237-2024</t>
  </si>
  <si>
    <t>VÍA HACIA VEREDA BRASIL</t>
  </si>
  <si>
    <t>2242-2024</t>
  </si>
  <si>
    <t>EL HATICO DE LOS INDIOS - VEREDA LAS LAJITAS - RIO BARCINO</t>
  </si>
  <si>
    <t>2245-2024</t>
  </si>
  <si>
    <t xml:space="preserve">VIA LOMA BLANCA </t>
  </si>
  <si>
    <t>2256-2024</t>
  </si>
  <si>
    <t>SAN FERNANDO</t>
  </si>
  <si>
    <t xml:space="preserve"> GUASIMAL - PUENTE GATO_x000D_</t>
  </si>
  <si>
    <t>2258-2024</t>
  </si>
  <si>
    <t>SAN PEDRO DE URABÁ</t>
  </si>
  <si>
    <t xml:space="preserve">VÍA ZAPINDONGA ARRIBA </t>
  </si>
  <si>
    <t>2273-2024</t>
  </si>
  <si>
    <t>VIA TERCIARIA LA LOMA - OROBUGO Y LA ESCUELA EL TUNAL</t>
  </si>
  <si>
    <t>2310-2024</t>
  </si>
  <si>
    <t>SAN JUAN DE URABÁ</t>
  </si>
  <si>
    <t>VEREDA MONTECRISTO DE SAN JUAN DE URABÁ</t>
  </si>
  <si>
    <t>2313-2024</t>
  </si>
  <si>
    <t>URAMITA</t>
  </si>
  <si>
    <t xml:space="preserve">VEREDA EL MADERO </t>
  </si>
  <si>
    <t>2316-2024</t>
  </si>
  <si>
    <t>SANTA FE RALITO</t>
  </si>
  <si>
    <t>2319-2024</t>
  </si>
  <si>
    <t>CAREPA</t>
  </si>
  <si>
    <t>LA CERRAZÓN</t>
  </si>
  <si>
    <t>2328-2024</t>
  </si>
  <si>
    <t>SAN ZENÓN</t>
  </si>
  <si>
    <t>CORREGIMIENTO PUERTO ARTURO</t>
  </si>
  <si>
    <t>2331-2024</t>
  </si>
  <si>
    <t>LA VEJEZ - CORREGIMIENTO LAS NARANJITAS</t>
  </si>
  <si>
    <t>2348-2024</t>
  </si>
  <si>
    <t>CORREGIMIENTO LAS NARANJITAS - VEREDAS LAS LANAS Y MARSELLA</t>
  </si>
  <si>
    <t>2377-2024</t>
  </si>
  <si>
    <t>VEREDA EL SILENCIO Y LAS FLORES</t>
  </si>
  <si>
    <t>2382-2024</t>
  </si>
  <si>
    <t>DIBULLA</t>
  </si>
  <si>
    <t>CASITA COMUNAL - VEREDA LOS ROSALES</t>
  </si>
  <si>
    <t>2387-2024</t>
  </si>
  <si>
    <t>SIMITÍ</t>
  </si>
  <si>
    <t>CORREGIMIENTO SAN LUIS - LA YE DE SAN LUIS</t>
  </si>
  <si>
    <t>2401-2024</t>
  </si>
  <si>
    <t>EL CARMEN DE BOLÍVAR</t>
  </si>
  <si>
    <t>VIA CENTRO POBLADO CARACOLÍ VEREDA EL GUAPO - CENTRO  POBLADO SAN CARLOS</t>
  </si>
  <si>
    <t>2404-2024</t>
  </si>
  <si>
    <t>EL BAGRE</t>
  </si>
  <si>
    <t>VEREDA VILLA CHICA BAJO</t>
  </si>
  <si>
    <t>2405-2024</t>
  </si>
  <si>
    <t>TOLEDO</t>
  </si>
  <si>
    <t>CORREGIMIENTO BUENA VISTA - VEREDA BIOGUI</t>
  </si>
  <si>
    <t>2419-2024</t>
  </si>
  <si>
    <t>MAJAGUAL</t>
  </si>
  <si>
    <t>EL PORTÓN - SINCELEJITO</t>
  </si>
  <si>
    <t>2439-2024</t>
  </si>
  <si>
    <t>CORREGIMIENTO EL TOMATE</t>
  </si>
  <si>
    <t>2441-2024</t>
  </si>
  <si>
    <t>LA JAGUA DEL PILAR</t>
  </si>
  <si>
    <t>LOS PAJALES - LA VIRA VIRA</t>
  </si>
  <si>
    <t>2443-2024</t>
  </si>
  <si>
    <t>VEREDAS BALSITAS Y PUEBLITO CON EL CORREGIMIENTO DE UVEROS</t>
  </si>
  <si>
    <t>2447-2024</t>
  </si>
  <si>
    <t>VEREDA DON JACA</t>
  </si>
  <si>
    <t>2448-2024</t>
  </si>
  <si>
    <t>VEREDA ENTRA SI PUEDES DE SAN JUAN DE URABÁ</t>
  </si>
  <si>
    <t>2457-2024</t>
  </si>
  <si>
    <t>VEREDA EL AJÍ</t>
  </si>
  <si>
    <t>2466-2024</t>
  </si>
  <si>
    <t>LORICA</t>
  </si>
  <si>
    <t xml:space="preserve">L A YE </t>
  </si>
  <si>
    <t>2472-2024</t>
  </si>
  <si>
    <t>SAN JOSÉ DE URÉ</t>
  </si>
  <si>
    <t>PUEBLO FLECHAS</t>
  </si>
  <si>
    <t>2473-2024</t>
  </si>
  <si>
    <t>PALMAR DE VARELA</t>
  </si>
  <si>
    <t>VEREDA BURRUSCO</t>
  </si>
  <si>
    <t>2476-2024</t>
  </si>
  <si>
    <t>CORREGIMIENTO SABANA DE FIRME</t>
  </si>
  <si>
    <t>2480-2024</t>
  </si>
  <si>
    <t>EL PILON</t>
  </si>
  <si>
    <t>2481-2024</t>
  </si>
  <si>
    <t>VIA LAS PARCELAS DE MACONDO</t>
  </si>
  <si>
    <t>2483-2024</t>
  </si>
  <si>
    <t>CORREGIMIENTO LOS MORALES</t>
  </si>
  <si>
    <t>2491-2024</t>
  </si>
  <si>
    <t>MOÑITOS</t>
  </si>
  <si>
    <t>VEREDA TIRRA SANTA</t>
  </si>
  <si>
    <t>2494-2024</t>
  </si>
  <si>
    <t>PUEBLO NUEVO</t>
  </si>
  <si>
    <t>CORREGIMIENTO NEIVA</t>
  </si>
  <si>
    <t>2509-2024</t>
  </si>
  <si>
    <t>FONSECA</t>
  </si>
  <si>
    <t>EL HATICO - LA LAGUNA - EL CAMITO</t>
  </si>
  <si>
    <t>2511-2024</t>
  </si>
  <si>
    <t>SANTA ROSA DEL SUR</t>
  </si>
  <si>
    <t>VEREDA TIWI - VEREDA MINA JUNIOR</t>
  </si>
  <si>
    <t>2531-2024</t>
  </si>
  <si>
    <t>TURBO</t>
  </si>
  <si>
    <t>VEREDA NUEVA COLOMBIA</t>
  </si>
  <si>
    <t>2532-2024</t>
  </si>
  <si>
    <t>MOMPÓS</t>
  </si>
  <si>
    <t>TRAMO LA CURVA - CASA ZINC</t>
  </si>
  <si>
    <t>2538-2024</t>
  </si>
  <si>
    <t>CORREGIMIENTO EL DOS</t>
  </si>
  <si>
    <t>2541-2024</t>
  </si>
  <si>
    <t>CRUCE ARROYO VOLCANITO - POTRERO GRANDE</t>
  </si>
  <si>
    <t>2545-2024</t>
  </si>
  <si>
    <t>VALENCIA</t>
  </si>
  <si>
    <t>VEREDA RUSIA 3</t>
  </si>
  <si>
    <t>2548-2024</t>
  </si>
  <si>
    <t>SANTA CLARA</t>
  </si>
  <si>
    <t>2551-2024</t>
  </si>
  <si>
    <t>LA PEÑA - EL SALTO - LAGUNITAS</t>
  </si>
  <si>
    <t>2553-2024</t>
  </si>
  <si>
    <t>NECOCLÍ</t>
  </si>
  <si>
    <t>VEREDA BOCAS DE IGUANA</t>
  </si>
  <si>
    <t>2570-2024</t>
  </si>
  <si>
    <t>TRAMO PALENQUITO - PALOMINO</t>
  </si>
  <si>
    <t>2575-2024</t>
  </si>
  <si>
    <t>CASCO URBANO MOMPOX - LOMA DE SIMÓN</t>
  </si>
  <si>
    <t>2578-2024</t>
  </si>
  <si>
    <t>VEREDA QUEBRADA DEL SOL</t>
  </si>
  <si>
    <t>2580-2024</t>
  </si>
  <si>
    <t>VEREDA GUADUAL ABAJO - VÍA SECUNDARIA QUE COMUNICA A ARBOLETES CON SAN PEDRO DE URABÁ</t>
  </si>
  <si>
    <t>2582-2024</t>
  </si>
  <si>
    <t>CIÉNAGA</t>
  </si>
  <si>
    <t>VEREDA PALESTINA</t>
  </si>
  <si>
    <t>2587-2024</t>
  </si>
  <si>
    <t>VÍA NACIONAL - VEREDA VILLA ISABEL</t>
  </si>
  <si>
    <t>2591-2024</t>
  </si>
  <si>
    <t>CORREGIMIENTO EL TOTUMO - VEREDA AGUAS CLARAS</t>
  </si>
  <si>
    <t>2593-2024</t>
  </si>
  <si>
    <t>CANALETE</t>
  </si>
  <si>
    <t>VEREDA LAS PULGAS</t>
  </si>
  <si>
    <t>2599-2024</t>
  </si>
  <si>
    <t>CHIMÁ</t>
  </si>
  <si>
    <t>RIVERA DEL RIO CORREGIMIENTO DE PIMENTAL</t>
  </si>
  <si>
    <t>2603-2024</t>
  </si>
  <si>
    <t>CORREGIMIENTO MARAÑONAL</t>
  </si>
  <si>
    <t>2620-2024</t>
  </si>
  <si>
    <t>NARANAL - CONUAL - VEREDA PÉNJAMO</t>
  </si>
  <si>
    <t>2632-2024</t>
  </si>
  <si>
    <t>VEREDA QUEBRADA HONDA</t>
  </si>
  <si>
    <t>2633-2024</t>
  </si>
  <si>
    <t>VÍA VEREDA LAS GUAGUAS</t>
  </si>
  <si>
    <t>2634-2024</t>
  </si>
  <si>
    <t>CORREGIMINEO DE PATIO BONITO</t>
  </si>
  <si>
    <t>2636-2024</t>
  </si>
  <si>
    <t>MINGUEO - VEREDA QUEBRADA ANDREA ALTA</t>
  </si>
  <si>
    <t>2646-2024</t>
  </si>
  <si>
    <t>VEREDA EL GUAYABO</t>
  </si>
  <si>
    <t>2651-2024</t>
  </si>
  <si>
    <t>MORROA</t>
  </si>
  <si>
    <t>VÍA BRISAS DEL MAR - TUMBATORO</t>
  </si>
  <si>
    <t>2665-2024</t>
  </si>
  <si>
    <t>TRAMO BARRIO RABO LARGO - VEREDA LA CANDELARIA</t>
  </si>
  <si>
    <t>2666-2024</t>
  </si>
  <si>
    <t>MAHATES</t>
  </si>
  <si>
    <t>CORREGIMIENTO EVITAS - ARROYO SONGO</t>
  </si>
  <si>
    <t>2670-2024</t>
  </si>
  <si>
    <t>CHINÚ</t>
  </si>
  <si>
    <t>CORREGIMIENTO EL DESEO</t>
  </si>
  <si>
    <t>2674-2024</t>
  </si>
  <si>
    <t>VÍA VEREDA GUAPA LAS MERCEDES</t>
  </si>
  <si>
    <t>2677-2024</t>
  </si>
  <si>
    <t>PALOMINO - LOS LIMONES</t>
  </si>
  <si>
    <t>2689-2024</t>
  </si>
  <si>
    <t>APARTADÓ</t>
  </si>
  <si>
    <t>VÍA HACIA SAN MIGUEL</t>
  </si>
  <si>
    <t>2694-2024</t>
  </si>
  <si>
    <t>MAICAO - MAJAYURA</t>
  </si>
  <si>
    <t>2697-2024</t>
  </si>
  <si>
    <t>SANTA SOFIA</t>
  </si>
  <si>
    <t>2706-2024</t>
  </si>
  <si>
    <t>MUTATÁ</t>
  </si>
  <si>
    <t>LOS CINCO</t>
  </si>
  <si>
    <t>2713-2024</t>
  </si>
  <si>
    <t>EBANAL - TRONCAL DEL CARIBE</t>
  </si>
  <si>
    <t>2729-2024</t>
  </si>
  <si>
    <t>COTORRA</t>
  </si>
  <si>
    <t>VEREDA PUERTO GRANDE</t>
  </si>
  <si>
    <t>2741-2024</t>
  </si>
  <si>
    <t>EL TOCO - LA YAYA</t>
  </si>
  <si>
    <t>2742-2024</t>
  </si>
  <si>
    <t>VÍA VEREDA CHADÓ ARRIBA</t>
  </si>
  <si>
    <t>2745-2024</t>
  </si>
  <si>
    <t>CHOLES - LA UPANA</t>
  </si>
  <si>
    <t>2746-2024</t>
  </si>
  <si>
    <t>CIÉNAGA DE ORO</t>
  </si>
  <si>
    <t>2751-2024</t>
  </si>
  <si>
    <t>PURÍSIMA</t>
  </si>
  <si>
    <t>VEREDA COMEJEN</t>
  </si>
  <si>
    <t>2759-2024</t>
  </si>
  <si>
    <t>VEREDA LA QUIEBRA</t>
  </si>
  <si>
    <t>2762-2024</t>
  </si>
  <si>
    <t>MANZANARES CHALAN</t>
  </si>
  <si>
    <t>2763-2024</t>
  </si>
  <si>
    <t>SAN PABLO</t>
  </si>
  <si>
    <t>TRAMO PASO PARADO - CANALETAL</t>
  </si>
  <si>
    <t>2769-2024</t>
  </si>
  <si>
    <t>LA APARTADA</t>
  </si>
  <si>
    <t>LA VIRGEN 2</t>
  </si>
  <si>
    <t>2785-2024</t>
  </si>
  <si>
    <t>PUENTE RÍO JEREZ - POZO AZUL</t>
  </si>
  <si>
    <t>2808-2024</t>
  </si>
  <si>
    <t>TRAMO VEREDA SANTA ELENEA - LA YE DE LA VÍA SAN ISIDRO</t>
  </si>
  <si>
    <t>2809-2024</t>
  </si>
  <si>
    <t>CANTAGALLO</t>
  </si>
  <si>
    <t>VEREDA BUENOS AIRES</t>
  </si>
  <si>
    <t>2813-2024</t>
  </si>
  <si>
    <t>LA BOTELLA</t>
  </si>
  <si>
    <t>2815-2024</t>
  </si>
  <si>
    <t>CORREGIMIENTO BONDA</t>
  </si>
  <si>
    <t>2818-2024</t>
  </si>
  <si>
    <t>EL CARMEN DE BOLIVAR - VEREDA LA CANDELARIA</t>
  </si>
  <si>
    <t>2820-2024</t>
  </si>
  <si>
    <t>NUEVAS ESPERANZA - LOS MORALES</t>
  </si>
  <si>
    <t>2824-2024</t>
  </si>
  <si>
    <t>EL CARMEN DE BOLIVAR - VEREDA EL BLEDO</t>
  </si>
  <si>
    <t>2842-2024</t>
  </si>
  <si>
    <t>LA ALCANCIA</t>
  </si>
  <si>
    <t>2843-2024</t>
  </si>
  <si>
    <t>VEREDA GALONES</t>
  </si>
  <si>
    <t>2844-2024</t>
  </si>
  <si>
    <t>SAN MARTÍN DE LOBA</t>
  </si>
  <si>
    <t>VEREDA EL RINCÓN</t>
  </si>
  <si>
    <t>2846-2024</t>
  </si>
  <si>
    <t>LOS MANANTIALES</t>
  </si>
  <si>
    <t>2847-2024</t>
  </si>
  <si>
    <t>2849-2024</t>
  </si>
  <si>
    <t>KILÓMETRO 10</t>
  </si>
  <si>
    <t>2851-2024</t>
  </si>
  <si>
    <t>SANLTILLO DEL LORO</t>
  </si>
  <si>
    <t>2852-2024</t>
  </si>
  <si>
    <t>2861-2024</t>
  </si>
  <si>
    <t>KILOMETRO 13</t>
  </si>
  <si>
    <t>2866-2024</t>
  </si>
  <si>
    <t>SAN ANDRÉS SOTAVENTO</t>
  </si>
  <si>
    <t>PALMITAL</t>
  </si>
  <si>
    <t>2867-2024</t>
  </si>
  <si>
    <t>LAS LOMAS</t>
  </si>
  <si>
    <t>2868-2024</t>
  </si>
  <si>
    <t>PARCELAS NUEVA ESPERANZA</t>
  </si>
  <si>
    <t>2870-2024</t>
  </si>
  <si>
    <t>LOS MONCHOLOS</t>
  </si>
  <si>
    <t>2873-2024</t>
  </si>
  <si>
    <t>VÍA QUE COMUNICA CARRETERA DE OCCIDENTE - ESCUELA DE LA VEREDA CARAVAJAL</t>
  </si>
  <si>
    <t>2875-2024</t>
  </si>
  <si>
    <t>PUERTO PACHECO</t>
  </si>
  <si>
    <t>2876-2024</t>
  </si>
  <si>
    <t>VEREDA ESCARRALAO</t>
  </si>
  <si>
    <t>2879-2024</t>
  </si>
  <si>
    <t>CORREGIMIENTO DE FLOR DEL MONTE</t>
  </si>
  <si>
    <t>2881-2024</t>
  </si>
  <si>
    <t>VÍA COTOPRIX - MANDINGA</t>
  </si>
  <si>
    <t>2888-2024</t>
  </si>
  <si>
    <t>SALTILLO DE PALMIRA</t>
  </si>
  <si>
    <t>2893-2024</t>
  </si>
  <si>
    <t>BATATA SANTA ISABEL VICTORIA</t>
  </si>
  <si>
    <t>2899-2024</t>
  </si>
  <si>
    <t>LAS CLARAS</t>
  </si>
  <si>
    <t>2901-2024</t>
  </si>
  <si>
    <t>UQEBRADA DE ATENCIO</t>
  </si>
  <si>
    <t>2904-2024</t>
  </si>
  <si>
    <t>SAN ISIDRO</t>
  </si>
  <si>
    <t>2906-2024</t>
  </si>
  <si>
    <t>PUERTAS NEGRAS</t>
  </si>
  <si>
    <t>2907-2024</t>
  </si>
  <si>
    <t>ISLA DE VENEZUELA</t>
  </si>
  <si>
    <t>2908-2024</t>
  </si>
  <si>
    <t>QUEBRADA DE ACOSTA</t>
  </si>
  <si>
    <t>2916-2024</t>
  </si>
  <si>
    <t>SANTA RITA MACHUCA</t>
  </si>
  <si>
    <t>2917-2024</t>
  </si>
  <si>
    <t>2922-2024</t>
  </si>
  <si>
    <t>LAS CLARAS ORIENTAL</t>
  </si>
  <si>
    <t>2924-2024</t>
  </si>
  <si>
    <t>SANTA FUNCIONARIOS</t>
  </si>
  <si>
    <t>2930-2024</t>
  </si>
  <si>
    <t>2939-2024</t>
  </si>
  <si>
    <t>CORREGIMIENTO DE BATATA</t>
  </si>
  <si>
    <t>2942-2024</t>
  </si>
  <si>
    <t>VÍA ROCHA - PUERTO BADEL</t>
  </si>
  <si>
    <t>2947-2024</t>
  </si>
  <si>
    <t>VILLA LUZ</t>
  </si>
  <si>
    <t>2948-2024</t>
  </si>
  <si>
    <t>VEREDA FLOREZ CENTRAL</t>
  </si>
  <si>
    <t>2949-2024</t>
  </si>
  <si>
    <t>URUMITA</t>
  </si>
  <si>
    <t>LA ESPERANZA - EL TIROL</t>
  </si>
  <si>
    <t>2950-2024</t>
  </si>
  <si>
    <t>LOS GARCIA</t>
  </si>
  <si>
    <t>2951-2024</t>
  </si>
  <si>
    <t>ALTO LORO</t>
  </si>
  <si>
    <t>2959-2024</t>
  </si>
  <si>
    <t>SAN LUIS DE SINCÉ</t>
  </si>
  <si>
    <t>CORREGIMIENTO DE VALENCIA</t>
  </si>
  <si>
    <t>2963-2024</t>
  </si>
  <si>
    <t>LA PLUMILLA</t>
  </si>
  <si>
    <t>2976-2024</t>
  </si>
  <si>
    <t>VILLA PROVIDENCIA</t>
  </si>
  <si>
    <t>2985-2024</t>
  </si>
  <si>
    <t>LOS POZOS - LA MONTAÑA</t>
  </si>
  <si>
    <t>2994-2024</t>
  </si>
  <si>
    <t>FLOREZ ARRIBA</t>
  </si>
  <si>
    <t>2997-2024</t>
  </si>
  <si>
    <t>SAN JUAN DE BETULIA</t>
  </si>
  <si>
    <t>CORREGIMIENTO DE ALBANIA</t>
  </si>
  <si>
    <t>3009-2024</t>
  </si>
  <si>
    <t>EL MAMON</t>
  </si>
  <si>
    <t>3021-2024</t>
  </si>
  <si>
    <t>CARRIZOLA SECTOR 2</t>
  </si>
  <si>
    <t>3040-2024</t>
  </si>
  <si>
    <t>3041-2024</t>
  </si>
  <si>
    <t>VÍA QUE COMUNICA A LA VEREDA LAS FLORES</t>
  </si>
  <si>
    <t>3048-2024</t>
  </si>
  <si>
    <t>VENADO URRA</t>
  </si>
  <si>
    <t>3053-2024</t>
  </si>
  <si>
    <t>VEREDA NUEVA ESPERANZA PALMIRA Y LA VEREDA ALCANCIA</t>
  </si>
  <si>
    <t>3055-2024</t>
  </si>
  <si>
    <t>QUIMARI MEDIO</t>
  </si>
  <si>
    <t>3058-2024</t>
  </si>
  <si>
    <t>VEREDA EL JOBO</t>
  </si>
  <si>
    <t>3061-2024</t>
  </si>
  <si>
    <t>LA OSCURANA</t>
  </si>
  <si>
    <t>3064-2024</t>
  </si>
  <si>
    <t>VENAO REAL BATATA</t>
  </si>
  <si>
    <t>3067-2024</t>
  </si>
  <si>
    <t>VEREDA SANTA MARTA PRIMAVERA CON EL CORREGIMIENTO SANTA MARTA</t>
  </si>
  <si>
    <t>3076-2024</t>
  </si>
  <si>
    <t>CAMPAMENTO</t>
  </si>
  <si>
    <t>3077-2024</t>
  </si>
  <si>
    <t>3083-2024</t>
  </si>
  <si>
    <t>VEREDA LORENZO ABAJO Y LA VIA A LA VEREDA LOMITAS</t>
  </si>
  <si>
    <t>3086-2024</t>
  </si>
  <si>
    <t>BARRIO SANTANDER SECTOR EL CAMPO</t>
  </si>
  <si>
    <t>3091-2024</t>
  </si>
  <si>
    <t>LOS PLACERES</t>
  </si>
  <si>
    <t>3092-2024</t>
  </si>
  <si>
    <t>VEREDA EL RECREO</t>
  </si>
  <si>
    <t>3093-2024</t>
  </si>
  <si>
    <t>3098-2024</t>
  </si>
  <si>
    <t>TRES ESTACAS DE NUEVO TAY</t>
  </si>
  <si>
    <t>3099-2024</t>
  </si>
  <si>
    <t>ENTRADA PRINCIPAL CORREGIMIENTO PALOTAL</t>
  </si>
  <si>
    <t>3100-2024</t>
  </si>
  <si>
    <t>MAZAMORRA</t>
  </si>
  <si>
    <t>3106-2024</t>
  </si>
  <si>
    <t>NUEVOS AIRES</t>
  </si>
  <si>
    <t>3110-2024</t>
  </si>
  <si>
    <t>BOCA NEGRA LAS VEGAS</t>
  </si>
  <si>
    <t>3117-2024</t>
  </si>
  <si>
    <t>RÍO NUEVO</t>
  </si>
  <si>
    <t>3130-2024</t>
  </si>
  <si>
    <t>MURMULLO MEDIO</t>
  </si>
  <si>
    <t>3136-2024</t>
  </si>
  <si>
    <t>OSORIO</t>
  </si>
  <si>
    <t>3140-2024</t>
  </si>
  <si>
    <t>CORREGIMIENTO EL RINCON</t>
  </si>
  <si>
    <t>3141-2024</t>
  </si>
  <si>
    <t>TESORA BATATA</t>
  </si>
  <si>
    <t>3142-2024</t>
  </si>
  <si>
    <t>NUEVA ESPERANZA</t>
  </si>
  <si>
    <t>3172-2024</t>
  </si>
  <si>
    <t>VÍA EL DIAMANTE - CASCO URBANO SANTA ROSA SUR</t>
  </si>
  <si>
    <t>3214-2024</t>
  </si>
  <si>
    <t>PUEBLO NUEVO CALLEJAS</t>
  </si>
  <si>
    <t>3215-2024</t>
  </si>
  <si>
    <t>JOBITO</t>
  </si>
  <si>
    <t>3217-2024</t>
  </si>
  <si>
    <t>CORREGIMIENTO DE SAN ROQUE</t>
  </si>
  <si>
    <t>3240-2024</t>
  </si>
  <si>
    <t>EL CURIAL</t>
  </si>
  <si>
    <t>3254-2024</t>
  </si>
  <si>
    <t>LOMA DEL ZANCUDO - CORREGIMIENTO DE SAN BLAS</t>
  </si>
  <si>
    <t>3285-2024</t>
  </si>
  <si>
    <t>SAN RAFAEL PALMIRA</t>
  </si>
  <si>
    <t>3300-2024</t>
  </si>
  <si>
    <t>LAS BALSAS ETAPA 2</t>
  </si>
  <si>
    <t>3323-2024</t>
  </si>
  <si>
    <t>TUIS TUIS ARRIBA</t>
  </si>
  <si>
    <t>3327-2024</t>
  </si>
  <si>
    <t>PUERTO NUEVO</t>
  </si>
  <si>
    <t>3334-2024</t>
  </si>
  <si>
    <t>PUEBLO CALLEJAS SECTOR 2</t>
  </si>
  <si>
    <t>3335-2024</t>
  </si>
  <si>
    <t>3346-2024</t>
  </si>
  <si>
    <t>SAHAGÚN</t>
  </si>
  <si>
    <t>BAJO GRANDE</t>
  </si>
  <si>
    <t>3352-2024</t>
  </si>
  <si>
    <t>EL SITIO</t>
  </si>
  <si>
    <t>3358-2024</t>
  </si>
  <si>
    <t>GARBADO</t>
  </si>
  <si>
    <t>3369-2024</t>
  </si>
  <si>
    <t>TRAMO VÍA SAN JOSE MULTAO, COMUNIDAD E VOLCÁN - COMUNIDAD INDÍGENA EL MANGO</t>
  </si>
  <si>
    <t>3386-2024</t>
  </si>
  <si>
    <t>LURUACO</t>
  </si>
  <si>
    <t>VÍA LURUACO A ARROYO NEGRO</t>
  </si>
  <si>
    <t>3413-2024</t>
  </si>
  <si>
    <t>VEREDA SAN PABLO</t>
  </si>
  <si>
    <t>3443-2024</t>
  </si>
  <si>
    <t>CERETÉ</t>
  </si>
  <si>
    <t>CHORRILLO DE SEVERA</t>
  </si>
  <si>
    <t>3483-2024</t>
  </si>
  <si>
    <t>3498-2024</t>
  </si>
  <si>
    <t>MANGUELITO</t>
  </si>
  <si>
    <t>3521-2024</t>
  </si>
  <si>
    <t>GRANADA</t>
  </si>
  <si>
    <t>VEREDA LOS MEDIOS</t>
  </si>
  <si>
    <t>3538-2024</t>
  </si>
  <si>
    <t>SANTAFÉ DE ANTIOQUIA</t>
  </si>
  <si>
    <t>VÍA PESCADO - CORDILLERAS</t>
  </si>
  <si>
    <t>3547-2024</t>
  </si>
  <si>
    <t>CAMPO DE LA CRUZ</t>
  </si>
  <si>
    <t>3561-2024</t>
  </si>
  <si>
    <t>QUEBRADA LINDA</t>
  </si>
  <si>
    <t>3574-2024</t>
  </si>
  <si>
    <t>VÍA QUE COMUNICA MORADITAS</t>
  </si>
  <si>
    <t>3578-2024</t>
  </si>
  <si>
    <t>3580-2024</t>
  </si>
  <si>
    <t>ALTO TAY</t>
  </si>
  <si>
    <t>3598-2024</t>
  </si>
  <si>
    <t>PARCELAS DE CEVERÁ</t>
  </si>
  <si>
    <t>3603-2024</t>
  </si>
  <si>
    <t>CARTAGENA</t>
  </si>
  <si>
    <t>VÍA CAMINO VECINAL PUNTA ARENA - CAÑO DE LORO</t>
  </si>
  <si>
    <t>3610-2024</t>
  </si>
  <si>
    <t>TUBARÁ</t>
  </si>
  <si>
    <t>VEREDA CORRAL DE SAN LUIS</t>
  </si>
  <si>
    <t>3626-2024</t>
  </si>
  <si>
    <t>SAN CARLOS</t>
  </si>
  <si>
    <t>VEREDA LA VILLA</t>
  </si>
  <si>
    <t>3629-2024</t>
  </si>
  <si>
    <t>PONDORES - LOURDES</t>
  </si>
  <si>
    <t>3640-2024</t>
  </si>
  <si>
    <t>BARRANQUILLITA</t>
  </si>
  <si>
    <t>3641-2024</t>
  </si>
  <si>
    <t>CANDELARIA</t>
  </si>
  <si>
    <t>VÍA CANDELARIA - PUERTO GIRALDO</t>
  </si>
  <si>
    <t>3693-2024</t>
  </si>
  <si>
    <t>ZARZALITO</t>
  </si>
  <si>
    <t>3746-2024</t>
  </si>
  <si>
    <t>COCORNÁ</t>
  </si>
  <si>
    <t>VEREDA SANTA BÁRBARA</t>
  </si>
  <si>
    <t>3758-2024</t>
  </si>
  <si>
    <t>3759-2024</t>
  </si>
  <si>
    <t>EL BANCO</t>
  </si>
  <si>
    <t>VEREDA SANTA BARBARA</t>
  </si>
  <si>
    <t>3765-2024</t>
  </si>
  <si>
    <t>SAN LUIS</t>
  </si>
  <si>
    <t>VÍA QUE COMUNICA AL CORREGIMIENTO BUENOS AIRES</t>
  </si>
  <si>
    <t>3770-2024</t>
  </si>
  <si>
    <t>LAS DELICIAS</t>
  </si>
  <si>
    <t>3771-2024</t>
  </si>
  <si>
    <t>LAS PAILITAS</t>
  </si>
  <si>
    <t>3775-2024</t>
  </si>
  <si>
    <t>SABANAS DE SAN ANGEL</t>
  </si>
  <si>
    <t>CORREGIMIENTO CESPEDES</t>
  </si>
  <si>
    <t>3778-2024</t>
  </si>
  <si>
    <t>VÍA QUE COMUNICA LA VEREDA EL PEDREGAL</t>
  </si>
  <si>
    <t>3782-2024</t>
  </si>
  <si>
    <t>VEREDA LA HONDITA SECTOR EL PORVENIR</t>
  </si>
  <si>
    <t>3783-2024</t>
  </si>
  <si>
    <t>CAÑA FINA - LA GLORIA</t>
  </si>
  <si>
    <t>3801-2024</t>
  </si>
  <si>
    <t>FUNDACIÓN</t>
  </si>
  <si>
    <t>CORREGIMIENTO SANTA ROSA DE LIMA - MONTE RUBIO</t>
  </si>
  <si>
    <t>3807-2024</t>
  </si>
  <si>
    <t>BARRANCO DE LOBA</t>
  </si>
  <si>
    <t>CASCO DE BARRANCO DE LOBA - VEREDA EL PITAL</t>
  </si>
  <si>
    <t>3812-2024</t>
  </si>
  <si>
    <t>BRAZO IZQUIERDO</t>
  </si>
  <si>
    <t>3872-2024</t>
  </si>
  <si>
    <t>CAMINO SOCAVÓN - EL PECHICHE</t>
  </si>
  <si>
    <t>3896-2024</t>
  </si>
  <si>
    <t>CAROLINA</t>
  </si>
  <si>
    <t>3899-2024</t>
  </si>
  <si>
    <t>VILLA AMALIA - LAS BURRAS</t>
  </si>
  <si>
    <t>3915-2024</t>
  </si>
  <si>
    <t>BARANOA</t>
  </si>
  <si>
    <t>CAMINO REAL LA CODICIA</t>
  </si>
  <si>
    <t>3928-2024</t>
  </si>
  <si>
    <t>SAMPUÉS</t>
  </si>
  <si>
    <t>VIA CORREGIMIENTO DE SEGOVIA A SAMPUES</t>
  </si>
  <si>
    <t>3948-2024</t>
  </si>
  <si>
    <t>ACHÍ</t>
  </si>
  <si>
    <t>CAMPO SERENO - CAÑO COVAO</t>
  </si>
  <si>
    <t>3955-2024</t>
  </si>
  <si>
    <t>PALMA LARGA</t>
  </si>
  <si>
    <t>3957-2024</t>
  </si>
  <si>
    <t>VÍA A LA VEREDA SAN JOSE</t>
  </si>
  <si>
    <t>3979-2024</t>
  </si>
  <si>
    <t>VVÍA DESDE CENTRO ALEGRE - HASTA VEREDA EL ROSARIO</t>
  </si>
  <si>
    <t>3984-2024</t>
  </si>
  <si>
    <t>EL VARAL</t>
  </si>
  <si>
    <t>3986-2024</t>
  </si>
  <si>
    <t>SANTA FE DE LAS CLARAS</t>
  </si>
  <si>
    <t>3992-2024</t>
  </si>
  <si>
    <t>BUENAVISTA</t>
  </si>
  <si>
    <t>VERA CRUZ</t>
  </si>
  <si>
    <t>4029-2024</t>
  </si>
  <si>
    <t>VIGÍA DEL FUERTE</t>
  </si>
  <si>
    <t>VEREDA SAN MIGUEL</t>
  </si>
  <si>
    <t>4039-2024</t>
  </si>
  <si>
    <t>VÍA QUE COMUNICA LA VEREDA LA MIRANDA</t>
  </si>
  <si>
    <t>4074-2024</t>
  </si>
  <si>
    <t>VEREDA VILLA NUEVA</t>
  </si>
  <si>
    <t>4191-2024</t>
  </si>
  <si>
    <t>HATONUEVO</t>
  </si>
  <si>
    <t>EL CERRO - MAROCS GOURIYUU</t>
  </si>
  <si>
    <t>4196-2024</t>
  </si>
  <si>
    <t>VÍA HACIA EL RESGUARDO INDIGENA RIO JARAPETO</t>
  </si>
  <si>
    <t>4204-2024</t>
  </si>
  <si>
    <t>CERRO ALTO - VÍA AL COLEGIO</t>
  </si>
  <si>
    <t>4216-2024</t>
  </si>
  <si>
    <t>VÍA HACIA EL RESGUARDO INDIGENA GUAGUANDO</t>
  </si>
  <si>
    <t>4219-2024</t>
  </si>
  <si>
    <t>VÍA HACIA EL RESGUARDO INDIGENA EL SALADO</t>
  </si>
  <si>
    <t>4257-2024</t>
  </si>
  <si>
    <t>POLONUEVO</t>
  </si>
  <si>
    <t>VEREDA HIGUERON</t>
  </si>
  <si>
    <t>4366-2024</t>
  </si>
  <si>
    <t>4354-2024</t>
  </si>
  <si>
    <t>GALAPA</t>
  </si>
  <si>
    <t>4355-2024</t>
  </si>
  <si>
    <t>4276-2024</t>
  </si>
  <si>
    <t>3045-2024</t>
  </si>
  <si>
    <t>Vía de la vereda caño limón sector cedrales</t>
  </si>
  <si>
    <t>3085-2024</t>
  </si>
  <si>
    <t>TRAMO VIAL PARTIENDO DE LA PARADA EL CICLISTA</t>
  </si>
  <si>
    <t>3097-2024</t>
  </si>
  <si>
    <t>Vía denomina consorcio el sol, punto entrada de la guafa, al llano alegre uno</t>
  </si>
  <si>
    <t>2937-2024</t>
  </si>
  <si>
    <t>ARAUQUITA</t>
  </si>
  <si>
    <t>VÍA PUENTE CARANAL – BARRANQUILLITA</t>
  </si>
  <si>
    <t>3059-2024</t>
  </si>
  <si>
    <t>VÍA PUENTE CAÑO HONDO – LA TRAMPA</t>
  </si>
  <si>
    <t>3060-2024</t>
  </si>
  <si>
    <t>EL TRIUNFO - SAN LUIS DE LOS PALMARES</t>
  </si>
  <si>
    <t>3081-2024</t>
  </si>
  <si>
    <t>VÍA LA BODEGA – LA TRAMPA</t>
  </si>
  <si>
    <t>3082-2024</t>
  </si>
  <si>
    <t>Vía  El Encanto – El Recreo</t>
  </si>
  <si>
    <t>3373-2024</t>
  </si>
  <si>
    <t>VÍA CARANAL - UNION DE LOS CARDENALES</t>
  </si>
  <si>
    <t>3411-2024</t>
  </si>
  <si>
    <t>VÍA TRES CRUCES – LA ARENOSA</t>
  </si>
  <si>
    <t>4075-2024</t>
  </si>
  <si>
    <t> VIA CRAVO NORTE HACIA LA VIRGEN</t>
  </si>
  <si>
    <t>2760-2024</t>
  </si>
  <si>
    <t>FORTUL</t>
  </si>
  <si>
    <t>VIA DE ACCESO A LA VEREDA PAVO REAL DESDE LA VEREDA PUERTO NIDIA</t>
  </si>
  <si>
    <t>2832-2024</t>
  </si>
  <si>
    <t>vía vereda Alto bello comprendido en vía que comunica el tramo vial con la vereda alto Jordán o vía alto Pajuila - estadero campeche</t>
  </si>
  <si>
    <t>3027-2024</t>
  </si>
  <si>
    <t>Carretera Vereda Las Orquídeas cruce El Tigre</t>
  </si>
  <si>
    <t>3038-2024</t>
  </si>
  <si>
    <t>Tramo vial ubicado en el sector de la vereda Islas del Cusay-municipio
de Fortul</t>
  </si>
  <si>
    <t>3052-2024</t>
  </si>
  <si>
    <t>Vía de ingreso a la vereda San José Obrero</t>
  </si>
  <si>
    <t>3089-2024</t>
  </si>
  <si>
    <t>VÍA CENTRO POBLADO PALMARITO</t>
  </si>
  <si>
    <t>3259-2024</t>
  </si>
  <si>
    <t>VIA ALTO JORDAN - VILLA RICA</t>
  </si>
  <si>
    <t>3166-2024</t>
  </si>
  <si>
    <t>PUERTO RONDÓN</t>
  </si>
  <si>
    <t>VIA DE LA VEREDA EL MILAGRO AL TRAPICHE ASOCAÑANA DE LA SABANA</t>
  </si>
  <si>
    <t>2652-2024</t>
  </si>
  <si>
    <t>VÍA BARRANCONES  –  CALAFITAS</t>
  </si>
  <si>
    <t>2756-2024</t>
  </si>
  <si>
    <t>VÍA VEREDA EL PESCADO</t>
  </si>
  <si>
    <t>2777-2024</t>
  </si>
  <si>
    <t>VIA ALTO PAJUILA-ESTADERO CAMPECHE</t>
  </si>
  <si>
    <t>2859-2024</t>
  </si>
  <si>
    <t>VÍA COBALONGOS</t>
  </si>
  <si>
    <t>2860-2024</t>
  </si>
  <si>
    <t>VIA EL COLEGIO TUTUKANA</t>
  </si>
  <si>
    <t>2451-2024</t>
  </si>
  <si>
    <t>TAME</t>
  </si>
  <si>
    <t xml:space="preserve">Tramo vial (Malvinas- Aguas claras), comprendido en la vía que comunica a la vereda de aguas claras con la Cabecera Municipal </t>
  </si>
  <si>
    <t>2489-2024</t>
  </si>
  <si>
    <t>Vía que comunican vía vereda SAPARAY</t>
  </si>
  <si>
    <t>2650-2024</t>
  </si>
  <si>
    <t>vía vereda TURPIALES A BARCELONA</t>
  </si>
  <si>
    <t>2672-2024</t>
  </si>
  <si>
    <t>Vía terciaria hacia vereda Los Naranjos II, comprendido en la vía que comunican TIGRE – MALVINA</t>
  </si>
  <si>
    <t>3120-2024</t>
  </si>
  <si>
    <t>Tramo vial terciario Centro Poblado Botalón – Puente vereda Puerto Nidia</t>
  </si>
  <si>
    <t>3162-2024</t>
  </si>
  <si>
    <t> Vía terciaria hacia la vereda Caño Guarapo</t>
  </si>
  <si>
    <t>3222-2024</t>
  </si>
  <si>
    <t> vía vereda Puerto Miranda</t>
  </si>
  <si>
    <t>2406-2024</t>
  </si>
  <si>
    <t>ARENAL</t>
  </si>
  <si>
    <t>Vía Gaspar – Yaneth Herrera</t>
  </si>
  <si>
    <t>2492-2024</t>
  </si>
  <si>
    <t>BELÉN</t>
  </si>
  <si>
    <t>corredor vial denominado Subida El Obispo</t>
  </si>
  <si>
    <t>2527-2024</t>
  </si>
  <si>
    <t xml:space="preserve"> corredor vial denominado las Quebradas</t>
  </si>
  <si>
    <t>3026-2024</t>
  </si>
  <si>
    <t>corredor vial denominado la laguna la calichana</t>
  </si>
  <si>
    <t>3049-2024</t>
  </si>
  <si>
    <t>corredor vial denominado La Piscinas</t>
  </si>
  <si>
    <t>2588-2024</t>
  </si>
  <si>
    <t>CHISCAS</t>
  </si>
  <si>
    <t>vía que conduce del municipio a la vía Chiscas el Limón Puente Chiscano</t>
  </si>
  <si>
    <t>2715-2024</t>
  </si>
  <si>
    <t>vía Chiscas – Macaravita (ramal la escuela de la Upa)</t>
  </si>
  <si>
    <t>2442-2024</t>
  </si>
  <si>
    <t>CHITA</t>
  </si>
  <si>
    <t>vía Vereda Laureal la Capilla - Vía el Empalme</t>
  </si>
  <si>
    <t>2675-2024</t>
  </si>
  <si>
    <t>CUBARÁ</t>
  </si>
  <si>
    <t>vía terciaria denominada La Cañaguata – Puerto Suarez</t>
  </si>
  <si>
    <t>3022-2024</t>
  </si>
  <si>
    <t>vía terciaría de la vereda el Guamo</t>
  </si>
  <si>
    <t>2748-2024</t>
  </si>
  <si>
    <t>vía terciaria con código de vía: MC9938</t>
  </si>
  <si>
    <t>2681-2024</t>
  </si>
  <si>
    <t>EL COCUY</t>
  </si>
  <si>
    <t>Vía que comunica al sector meseta, Sector El Cardonal vía Loma alta</t>
  </si>
  <si>
    <t>2771-2024</t>
  </si>
  <si>
    <t>GACHANTIVÁ</t>
  </si>
  <si>
    <t>vía que comunica la Vereda Centro con el Sector Somondoco</t>
  </si>
  <si>
    <t>2770-2024</t>
  </si>
  <si>
    <t xml:space="preserve">vía que comunica la Vereda El Tablón </t>
  </si>
  <si>
    <t>2972-2024</t>
  </si>
  <si>
    <t>vía principal que comunica la Vereda Guayabal Sector Quebradanegra</t>
  </si>
  <si>
    <t>3006-2024</t>
  </si>
  <si>
    <t>MARIPÍ</t>
  </si>
  <si>
    <t>corredor vial denominado D1544206 RAMAL - EL BOQUERON - TAPIAS</t>
  </si>
  <si>
    <t>2734-2024</t>
  </si>
  <si>
    <t>NOBSA</t>
  </si>
  <si>
    <t>corredor vial denominado subiendo el coliseo el triángulo de Chameza mayor arriba del salón comunal frente a la vía paralela a la BTS Belencito - Nobsa</t>
  </si>
  <si>
    <t>3805-2024</t>
  </si>
  <si>
    <t xml:space="preserve"> VÍA DICHO ENTRADA </t>
  </si>
  <si>
    <t>2661-2024</t>
  </si>
  <si>
    <t>PAJARITO</t>
  </si>
  <si>
    <t>vía de la vereda Curisi y que comunica la vía alterna transversal del Cusiana</t>
  </si>
  <si>
    <t>2668-2024</t>
  </si>
  <si>
    <t>vía Charanga que comunica vía alterna transversal del Cusiana</t>
  </si>
  <si>
    <t>3054-2024</t>
  </si>
  <si>
    <t>corredor vial de la vereda Magavita Quebrada Costa grande que comunica la vía alterna transversal del Cusiana</t>
  </si>
  <si>
    <t>2776-2024</t>
  </si>
  <si>
    <t>PAYA</t>
  </si>
  <si>
    <t>vía que comunica la vereda Boca de Monte</t>
  </si>
  <si>
    <t>2804-2024</t>
  </si>
  <si>
    <t>via Guacal-Escuela vereda Guacal</t>
  </si>
  <si>
    <t>2765-2024</t>
  </si>
  <si>
    <t>PISBA</t>
  </si>
  <si>
    <t>via que comunica ESCUELA ANTIGUA VIA ESCUELA NUEVA</t>
  </si>
  <si>
    <t>3207-2024</t>
  </si>
  <si>
    <t>VÍA EL MORRO (LÍMITES CON CASANARE) – LABRANZAGRANDE – ALTO DEL OSO – PISBA, tramo que atraviesa la vereda Moniquirá con código 65BY01</t>
  </si>
  <si>
    <t>3624-2024</t>
  </si>
  <si>
    <t> vía vereda Aguablanca tramo vía Gormu</t>
  </si>
  <si>
    <t>3625-2024</t>
  </si>
  <si>
    <t>RÁQUIRA</t>
  </si>
  <si>
    <t>SECTOR EL CRUCE</t>
  </si>
  <si>
    <t>3767-2024</t>
  </si>
  <si>
    <t>LOS PINOS SECTOR ALTO</t>
  </si>
  <si>
    <t>3916-2024</t>
  </si>
  <si>
    <t>PEÑA ALTA VIA BARRIO LOS PINOS SECTOR ALTO (CASA DE HERANDO RUIZ -EL TANQUE)</t>
  </si>
  <si>
    <t>3855-2024</t>
  </si>
  <si>
    <t>SIACHOQUE</t>
  </si>
  <si>
    <t>Vía de la vereda Guaticha sector Cementerio al sector San Cristóbal</t>
  </si>
  <si>
    <t>3862-2024</t>
  </si>
  <si>
    <t>Vía comprendida en el trayecto sur al límite con el Municipio de Soraca, sector Jesús Ávila de la vereda Juruvita</t>
  </si>
  <si>
    <t>3270-2024</t>
  </si>
  <si>
    <t>SOCOTÁ</t>
  </si>
  <si>
    <t> vía que conduce del sector la Culebriada</t>
  </si>
  <si>
    <t>2810-2024</t>
  </si>
  <si>
    <t>SUTATENZA</t>
  </si>
  <si>
    <t>vía que comunica desde el perímetro urbano (llamada vía antigua Escuela de Kennedy) con vía nacional – Concesión transversal el Sisga / vía alterna al llano</t>
  </si>
  <si>
    <t>3023-2024</t>
  </si>
  <si>
    <t>UMBITA</t>
  </si>
  <si>
    <t>vía que comunica la vereda Boquerón al municipio de Tibaná</t>
  </si>
  <si>
    <t>2136-2024</t>
  </si>
  <si>
    <t>HATO COROZAL</t>
  </si>
  <si>
    <t>Vía marginal de la selva, vereda las Tapias - a la escuela santa Teresita</t>
  </si>
  <si>
    <t>2243-2024</t>
  </si>
  <si>
    <t xml:space="preserve">vía de acceso que conduce a la escuela de la vereda San Nicolas </t>
  </si>
  <si>
    <t>2367-2024</t>
  </si>
  <si>
    <t>vía de acceso que conduce al centro poblado de la vereda la Veremos</t>
  </si>
  <si>
    <t>2540-2024</t>
  </si>
  <si>
    <t>Vía Santa María</t>
  </si>
  <si>
    <t>3161-2024</t>
  </si>
  <si>
    <t>Corredor vial de la Vereda La Argentina</t>
  </si>
  <si>
    <t>2142-2024</t>
  </si>
  <si>
    <t>LA SALINA</t>
  </si>
  <si>
    <t>corredor vial denominado Güeipelado</t>
  </si>
  <si>
    <t>2311-2024</t>
  </si>
  <si>
    <t>corredor vial denominado Alto El Chulo</t>
  </si>
  <si>
    <t>2339-2024</t>
  </si>
  <si>
    <t>corredor vial denominado Los Colorados</t>
  </si>
  <si>
    <t>2216-2024</t>
  </si>
  <si>
    <t>NUNCHÍA</t>
  </si>
  <si>
    <t>vía Sirivana</t>
  </si>
  <si>
    <t>3128-2024</t>
  </si>
  <si>
    <t> vía de la vereda Buena Vista</t>
  </si>
  <si>
    <t>2282-2024</t>
  </si>
  <si>
    <t>PAZ DE ARIPORO</t>
  </si>
  <si>
    <t>vía de la vereda el Boral sector de el Socorro</t>
  </si>
  <si>
    <t>2478-2024</t>
  </si>
  <si>
    <t>vía de la vereda Canalete</t>
  </si>
  <si>
    <t>2616-2024</t>
  </si>
  <si>
    <t>vía de la vereda la Palma</t>
  </si>
  <si>
    <t>2707-2024</t>
  </si>
  <si>
    <t xml:space="preserve">vía de la vereda la Motuz </t>
  </si>
  <si>
    <t>2711-2024</t>
  </si>
  <si>
    <t>vía de la vereda Bendición de los Troncos</t>
  </si>
  <si>
    <t>2913-2024</t>
  </si>
  <si>
    <t>vía de la vereda las Guamas</t>
  </si>
  <si>
    <t>2795-2024</t>
  </si>
  <si>
    <t>PORE</t>
  </si>
  <si>
    <t>vía que comunica las veredas Altamira, Agualinda y la Curama</t>
  </si>
  <si>
    <t>2807-2024</t>
  </si>
  <si>
    <t>tramo vial de la vía al Silencio</t>
  </si>
  <si>
    <t>2831-2024</t>
  </si>
  <si>
    <t>vía la Y caño Garza, vía que comunica las veredas Cafifies y Curimina</t>
  </si>
  <si>
    <t>2895-2024</t>
  </si>
  <si>
    <t>tramo vial del Anillo vía Macolla - Mapora</t>
  </si>
  <si>
    <t>2236-2024</t>
  </si>
  <si>
    <t>RECETOR</t>
  </si>
  <si>
    <t>vía de acceso desde el punto caño Olimpia Vega hasta la escuela el Vegón</t>
  </si>
  <si>
    <t>2320-2024</t>
  </si>
  <si>
    <t>vía de acceso la Y – linderos Adolfo Sánchez - José Pineda</t>
  </si>
  <si>
    <t>2178-2024</t>
  </si>
  <si>
    <t>SÁCAMA</t>
  </si>
  <si>
    <t>corredor vial desde la vereda Sabana Larga hasta el sector del alto del Sinaí del Municipio de Sácama</t>
  </si>
  <si>
    <t>2376-2024</t>
  </si>
  <si>
    <t xml:space="preserve">SECTOR SANTA ELENA A VEREDA MONTE OLIVO </t>
  </si>
  <si>
    <t>2403-2024</t>
  </si>
  <si>
    <t>VIA VEREDA EL SINAI TRAMO ALTO DE TEOFILO A ESCUELA</t>
  </si>
  <si>
    <t>4107-2024</t>
  </si>
  <si>
    <t>VIA VEREDA QUEBRADA NEGRA</t>
  </si>
  <si>
    <t>2853-2024</t>
  </si>
  <si>
    <t>TÁMARA</t>
  </si>
  <si>
    <t>VÍA VEREDA CRUZ VERDE</t>
  </si>
  <si>
    <t>2911-2024</t>
  </si>
  <si>
    <t>VÍA DE LA VEREDA LA FRAGUA</t>
  </si>
  <si>
    <t>2938-2024</t>
  </si>
  <si>
    <t>Vía Cruz verde-La Victoria_x0002_escuela de la vereda el Ceibo.</t>
  </si>
  <si>
    <t>3007-2024</t>
  </si>
  <si>
    <t>VÍA DE LA VEREDA CAMPO HERMOSO</t>
  </si>
  <si>
    <t>3084-2024</t>
  </si>
  <si>
    <t>vía Quebrada Honda</t>
  </si>
  <si>
    <t>3111-2024</t>
  </si>
  <si>
    <t> Vía de la vereda Guacamayas</t>
  </si>
  <si>
    <t>2912-2024</t>
  </si>
  <si>
    <t>YOPAL</t>
  </si>
  <si>
    <t>Tramo vial “vía Anillo vial de la vereda Buena Vista la Vega</t>
  </si>
  <si>
    <t>2520-2024</t>
  </si>
  <si>
    <t>AGUSTÍN CODAZZI</t>
  </si>
  <si>
    <t>vía que comunica a la vereda el Alto Sicarare con las Vegas, en el  sector La Laguna</t>
  </si>
  <si>
    <t>2539-2024</t>
  </si>
  <si>
    <t>vía del río casacará,La Y del Once</t>
  </si>
  <si>
    <t>2583-2024</t>
  </si>
  <si>
    <t>Vía Nueva Aventura Corregimiento Casacara</t>
  </si>
  <si>
    <t>2607-2024</t>
  </si>
  <si>
    <t>vía que comunica a la vereda  CANDELA, con la vereda Ave María, el Once, y llerasca</t>
  </si>
  <si>
    <t>2714-2024</t>
  </si>
  <si>
    <t>vía que comunica a la vereda Santa Rita con la cabecera  corregimental de Casacará</t>
  </si>
  <si>
    <t>2723-2024</t>
  </si>
  <si>
    <t>vía que comunica a la vereda MEJOR VIVIR con la vereda San Ramón y Duda Baja</t>
  </si>
  <si>
    <t>2738-2024</t>
  </si>
  <si>
    <t>vía que comunica a la vereda Milagro bajo, Estación Sierra la duda y casco urbano</t>
  </si>
  <si>
    <t>2754-2024</t>
  </si>
  <si>
    <t xml:space="preserve"> vía que comunica a la vereda MILAGRO BAJO , Estación Sierra La  Duda hasta El Casco Urbano</t>
  </si>
  <si>
    <t>2766-2024</t>
  </si>
  <si>
    <t>VÍA ALTA MONTAÑA CALLE 13,DUDA BAJA</t>
  </si>
  <si>
    <t>2790-2024</t>
  </si>
  <si>
    <t>vía que comunica a la vereda Nueva  Aventura con Santa Rita las Mercedes –Caño Seco- La Trementina –Monte Frio y Tocore</t>
  </si>
  <si>
    <t>2791-2024</t>
  </si>
  <si>
    <t>vía Sicarares que comunica a Guaraní con Iberia</t>
  </si>
  <si>
    <t>2802-2024</t>
  </si>
  <si>
    <t>vía que comunica a la vereda con el bajo sicarares y el edén</t>
  </si>
  <si>
    <t>2812-2024</t>
  </si>
  <si>
    <t>vía que comunica a la vereda LA  CONCORDIA con las veredas los Manguitos y el Cairo</t>
  </si>
  <si>
    <t>3274-2024</t>
  </si>
  <si>
    <t>vial denominado Casacará –Santarita  Las Mercedes-Marchena</t>
  </si>
  <si>
    <t>2381-2024</t>
  </si>
  <si>
    <t>BOSCONIA</t>
  </si>
  <si>
    <t>Vía Boca de Tigre –Nueva Idea</t>
  </si>
  <si>
    <t>2209-2024</t>
  </si>
  <si>
    <t>CHIMICHAGUA</t>
  </si>
  <si>
    <t>corredor vereda Nueva Victoria hasta via Asfaltada,</t>
  </si>
  <si>
    <t>2212-2024</t>
  </si>
  <si>
    <t>tramo que comunica al corregimiento de Saloa y la mata Zona Baja</t>
  </si>
  <si>
    <t>2354-2024</t>
  </si>
  <si>
    <t>Vía Sabana del trebol hasta el  corregimiento de Buenos Aires y La Asamblea “Y” Julia helena</t>
  </si>
  <si>
    <t>3301-2024</t>
  </si>
  <si>
    <t xml:space="preserve">QUIEBRADIENTES-LA VUELTA DEL </t>
  </si>
  <si>
    <t>3596-2024</t>
  </si>
  <si>
    <t>EL GUAYABO-LOS PLAYONES</t>
  </si>
  <si>
    <t>3774-2024</t>
  </si>
  <si>
    <t xml:space="preserve"> LA SIERRA-FINCA DE LUIS MALKUM</t>
  </si>
  <si>
    <t>3864-2024</t>
  </si>
  <si>
    <t>MULA BAJA-MULA ALTA</t>
  </si>
  <si>
    <t>2965-2024</t>
  </si>
  <si>
    <t>EL COPEY</t>
  </si>
  <si>
    <t>Vía que conecta el corregimiento de Caracolicito,El  Espinal y la cabecera Municipal de El Copey</t>
  </si>
  <si>
    <t>3242-2024</t>
  </si>
  <si>
    <t>vía que comunica la vereda Maíz Morocho</t>
  </si>
  <si>
    <t>3606-2024</t>
  </si>
  <si>
    <t>Corregimiento del Cármen vereda Tio Pacho</t>
  </si>
  <si>
    <t>2211-2024</t>
  </si>
  <si>
    <t>LA GLORIA</t>
  </si>
  <si>
    <t>Vía que comunica a la  Vereda el Gallinazo - Ojo de Agua</t>
  </si>
  <si>
    <t>2240-2024</t>
  </si>
  <si>
    <t>Vía que comunica desde Vereda Santa Helena y hasta el Corregimiento de Simaña</t>
  </si>
  <si>
    <t>2254-2024</t>
  </si>
  <si>
    <t xml:space="preserve">Vía que comunica desde  Ayacucho y hasta la Vereda La Quinta </t>
  </si>
  <si>
    <t>2323-2024</t>
  </si>
  <si>
    <t>Vía que comunica desde la mitad de la vía a Caño Juan y hasta la vía La Cuesta el Mango</t>
  </si>
  <si>
    <t>3573-2024</t>
  </si>
  <si>
    <t>LA VEGA DE JACOB VIA MANAURE-LA PAZ HACIA EL SECTOR BORJA</t>
  </si>
  <si>
    <t>3954-2024</t>
  </si>
  <si>
    <t>VÍA SAN MARTIN</t>
  </si>
  <si>
    <t>2346-2024</t>
  </si>
  <si>
    <t>PUEBLO BELLO</t>
  </si>
  <si>
    <t>Vía Casa de Zinc – Palmarito</t>
  </si>
  <si>
    <t>2567-2024</t>
  </si>
  <si>
    <t>Vía Placa Huella Ye Las Bobedas y Las Delfinas</t>
  </si>
  <si>
    <t>2581-2024</t>
  </si>
  <si>
    <t>Vía denominado Nuevo Mundo – La Estación</t>
  </si>
  <si>
    <t>2649-2024</t>
  </si>
  <si>
    <t>Via que comunic a las veredas BERLI N 2 – BERLI N 1</t>
  </si>
  <si>
    <t>2709-2024</t>
  </si>
  <si>
    <t>vía que comunica al corregimiento de Minas de Iracal con la  vereda El Hondo</t>
  </si>
  <si>
    <t>2869-2024</t>
  </si>
  <si>
    <t>Vía que comunica las veredas La Florida – Pueblo  Bello</t>
  </si>
  <si>
    <t>2944-2024</t>
  </si>
  <si>
    <t>Vía Pablico Los Clavos – Pablico</t>
  </si>
  <si>
    <t>2945-2024</t>
  </si>
  <si>
    <t>Vía El Guacharo – Pueblo Bello</t>
  </si>
  <si>
    <t>2962-2024</t>
  </si>
  <si>
    <t>vía que comunica las  veredas PAZ DEL RIO - ARIGUANI</t>
  </si>
  <si>
    <t>3050-2024</t>
  </si>
  <si>
    <t>vía que comunica veredas, PABLICO- NUEVO MUNDO</t>
  </si>
  <si>
    <t>3056-2024</t>
  </si>
  <si>
    <t>vía que comunica las veredas PARAVER- PUEBLO BELLO</t>
  </si>
  <si>
    <t>2794-2024</t>
  </si>
  <si>
    <t>SAN DIEGO</t>
  </si>
  <si>
    <t>via que comunica corregimiento de NUEVAS FLORES – VEREDA EL VALLITO ARRIBA</t>
  </si>
  <si>
    <t>2978-2024</t>
  </si>
  <si>
    <t>corregimiento camino real corregimiento Los Tupes – Valledupar</t>
  </si>
  <si>
    <t>2284-2024</t>
  </si>
  <si>
    <t>Vía Arroyo de los Ochoa-La Casona</t>
  </si>
  <si>
    <t>2386-2024</t>
  </si>
  <si>
    <t>vía que comunica al Oasis – La Gallineta</t>
  </si>
  <si>
    <t>2546-2024</t>
  </si>
  <si>
    <t>vía Zamabapalo – La Delfina o vía Nacional – La Guitarra</t>
  </si>
  <si>
    <t>2573-2024</t>
  </si>
  <si>
    <t>vía que comunica a LA SIERRITA-El OASIS</t>
  </si>
  <si>
    <t>2910-2024</t>
  </si>
  <si>
    <t>vía que comunica San Martín con La  Sierrita</t>
  </si>
  <si>
    <t>2969-2024</t>
  </si>
  <si>
    <t>vía que comunica a el Oasis - “y” Villa  Germania</t>
  </si>
  <si>
    <t>3290-2024</t>
  </si>
  <si>
    <t xml:space="preserve">Vía Sabanitas  -  El Mamón corregimiento Azucar </t>
  </si>
  <si>
    <t>3655-2024</t>
  </si>
  <si>
    <t>Vía Vereda El Mangón a la Vereda Camperucho</t>
  </si>
  <si>
    <t>2342-2024</t>
  </si>
  <si>
    <t>ABREGO</t>
  </si>
  <si>
    <t>Corredor vial que comunica la vereda Santa Rita, El Rincón, El Soltadero</t>
  </si>
  <si>
    <t>2349-2024</t>
  </si>
  <si>
    <t xml:space="preserve">Corredor vial que comunica desde la vereda Oropoma, Los Llanitos, Capitán largo </t>
  </si>
  <si>
    <t>3811-2024</t>
  </si>
  <si>
    <t>corredor vial que comunica
con las veredas El Tirol, Campanario, Rio Caliente, El Uvito, La Soledad, Perico, Montenegro</t>
  </si>
  <si>
    <t>3854-2024</t>
  </si>
  <si>
    <t>Corredor vial que comunica con las veredas de Cuiritos, Fracción Paves, Lidenderos de Paves, Guamal, aguitas de Paves, Canutillo y el corregimiento de la unión campesina</t>
  </si>
  <si>
    <t>3457-2024</t>
  </si>
  <si>
    <t>BOCHALEMA</t>
  </si>
  <si>
    <t>Corredor vial denominado vía terciaría de la vereda Aguanegra</t>
  </si>
  <si>
    <t>2333-2024</t>
  </si>
  <si>
    <t>Corredor vial que comunica el barrio la Esperanza y el Corregimiento Balcones (también llamada vía vereda Tronqueros)</t>
  </si>
  <si>
    <t>2425-2024</t>
  </si>
  <si>
    <t>Corredor vial que comunica la vereda Gajo Mayor y el Corregimiento Soledad</t>
  </si>
  <si>
    <t>2430-2024</t>
  </si>
  <si>
    <t>Corredor vial que comunica a la Vereda Patiecitos, Corregimiento Cartagenita</t>
  </si>
  <si>
    <t>2584-2024</t>
  </si>
  <si>
    <t>Corredor vial que comunica desde el Casco Urbano y la Vereda La Vega</t>
  </si>
  <si>
    <t>2726-2024</t>
  </si>
  <si>
    <t>Corredor vial que comunica a la Vereda Romeritos y Tronqueros</t>
  </si>
  <si>
    <t>3019-2024</t>
  </si>
  <si>
    <t>3135-2024</t>
  </si>
  <si>
    <t>CÚCUTA</t>
  </si>
  <si>
    <t>Via la Fundera</t>
  </si>
  <si>
    <t>3623-2024</t>
  </si>
  <si>
    <t>Via de acceso a la vereda El encanto</t>
  </si>
  <si>
    <t>3202-2024</t>
  </si>
  <si>
    <t>DURANIA</t>
  </si>
  <si>
    <t>Corredor vial denominado Durania – chuspa – Hato viejo - tejarito</t>
  </si>
  <si>
    <t>2355-2024</t>
  </si>
  <si>
    <t>Corredor vial que comunica desde la entrada a la vereda Santo Domingo y hasta la salida vereda Santo Domingo</t>
  </si>
  <si>
    <t>2369-2024</t>
  </si>
  <si>
    <t>Corredor vial que comunica desde vía la Estrella y hasta vereda La Estrella</t>
  </si>
  <si>
    <t>2440-2024</t>
  </si>
  <si>
    <t xml:space="preserve">Corredor vial que comunica desde el Comienzo de la vía La Estrella y hasta la vereda La Laguna del municipio del Carmen </t>
  </si>
  <si>
    <t>2504-2024</t>
  </si>
  <si>
    <t>Corredor vial que comunica desde El Carmen y hasta La Peregrina</t>
  </si>
  <si>
    <t>2550-2024</t>
  </si>
  <si>
    <t>Via que comunica desde la vía que comunica a Guamalito y hasta La Bogotana</t>
  </si>
  <si>
    <t>2343-2024</t>
  </si>
  <si>
    <t>EL TARRA</t>
  </si>
  <si>
    <t>Corredor vial que comunica desde el parque del sector el Cairo hasta las parcelaS No. 1 y No. 2 conectando con la anterior planta de tratamiento de aguas residuales</t>
  </si>
  <si>
    <t>2402-2024</t>
  </si>
  <si>
    <t>Via que comunica desde la escuela de la vereda Bello Horizonte y hasta la escuela de la vereda Tres
aguas</t>
  </si>
  <si>
    <t>2627-2024</t>
  </si>
  <si>
    <t xml:space="preserve">Vía alterna del sector de la Institución Educativa del Corregimiento de Orú </t>
  </si>
  <si>
    <t>2798-2024</t>
  </si>
  <si>
    <t>Corredor vial que comunica desde la escuela Nuestra señora del Carmen hacia el corregimiento de Oru</t>
  </si>
  <si>
    <t>3051-2024</t>
  </si>
  <si>
    <t>Desvió de la carretera que de la Y de Astilleros conduce a Tibú</t>
  </si>
  <si>
    <t>2155-2024</t>
  </si>
  <si>
    <t>Corredor vial que comunica desde la cuesta de ilder a La Vereda Los Laureles</t>
  </si>
  <si>
    <t>2421-2024</t>
  </si>
  <si>
    <t>Corredor vial que comunica desde la finca del señor Ermes Quintero a La Vereda Las Mercedes</t>
  </si>
  <si>
    <t>2761-2024</t>
  </si>
  <si>
    <t xml:space="preserve">Corredor vial que comunica desde la cuesta Maracaibo a La Vereda Santa Marta </t>
  </si>
  <si>
    <t>2805-2024</t>
  </si>
  <si>
    <t>Corredor vial que comunica desde la finca del señor Miro Guerrero a La Vereda El Tarra</t>
  </si>
  <si>
    <t>3174-2024</t>
  </si>
  <si>
    <t>MUTISCUA</t>
  </si>
  <si>
    <t>VÍA – VEREDA LAS MERCEDES</t>
  </si>
  <si>
    <t>3168-2024</t>
  </si>
  <si>
    <t>SANTIAGO</t>
  </si>
  <si>
    <t>Via terciaria que comunica la vereda Agua Dulce del Municipio de Santiago</t>
  </si>
  <si>
    <t>3479-2024</t>
  </si>
  <si>
    <t>Via terciaria que comunica la
vereda La Ensillada</t>
  </si>
  <si>
    <t>2727-2024</t>
  </si>
  <si>
    <t>SARDINATA</t>
  </si>
  <si>
    <t>VÍA QUE COMUNICA LAS VEREDAS SAN JOAQUIN, CORREGIMIENTO DE SAN MARTIN DE LOBA;  LA LEJIA</t>
  </si>
  <si>
    <t>2730-2024</t>
  </si>
  <si>
    <t>VÍA QUE COMUNICA LAS VEREDAS MIRAF LORES, CORREGIMIENTO SAN MARTIN DE LOBA</t>
  </si>
  <si>
    <t>2160-2024</t>
  </si>
  <si>
    <t>SILOS</t>
  </si>
  <si>
    <t>Via de tercer orden Vía Santa helena entrada del agua - Vereda Belén</t>
  </si>
  <si>
    <t>2398-2024</t>
  </si>
  <si>
    <t>Vía principal Cherqueta</t>
  </si>
  <si>
    <t>3094-2024</t>
  </si>
  <si>
    <t>Chitaga-Babegas-Silos-La Laguna,(55NS01)</t>
  </si>
  <si>
    <t>2340-2024</t>
  </si>
  <si>
    <t xml:space="preserve">Villa Nueva – Rio Santo </t>
  </si>
  <si>
    <t>2363-2024</t>
  </si>
  <si>
    <t>Via que comunica desde de la vereda finca de Jesús Lobo y hasta la casa de la señora Eva</t>
  </si>
  <si>
    <t>2467-2024</t>
  </si>
  <si>
    <t>Quince Letras – La Teja</t>
  </si>
  <si>
    <t>2797-2024</t>
  </si>
  <si>
    <t>Via que comunica las veredas del Juncal desde el caserío vía al Guayabal y hasta la salida a Teorama</t>
  </si>
  <si>
    <t>2973-2024</t>
  </si>
  <si>
    <t>La estación de Ecopetrol J-10</t>
  </si>
  <si>
    <t>3020-2024</t>
  </si>
  <si>
    <t>corredor vial que comprende desde el puente que conduce
a la vereda el Sesenta hasta el policlínico IPS</t>
  </si>
  <si>
    <t>3044-2024</t>
  </si>
  <si>
    <t>Via que conduce hacia la escuela
de Socuavo norte</t>
  </si>
  <si>
    <t>3047-2024</t>
  </si>
  <si>
    <t>Via principal que comunica la Gabarra con el municipio de Tibú en el km 47 se encuentra la entrada hasta la vereda.</t>
  </si>
  <si>
    <t>3249-2024</t>
  </si>
  <si>
    <t>Vereda Campo Hermosa La Soledad</t>
  </si>
  <si>
    <t>3374-2024</t>
  </si>
  <si>
    <t>Bertrania – La Motilona</t>
  </si>
  <si>
    <t>3645-2024</t>
  </si>
  <si>
    <t>BARRANCABERMEJA</t>
  </si>
  <si>
    <t>LA YE DE SAN MARCOS - POZO 4</t>
  </si>
  <si>
    <t>2521-2024</t>
  </si>
  <si>
    <t>BETULIA</t>
  </si>
  <si>
    <t>BAJANDO A PUENTE TABLA CAÑO DORADAS</t>
  </si>
  <si>
    <t>2717-2024</t>
  </si>
  <si>
    <t>SUBIDA LA ELBA</t>
  </si>
  <si>
    <t>3164-2024</t>
  </si>
  <si>
    <t>LA LORENA</t>
  </si>
  <si>
    <t>3025-2024</t>
  </si>
  <si>
    <t>VEREDA AGUA BLANCA</t>
  </si>
  <si>
    <t>3118-2024</t>
  </si>
  <si>
    <t>EL COLEGIO LA HERMOSURA</t>
  </si>
  <si>
    <t>3190-2024</t>
  </si>
  <si>
    <t>OTOBO ALTAMIRA</t>
  </si>
  <si>
    <t>3945-2024</t>
  </si>
  <si>
    <t>FRENTE A ERASMO VARGAS</t>
  </si>
  <si>
    <t>3953-2024</t>
  </si>
  <si>
    <t>POLVERO PEÑA NEGRA</t>
  </si>
  <si>
    <t>2498-2024</t>
  </si>
  <si>
    <t>CHARTA</t>
  </si>
  <si>
    <t>CAÑO NUMAN</t>
  </si>
  <si>
    <t>2537-2024</t>
  </si>
  <si>
    <t>CURVA DOÑA MERCEDES</t>
  </si>
  <si>
    <t>2990-2024</t>
  </si>
  <si>
    <t>PEÑA BLANCA (vía El Puerto con la vía principal Charta - Bucaramanga)</t>
  </si>
  <si>
    <t>2263-2024</t>
  </si>
  <si>
    <t>CIMITARRA</t>
  </si>
  <si>
    <t>SECTOR CAÑO DE CHINCHAMATA - ESCUELA LA PERDIDA</t>
  </si>
  <si>
    <t>2420-2024</t>
  </si>
  <si>
    <t>SECTOR CRUCE SANTA ROSA - ROSA (TRAMO LA ROSITA)</t>
  </si>
  <si>
    <t>2424-2024</t>
  </si>
  <si>
    <t>ESCUELA ALTAMIRA – ANTIGUA ANTENA</t>
  </si>
  <si>
    <t>2471-2024</t>
  </si>
  <si>
    <t>PUERTO YUCA – SOPLAVIENTO</t>
  </si>
  <si>
    <t>2576-2024</t>
  </si>
  <si>
    <t xml:space="preserve"> SECTOR LA YE DE LAS LILIAS - CASERÍO LA VERDE</t>
  </si>
  <si>
    <t>2152-2024</t>
  </si>
  <si>
    <t>CONFINES</t>
  </si>
  <si>
    <t>SECTOR VÍA CHARALÁ</t>
  </si>
  <si>
    <t>3496-2024</t>
  </si>
  <si>
    <t xml:space="preserve"> SUBIDA LA MILAGROSA</t>
  </si>
  <si>
    <t>3514-2024</t>
  </si>
  <si>
    <t>CURITÍ</t>
  </si>
  <si>
    <t xml:space="preserve">VIA PALO BLANCO ALTO SUBIDA CARMELO-CASA DANIEL </t>
  </si>
  <si>
    <t>2239-2024</t>
  </si>
  <si>
    <t>EL CARMEN DE CHUCURÍ</t>
  </si>
  <si>
    <t>BALTIMORE</t>
  </si>
  <si>
    <t>2244-2024</t>
  </si>
  <si>
    <t>LA PEÑA</t>
  </si>
  <si>
    <t>2220-2024</t>
  </si>
  <si>
    <t>EL GUACAMAYO</t>
  </si>
  <si>
    <t>VIA AL PATO (vía que comunica la vereda el Pato con la vereda Santa Rita Antigua)</t>
  </si>
  <si>
    <t>2623-2024</t>
  </si>
  <si>
    <t>EL PEÑÓN</t>
  </si>
  <si>
    <t>BOCAS DEL HORTA GIRON</t>
  </si>
  <si>
    <t>3024-2024</t>
  </si>
  <si>
    <t>FLORIDABLANCA</t>
  </si>
  <si>
    <t>PASEO LAS TAPIAS</t>
  </si>
  <si>
    <t>3679-2024</t>
  </si>
  <si>
    <t>GUACA</t>
  </si>
  <si>
    <t>SECTOR ESCUELA VARIA</t>
  </si>
  <si>
    <t>3743-2024</t>
  </si>
  <si>
    <t>OLLA CASTIGO SAGRADO CORAZÓN</t>
  </si>
  <si>
    <t>3755-2024</t>
  </si>
  <si>
    <t>SECTOR FINCA ELIECER</t>
  </si>
  <si>
    <t>2934-2024</t>
  </si>
  <si>
    <t>GUADALUPE</t>
  </si>
  <si>
    <t>EL PLACER</t>
  </si>
  <si>
    <t>3105-2024</t>
  </si>
  <si>
    <t>GUAVATÁ</t>
  </si>
  <si>
    <t>CURVA DE DON HERNANDO QUIROGA</t>
  </si>
  <si>
    <t>2324-2024</t>
  </si>
  <si>
    <t xml:space="preserve"> SECTOR LOS PLANES</t>
  </si>
  <si>
    <t>2148-2024</t>
  </si>
  <si>
    <t>LANDÁZURI</t>
  </si>
  <si>
    <t>VIA EL RETIRO</t>
  </si>
  <si>
    <t>2572-2024</t>
  </si>
  <si>
    <t xml:space="preserve"> VÍA AGUA BLANCA</t>
  </si>
  <si>
    <t>3653-2024</t>
  </si>
  <si>
    <t>MÁLAGA</t>
  </si>
  <si>
    <t>SECTOR GARDEN</t>
  </si>
  <si>
    <t>3656-2024</t>
  </si>
  <si>
    <t>CURVA FAMILIA CALDERON</t>
  </si>
  <si>
    <t>3769-2024</t>
  </si>
  <si>
    <t>o CURVA FAMILIA RODRIGUEZ</t>
  </si>
  <si>
    <t>2305-2024</t>
  </si>
  <si>
    <t>MATANZA</t>
  </si>
  <si>
    <t>SUBIDA DE SEVERO</t>
  </si>
  <si>
    <t>3246-2024</t>
  </si>
  <si>
    <t xml:space="preserve"> LA VIRGEN EL PUENTE</t>
  </si>
  <si>
    <t>3275-2024</t>
  </si>
  <si>
    <t>PUERTO WILCHES</t>
  </si>
  <si>
    <t>LA UNIÓN DE CAÑO PIRUETANO</t>
  </si>
  <si>
    <t>3104-2024</t>
  </si>
  <si>
    <t>SABANA DE TORRES</t>
  </si>
  <si>
    <t>CORREGIMIENTO VERACRUZ</t>
  </si>
  <si>
    <t>3090-2024</t>
  </si>
  <si>
    <t>SAN VICENTE DE CHUCURÍ</t>
  </si>
  <si>
    <t>FILADELFIA</t>
  </si>
  <si>
    <t>3116-2024</t>
  </si>
  <si>
    <t xml:space="preserve"> LOS RUEDA</t>
  </si>
  <si>
    <t>3129-2024</t>
  </si>
  <si>
    <t>PIEDRAS NEGRA AGUA LINDA</t>
  </si>
  <si>
    <t>3143-2024</t>
  </si>
  <si>
    <t xml:space="preserve">LA PEDREGOSA </t>
  </si>
  <si>
    <t>3196-2024</t>
  </si>
  <si>
    <t>SECTOR COLEGIO VÍA CAMPOHERMOSO</t>
  </si>
  <si>
    <t>3245-2024</t>
  </si>
  <si>
    <t>VIA GUACAMAYA - PALMIRA</t>
  </si>
  <si>
    <t>3277-2024</t>
  </si>
  <si>
    <t xml:space="preserve">VIA AGUA DULCE PIEDRA NEGRA VEREMOS </t>
  </si>
  <si>
    <t>2680-2024</t>
  </si>
  <si>
    <t>SANTA HELENA DEL OPÓN</t>
  </si>
  <si>
    <t>VÍA BOCAS DEL PLAN</t>
  </si>
  <si>
    <t>2914-2024</t>
  </si>
  <si>
    <t>LA CAMPANA VÍA PLAN DE ALVAREZ</t>
  </si>
  <si>
    <t>3485-2024</t>
  </si>
  <si>
    <t>SOCORRO</t>
  </si>
  <si>
    <t xml:space="preserve">VIA SOCORRO ARBOL SOLO </t>
  </si>
  <si>
    <t>3552-2024</t>
  </si>
  <si>
    <t>VIA RAMAL ESCUELA SEDE VERDIN VEREDA BARIRI</t>
  </si>
  <si>
    <t>2998-2024</t>
  </si>
  <si>
    <t>VETAS</t>
  </si>
  <si>
    <t>VÍA EL VOLCÁN</t>
  </si>
  <si>
    <t>3119-2024</t>
  </si>
  <si>
    <t>VÍA VETAS - CALIFORNIA (CÓDIGO 66-ST-04)</t>
  </si>
  <si>
    <t>2460-2024</t>
  </si>
  <si>
    <t>CUCHILLA DE SAN PABLO- FINCA ALTOS PACANDÉ</t>
  </si>
  <si>
    <t>3225-2024</t>
  </si>
  <si>
    <t>VICHADA</t>
  </si>
  <si>
    <t>CUMARIBO</t>
  </si>
  <si>
    <t>Inspección El Viento X</t>
  </si>
  <si>
    <t>2528-2024</t>
  </si>
  <si>
    <t>PUERTO CARREÑO</t>
  </si>
  <si>
    <t>Caño Negro y el Caño Dagua</t>
  </si>
  <si>
    <t>2778-2024</t>
  </si>
  <si>
    <t>vía Casuarito y el Paso Dagua</t>
  </si>
  <si>
    <t>2874-2024</t>
  </si>
  <si>
    <t>SANTA ROSALÍA</t>
  </si>
  <si>
    <t>Terraplén de la ladera sector finca la Comarca</t>
  </si>
  <si>
    <t>2200-2024</t>
  </si>
  <si>
    <t>LA HABANA – LAS PAVAS</t>
  </si>
  <si>
    <t>3530-2024</t>
  </si>
  <si>
    <t>SAN LUIS - EL CARIBE Y SAN LUIS - LA PRIMAVERA (LA PRIMAVERA Y EL COLISEO)</t>
  </si>
  <si>
    <t>3652-2024</t>
  </si>
  <si>
    <t>EL VERSO, POBLADO EL VERSO – ESCUELA EL VERSO (ACCESO A LA ESCUELA )</t>
  </si>
  <si>
    <t>2094-2024</t>
  </si>
  <si>
    <t>MARULANDA</t>
  </si>
  <si>
    <t>NARANJAL-MONTEBONITO</t>
  </si>
  <si>
    <t>3551-2024</t>
  </si>
  <si>
    <t>VEREDA EL PÁRAMO CON LA CABECERA MUNICIPAL DEL MUNICIPIO Y CON EL CORREGIMIENTO DE SAN FÉLIX (SAN FÉLIX - MARULANDA)</t>
  </si>
  <si>
    <t>3169-2024</t>
  </si>
  <si>
    <t>PALESTINA</t>
  </si>
  <si>
    <t>VEREDA EL REPOSO, SECTOR FINCA EL
BARRANCO HASTA LA VEREDA LOS LOBOS (LA PALOMA – LOS LOBOS)</t>
  </si>
  <si>
    <t>2077-2024</t>
  </si>
  <si>
    <t>ARBOLEDA – VERDAL – PUERTO VENUS</t>
  </si>
  <si>
    <t>2140-2024</t>
  </si>
  <si>
    <t>SANTA RITA BAJA</t>
  </si>
  <si>
    <t>2169-2024</t>
  </si>
  <si>
    <t>PUEBLO NUEVO – MIRAFLORES</t>
  </si>
  <si>
    <t>2227-2024</t>
  </si>
  <si>
    <t>LA LINDA – SAN DANIEL</t>
  </si>
  <si>
    <t>2569-2024</t>
  </si>
  <si>
    <t>RIOSUCIO</t>
  </si>
  <si>
    <t>VEREDA SAN ANTONIO</t>
  </si>
  <si>
    <t>3286-2024</t>
  </si>
  <si>
    <t>SECTOR  CENTRO (PORTACHUELO - CENTRO PANESO)</t>
  </si>
  <si>
    <t>3595-2024</t>
  </si>
  <si>
    <t>TRAMO ENTRE LAS COMUNIDADES DE SAN ANTONIO-EL OLVIDO-SAN JOSÉ-CANCHA DE FUTBOL EL CARMELO (VÍA COMUNIDAD SAN  ANTONIO – SAN JOSÉ)</t>
  </si>
  <si>
    <t>3646-2024</t>
  </si>
  <si>
    <t>RIOSUCIO- EL SALADO  SECTOR LAS BRISAS (LA CANDELARIA - EL SALADO)</t>
  </si>
  <si>
    <t>2176-2024</t>
  </si>
  <si>
    <t>GUAMITO – EL CRUCERO EN LA VÍA DE LA VEREDA SARCIRI</t>
  </si>
  <si>
    <t>2187-2024</t>
  </si>
  <si>
    <t>MEDIA CUESTA – BANDERAS EN LA VÍA  VEREDAL
DE MEDIA CUESTA</t>
  </si>
  <si>
    <t>2058-2024</t>
  </si>
  <si>
    <t>SAMANÁ</t>
  </si>
  <si>
    <t>CALIFORNIA ALTA</t>
  </si>
  <si>
    <t>2073-2024</t>
  </si>
  <si>
    <t>EL SILENCIO</t>
  </si>
  <si>
    <t>2119-2024</t>
  </si>
  <si>
    <t>CARACOLÍ</t>
  </si>
  <si>
    <t>2124-2024</t>
  </si>
  <si>
    <t>SARDINAS – EL DORADO</t>
  </si>
  <si>
    <t>2159-2024</t>
  </si>
  <si>
    <t>SANTA BÁRBARA – LOS POMOS – LA QUINTA – LA
PALMA – EL CODO</t>
  </si>
  <si>
    <t>2172-2024</t>
  </si>
  <si>
    <t>VÍA TARROPINTADO
(SAN DIEGO – TARROPINTADO – GAVIOTA – ALEJANDRÍIA – TESORO Y ESMERALDA)</t>
  </si>
  <si>
    <t>2173-2024</t>
  </si>
  <si>
    <t>MONTEBELLO</t>
  </si>
  <si>
    <t>2175-2024</t>
  </si>
  <si>
    <t>RANCHO LARGO - GUADUALEJO - NARANJAL - MEDIA
CUESTA</t>
  </si>
  <si>
    <t>2435-2024</t>
  </si>
  <si>
    <t>SANTA BÁRBARA –
LOS POMOS – LA QUINTA – LA PALMA – EL CODO</t>
  </si>
  <si>
    <t>2524-2024</t>
  </si>
  <si>
    <t>SANTA BÁRBARA – LOS POMOS – LA QUINTA –
LA PALMA – EL CODO</t>
  </si>
  <si>
    <t>3622-2024</t>
  </si>
  <si>
    <t>PARTIDAS – SAN JUAN – EL CRUCE (2508CL10)
(K0+000 AL K6+100)</t>
  </si>
  <si>
    <t>3983-2024</t>
  </si>
  <si>
    <t>PARTIDAS – SAN JUAN – EL CRUCE (2508CL10) (K0+000 AL K6+100) O SUPÍA – BAJO CABUYAL – MARMATO,</t>
  </si>
  <si>
    <t>2219-2024</t>
  </si>
  <si>
    <t>ARGELIA</t>
  </si>
  <si>
    <t>CRUCE 1202 (EL MANGO) - CAMPO ALEGRE (VÍA QUE
CONDUCE A LA VEREDA CAMPO ALEGRE)</t>
  </si>
  <si>
    <t>2721-2024</t>
  </si>
  <si>
    <t>VEREDA LA LEONA EN EL SECTOR LA BALASTRERA CON LA VA DEPARTAMENTAL (VA A LA CASETA COMUNAL)</t>
  </si>
  <si>
    <t>2744-2024</t>
  </si>
  <si>
    <t>CRUCE 25CC03-43 HIGUERONES (VÍA HIGUERONES)</t>
  </si>
  <si>
    <t>2774-2024</t>
  </si>
  <si>
    <t>VÍA EL BUJIO ESCUELA EL MIRADOR (VÍA AL MIRADOR)</t>
  </si>
  <si>
    <t>2871-2024</t>
  </si>
  <si>
    <t>BOTAFOGO - CAMPO BELLO - CRUCERO (VÍA A LA TORRES)</t>
  </si>
  <si>
    <t>3269-2024</t>
  </si>
  <si>
    <t>PUENTE LA LINTERNA EL ENCANTO</t>
  </si>
  <si>
    <t>2207-2024</t>
  </si>
  <si>
    <t>BALBOA</t>
  </si>
  <si>
    <t>RÍO TURBIO - LA BERMEJA BAJA</t>
  </si>
  <si>
    <t>2208-2024</t>
  </si>
  <si>
    <t>RIO GUADUALITO - ESCUELA GUADUALITO</t>
  </si>
  <si>
    <t>3566-2024</t>
  </si>
  <si>
    <t>CRUCERO – PLANADA – BERMEJA – CAÑAVERAL EN EL TRAMO PLANADA – BERMEJA EN EL SECTOR DE LA CANCHA DE FÚTBOL DE LA PLANADA</t>
  </si>
  <si>
    <t>3619-2024</t>
  </si>
  <si>
    <t>VÍA ESCUELA RIO TURBIO - PUENTE RIO TURBIO EN EL SECTOR DE LA ESCUELA RURAL MIXTA RIO TURBIO</t>
  </si>
  <si>
    <t>2330-2024</t>
  </si>
  <si>
    <t>BUENOS AIRES</t>
  </si>
  <si>
    <t>CRUCE 25CC24-1 MUNCHIQUE</t>
  </si>
  <si>
    <t>3977-2024</t>
  </si>
  <si>
    <t>CAJIBÍO</t>
  </si>
  <si>
    <t>VÍA MONTE REDONDO – VEREDA MONTE REDONDO (VÍA JÁMBALO – MONTERREDONDO)</t>
  </si>
  <si>
    <t>4085-2024</t>
  </si>
  <si>
    <t>VÍA TERCIARIA CÓDIGO 25KA04-8 QUE CONECTA EL  CORREGIMIENTO EL ROSARIO CON EL RESGUARDO DE CXAYUCE</t>
  </si>
  <si>
    <t>4185-2024</t>
  </si>
  <si>
    <t>CALDONO</t>
  </si>
  <si>
    <t>EL ROSAL - ALTO PITAL</t>
  </si>
  <si>
    <t>3554-2024</t>
  </si>
  <si>
    <t>CRUCE LA PLACA-EL SOCORRO</t>
  </si>
  <si>
    <t>3654-2024</t>
  </si>
  <si>
    <t>ESTABLOS DEL SUR QUINTERO</t>
  </si>
  <si>
    <t>2042-2024</t>
  </si>
  <si>
    <t>MEDIA NARANJA – LA HEROICA</t>
  </si>
  <si>
    <t>2427-2024</t>
  </si>
  <si>
    <t>CRUCE RUTA 3105 – GUALANDAY – RÍO NEGRO</t>
  </si>
  <si>
    <t>2488-2024</t>
  </si>
  <si>
    <t>CASERÍO CARRIZALES</t>
  </si>
  <si>
    <t>2679-2024</t>
  </si>
  <si>
    <t>VÍA LOS TEJARES</t>
  </si>
  <si>
    <t>2864-2024</t>
  </si>
  <si>
    <t>EL HIGUERÓN – EL MÁRQUEZ – MANIZALES (VÍA LOS CUCHAROS SECTOR 2)</t>
  </si>
  <si>
    <t>2297-2024</t>
  </si>
  <si>
    <t>GUACHENÉ</t>
  </si>
  <si>
    <t>SCUELA HASTA LA SALIDA DE LA VEREDA
SABANETAS (OBANDO Ð CABAITAS/VA CABAITAS GUACHENE)</t>
  </si>
  <si>
    <t>4173-2024</t>
  </si>
  <si>
    <t>INZÁ</t>
  </si>
  <si>
    <t>EL CABUYO – DOS QUEBRADAS</t>
  </si>
  <si>
    <t>2039-2024</t>
  </si>
  <si>
    <t>JAMBALÓ</t>
  </si>
  <si>
    <t>LA ESPERANZA-RÍO JAMBALÓ</t>
  </si>
  <si>
    <t>2040-2024</t>
  </si>
  <si>
    <t>ULLUCOS PICACHO-TABLÓN</t>
  </si>
  <si>
    <t>3238-2024</t>
  </si>
  <si>
    <t>2229-2024</t>
  </si>
  <si>
    <t>EL SALERO – SANTA MARTHA – LOS ROBLES (VIA DE
TANQUE VIEJO A TANQUE NUEVO LOS ROBLES)</t>
  </si>
  <si>
    <t>4197-2024</t>
  </si>
  <si>
    <t>LA SIERRA – EL PEÑÓN</t>
  </si>
  <si>
    <t>4010-2024</t>
  </si>
  <si>
    <t>EL LLANO-EL PEINADO</t>
  </si>
  <si>
    <t>2720-2024</t>
  </si>
  <si>
    <t>CRUCE EL LLANO – LOS ROBLES – RIO BLANCO – PARAMO DE BARBILLAS – PANCITARÁ – LA ZANJA (CRUCE RUTA 25CC15) O VÍA GUACHICONO – BARBILLAS</t>
  </si>
  <si>
    <t>3248-2024</t>
  </si>
  <si>
    <t>CRUCE EL LLANO-LOS ROBLES - RIO BLANCO - PARAMO DE BARBILLAS – PANCITARÁ - LA ZANJA (CRUCE RUTA 25CC15) (VÍA LA NUEVA PROVIDENCIA – GUACHICONO)</t>
  </si>
  <si>
    <t>4097-2024</t>
  </si>
  <si>
    <t>CASERÍO DE LA VEREDA LIBERIA CON  EL CENTRO DE DESARROLLO INTEGRAL Y UN POLIDEPORTIVO</t>
  </si>
  <si>
    <t>2090-2024</t>
  </si>
  <si>
    <t>PADILLA</t>
  </si>
  <si>
    <t>LA PAILA, 31KA02-64 CRUCE 31CC02
LA PAILA - SECTOR LAS CUARENTA - CANCHA DE FÚTBOL (CALLEJÓN LA CANCHA DE FÚTBOL)</t>
  </si>
  <si>
    <t>2554-2024</t>
  </si>
  <si>
    <t>31KA02-53 CRUCE 31CC02 (EL CHAMIZO) DENOMINADO SECTOR
YARUMALES CARRETERA – EL CHAMIZO – BETANIA (LÍMITE GUACHENÉ) (VÍA CHAMIZO- OBANDO)</t>
  </si>
  <si>
    <t>2919-2024</t>
  </si>
  <si>
    <t>CRUCE 31CC02 (LA UNIÓN) – SECTOR PLACITA – YARUMALES (CRUCE 31 CC02)</t>
  </si>
  <si>
    <t>3913-2024</t>
  </si>
  <si>
    <t>PÁEZ</t>
  </si>
  <si>
    <t>TUMBICHUCUE-LAME-LA TROJA</t>
  </si>
  <si>
    <t>3943-2024</t>
  </si>
  <si>
    <t>VÍA ENTRE EL SECTOR ALTO PUTUMAYO - ALTO TORRES</t>
  </si>
  <si>
    <t>2120-2024</t>
  </si>
  <si>
    <t>PIAMONTE</t>
  </si>
  <si>
    <t>CRUCE 6501 – EL ROSA</t>
  </si>
  <si>
    <t>2184-2024</t>
  </si>
  <si>
    <t>CRUCE 6501 (LA PALMERA) – SEVILLA</t>
  </si>
  <si>
    <t>2238-2024</t>
  </si>
  <si>
    <t>CRUCE 6501 (MIRAFLOR)-NÁPOLES-BAJA PRIMAVERA</t>
  </si>
  <si>
    <t>3520-2024</t>
  </si>
  <si>
    <t>“SALIDA ANILLO VIAL VARIANTE DE LA VEREDA EL TUNEL BAJO”</t>
  </si>
  <si>
    <t>3680-2024</t>
  </si>
  <si>
    <t>VÍA A LOMA DE LULIGOS</t>
  </si>
  <si>
    <t>3907-2024</t>
  </si>
  <si>
    <t>VÍA PUELENJE SECTOR 3</t>
  </si>
  <si>
    <t>2233-2024</t>
  </si>
  <si>
    <t>PURACÉ</t>
  </si>
  <si>
    <t>25CC14 DENOMINADO POPAYÁN – CRUCERO –
CHIRIBIO – PIEDRA LEÓN – EL TRÉBOL (CRUCE RUTA 2002) O VÍA VEREDA EL TRÉBOL UNO</t>
  </si>
  <si>
    <t>3908-2024</t>
  </si>
  <si>
    <t>VÌA A CHAPIO</t>
  </si>
  <si>
    <t>2126-2024</t>
  </si>
  <si>
    <t>SAN SEBASTIÁN</t>
  </si>
  <si>
    <t>VA NACIONAL 25CC15 Ð
CANCHA DE FTBOL DEL CORREGIMIENTO DE SANTIAGO</t>
  </si>
  <si>
    <t>2286-2024</t>
  </si>
  <si>
    <t>LAS GUACAS - EL PAJONAL</t>
  </si>
  <si>
    <t>2529-2024</t>
  </si>
  <si>
    <t>SANTA ROSA</t>
  </si>
  <si>
    <t>45KA14 CRUCE RUTA 4503 PERTENECIENTE AL
CORREDOR VIAL ENTRE LA VEREDA LAS PALMERAS Y EL SITIO DENOMINADO EL POZO (VÍA CARRETEABLE LAS PALMERAS /
CAMINO ANCESTRAL RUTA 45 - CAMINO A LA ARGENTINA - VEREDA LA FLORIDA)</t>
  </si>
  <si>
    <t>2557-2024</t>
  </si>
  <si>
    <t>CAMINO ANCESTRAL RUTA 45 EN EL TRAMO LA FLORIDA – LA ARGENTINA</t>
  </si>
  <si>
    <t>3175-2024</t>
  </si>
  <si>
    <t>CAMINO ANCESTRAL - CRUCE RUTA 4504 - RÍO MANDIYACO - LÍMITE VEREDA VILLA MOSQUERA CON RESGUARDO SUMAYUYAY</t>
  </si>
  <si>
    <t>2065-2024</t>
  </si>
  <si>
    <t>SANTANDER DE QUILICHAO</t>
  </si>
  <si>
    <t>RÍO QUINAMAYO – ESCUELA
VEREDA LA TOMA - CRUCERO ENTRADA AL MARAÑÓN</t>
  </si>
  <si>
    <t>4102-2024</t>
  </si>
  <si>
    <t>VÍA A LA SEDE DE CABILDO  CANOAS O 25KA23-14 23CC23 VARIANTE SEDE CABILDO CANOAS-25CC23</t>
  </si>
  <si>
    <t>2038-2024</t>
  </si>
  <si>
    <t>SUÁREZ</t>
  </si>
  <si>
    <t>ESCUELA TURBINA - MIRAVALLE</t>
  </si>
  <si>
    <t>2059-2024</t>
  </si>
  <si>
    <t>SECTOR EL SAPO - BOCATOMA</t>
  </si>
  <si>
    <t>2350-2024</t>
  </si>
  <si>
    <t>SUCRE - PARASO (PIEDRASENTADA-LOS UVOS-
PARAISO-SUCRE-GUACHICONO)</t>
  </si>
  <si>
    <t>2102-2024</t>
  </si>
  <si>
    <t>TIMBÍO</t>
  </si>
  <si>
    <t>EL RETIRO - LA AVANZADA Ð SACHACOCO Ð
LOS ROBLES</t>
  </si>
  <si>
    <t>2631-2024</t>
  </si>
  <si>
    <t>(MI BOHÍO-LA MARTICA) O (TEMPLETE DE LA VIRGEN-VILLA MANUEL)</t>
  </si>
  <si>
    <t>2031-2024</t>
  </si>
  <si>
    <t>TORIBIO</t>
  </si>
  <si>
    <t>VÍA CENTRO SOTO - ACUEDUCTO</t>
  </si>
  <si>
    <t>2858-2024</t>
  </si>
  <si>
    <t>VA TACUEYO - VEREDA SAN DIEGO (VA VEREDA SAN DIEGO)</t>
  </si>
  <si>
    <t>2915-2024</t>
  </si>
  <si>
    <t>LA DESPENSA - LA PILA - RIO JAMBALÓ (VÍA LA PILA LÍMITES CON JAMBALÓ)</t>
  </si>
  <si>
    <t>4324-2024</t>
  </si>
  <si>
    <t>TOTORÓ</t>
  </si>
  <si>
    <t>EL  MOLINO - EL DIVISO - CAMPO ALEGRE</t>
  </si>
  <si>
    <t>3540-2024</t>
  </si>
  <si>
    <t>ACANDÍ</t>
  </si>
  <si>
    <t>VÍA COMPRENDIDA ENTRE EL LÍMITE DE LA VEREDA TIBIRRÉ ALTO HACIA LA VEREDA COQUITAL (VÍA COQUITAL)</t>
  </si>
  <si>
    <t>3863-2024</t>
  </si>
  <si>
    <t>VÍA DE ACCESO A LA VEREDA TIBIRRÉ ALTO (TIBIRRÉ ALTO - ACANDÍ)</t>
  </si>
  <si>
    <t>3701-2024</t>
  </si>
  <si>
    <t>ATRATO</t>
  </si>
  <si>
    <t>VÍA DESDE LA COMUNIDAD YUTO HASTA LA COMUNIDAD LA VARIANTE (YUTO – VARIANTE)</t>
  </si>
  <si>
    <t>3910-2024</t>
  </si>
  <si>
    <t>VÍA QUE VA DESDE LA COMUNIDAD YUTO HASTA LA COMUNIDAD SITIO TURÍSTICO LA JOSEFA (CALLE HACIA BALNEARIO DOÑA JOSEFA)</t>
  </si>
  <si>
    <t>3630-2024</t>
  </si>
  <si>
    <t>BAHÍA SOLANO</t>
  </si>
  <si>
    <t>CORREDOR VIAL QUE CONDUCE DEL CORREGIMIENTO DE MECANA AL CORREGIMIENTO DE HUINA (HUACA - PLAYA POTES)</t>
  </si>
  <si>
    <t>3131-2024</t>
  </si>
  <si>
    <t>VÍA ALTERNA LA PRADERA (EL SIETE – LA PRADERA)</t>
  </si>
  <si>
    <t>3602-2024</t>
  </si>
  <si>
    <t>VÍA INTERNA QUE CONDUCE A LA IGLESIA DE LA COMUNIDAD (LA MANSA)</t>
  </si>
  <si>
    <t>2574-2024</t>
  </si>
  <si>
    <t>ISTMINA</t>
  </si>
  <si>
    <t>CARMELITA – BASURÚ</t>
  </si>
  <si>
    <t>3189-2024</t>
  </si>
  <si>
    <t>VÍA PRINCIPAI PIE DE PEPÉ-PUERTOMEIUK-BOCA DE LUIS (ISTMINA (K11) – CORREGIMIENTO BOCA DE LUIS)</t>
  </si>
  <si>
    <t>3981-2024</t>
  </si>
  <si>
    <t>MEDIO BAUDÓ</t>
  </si>
  <si>
    <t>PIE DE PEPE HASTA LA VEREDA BERIGUADÓ (PIE DE PEPÉ - BERRIGUADÓ)</t>
  </si>
  <si>
    <t>3206-2024</t>
  </si>
  <si>
    <t>NÓVITA</t>
  </si>
  <si>
    <t>VÍA DEL BARRIO JESÚS POBRE AL SECTOR LOS INDÍGENAS (JESÚS POBRE – PLAYA DEL MEDIO)</t>
  </si>
  <si>
    <t>2647-2024</t>
  </si>
  <si>
    <t>QUIBDÓ</t>
  </si>
  <si>
    <t>QUIBDÓ - PACURITA (BAJADA DE MARIA ELENA)</t>
  </si>
  <si>
    <t>3890-2024</t>
  </si>
  <si>
    <t>ICHO - TUTUNENDO</t>
  </si>
  <si>
    <t>3995-2024</t>
  </si>
  <si>
    <t>CALLE VILLA AVELINA, INVASIÓN DE CABÍ (PARQUE PRINCIPAL - VILLA AVELINA)</t>
  </si>
  <si>
    <t>2602-2024</t>
  </si>
  <si>
    <t>UNGUÍA</t>
  </si>
  <si>
    <t>SANTA MARÍA – PUERTO MARÍA (CORREDOR VIAL DESDE EL MATADERO AL PUERTO FLUVIAL)</t>
  </si>
  <si>
    <t>2902-2024</t>
  </si>
  <si>
    <t>VÍA DE ACCESO A LA VEREDA CUQUE MINAS (CUQUE MINAS – MEDIA LUNA)</t>
  </si>
  <si>
    <t>3400-2024</t>
  </si>
  <si>
    <t>VÍA DE ACCESO A LA VEREDA CUQUE PENIEL (VÍA CUQUE PENIEL)</t>
  </si>
  <si>
    <t>3412-2024</t>
  </si>
  <si>
    <t>VÍA DE ACCESO A LA VEREDA CUTY ABAJO (LA Y - CUTI ABAJO)</t>
  </si>
  <si>
    <t>3191-2024</t>
  </si>
  <si>
    <t>ALDANA</t>
  </si>
  <si>
    <t>VÍA CHAPUESMAL</t>
  </si>
  <si>
    <t>4193-2024</t>
  </si>
  <si>
    <t>BARBACOAS</t>
  </si>
  <si>
    <t xml:space="preserve"> BUENA VISTA – ÑAMBI PIEDRA VERDE (VÍA  ÑAMBI-PIEDRA VERDE)</t>
  </si>
  <si>
    <t>2712-2024</t>
  </si>
  <si>
    <t>CHACHAGÜÍ</t>
  </si>
  <si>
    <t>VEREDA EL LINDERO SECTOR EL COMÚN</t>
  </si>
  <si>
    <t>2750-2024</t>
  </si>
  <si>
    <t>VEREDA LA TEBAIDA</t>
  </si>
  <si>
    <t>2758-2024</t>
  </si>
  <si>
    <t>VEREDA EL MERLO</t>
  </si>
  <si>
    <t>3185-2024</t>
  </si>
  <si>
    <t>COLÓN</t>
  </si>
  <si>
    <t>BELLAVISTA – LOS CAJONES</t>
  </si>
  <si>
    <t>2918-2024</t>
  </si>
  <si>
    <t>VÍA CHAVISNAN (CUESTA DEL PUENTE TIERRA DE LOS  GAVIONES/CUESTA DE DON VICTOR NAZATE)</t>
  </si>
  <si>
    <t>2882-2024</t>
  </si>
  <si>
    <t>CUMBAL</t>
  </si>
  <si>
    <t>SECTOR LA POMA (VÍA BERGELITO)</t>
  </si>
  <si>
    <t>4206-2024</t>
  </si>
  <si>
    <t>tramo vial que comunica a la VEREDA PLACER  BAJO</t>
  </si>
  <si>
    <t>2892-2024</t>
  </si>
  <si>
    <t>VÍA NAZATE ALTO (VEREDA LA  CALERA NAZATE ALTO)</t>
  </si>
  <si>
    <t>4198-2024</t>
  </si>
  <si>
    <t>tramo vial que comunica corregimiento de  Chiles - Sector Rosa Amelia - Tramo 11</t>
  </si>
  <si>
    <t>3996-2024</t>
  </si>
  <si>
    <t>Vía terciaria que comunica a los  corregimientos de Tasmag y Quilisma</t>
  </si>
  <si>
    <t>4113-2024</t>
  </si>
  <si>
    <t>SECTOR VEREDA EL CASCARILLO LA MOLEDORA (LA PIEDRA LA MOLEDORA - VEREDA EL CASCARILLO)</t>
  </si>
  <si>
    <t>3503-2024</t>
  </si>
  <si>
    <t>CUMBITARA</t>
  </si>
  <si>
    <t>VÍA “PISANDA - SOMBRERILLOS” (PISANDA– CRUCE VÍA SOTOMAYOR)</t>
  </si>
  <si>
    <t>3541-2024</t>
  </si>
  <si>
    <t>“SALIDA DE LA ESCUELA TABILES HASTA LA VÍA PRINCIPAL” (CUMBITARA-TABILES)</t>
  </si>
  <si>
    <t>3568-2024</t>
  </si>
  <si>
    <t>“CRUCE SAN ANTONIO – QUEBRADA YUNGUILLA” (SAN LUIS – LA TOLA – LA ESPERANZA)</t>
  </si>
  <si>
    <t>3632-2024</t>
  </si>
  <si>
    <t>VÍA “FINCA DE LA SEÑORA ALICIA PANTOJA – FINCA DEL SEÑOR POLO PANTOJA”</t>
  </si>
  <si>
    <t>3507-2024</t>
  </si>
  <si>
    <t>VADO EL CUAL SE LOCALIZA EN LA VÍA LA COFRADÍA – ESCANDOY CON CÓDIGO 25ANR01-4 (EL VADO – ROSARIO)</t>
  </si>
  <si>
    <t>3549-2024</t>
  </si>
  <si>
    <t>EL ROSARIO - ESMERALDAS (SALIDA ESMERALDAS – ROSARIO)</t>
  </si>
  <si>
    <t>3577-2024</t>
  </si>
  <si>
    <t>EL ROSARIO – VAPOR (EL TRONCO - EL VAPOR – MARTÍN PÉREZ)</t>
  </si>
  <si>
    <t>2872-2024</t>
  </si>
  <si>
    <t>EL TABLÓN DE GÓMEZ</t>
  </si>
  <si>
    <t>CAMPO ALEGRE – PORVENIR</t>
  </si>
  <si>
    <t>2878-2024</t>
  </si>
  <si>
    <t>CORREDOR VIAL TERCIARIO UBICADO EN LA VEREDA MARSELLA</t>
  </si>
  <si>
    <t>2905-2024</t>
  </si>
  <si>
    <t>VALPARAÍSO – FÁTIMA (VÍA PRINCIPAL QUE COMUNICA AL TABLÓN Y APONTE)</t>
  </si>
  <si>
    <t>3536-2024</t>
  </si>
  <si>
    <t>FUNES</t>
  </si>
  <si>
    <t>“EL CHAPAL” – (VÍA IGLESIA CHAPAL – LA RASTRA DEL CORREGIMIENTO CHAPAL)</t>
  </si>
  <si>
    <t>2086-2024</t>
  </si>
  <si>
    <t>GUACHUCAL</t>
  </si>
  <si>
    <t>VÍA IPIALPUD</t>
  </si>
  <si>
    <t>2954-2024</t>
  </si>
  <si>
    <t xml:space="preserve"> TULPUD VÍA LA LAGUNA</t>
  </si>
  <si>
    <t>2816-2024</t>
  </si>
  <si>
    <t>ILES</t>
  </si>
  <si>
    <t>VÍA SAN FRANCISCO (LA TIGRERA- EL CEDRAL)</t>
  </si>
  <si>
    <t>2838-2024</t>
  </si>
  <si>
    <t>IPIALES</t>
  </si>
  <si>
    <t>VEREDA LAGUNA DE BACCA DEL RESGUARDO  INDÍGENA DE SAN JUAN (VEREDA LAGUNA DE BACCA/VÍA LAGUNA DE BACCA)</t>
  </si>
  <si>
    <t>2897-2024</t>
  </si>
  <si>
    <t>VÍA PUENTE VIEJO – CRUZ QUEVEDO (SECTOR K 7 – FLORESTA/ K7 – YARAMAL – LA FLORESTA)</t>
  </si>
  <si>
    <t>2848-2024</t>
  </si>
  <si>
    <t>LA CRUZ</t>
  </si>
  <si>
    <t>LA VEGA LA PLANTA</t>
  </si>
  <si>
    <t>3013-2024</t>
  </si>
  <si>
    <t>VÍA CAMPO BELLO</t>
  </si>
  <si>
    <t>2909-2024</t>
  </si>
  <si>
    <t>LA LLANADA</t>
  </si>
  <si>
    <t>VEREDA LA FLORESTA CON EL SECTOR DENOMINADO LA PALMERA</t>
  </si>
  <si>
    <t>3072-2024</t>
  </si>
  <si>
    <t>EL VERGEL (VÍA SAN FRANCISCO)</t>
  </si>
  <si>
    <t>3075-2024</t>
  </si>
  <si>
    <t>VEREDA LA PALMA CON EL SECTOR DENOMINADO EL GUARANGO, (VÍA EL GUARANGO/ VÍA EL GUARANGO - QUE INICIA EN LA VÍA PRINCIPAL LA LLANADA- SOTOMAYOR Y SE DIRIGE AL SECTOR EL GUARANGO)</t>
  </si>
  <si>
    <t>2078-2024</t>
  </si>
  <si>
    <t>LEIVA</t>
  </si>
  <si>
    <t>LA GARGANTA</t>
  </si>
  <si>
    <t>2143-2024</t>
  </si>
  <si>
    <t>MALLAMA</t>
  </si>
  <si>
    <t>EL CAMINO VIEJO QUE CONECTA LA VEREDA EL
CARMELO CON LA VEREDA EL ARCO</t>
  </si>
  <si>
    <t>2543-2024</t>
  </si>
  <si>
    <t>CAMINO VIEJO – PUEREMBI</t>
  </si>
  <si>
    <t>2891-2024</t>
  </si>
  <si>
    <t>OSPINA</t>
  </si>
  <si>
    <t>"SAN ISIDRO - OSPINA HASTA EL PARTIDERO SAN JOSE"</t>
  </si>
  <si>
    <t>2991-2024</t>
  </si>
  <si>
    <t>“LOMA DE GAVILANES”</t>
  </si>
  <si>
    <t>2827-2024</t>
  </si>
  <si>
    <t>PASTO</t>
  </si>
  <si>
    <t>CAPILLA  DOCTRINERA DE PEJENDINO REYES (BUESAQUILLO) (VÍA TERCIARIA QUE COMUNICA A UNA CAPILLA DE MÁS DE 500 AÑOS/ VÍA  A CAPILLA PEJENDINO REYES)</t>
  </si>
  <si>
    <t>2889-2024</t>
  </si>
  <si>
    <t xml:space="preserve"> EL RECUERDO – BELLAVISTA (VÍA MOSQUERA)</t>
  </si>
  <si>
    <t>2941-2024</t>
  </si>
  <si>
    <t xml:space="preserve">SECTOR LA VOCACIONAL (CATAMBUCO – GUALMATAN) </t>
  </si>
  <si>
    <t>2974-2024</t>
  </si>
  <si>
    <t>PULLITOPAMBA (GENOY – PULLITOPAMBA/ SECTOR PULLITOPAMBA)</t>
  </si>
  <si>
    <t>3600-2024</t>
  </si>
  <si>
    <t>TRAMO VIAL QUE CONDUCE A LA CAPILLA  NIÑO DE LOS REYES-VEREDA MOCONDINO (VÍA DE ACCESO A LA CAPILLA DEL NIÑO DE LOS SANTOS REYES)</t>
  </si>
  <si>
    <t>3952-2024</t>
  </si>
  <si>
    <t>CARRIZO - ROMERILLO (SECTOR VEREDA EL  CARRIZO)</t>
  </si>
  <si>
    <t>3589-2024</t>
  </si>
  <si>
    <t>POLICARPA</t>
  </si>
  <si>
    <t>SECTOR JAIRO ESPAÑA – ALCANTARILLA LUIS CABRERA (VÍA PANECILLO)</t>
  </si>
  <si>
    <t>4055-2024</t>
  </si>
  <si>
    <t>SECTOR EL CEDRO A EL SECTOR YARUMO (VÍA RESTREPO)</t>
  </si>
  <si>
    <t>4114-2024</t>
  </si>
  <si>
    <t>SECTOR LA ESCUELA - EL CERRO (VÍA EL CERRO)</t>
  </si>
  <si>
    <t>2896-2024</t>
  </si>
  <si>
    <t>PUERRES</t>
  </si>
  <si>
    <t xml:space="preserve"> LOS CARTUCHOS</t>
  </si>
  <si>
    <t>2513-2024</t>
  </si>
  <si>
    <t>RICAURTE</t>
  </si>
  <si>
    <t>VÍA PILISPI - QUEBRADA GUADUAS</t>
  </si>
  <si>
    <t>2617-2024</t>
  </si>
  <si>
    <t>VA QUE COMUNICA SAN ISIDRO CON LA VA AL ROLLO (SAN ISIDRO EL ROLLO LA PLANADA)</t>
  </si>
  <si>
    <t>2653-2024</t>
  </si>
  <si>
    <t>CORREDOR VIAL QUE COMUNICA SAN FRANCISCO CON LAS ORQUIDEAS (LAS ORQUÍDEAS/SAN FRANCISCO – ACUEDUCTO)</t>
  </si>
  <si>
    <t>4207-2024</t>
  </si>
  <si>
    <t>corredor vial que comunica las veredas Guadulito y El Sande</t>
  </si>
  <si>
    <t>2287-2024</t>
  </si>
  <si>
    <t>VÍA BUENAVISTA</t>
  </si>
  <si>
    <t>4199-2024</t>
  </si>
  <si>
    <t>vía terciaria que comunica a los corregimientos  de Betania y La Verde</t>
  </si>
  <si>
    <t>2344-2024</t>
  </si>
  <si>
    <t>VÍA LA VERDE</t>
  </si>
  <si>
    <t>3390-2024</t>
  </si>
  <si>
    <t>VÍA CARRIZAL SECTOR CENTRO</t>
  </si>
  <si>
    <t>3534-2024</t>
  </si>
  <si>
    <t>TRAMO VIAL QUE CONDUCE EN LA VEREDA LA BATEA</t>
  </si>
  <si>
    <t>2865-2024</t>
  </si>
  <si>
    <t>SAN LORENZO</t>
  </si>
  <si>
    <t>CAMINO VIEJO DE LA VEREDA LA PALMA</t>
  </si>
  <si>
    <t>3599-2024</t>
  </si>
  <si>
    <t>“SAN LORENZO – VEREDA SANTA RITA – SECTOR ZARAGOZA”</t>
  </si>
  <si>
    <t>3627-2024</t>
  </si>
  <si>
    <t>“CENTRO CUCHILLA – LA PLAYA – VEREDA EL PIÑAL”</t>
  </si>
  <si>
    <t>3621-2024</t>
  </si>
  <si>
    <t>“BATEROS – ACHUPAYAS”</t>
  </si>
  <si>
    <t>4019-2024</t>
  </si>
  <si>
    <t>“LA CHORRERA – CAMPO BELLO”</t>
  </si>
  <si>
    <t>2490-2024</t>
  </si>
  <si>
    <t>SANTACRUZ</t>
  </si>
  <si>
    <t>VÍA LA CRUZ (VÍA “VEREDA CANDAGAN, TRAMO
LA CRUZ” /LA CRUZ)</t>
  </si>
  <si>
    <t>2903-2024</t>
  </si>
  <si>
    <t>TÚQUERRES</t>
  </si>
  <si>
    <t>EL CACERÍO (SECTOR POBLADO DE YASCUAL Y LA VEREDA MICHUL)</t>
  </si>
  <si>
    <t>4210-2024</t>
  </si>
  <si>
    <t>corredor vial denominado Vía centro poblado Cuatro  Esquinas - Guaramuez</t>
  </si>
  <si>
    <t>2952-2024</t>
  </si>
  <si>
    <t>VÍA ALPAM POTRERILLOS – GUANAMÁ GRANDE</t>
  </si>
  <si>
    <t>2113-2024</t>
  </si>
  <si>
    <t>VA LA GULUMBIA-RUNDUYACO</t>
  </si>
  <si>
    <t>2085-2024</t>
  </si>
  <si>
    <t>VÍA HACIA EL RIO CHONTAYACO</t>
  </si>
  <si>
    <t>2267-2024</t>
  </si>
  <si>
    <t>VÍA CAMPUCANA EL CUAL DIRIGE HACIA LA ESCUELA DE LA VEREDA CAMPUCANA</t>
  </si>
  <si>
    <t>3516-2024</t>
  </si>
  <si>
    <t>SECTOR PUENTE PEATONAL SOBRE EL RÍO SANGOYACO (VÍA A CABILDO PASTO GRANPUTUMAYO)</t>
  </si>
  <si>
    <t>3590-2024</t>
  </si>
  <si>
    <t>CONDAGUA-YUNGUILLO</t>
  </si>
  <si>
    <t>2195-2024</t>
  </si>
  <si>
    <t>ORITO</t>
  </si>
  <si>
    <t>EL SECTOR O.T.A. ALAMEDA</t>
  </si>
  <si>
    <t>2523-2024</t>
  </si>
  <si>
    <t>ORITO –PORTUGAL</t>
  </si>
  <si>
    <t>3592-2024</t>
  </si>
  <si>
    <t>TRAMO POZO ORITO 21 Y FINALIZA EN LA FINCA ISAÍAS ERAZO</t>
  </si>
  <si>
    <t>2228-2024</t>
  </si>
  <si>
    <t>VEREDA LAS BRISAS DE HONG KONG (VA QUE COMUNICA LA CABECERA DEL MUNICIPIO CON LA VEREDA HONG KONG)</t>
  </si>
  <si>
    <t>2477-2024</t>
  </si>
  <si>
    <t>VEREDA LA LIBERTAD HACIA LA VEREDA LA CARMELITA (PASANDO POR LA PRADERA)</t>
  </si>
  <si>
    <t>3537-2024</t>
  </si>
  <si>
    <t>VEREDA EL ÁGUILA – CARMEN DEL PIÑUÑA</t>
  </si>
  <si>
    <t>3620-2024</t>
  </si>
  <si>
    <t>INSTITUCIÓN EDUCATIVA RURAL ECOLÓGICA EL CUEMBI – LA PRADERA (VÍA A LA PRADERA)</t>
  </si>
  <si>
    <t>3548-2024</t>
  </si>
  <si>
    <t>PUERTO CAICEDO</t>
  </si>
  <si>
    <t>CORREDOR VIAL QUE COMUNICA LA VEREDA QUEBRADONIA CON LA VEREDA BRISAS O VIAL PRINCIPAL DE LA VEREDA QUEBRADONIA (LA QUEBRADONIA RIO QUEBRADÓN)</t>
  </si>
  <si>
    <t>2075-2024</t>
  </si>
  <si>
    <t>PUERTO GUZMÁN</t>
  </si>
  <si>
    <t>LA Y – LA ESTRELLA – EL CEDRO</t>
  </si>
  <si>
    <t>2987-2024</t>
  </si>
  <si>
    <t>CORREDOR VIAL ENTRE LA VIVIENDA DE LA SEÑORA ROSA LÍA GUERRA Y LOS PREDIOS DEL SEÑOR NORBERTO BENAVIDES (CRUCE VÍA 1003 – MINCHOY)</t>
  </si>
  <si>
    <t>3436-2024</t>
  </si>
  <si>
    <t>VÍA PRINCIPAL VEREDA SAN MIGUEL</t>
  </si>
  <si>
    <t>2179-2024</t>
  </si>
  <si>
    <t>SAN MIGUEL</t>
  </si>
  <si>
    <t>TRAMO VIAL QUE COMUNICA RISARALDA CON SANTA MARTHA (LA DORADA - SANTA MARTA/ TRAMO VIAL QUE COMUNICA RISARALDA CON SANTA MARTA)</t>
  </si>
  <si>
    <t>2218-2024</t>
  </si>
  <si>
    <t>PUERTO COLÓN LA CABAÑA (LA DORADA- AGUA CLARA- EL SABALO-GUISIA O CORREGIMIENTO PUERTO COLÓN MESAS DEL SABALITO HACIA PUERTO COLON)</t>
  </si>
  <si>
    <t>3704-2024</t>
  </si>
  <si>
    <t>06235 DENOMINADO LA DORADA – AGUA CLARA – EL SABALO – GUISIA (VÍA EL SÁBALO - SAN MIGUEL)</t>
  </si>
  <si>
    <t>2036-2024</t>
  </si>
  <si>
    <t>VÍA CAIRO-EL VENADO</t>
  </si>
  <si>
    <t>2076-2024</t>
  </si>
  <si>
    <t>VÍA HACIA EL ZARZAL</t>
  </si>
  <si>
    <t>2095-2024</t>
  </si>
  <si>
    <t>EL JARDÍN - MARAVELEZ</t>
  </si>
  <si>
    <t>3639-2024</t>
  </si>
  <si>
    <t>LAURELES QUEBRADA LA GUISITA (VÍA LAURELES HACIA LA HORMIGA)</t>
  </si>
  <si>
    <t>4106-2024</t>
  </si>
  <si>
    <t>CABILDO NUEVA ISLA DESDE  LA VÍA RUTA 4501 PR 31+600 HASTA LA CASA CEREMONIAL DEL CABILDO NUEVA ISLA</t>
  </si>
  <si>
    <t>2032-2024</t>
  </si>
  <si>
    <t>VILLAGARZÓN</t>
  </si>
  <si>
    <t>LA PALANCA - RIO BLANCO -JUANANBÚ</t>
  </si>
  <si>
    <t>4217-2024</t>
  </si>
  <si>
    <t xml:space="preserve"> CAMINO ANCESTRAL COMUNIDAD INDÍGENA QUILLASINGA INTY WASY</t>
  </si>
  <si>
    <t>3419-2024</t>
  </si>
  <si>
    <t>CORREDOR VIAL ENTRE EL SECTOR RÍO VERDE BAJO (CENTRAL) HASTA EL PUNTO CONOCIDO COMO PREDIO EL LIMÓN O TRAMO VIAL RÍO VERDE</t>
  </si>
  <si>
    <t>3628-2024</t>
  </si>
  <si>
    <t>CORREDOR VIAL RURAL DENOMINADO PELACARRIEL - LA ROCHELA</t>
  </si>
  <si>
    <t>4100-2024</t>
  </si>
  <si>
    <t>SAMARIA ALTA- SAMARIA BAJA (SAMARIA 1- VÍA QUEBRADA NEGRA - VEREDA VISTA HERMOSA - RESGUARDO INDÍGENA)</t>
  </si>
  <si>
    <t>2454-2024</t>
  </si>
  <si>
    <t>CIRCASIA</t>
  </si>
  <si>
    <t>RAMAL ENTRADA LA UNIÓN VÍA QUE CONDUCE A LAS VILLAS (SALIDA VILLA DIANA HASTA LA ESCUELA BARCELONA BAJA)</t>
  </si>
  <si>
    <t>2552-2024</t>
  </si>
  <si>
    <t>CORREDOR VIAL DENOMINADO EL RAMAL ENTRADA LA UNIN VA QUE CONDUCE A LAS VILLAS (SALIDA VILLA DIANA HASTA LA ESCUELA BARCELONA BAJA)</t>
  </si>
  <si>
    <t>3160-2024</t>
  </si>
  <si>
    <t>CORREDOR VIAL QUE COMPRENDE DESDE EL LUGAR CONOCIDO COMO LA HORQUETA DE ALBA HASTA 2 KM ADENTRO EN EL PUNTO CONOCIDO COMO EL SELLADERO (VÍA PIAMONTE)</t>
  </si>
  <si>
    <t>3156-2024</t>
  </si>
  <si>
    <t>FILANDIA</t>
  </si>
  <si>
    <t>CORREDOR VIAL DEL SECTOR VEREDA PAVAS Y FINCA LAS TANGAS (VÍA LAS TANGAS)</t>
  </si>
  <si>
    <t>2235-2024</t>
  </si>
  <si>
    <t>GÉNOVA</t>
  </si>
  <si>
    <t>LA TOPACIA ALTA O LOS GUAYABOS - LA MIRANDA</t>
  </si>
  <si>
    <t>2388-2024</t>
  </si>
  <si>
    <t>VEREDA LA TOPACIA – RÍO LEJOS O DENOMINADO EL AGUACATAL</t>
  </si>
  <si>
    <t>2470-2024</t>
  </si>
  <si>
    <t>VEREDA LA VENADA BAJA, EN EL TRAMO ESCUELA LA MAYORÍA</t>
  </si>
  <si>
    <t>2474-2024</t>
  </si>
  <si>
    <t>EL DORADO</t>
  </si>
  <si>
    <t>2479-2024</t>
  </si>
  <si>
    <t>CORREDOR VIAL DE LA VEREDA LA COQUETA (TRAMO TEJARES Y LA FINCA LOS PITOS)</t>
  </si>
  <si>
    <t>2703-2024</t>
  </si>
  <si>
    <t>LA TEBAIDA</t>
  </si>
  <si>
    <t>CORREDOR VIAL RURAL DE LA VEREDA LA ARGENTINA</t>
  </si>
  <si>
    <t>2968-2024</t>
  </si>
  <si>
    <t>CORREDOR VIAL DENOMINADO VÍA MARAVELEZ</t>
  </si>
  <si>
    <t>4272-2024</t>
  </si>
  <si>
    <t>Vía rural de la vereda Villa Éxito</t>
  </si>
  <si>
    <t>3922-2024</t>
  </si>
  <si>
    <t>CORREDOR VIAL DENOMINADO VÍA RURAL DE VEREDA LA POPA</t>
  </si>
  <si>
    <t>4006-2024</t>
  </si>
  <si>
    <t>VÍA RURAL DE LA VEREDA PADILLA</t>
  </si>
  <si>
    <t>2996-2024</t>
  </si>
  <si>
    <t>MONTENEGRO</t>
  </si>
  <si>
    <t>TRAMO 1: INICIANDO FINCA EL PROGRESO HASTA LA FINCA LAS PALMAS (VEREDA LA MONTAÑA)</t>
  </si>
  <si>
    <t>3539-2024</t>
  </si>
  <si>
    <t>VÍA RAMAL DE CANTORES “EL CRUCERO – FINCA SAN JOSÉ”</t>
  </si>
  <si>
    <t>2385-2024</t>
  </si>
  <si>
    <t>PIJAO</t>
  </si>
  <si>
    <t>MICHOACÁN - LA CAMPESINA Y LA MARIELA – CAÑAVERAL</t>
  </si>
  <si>
    <t>2638-2024</t>
  </si>
  <si>
    <t>VÍA PUENTE NUEVO - PATIO BONITO</t>
  </si>
  <si>
    <t>2695-2024</t>
  </si>
  <si>
    <t>CORREDOR VIAL DENOMINADO EL TRAZADO - PUENTE TABLA</t>
  </si>
  <si>
    <t>2764-2024</t>
  </si>
  <si>
    <t>VÍA PARTIDAS ARENALES – LOS JUANES</t>
  </si>
  <si>
    <t>2767-2024</t>
  </si>
  <si>
    <t>LA ESPERANZA - EL PORVENIR</t>
  </si>
  <si>
    <t>2664-2024</t>
  </si>
  <si>
    <t>SALENTO</t>
  </si>
  <si>
    <t>CORREDOR VIAL DENOMINADO “LOS PINOS”</t>
  </si>
  <si>
    <t>2728-2024</t>
  </si>
  <si>
    <t>“VÍA CHAGUALA CRUCERO – PALOGRANDE - LA NUBIA”</t>
  </si>
  <si>
    <t>2956-2024</t>
  </si>
  <si>
    <t>“VÍA DE LA BOCA TOMA DE EPA” (VIA RURAL DE LAVEREDA EL AGRADO)</t>
  </si>
  <si>
    <t>3347-2024</t>
  </si>
  <si>
    <t>CORREDOR VIAL TERCIARIO DE LA VEREDA CANAAN (PUENTE LA NUBIA – CANAAN)</t>
  </si>
  <si>
    <t>3777-2024</t>
  </si>
  <si>
    <t>VÍA RURAL DE LA VEREDA SAN JUAN DE
CAROLINA</t>
  </si>
  <si>
    <t>3631-2024</t>
  </si>
  <si>
    <t>APÍA</t>
  </si>
  <si>
    <t>VÍA MATA DE CAÑA - LAS DELICIAS (VÍA MATECAÑA - LAS DELICIAS)</t>
  </si>
  <si>
    <t>2418-2024</t>
  </si>
  <si>
    <t>N° 32 TOTUÍ – CARMINALES BAJO (CARMINALES BAJO - CAÑÓN DEL TOTUI)</t>
  </si>
  <si>
    <t>3218-2024</t>
  </si>
  <si>
    <t>BELÉN DE UMBRÍA</t>
  </si>
  <si>
    <t>PUENTE UMBRÍA – LOS ENCUENTROS (LIMITE ANSERMA) (VÍA LA GARRUCHA LOS ENCUENTROS)</t>
  </si>
  <si>
    <t>3569-2024</t>
  </si>
  <si>
    <t>CORREDOR DE LA VÍA CON CÓDIGO 714 – VÍA TACHIGUI –COLUMBIA – CAUCAYÁ (TACHIGUI - COLUMBIA)</t>
  </si>
  <si>
    <t>3588-2024</t>
  </si>
  <si>
    <t>CORREDOR VIAL TERCIARIO UBICADO EN LA ZONA RURAL DEL MUNICIPIO DE BELÉN DE UMBRÍA RISARALDA – VEREDA EL AGUACATE</t>
  </si>
  <si>
    <t>4057-2024</t>
  </si>
  <si>
    <t>CORREDOR VIAL IDENTIFICADO CON CÓDIGO 720 VÍA PUENTE UMBRÍA – MAIRA ALTA</t>
  </si>
  <si>
    <t>3553-2024</t>
  </si>
  <si>
    <t>DOSQUEBRADAS</t>
  </si>
  <si>
    <t>VÍA EL CHAQUIRO – LA UNIÓN - PLAYA RICA (VÍA VEREDA SANTA ANA ALTA)</t>
  </si>
  <si>
    <t>4038-2024</t>
  </si>
  <si>
    <t>VÍA LOS GUADUALES – LA UNIÓN (VÍA VEREDA LA UNIÓN)</t>
  </si>
  <si>
    <t>3850-2024</t>
  </si>
  <si>
    <t>GUÁTICA</t>
  </si>
  <si>
    <t>TALABAN – MURRAPAL – CORINTO</t>
  </si>
  <si>
    <t>4133-2024</t>
  </si>
  <si>
    <t>VÍA GUÁTICA - EL PARAÍSO - VILLANUEVA (LIMITE ANSERMA)</t>
  </si>
  <si>
    <t>2850-2024</t>
  </si>
  <si>
    <t>MARSELLA</t>
  </si>
  <si>
    <t>LÍMITE MARSELLA - ESTACIÓN PEREIRA (VÍA ESTACIÓN PEREIRA - TOTUMAL)</t>
  </si>
  <si>
    <t>2999-2024</t>
  </si>
  <si>
    <t>MISTRATÓ</t>
  </si>
  <si>
    <t>VÍA MAMPAY – SANANTONIO DEL CHAMÍ (VÍA SAN ANTONIO MISTRATÓ)</t>
  </si>
  <si>
    <t>3088-2024</t>
  </si>
  <si>
    <t>CORREDOR VIAL QUE CONDUCE A LA VEREDA GÉNOVA O VÍA CENTRAL GÉNOVA</t>
  </si>
  <si>
    <t>3095-2024</t>
  </si>
  <si>
    <t>VÍA PINAR DEL RIO (MISTRATÓ) - SERNA</t>
  </si>
  <si>
    <t>3458-2024</t>
  </si>
  <si>
    <t>VÍA BUENOS AIRES – BARCINAL</t>
  </si>
  <si>
    <t>3545-2024</t>
  </si>
  <si>
    <t>CORREDOR VIAL QUE CONDUCE A LA VEREDA SAN ISIDRO</t>
  </si>
  <si>
    <t>2449-2024</t>
  </si>
  <si>
    <t>PEREIRA</t>
  </si>
  <si>
    <t>VÍA LA PALMILLA – BETULIA - ARABIA O VÍA LA ESTRELLA - BETULIA</t>
  </si>
  <si>
    <t>2579-2024</t>
  </si>
  <si>
    <t>VÍA SAN VICENTE DE LA BODEGA, QUE COMUNICA LA VEREDA BETANIA- COMBIA ALTA (VÍA BETANIA)</t>
  </si>
  <si>
    <t>2789-2024</t>
  </si>
  <si>
    <t>PUEBLO RICO</t>
  </si>
  <si>
    <t>VÍA SAN LUIS (VÍA VEREDA SAN LUIS)</t>
  </si>
  <si>
    <t>2836-2024</t>
  </si>
  <si>
    <t>VÍA PUEBLO RICO – VILLA CLARETH</t>
  </si>
  <si>
    <t>3288-2024</t>
  </si>
  <si>
    <t>VÍA LA CRISTALINA O PUEBLO RICO – LA CRISTALINA</t>
  </si>
  <si>
    <t>4088-2024</t>
  </si>
  <si>
    <t>VÍA LA UNIÓN – SANTA RITA</t>
  </si>
  <si>
    <t>2364-2024</t>
  </si>
  <si>
    <t>CÓDIGO 936 QUINCHÍA VÍA LA CUMBRE – EL CEDRAL</t>
  </si>
  <si>
    <t>2535-2024</t>
  </si>
  <si>
    <t>VÍA QUINCHIA - INSAMBRA- SUMERA</t>
  </si>
  <si>
    <t>3416-2024</t>
  </si>
  <si>
    <t>VÍA GUERRERO – CEIBAL O VÍA GUERRERO LA PERLA</t>
  </si>
  <si>
    <t>2458-2024</t>
  </si>
  <si>
    <t>CORREDOR VIAL CON CÓDIGO 244 – VÍA EL CAÑÓN DE SANFRANCISCO – EL CHUZO – LA FLORIDA (VÍA ALTO BONITO - EL CHUZO)</t>
  </si>
  <si>
    <t>2673-2024</t>
  </si>
  <si>
    <t>VIA LA ESPERANZA -LA CORUÑA-LA CAPILLA (RETORNO) Y CODIGO 234 VÍA EL JAZMÍN -CAMPOALEGRE -CRUCE CENTRA (VÍA PRINCIPAL SAN JUANITO)</t>
  </si>
  <si>
    <t>3244-2024</t>
  </si>
  <si>
    <t>VÍA LA ESPERANZA – LA CORUÑA – LA CAPILLA (RETORNO) O VÍA LA CAPILLA - SAN JUANITO</t>
  </si>
  <si>
    <t>3546-2024</t>
  </si>
  <si>
    <t>SANTUARIO</t>
  </si>
  <si>
    <t>CORINTO – PERALONSO – ALTO CIELO – LA QUIEBRA (VÍA CORINTO - PERALONSO)</t>
  </si>
  <si>
    <t>3108-2024</t>
  </si>
  <si>
    <t>CORREDOR VIAL DENOMINADO TRAMO DE LA VÍA BOSQUE – MARACAIBO (VÍA MARACAIBO – ARGELIA)</t>
  </si>
  <si>
    <t>3544-2024</t>
  </si>
  <si>
    <t>VIAL DE LA VEREDA EL RAIZAL DENOMINADO VÍA ARGELIA – EL RAIZAL (VÍA VEREDA EL RAIZAL)</t>
  </si>
  <si>
    <t>2563-2024</t>
  </si>
  <si>
    <t>VÍA NARANJAL - BETANIA</t>
  </si>
  <si>
    <t>3579-2024</t>
  </si>
  <si>
    <t>CORREDOR VIAL DE LA CALLE PRINCIPAL DEL CORREGIMIENTO DE BUENOS AIRES BOMBAY, EN DOS (2) VÍAS (VÍA HACIA EL RÍO DAGUA VEREDA BUENOS AIRES BUENAVENTURA)</t>
  </si>
  <si>
    <t>3608-2024</t>
  </si>
  <si>
    <t>CORREDOR VIAL QUE COMUNICA AL SECTOR DE MONTE BELLO (AVENIDA KM 21)</t>
  </si>
  <si>
    <t>2288-2024</t>
  </si>
  <si>
    <t>CALI</t>
  </si>
  <si>
    <t>LA ELVIRA - CABECERA</t>
  </si>
  <si>
    <t>2434-2024</t>
  </si>
  <si>
    <t>CABECERA LA CASTILLA</t>
  </si>
  <si>
    <t>3008-2024</t>
  </si>
  <si>
    <t>VÍA VEREDA LAURELES (SAN MIGUEL – LA ELVIRACABECERA)</t>
  </si>
  <si>
    <t>2257-2024</t>
  </si>
  <si>
    <t>CALIMA</t>
  </si>
  <si>
    <t>VÍA GUAIRA – RIOFRIO (COMPRENDIDO ENTRE EL PUENTE POSTERIOR A LA CANCHA DE FÚTBOL DE LA VEREDA Y 100 METROS POSTERIOR AL SECTOR CONOCIDO COMO LA ÚLTIMA COPA)</t>
  </si>
  <si>
    <t>3420-2024</t>
  </si>
  <si>
    <t>VÍA RURAL CORREGIMIENTO DE MADRE VIEJA (VÍA MADRE VIEJA - PALMIRA)</t>
  </si>
  <si>
    <t>3144-2024</t>
  </si>
  <si>
    <t>EL DOVIO</t>
  </si>
  <si>
    <t>SECTOR PLAYA RICA (PLAYA RICA - EL DOVIO)</t>
  </si>
  <si>
    <t>3159-2024</t>
  </si>
  <si>
    <t>SECTOR LA PRADERA (LA PRADERA – EL DOVIO)</t>
  </si>
  <si>
    <t>3938-2024</t>
  </si>
  <si>
    <t>LA CUMBRE</t>
  </si>
  <si>
    <t>CORREDOR VIAL TERCIARIO DEL CORREGIMIENTO ARBOLEDAS</t>
  </si>
  <si>
    <t>4014-2024</t>
  </si>
  <si>
    <t>VÍAS TERCIARIAS DE LA VEREDA EL CARMEN</t>
  </si>
  <si>
    <t>3459-2024</t>
  </si>
  <si>
    <t>OBANDO</t>
  </si>
  <si>
    <t>SECTOR LA PEÑA EN LA VÍA QUE DE VILLA RODAS CONDUCE AL ALTO DE LA OLGA (VÍA HACIA CARTAGO VALLE)</t>
  </si>
  <si>
    <t>2408-2024</t>
  </si>
  <si>
    <t>PALMIRA</t>
  </si>
  <si>
    <t>CALLEJÓN LA ORQUETA</t>
  </si>
  <si>
    <t>2507-2024</t>
  </si>
  <si>
    <t>PRADERA</t>
  </si>
  <si>
    <t>CORREDOR VIAL DENOMINADO EL RECREO - SAN ISIDRO CON CÓDIGO 56331VL04A-1</t>
  </si>
  <si>
    <t>2530-2024</t>
  </si>
  <si>
    <t>CORREDOR VIAL DE LOMITAS CON CÓDIGO 56331VL04B-1A (LOMITAS - LA FRÍA)</t>
  </si>
  <si>
    <t>2568-2024</t>
  </si>
  <si>
    <t>CORREDOR VIAL 31VL04-1 DENOMINADO POTRERITO – LA FERIA (LA FERIA - EL RETIRO)</t>
  </si>
  <si>
    <t>3179-2024</t>
  </si>
  <si>
    <t>RIOFRÍO</t>
  </si>
  <si>
    <t>CORREDOR VIAL DE LA VEREDA DE LOS ALPES DEL CORREGIMIENTO LA ZULIA (LOS ALPES - SALONICA)</t>
  </si>
  <si>
    <t>3403-2024</t>
  </si>
  <si>
    <t>VÍA SALÓNICA LAS BRISAS (SALÓNICA - LAS BRISAS)</t>
  </si>
  <si>
    <t>3550-2024</t>
  </si>
  <si>
    <t>CORREDOR VIAL DEL CORREGIMIENTO DE PORTUGALDE PIEDRAS</t>
  </si>
  <si>
    <t>3418-2024</t>
  </si>
  <si>
    <t>SEVILLA</t>
  </si>
  <si>
    <t>VÍA QUE COMUNICA LAS VEREDAS MORROAZUL - MANZANILLO (VEREDA MORRO AZUL)</t>
  </si>
  <si>
    <t>2407-2024</t>
  </si>
  <si>
    <t>TRUJILLO</t>
  </si>
  <si>
    <t>CORREDOR VIAL QUE CONDUCE HACIA LA VEREDA CULEBRAS (VÍA VEREDA CULEBRAS)</t>
  </si>
  <si>
    <t>3931-2024</t>
  </si>
  <si>
    <t>VERSALLES</t>
  </si>
  <si>
    <t>CORREDOR VIAL DENOMINADO -CALAMAR- COMPRENDIDA ENTRE EL SECTOR DE PATIO BRUJAS Y EL CENTRO DE LA VEREDA CALAMAR</t>
  </si>
  <si>
    <t>3991-2024</t>
  </si>
  <si>
    <t>VIJES</t>
  </si>
  <si>
    <t>CORREDOR VIAL DEL CORREGIMIENTO EL PORVENIR QUE VA DESDE EL CENTRO POBLADO HASTA LA VEREDA ALTO LAS BRISAS (VÍA EL PORVENIR - BRISAS - RESTREPO)</t>
  </si>
  <si>
    <t>2482-2024</t>
  </si>
  <si>
    <t>ZARZAL</t>
  </si>
  <si>
    <t>CORREDOR VIAL DENOMINADO LOS LIMONES – VALLEJUELO CÓDIGO 25VL29</t>
  </si>
  <si>
    <t>2549-2024</t>
  </si>
  <si>
    <t>CORREDOR VIAL DENOMINADO LA PAILA-SEVILLA (CÓDIGO 25VL28) (LA PAILA – CUMBA)</t>
  </si>
  <si>
    <t>2989-2024</t>
  </si>
  <si>
    <t>SOLANO</t>
  </si>
  <si>
    <t>CORREDOR VIAL CON CÓDIGO 18756-5 (SOLANO – TRES ESQUINAS)</t>
  </si>
  <si>
    <t>2690-2024</t>
  </si>
  <si>
    <t>CAPARRAPÍ</t>
  </si>
  <si>
    <t>VÍA CÓRDOBA</t>
  </si>
  <si>
    <t>2705-2024</t>
  </si>
  <si>
    <t>VÍA DE ACCESO UBICADA EN EL SECTOR DEL KILÓMETRO 9 VILLA ATANASIO HEREDIA</t>
  </si>
  <si>
    <t>3333-2024</t>
  </si>
  <si>
    <t>KM 7 LETICIA - TARAPACA</t>
  </si>
  <si>
    <t>3581-2024</t>
  </si>
  <si>
    <t>VÍA DE ACCESO A LA COMUNIDAD DE SAN ANTONIO DE LOS LAGOS</t>
  </si>
  <si>
    <t>2678-2024</t>
  </si>
  <si>
    <t>CORREDOR VIAL DEL TRAMO COMPRENDIDO EN LA CARRERA 4 ENTRE CALLE 4,3,2</t>
  </si>
  <si>
    <t>2801-2024</t>
  </si>
  <si>
    <t>VÍA CALLE 3</t>
  </si>
  <si>
    <t>2625-2024</t>
  </si>
  <si>
    <t>CARTAGENA DEL CHAIRÁ</t>
  </si>
  <si>
    <t>ENTRE EL CASCO URBANO DE CARTAGENA DEL CHAIRÁ Y EL CONVENIO</t>
  </si>
  <si>
    <t>2475-2024</t>
  </si>
  <si>
    <t>NUPIAS - PANAMÁ 1</t>
  </si>
  <si>
    <t>2621-2024</t>
  </si>
  <si>
    <t>LA URIBE – DOCE DE OCTUBRE - CRISTALES</t>
  </si>
  <si>
    <t>2598-2024</t>
  </si>
  <si>
    <t>LA URIBE - DOCE DE OCTUBRE - CRISTALES</t>
  </si>
  <si>
    <t>2274-2024</t>
  </si>
  <si>
    <t>SANTAFE - ANIMAS ALTAS – PEÑAS COLORADAS</t>
  </si>
  <si>
    <t>2615-2024</t>
  </si>
  <si>
    <t>CAÑO PERDIDO – PARAÍSO – DANUBIO</t>
  </si>
  <si>
    <t>2500-2024</t>
  </si>
  <si>
    <t>LA URIBE – 12 DE OCTUBRE - CRISTALES</t>
  </si>
  <si>
    <t>2499-2024</t>
  </si>
  <si>
    <t>ANIMAS BAJAS – EL PENEYA – REMOLINOS DEL CAGUAN</t>
  </si>
  <si>
    <t>2811-2024</t>
  </si>
  <si>
    <t>CURILLO</t>
  </si>
  <si>
    <t>“VÍA A LA ESCUELA”</t>
  </si>
  <si>
    <t>2722-2024</t>
  </si>
  <si>
    <t>VÍA A LA NOVIA 2</t>
  </si>
  <si>
    <t>2230-2024</t>
  </si>
  <si>
    <t>GUADUALES</t>
  </si>
  <si>
    <t>2255-2024</t>
  </si>
  <si>
    <t>EL PAUJIL</t>
  </si>
  <si>
    <t>EL RECREO – EL PLACER</t>
  </si>
  <si>
    <t>2564-2024</t>
  </si>
  <si>
    <t>VÍA PAUJILITO – LA SONORA</t>
  </si>
  <si>
    <t>2642-2024</t>
  </si>
  <si>
    <t>CRISTALINA ALTA – VILLA RICA DEL CARMEN</t>
  </si>
  <si>
    <t>2600-2024</t>
  </si>
  <si>
    <t>FLORENCIA</t>
  </si>
  <si>
    <t>SANTANA – LA ESPERANZA – SAN GUILLERMO</t>
  </si>
  <si>
    <t>2484-2024</t>
  </si>
  <si>
    <t>2168-2024</t>
  </si>
  <si>
    <t>VÍA QUE COMUNICA A LA VEREDA LA REINA BAJA CON LA VEREDA BÉLGICA</t>
  </si>
  <si>
    <t>2171-2024</t>
  </si>
  <si>
    <t>VÍA TAILANDIA A HORIZONTE</t>
  </si>
  <si>
    <t>2133-2024</t>
  </si>
  <si>
    <t>VÍA QUE COMUNICA A LA REINA MEDIA CON LA VEREDA REINA BAJA</t>
  </si>
  <si>
    <t>3221-2024</t>
  </si>
  <si>
    <t>MILÁN</t>
  </si>
  <si>
    <t>Y LA REINA – SAN ANTONIO DE GETUCHA – Y LA REINA – SAN ANTONIO DE GETUCHA - GRANARIO</t>
  </si>
  <si>
    <t>2134-2024</t>
  </si>
  <si>
    <t>LA YEE – SAN ANTONIO DE GETUCHA</t>
  </si>
  <si>
    <t>2992-2024</t>
  </si>
  <si>
    <t>LA INSPECCIÓN DE AGUA BLANCA – SAN ANTONIO DE GETUCHA</t>
  </si>
  <si>
    <t>2719-2024</t>
  </si>
  <si>
    <t>MORELIA</t>
  </si>
  <si>
    <t>ROCHELA ALTA</t>
  </si>
  <si>
    <t>2517-2024</t>
  </si>
  <si>
    <t>PUERTO RICO</t>
  </si>
  <si>
    <t>VÍA MONTECRISTO</t>
  </si>
  <si>
    <t>2605-2024</t>
  </si>
  <si>
    <t>MONTEFRÍO</t>
  </si>
  <si>
    <t>2613-2024</t>
  </si>
  <si>
    <t>SAN JOSÉ DEL FRAGUA</t>
  </si>
  <si>
    <t>PLACA HUELLA VEREDA EL PRADO</t>
  </si>
  <si>
    <t>2265-2024</t>
  </si>
  <si>
    <t>TRAMO GIBRALTAR</t>
  </si>
  <si>
    <t>2283-2024</t>
  </si>
  <si>
    <t>VÍA EL CARBONAL</t>
  </si>
  <si>
    <t>2392-2024</t>
  </si>
  <si>
    <t>SAN VICENTE DEL CAGUÁN – INSPECCIÓN DE CAMPO HERMOSO</t>
  </si>
  <si>
    <t>2360-2024</t>
  </si>
  <si>
    <t>VÍA SANTA ROSA</t>
  </si>
  <si>
    <t>2431-2024</t>
  </si>
  <si>
    <t>LA BARRIALOSA</t>
  </si>
  <si>
    <t>2260-2024</t>
  </si>
  <si>
    <t>CASERÍO LAS DAMAS</t>
  </si>
  <si>
    <t>2438-2024</t>
  </si>
  <si>
    <t>LA LIBERTAD</t>
  </si>
  <si>
    <t>2982-2024</t>
  </si>
  <si>
    <t>SOLANO – TRES ESQUINAS</t>
  </si>
  <si>
    <t>3014-2024</t>
  </si>
  <si>
    <t>CORREDOR VIAL QUE DARÁ CONTINUIDAD A LA VÍA CON CÓDIGO 18756-5 (SOLANO – TRES ESQUINAS)</t>
  </si>
  <si>
    <t>2993-2024</t>
  </si>
  <si>
    <t>2612-2024</t>
  </si>
  <si>
    <t>SOLITA</t>
  </si>
  <si>
    <t>VÍA QUE COMUNICA LA VEREDA LA LIBERTAD A LA VEREDA EL PROGRESO</t>
  </si>
  <si>
    <t>2512-2024</t>
  </si>
  <si>
    <t>VALPARAÍSO</t>
  </si>
  <si>
    <t>LA FLORIDA - LA PAUJILA – BUENAVISTA</t>
  </si>
  <si>
    <t>2667-2024</t>
  </si>
  <si>
    <t>LA FLORIDA – LA PAUJILA</t>
  </si>
  <si>
    <t>2624-2024</t>
  </si>
  <si>
    <t>GUAYABAL DE SIQUIMA</t>
  </si>
  <si>
    <t>EL RETÉN</t>
  </si>
  <si>
    <t>2252-2024</t>
  </si>
  <si>
    <t>MEDINA</t>
  </si>
  <si>
    <t>VÍA LA INSPECCIÓN DE LOS ALPES SECTOR MONUMENTO DE LA PAZ</t>
  </si>
  <si>
    <t>2268-2024</t>
  </si>
  <si>
    <t>PARATEBUENO</t>
  </si>
  <si>
    <t>VÍA MAÑA SECTOR LOS LÍOS QUE CONDUCE A LA VEREDA SAN JESÚS DE PALOMAS</t>
  </si>
  <si>
    <t>2345-2024</t>
  </si>
  <si>
    <t>PULÍ</t>
  </si>
  <si>
    <t>ENTRE SUCESIÓN QUIROGA ISMAEL GÓMEZ Y LA FINCA DEL SEÑOR SOILO ROJAS</t>
  </si>
  <si>
    <t>2298-2024</t>
  </si>
  <si>
    <t>VÍA SABANETA SECTOR LOS NOCUA</t>
  </si>
  <si>
    <t>2129-2024</t>
  </si>
  <si>
    <t>YACOPÍ</t>
  </si>
  <si>
    <t>YACOPÍ - LLANO MATEO SECTOR PURAY</t>
  </si>
  <si>
    <t>2125-2024</t>
  </si>
  <si>
    <t>CABRERA</t>
  </si>
  <si>
    <t>VÍA ESCUELA ÁGUILAS-CABRERA</t>
  </si>
  <si>
    <t>2203-2024</t>
  </si>
  <si>
    <t>VÍA SANTA BARBARA SECTOR CASA BLANCA EN EL PUNTO CALAMAR HASTA QUEBRADA LA LEGÍA</t>
  </si>
  <si>
    <t>2533-2024</t>
  </si>
  <si>
    <t>VÍA PUENTE SUMAPAZ -LA PLAYA</t>
  </si>
  <si>
    <t>2526-2024</t>
  </si>
  <si>
    <t>LAS BRISAS - VÍAS PEÑAS BLANCAS</t>
  </si>
  <si>
    <t>2710-2024</t>
  </si>
  <si>
    <t>VÍA QUE COMUNICA DE LA VEREDA LAS ÁGUILAS HACIA EL CASCO URBANO DEL MUNICIPIO DE CABRERA</t>
  </si>
  <si>
    <t>2302-2024</t>
  </si>
  <si>
    <t>CHAGUANÍ</t>
  </si>
  <si>
    <t>VÍA HACIA GUADUAS</t>
  </si>
  <si>
    <t>2585-2024</t>
  </si>
  <si>
    <t>VÍA VEREDA EL CURAL – UTICA</t>
  </si>
  <si>
    <t>2390-2024</t>
  </si>
  <si>
    <t>GASPAR – YANETH HERRERA</t>
  </si>
  <si>
    <t>2332-2024</t>
  </si>
  <si>
    <t>VÍA SAN CARLOS – TAITI – SECTOR CAPOTE SITIO CLAVIJO</t>
  </si>
  <si>
    <t>2259-2024</t>
  </si>
  <si>
    <t>MANTA</t>
  </si>
  <si>
    <t>VÍA QUE CONDUCE DE PUENTE BERLÍN AL SITIO LA ESCUELA DE LA VEREDA PEÑAS</t>
  </si>
  <si>
    <t>2353-2024</t>
  </si>
  <si>
    <t>VÍA LA AGUADA</t>
  </si>
  <si>
    <t>2525-2024</t>
  </si>
  <si>
    <t>VÍA EL FLORIDO</t>
  </si>
  <si>
    <t>4018-2024</t>
  </si>
  <si>
    <t>EL COLEGIO</t>
  </si>
  <si>
    <t>VÍA DEL SECTOR PEKÍN</t>
  </si>
  <si>
    <t>3542-2024</t>
  </si>
  <si>
    <t>VIA CANSAPERROS KM10 VIA LA
VICTORIA</t>
  </si>
  <si>
    <t>2308-2024</t>
  </si>
  <si>
    <t>FACATATIVÁ</t>
  </si>
  <si>
    <t>VÍA TIERRA GRATA BAJA HACIA TIERRA GRATA ALTA</t>
  </si>
  <si>
    <t>2436-2024</t>
  </si>
  <si>
    <t>FUSAGASUGÁ</t>
  </si>
  <si>
    <t>GUAVIO BAJO - GUAVIO ALTO</t>
  </si>
  <si>
    <t>2946-2024</t>
  </si>
  <si>
    <t>2371-2024</t>
  </si>
  <si>
    <t>QUIPILE</t>
  </si>
  <si>
    <t>VÍA VEREDAL GUADALUPE ALTO</t>
  </si>
  <si>
    <t>2222-2024</t>
  </si>
  <si>
    <t>CUATRO CAMINOS - LA JOYA</t>
  </si>
  <si>
    <t>2800-2024</t>
  </si>
  <si>
    <t>GUAYABETAL</t>
  </si>
  <si>
    <t>SECTOR VÍA PARAMO</t>
  </si>
  <si>
    <t>2389-2024</t>
  </si>
  <si>
    <t>VÍA ANTIGUA BOGOTÁ VILLAVICENCIO HASTA CASA DE VÍCTOR ROMERO</t>
  </si>
  <si>
    <t>2834-2024</t>
  </si>
  <si>
    <t>LA PALMA</t>
  </si>
  <si>
    <t>VÍA VEREDA DE EL BARRANCÓN ALTO DE CAÑAS</t>
  </si>
  <si>
    <t>2393-2024</t>
  </si>
  <si>
    <t>VÍA QUE COMUNICA VEREDA RIO FRIO CON VEREDA NARANJAL</t>
  </si>
  <si>
    <t>2321-2024</t>
  </si>
  <si>
    <t>VÍA QUE COMUNICA LA VEREDA DE LOMA EN MEDIO CON LA VÍA CENTRAL DEL MUNICIPIO</t>
  </si>
  <si>
    <t>3018-2024</t>
  </si>
  <si>
    <t>SAN ANTONIO DEL TEQUENDAMA</t>
  </si>
  <si>
    <t>VÍA QUEBRADAGRANDE</t>
  </si>
  <si>
    <t>2518-2024</t>
  </si>
  <si>
    <t>VÍA SAN PEDRO GUAJARAY</t>
  </si>
  <si>
    <t>2307-2024</t>
  </si>
  <si>
    <t>SAN CAYETANO</t>
  </si>
  <si>
    <t xml:space="preserve">VÍA CAMANCHA </t>
  </si>
  <si>
    <t>2547-2024</t>
  </si>
  <si>
    <t>VÍA SAN JUANITO – GASATAVENA</t>
  </si>
  <si>
    <t>2315-2024</t>
  </si>
  <si>
    <t xml:space="preserve">VÍA INSPECCIÓN EL ENGAÑO </t>
  </si>
  <si>
    <t>2279-2024</t>
  </si>
  <si>
    <t>VÍA INSPECCIÓN DE SAN PEDRO DE GUAJARAY A LA INSPECCIÓN DE LA ESMERALDA</t>
  </si>
  <si>
    <t>2571-2024</t>
  </si>
  <si>
    <t>VIA MARGINAL DE LA SELVA A LA VIA LOS ALPES</t>
  </si>
  <si>
    <t>2164-2024</t>
  </si>
  <si>
    <t>PAIME</t>
  </si>
  <si>
    <t>LA LAJA</t>
  </si>
  <si>
    <t>2747-2024</t>
  </si>
  <si>
    <t>INSPECCIÓN DE CUATRO CAMINOS</t>
  </si>
  <si>
    <t>2226-2024</t>
  </si>
  <si>
    <t>SUPATÁ</t>
  </si>
  <si>
    <t>VÍA IMPARAL</t>
  </si>
  <si>
    <t>2221-2024</t>
  </si>
  <si>
    <t>VÍA MAYA EL ENGAÑO</t>
  </si>
  <si>
    <t>2322-2024</t>
  </si>
  <si>
    <t>2223-2024</t>
  </si>
  <si>
    <t>YACOPÍ - YE GLORIETA</t>
  </si>
  <si>
    <t>2253-2024</t>
  </si>
  <si>
    <t>VÍA SECTOR VILLAMARTA</t>
  </si>
  <si>
    <t>2214-2024</t>
  </si>
  <si>
    <t>MORAY - RIO ÁTICO</t>
  </si>
  <si>
    <t>2281-2024</t>
  </si>
  <si>
    <t>VÍA YACOPÍ - CORREGIMIENTO IBAMA</t>
  </si>
  <si>
    <t>2380-2024</t>
  </si>
  <si>
    <t>VEREDA EL ROBLEDAL</t>
  </si>
  <si>
    <t>2378-2024</t>
  </si>
  <si>
    <t>VÍA VEREDA CENTRO SAN CAYETANO</t>
  </si>
  <si>
    <t>2351-2024</t>
  </si>
  <si>
    <t>VÍA VEREDA LIRIA</t>
  </si>
  <si>
    <t>3499-2024</t>
  </si>
  <si>
    <t>SAN JUAN DE RÍO SECO</t>
  </si>
  <si>
    <t>VÍA HONDURAS ALTO A SAN NICOLÁS</t>
  </si>
  <si>
    <t>2669-2024</t>
  </si>
  <si>
    <t>TAUSA</t>
  </si>
  <si>
    <t>VÍA PRINCIPAL TRONCAL DEL CARBÓN</t>
  </si>
  <si>
    <t>2429-2024</t>
  </si>
  <si>
    <t>VÍA CAPIRA</t>
  </si>
  <si>
    <t>2296-2024</t>
  </si>
  <si>
    <t>VÍA HONDURAS</t>
  </si>
  <si>
    <t>2586-2024</t>
  </si>
  <si>
    <t>VÍA PATATAS</t>
  </si>
  <si>
    <t>2400-2024</t>
  </si>
  <si>
    <t>VÍA CAQUIAN ALTO</t>
  </si>
  <si>
    <t>2394-2024</t>
  </si>
  <si>
    <t>VÍA DE LA VEREDA MUCHIPAY</t>
  </si>
  <si>
    <t>2309-2024</t>
  </si>
  <si>
    <t>UBAQUE</t>
  </si>
  <si>
    <t>VÍA ALTERNA SECTOR EL SOBANDERO</t>
  </si>
  <si>
    <t>3978-2024</t>
  </si>
  <si>
    <t>ÚTICA</t>
  </si>
  <si>
    <t>VÍA QUE COMUNICA AL MUNICIPIO DE ÚTICA CON EL TRAMO EL CALICHE</t>
  </si>
  <si>
    <t>2755-2024</t>
  </si>
  <si>
    <t>VIOTÁ</t>
  </si>
  <si>
    <t>VÍA JASMINIA SAN GABRIEL</t>
  </si>
  <si>
    <t>3482-2024</t>
  </si>
  <si>
    <t>VERGARA</t>
  </si>
  <si>
    <t>VÍAS EL PALMAR, LA VISTOSA, Y EL VERGEL, LA PAZ</t>
  </si>
  <si>
    <t>2383-2024</t>
  </si>
  <si>
    <t>CRUCE VÍA ÁTICO-ESCUELA CHAPA</t>
  </si>
  <si>
    <t>2779-2024</t>
  </si>
  <si>
    <t>VÍA QUE COMUNICA EL CASCO URBANO DE YACOPÍ CON LA INSPECCIÓN DE IBAMA</t>
  </si>
  <si>
    <t>2241-2024</t>
  </si>
  <si>
    <t>VÍA YACOPÍ-CORREGIMIENTO IBAMA</t>
  </si>
  <si>
    <t>3873-2024</t>
  </si>
  <si>
    <t>VÍA RIO CAÑAS A CHILIN</t>
  </si>
  <si>
    <t>4174-2024</t>
  </si>
  <si>
    <t>4092-2024</t>
  </si>
  <si>
    <t xml:space="preserve"> CRUCE VIA INIRIDA SABANITAS A COMUNIDAD EKONEIWA</t>
  </si>
  <si>
    <t>2589-2024</t>
  </si>
  <si>
    <t>GUAVIARE</t>
  </si>
  <si>
    <t>CALAMAR</t>
  </si>
  <si>
    <t>VÍA QUE COMUNICA LAS VEREDAS DE LA GAITANA - LAS DAMAS</t>
  </si>
  <si>
    <t>2601-2024</t>
  </si>
  <si>
    <t>VÍA QUE COMUNICA LAS VEREDAS DE ALTAMIRA- AGUA BONITA ALTA – EL PROGRESO</t>
  </si>
  <si>
    <t>2796-2024</t>
  </si>
  <si>
    <t>VÍA QUE COMUNICA LAS VEREDAS DE TIERRA NEGRA – LA GAITANA</t>
  </si>
  <si>
    <t>2725-2024</t>
  </si>
  <si>
    <t>VÍA QUE CONECTA LA VEREDA SAN JUAN CON LA VÍA NACIONAL</t>
  </si>
  <si>
    <t>2251-2024</t>
  </si>
  <si>
    <t>EL RETORNO</t>
  </si>
  <si>
    <t>CORREDOR VIAL QUE COMUNICA “LA MARINA, CAÑO RAYA BAJO, POTOSÍ ALTO Y BAJO DE EL RETORNO"</t>
  </si>
  <si>
    <t>2144-2024</t>
  </si>
  <si>
    <t>CORREDOR VIAL QUE COMUNICA A LAS VEREDAS DE LA MARINA- LA ESPERANZA- BUENAVISTA – LA VORÁGINE – SANTA BARBA – LA UNILLA Y CERRITOS</t>
  </si>
  <si>
    <t>2359-2024</t>
  </si>
  <si>
    <t>VÍA QUE COMUNICA A LAS VEREDAS DE TRIUNFO UNO, EL ENCANTO Y CAÑO BONITO</t>
  </si>
  <si>
    <t>2180-2024</t>
  </si>
  <si>
    <t>CORREDOR VIAL QUE COMUNICA DE PALMERAS UNO, PALMERAS DOS, SAN ISIDROS HASTA LA NUEVA PRIMAVERA</t>
  </si>
  <si>
    <t>2177-2024</t>
  </si>
  <si>
    <t>CORREDOR VIAL QUE COMUNICA “LAS VEREDAS DE EL TABLAZO, SAN LUCAS, MIROLINDO, BRISAS DEL PALMAR Y LA REFORMA"</t>
  </si>
  <si>
    <t>2107-2024</t>
  </si>
  <si>
    <t>CORREDOR VIAL QUE COMUNICA “VILLANUVIA - UNILLA"</t>
  </si>
  <si>
    <t>2565-2024</t>
  </si>
  <si>
    <t>CORREDOR VIAL QUE COMUNICA “SAN ISIDRO UNO, EL DANUBIO Y SAN ISIDRO DOS DE EL RETORNO"</t>
  </si>
  <si>
    <t>2188-2024</t>
  </si>
  <si>
    <t>CORREDOR VIAL QUE COMUNICA “LAS VEREDAS SAN ISIDROS DOS, DANUBIO Y CHAPARRA MEDIO”</t>
  </si>
  <si>
    <t>2147-2024</t>
  </si>
  <si>
    <t>VÍA LA TABLA – ALTO CACHAMA- EL PORVENIR</t>
  </si>
  <si>
    <t>2352-2024</t>
  </si>
  <si>
    <t>VÍA LA VORÁGINE, LA FLORESTA Y ESMERALDA</t>
  </si>
  <si>
    <t>2362-2024</t>
  </si>
  <si>
    <t>VÍA JORDÁN – ALTO JORDÁN</t>
  </si>
  <si>
    <t>2830-2024</t>
  </si>
  <si>
    <t>VÍA LA VEREDA EL PORVENIR - POGRESO</t>
  </si>
  <si>
    <t>2837-2024</t>
  </si>
  <si>
    <t>VÍA A LAS VEREDAS DE LA ESPERANZA – VORÁGINE – SANTA BARBARA</t>
  </si>
  <si>
    <t>2671-2024</t>
  </si>
  <si>
    <t>VEREDAS SAN ISIDRO VÍA CHAPARRAL</t>
  </si>
  <si>
    <t>2628-2024</t>
  </si>
  <si>
    <t>VÍA QUE COMUNICA A LA VEREDA DE CAÑO RAYA ALTO</t>
  </si>
  <si>
    <t>2792-2024</t>
  </si>
  <si>
    <t>VEREDAS DE TABLAZO- SAN LUCAS - TERMALES</t>
  </si>
  <si>
    <t>2966-2024</t>
  </si>
  <si>
    <t>VÍA VEREDAS DE JORDAN ALTO -CERRITOS</t>
  </si>
  <si>
    <t>2826-2024</t>
  </si>
  <si>
    <t>VÍA MACANO - BETANIA – PALMERAS UNO – UNIÓN ALTA</t>
  </si>
  <si>
    <t>2780-2024</t>
  </si>
  <si>
    <t>VÍA VEREDAS UNIÓN ALTA – UNIÓN BAJA</t>
  </si>
  <si>
    <t>2626-2024</t>
  </si>
  <si>
    <t>SAN JOSÉ DEL GUAVIARE</t>
  </si>
  <si>
    <t>VÍA VEREDA CERRO AZUL - ALPES</t>
  </si>
  <si>
    <t>2724-2024</t>
  </si>
  <si>
    <t>VÍA BUENOS AIRES- GUACAMAYAS- PUERTO FLÓREZ (CAÑO MOSCO)</t>
  </si>
  <si>
    <t>2590-2024</t>
  </si>
  <si>
    <t>VEREDA LA ORIENTAL</t>
  </si>
  <si>
    <t>2604-2024</t>
  </si>
  <si>
    <t>EL BOQUERÓN</t>
  </si>
  <si>
    <t>2704-2024</t>
  </si>
  <si>
    <t>ANILLO AGUA BONITA – VIEJA ORIENTAL – SANTA ROSA</t>
  </si>
  <si>
    <t>2835-2024</t>
  </si>
  <si>
    <t xml:space="preserve"> VIA LA LEONA - SIMON BOLIVA</t>
  </si>
  <si>
    <t>3497-2024</t>
  </si>
  <si>
    <t>TROCHA GANADERA – VEREDA AGUA BONITA</t>
  </si>
  <si>
    <t>3012-2024</t>
  </si>
  <si>
    <t>VÍA VEREDA – LA FUGUITA – LA ORIENTAL- SAN CRISTÓBAL – PUERTO OSPINA</t>
  </si>
  <si>
    <t>3173-2024</t>
  </si>
  <si>
    <t>EL RETIRO-PLAYA GUIO-LAGUNA NEGRA</t>
  </si>
  <si>
    <t>4323-2024</t>
  </si>
  <si>
    <t>2108-2024</t>
  </si>
  <si>
    <t>HOBO</t>
  </si>
  <si>
    <t>VÍA LA PIEDRA</t>
  </si>
  <si>
    <t>2788-2024</t>
  </si>
  <si>
    <t>ACEVEDO</t>
  </si>
  <si>
    <t>MARTICAS – LA BARNISA – LA CABAÑA</t>
  </si>
  <si>
    <t>2639-2024</t>
  </si>
  <si>
    <t>RIECITOS – EL RECREO</t>
  </si>
  <si>
    <t>2338-2024</t>
  </si>
  <si>
    <t>VERSALLES – COPALITO</t>
  </si>
  <si>
    <t>4020-2024</t>
  </si>
  <si>
    <t>AGRADO</t>
  </si>
  <si>
    <t>VÍA LA CAÑADA</t>
  </si>
  <si>
    <t>3776-2024</t>
  </si>
  <si>
    <t>CALLEJÓN DE LA GALDA – VEREDA LA GALDA – EL AGRADO</t>
  </si>
  <si>
    <t>3768-2024</t>
  </si>
  <si>
    <t>AIPE</t>
  </si>
  <si>
    <t>PRAGA-SANTA RITA</t>
  </si>
  <si>
    <t>3609-2024</t>
  </si>
  <si>
    <t>CRUCE IZQUIERDO 45HL22-CALLE REAL</t>
  </si>
  <si>
    <t>2110-2024</t>
  </si>
  <si>
    <t>BARAYA</t>
  </si>
  <si>
    <t>EL SALERO - LA BATALLA – LA PARADA</t>
  </si>
  <si>
    <t>2150-2024</t>
  </si>
  <si>
    <t>HOTEL – LA TROJA</t>
  </si>
  <si>
    <t>2105-2024</t>
  </si>
  <si>
    <t>EL SALERO - LA BATALLA - LA PARADA</t>
  </si>
  <si>
    <t>2139-2024</t>
  </si>
  <si>
    <t>HOTEL - LA TROJA</t>
  </si>
  <si>
    <t>2423-2024</t>
  </si>
  <si>
    <t>EL SALERO – LA BATALLA – LA PARADA</t>
  </si>
  <si>
    <t>2087-2024</t>
  </si>
  <si>
    <t>SALTO DE BORDONES – BUENOS AIRES</t>
  </si>
  <si>
    <t>2170-2024</t>
  </si>
  <si>
    <t>SINAÍ – LA RIVERA – JERUSALÉN</t>
  </si>
  <si>
    <t>2692-2024</t>
  </si>
  <si>
    <t>ALGECIRAS</t>
  </si>
  <si>
    <t>PARAISO - EL SILENCIO</t>
  </si>
  <si>
    <t>2130-2024</t>
  </si>
  <si>
    <t>EL DIAMANTE – EL NARANJO</t>
  </si>
  <si>
    <t>2752-2024</t>
  </si>
  <si>
    <t>COLOMBIA</t>
  </si>
  <si>
    <t>SAN ANTONIO – SANTANA – SAN EMILIO</t>
  </si>
  <si>
    <t>2269-2024</t>
  </si>
  <si>
    <t>EL PARAÍSO</t>
  </si>
  <si>
    <t>2433-2024</t>
  </si>
  <si>
    <t>LA ESPERANZA</t>
  </si>
  <si>
    <t>2138-2024</t>
  </si>
  <si>
    <t>ENTRE LA UNIÓN Y LA ESPERANZA</t>
  </si>
  <si>
    <t>2151-2024</t>
  </si>
  <si>
    <t>ANTILLAS</t>
  </si>
  <si>
    <t>2708-2024</t>
  </si>
  <si>
    <t>2234-2024</t>
  </si>
  <si>
    <t>PARAÍSO - TERMOPILAS</t>
  </si>
  <si>
    <t>2190-2024</t>
  </si>
  <si>
    <t>2111-2024</t>
  </si>
  <si>
    <t>NÁTAGA</t>
  </si>
  <si>
    <t>LA CASCAJOSA – EL SOCORRO</t>
  </si>
  <si>
    <t>2109-2024</t>
  </si>
  <si>
    <t>SALADOBLANCO</t>
  </si>
  <si>
    <t>LA CABAÑA – MORELIA</t>
  </si>
  <si>
    <t>2280-2024</t>
  </si>
  <si>
    <t>2318-2024</t>
  </si>
  <si>
    <t>TELLO</t>
  </si>
  <si>
    <t>DEL CENTRO POBLADO ANACLETO GARCÍA HACIA LA VEREDA PUERTA DEL SOL</t>
  </si>
  <si>
    <t>2063-2024</t>
  </si>
  <si>
    <t>GARZÓN</t>
  </si>
  <si>
    <t>LA CABAÑA – EL MESÓN – LAS MERCEDES</t>
  </si>
  <si>
    <t>2799-2024</t>
  </si>
  <si>
    <t>CRUCE VEREDA PORVENIR</t>
  </si>
  <si>
    <t>3982-2024</t>
  </si>
  <si>
    <t>CUBARRAL</t>
  </si>
  <si>
    <t>VÍA QUE COMUNICA A LA VEREDA EL JUJUARO CON LA CABECERA MUNICIPAL EN EL TRAMO “LA DIANA”</t>
  </si>
  <si>
    <t>3898-2024</t>
  </si>
  <si>
    <t>VÍA ARRAYANES - PALOMAS</t>
  </si>
  <si>
    <t>2662-2024</t>
  </si>
  <si>
    <t>VÍA QUE COMUNICA EL CALVARIO CON LA VEREDA SAN PEDRO</t>
  </si>
  <si>
    <t>2577-2024</t>
  </si>
  <si>
    <t>LA MACARENA</t>
  </si>
  <si>
    <t>VÍA PRINCIPAL LAURELES</t>
  </si>
  <si>
    <t>2534-2024</t>
  </si>
  <si>
    <t>VÍA DEL MUNICIPIO LA MACARENA HACIA LA VEREDA EL RECREO ANTIGUO</t>
  </si>
  <si>
    <t>2505-2024</t>
  </si>
  <si>
    <t>VÍA TERCIARIA 20 DE ENERO</t>
  </si>
  <si>
    <t>3923-2024</t>
  </si>
  <si>
    <t>VÍA QUE COMUNICA LAS VEREDAS EL CONVENIO Y EL TOPACIO</t>
  </si>
  <si>
    <t>3764-2024</t>
  </si>
  <si>
    <t>VÍA LA FLORESTA – EL GOLGOTA</t>
  </si>
  <si>
    <t>2194-2024</t>
  </si>
  <si>
    <t>MAPIRIPÁN</t>
  </si>
  <si>
    <t>PUENTE CAÑO JABÓN Y LOMA JAIRO LOZANO</t>
  </si>
  <si>
    <t>2213-2024</t>
  </si>
  <si>
    <t>DE LA VEREDA BONANZA AL CASCO URBANO DE MAPIRIPAN</t>
  </si>
  <si>
    <t>2154-2024</t>
  </si>
  <si>
    <t>VÍA QUE COMUNICA PUENTE AMARILLO A LA CAÑERA TRAPICHE ASOCANAPURE</t>
  </si>
  <si>
    <t>2592-2024</t>
  </si>
  <si>
    <t>MESETAS</t>
  </si>
  <si>
    <t>CAÑO NEGRO MONTE DE FLORINDO</t>
  </si>
  <si>
    <t>2370-2024</t>
  </si>
  <si>
    <t>VÍA PRINCIPAL DEL CENTRO POBLADO SAN ISIDRO A SANTO DOMINGO</t>
  </si>
  <si>
    <t>2396-2024</t>
  </si>
  <si>
    <t>PUERTO CONCORDIA</t>
  </si>
  <si>
    <t>VÍA QUE COMUNICA LA VEREDA LINDENAL CENTRO POBLADO-CON EL ACUEDUCTO</t>
  </si>
  <si>
    <t>2301-2024</t>
  </si>
  <si>
    <t>VÍA TIENDA NUEVA MAPIRIPAN ENTRADA LA CRISTALINA</t>
  </si>
  <si>
    <t>2304-2024</t>
  </si>
  <si>
    <t xml:space="preserve">ALTO EN EL BASURERO - VEREDA AGUAS </t>
  </si>
  <si>
    <t>2395-2024</t>
  </si>
  <si>
    <t>DEL CAÑO PORORIO AL CRUCE DEL PORORIO DEL MUNICIPIO</t>
  </si>
  <si>
    <t>2510-2024</t>
  </si>
  <si>
    <t>PUERTO LLERAS</t>
  </si>
  <si>
    <t>SECTOR LA LOMA - EL RESBALÓN</t>
  </si>
  <si>
    <t>2515-2024</t>
  </si>
  <si>
    <t>SAN JUAN DE ARAMA</t>
  </si>
  <si>
    <t>VÍA LA ESCUELA LA LAJOSA</t>
  </si>
  <si>
    <t>2803-2024</t>
  </si>
  <si>
    <t>CUATRO CAMINOS</t>
  </si>
  <si>
    <t>2566-2024</t>
  </si>
  <si>
    <t>DE LA VEREDA LA JULIA A LA VEREDA NUEVA LIBERTAD</t>
  </si>
  <si>
    <t>2622-2024</t>
  </si>
  <si>
    <t>DE LA Y DE BARRETO HASTA SANTACRUZ EN LA VEREDA LA ESPERANZA</t>
  </si>
  <si>
    <t>2453-2024</t>
  </si>
  <si>
    <t>VÍA TERCIARIA EN LA VEREDA SAN CARLOS</t>
  </si>
  <si>
    <t>2506-2024</t>
  </si>
  <si>
    <t>DE LA VEREDA EL SALITRE A LA VEREDA PARAISO</t>
  </si>
  <si>
    <t>2522-2024</t>
  </si>
  <si>
    <t>DE LA TROCHA 12 EN LA VEREDA LA UNIÓN</t>
  </si>
  <si>
    <t>2446-2024</t>
  </si>
  <si>
    <t>VISTAHERMOSA</t>
  </si>
  <si>
    <t>VÍA QUE COMUNICA LAS VEREDAS EL TRIUNFO, AGUA LINDA Y LAS PALMERAS</t>
  </si>
  <si>
    <t>2619-2024</t>
  </si>
  <si>
    <t>LOMA DE NACHO</t>
  </si>
  <si>
    <t>2544-2024</t>
  </si>
  <si>
    <t>VÍA PRINCIPAL DEL CASERÍO A LA VÍA QUE COMUNICA CON EL CASCO URBANO</t>
  </si>
  <si>
    <t>4047-2024</t>
  </si>
  <si>
    <t>ALVARADO</t>
  </si>
  <si>
    <t>VEREDA EL BARRO AL CRUCE DE ANZOÁTEGUI</t>
  </si>
  <si>
    <t>4076-2024</t>
  </si>
  <si>
    <t>DE VEREDA TOTARITO SECTOR LA CHAPA A CENTRAL DE MIELES</t>
  </si>
  <si>
    <t>2271-2024</t>
  </si>
  <si>
    <t>ANZOÁTEGUI</t>
  </si>
  <si>
    <t>DESDE FINCA SAN JORGE A CASA EL MILAGRO</t>
  </si>
  <si>
    <t>2306-2024</t>
  </si>
  <si>
    <t>VEREDA EL HATILLO ENTRADA A LA VEREDA LA UNIÓN</t>
  </si>
  <si>
    <t>2366-2024</t>
  </si>
  <si>
    <t>VÍA ESCUELA - VEREDA SANTA HELENA</t>
  </si>
  <si>
    <t>3372-2024</t>
  </si>
  <si>
    <t>ARMERO</t>
  </si>
  <si>
    <t>VÍA QUE COMUNICA A LA VEREDA LA PRADERA CON LA VÍA SECUNDARIA PUNTO CANALES</t>
  </si>
  <si>
    <t>2052-2024</t>
  </si>
  <si>
    <t>PLANADAS</t>
  </si>
  <si>
    <t>EL RECREO</t>
  </si>
  <si>
    <t>2061-2024</t>
  </si>
  <si>
    <t>VÍA VUELTA DE MISINGO</t>
  </si>
  <si>
    <t>2030-2024</t>
  </si>
  <si>
    <t>VÍA GAITANIA LA FONDA</t>
  </si>
  <si>
    <t>2206-2024</t>
  </si>
  <si>
    <t>CASABIANCA</t>
  </si>
  <si>
    <t>VÍA DE LA VEREDA PORFIA LINDA – REPECHO</t>
  </si>
  <si>
    <t>2121-2024</t>
  </si>
  <si>
    <t>VÍA DE LA VEREDA HOYO CALIENTE AL CASCO URBANO DE CASABIANCA</t>
  </si>
  <si>
    <t>3355-2024</t>
  </si>
  <si>
    <t>CAJAMARCA</t>
  </si>
  <si>
    <t>DESDE LA VEREDA ALTAMIRA HASTA LA VEREDA LOS ALPES SECTOR PARTE ALTA</t>
  </si>
  <si>
    <t>3359-2024</t>
  </si>
  <si>
    <t>VÍA VEREDA LA PALOMA</t>
  </si>
  <si>
    <t>2122-2024</t>
  </si>
  <si>
    <t>COELLO</t>
  </si>
  <si>
    <t>COELLO LLANO DE LA VIRGEN</t>
  </si>
  <si>
    <t>3421-2024</t>
  </si>
  <si>
    <t>LOMA ALTA</t>
  </si>
  <si>
    <t>3340-2024</t>
  </si>
  <si>
    <t>LA MIEL</t>
  </si>
  <si>
    <t>3515-2024</t>
  </si>
  <si>
    <t>MESAS DE SAN JUAN</t>
  </si>
  <si>
    <t>2106-2024</t>
  </si>
  <si>
    <t>ICONONZO</t>
  </si>
  <si>
    <t>VÍA VILLARRICA FINALIZANDO CON LA INTERSECCIÓN DE LOS CRUCES GUAMITOS</t>
  </si>
  <si>
    <t>2641-2024</t>
  </si>
  <si>
    <t>MURILLO</t>
  </si>
  <si>
    <t xml:space="preserve"> VEREDA PAJONALES-VEREDA PRADERA ALTA</t>
  </si>
  <si>
    <t>3167-2024</t>
  </si>
  <si>
    <t>VÍA DE LA VEREDA RINCÓN DE ANCHIQUE AL MUNICIPIO DE NATAGAIMA</t>
  </si>
  <si>
    <t>3247-2024</t>
  </si>
  <si>
    <t>VÍA QUE COMUNICA A LA CARRETERA NACIONAL CON LA VEREDA CAMINO REAL</t>
  </si>
  <si>
    <t>2660-2024</t>
  </si>
  <si>
    <t>DE LA QUEBRADA DAMAS A LA QUEBRADA JAGUAL</t>
  </si>
  <si>
    <t>3198-2024</t>
  </si>
  <si>
    <t>ENTRADA DE EL RESGUARDO INDÍGENA ANACARCO HASTA EL POLIDEPORTIVO DE EL MISMO</t>
  </si>
  <si>
    <t>3194-2024</t>
  </si>
  <si>
    <t>VÍA QUE COMUNICA DE LA CARRETERA A LA FINCA EL POIRA VEREDA BALOCA</t>
  </si>
  <si>
    <t>3016-2024</t>
  </si>
  <si>
    <t>DE LA INSTITUCIÓN EDUCATIVA POLICARPA SALAVARRIETA AL SECTOR PEÑAS NEGRAS</t>
  </si>
  <si>
    <t>2437-2024</t>
  </si>
  <si>
    <t>ORTEGA</t>
  </si>
  <si>
    <t>VÍA QUE COMUNICA GUINEAL LAS PALMAS HACIA LA VEREDA LETICIA</t>
  </si>
  <si>
    <t>2205-2024</t>
  </si>
  <si>
    <t>LA SONRISA – VUELTA AL GUAMO</t>
  </si>
  <si>
    <t>3422-2024</t>
  </si>
  <si>
    <t>PALOCABILDO</t>
  </si>
  <si>
    <t>VEREDA ALTO DEL GUALÍ</t>
  </si>
  <si>
    <t>2693-2024</t>
  </si>
  <si>
    <t>PIEDRAS</t>
  </si>
  <si>
    <t>VÍA TRES PUERTAS – QUEBRADA LA VENTILLA</t>
  </si>
  <si>
    <t>2123-2024</t>
  </si>
  <si>
    <t>VEREDA LA UNIÓN – EL OSO</t>
  </si>
  <si>
    <t>2278-2024</t>
  </si>
  <si>
    <t>LA ESCUELA</t>
  </si>
  <si>
    <t>2663-2024</t>
  </si>
  <si>
    <t>RIOBLANCO</t>
  </si>
  <si>
    <t>VÍA BOCAS - LA URIBE DE SAN FRANCISCO</t>
  </si>
  <si>
    <t>2833-2024</t>
  </si>
  <si>
    <t>CHELE - LOS LIRIOS</t>
  </si>
  <si>
    <t>2854-2024</t>
  </si>
  <si>
    <t>FINCA EL MIRADOR A FINCA EL TAMBOR</t>
  </si>
  <si>
    <t>2716-2024</t>
  </si>
  <si>
    <t>DE LA VEREDA ALFONSO CARRILLO – RIO NEGRO</t>
  </si>
  <si>
    <t>2676-2024</t>
  </si>
  <si>
    <t>VÍA EL DAVIS - LA LAGUNA</t>
  </si>
  <si>
    <t>4031-2024</t>
  </si>
  <si>
    <t>ROVIRA</t>
  </si>
  <si>
    <t>EN LA VEREDA HATO VIEJO LA VÍA QUE COMUNICA HACIA LA VEREDA LA SELVA</t>
  </si>
  <si>
    <t>4087-2024</t>
  </si>
  <si>
    <t>DE LA VEREDA LA REFORMA VÍA QUE COMUNICA LAS AURAS COLÓN</t>
  </si>
  <si>
    <t>4093-2024</t>
  </si>
  <si>
    <t>DE LA VEREDA CALABOZO HASTA EMPALME DE VÍA HACIA RIOMANSO</t>
  </si>
  <si>
    <t>2131-2024</t>
  </si>
  <si>
    <t>SALDAÑA</t>
  </si>
  <si>
    <t>VÍA AL COSTADO DE LA ASOCIACIÓN DE VIVIENDA PUEBLO NUEVO</t>
  </si>
  <si>
    <t>3399-2024</t>
  </si>
  <si>
    <t>CRUCE QUE DA INGRESO A LA FINCA EL OASIS HASTA LA FINCA LA ARENOSA</t>
  </si>
  <si>
    <t>2153-2024</t>
  </si>
  <si>
    <t>VEREDA LA SALADA</t>
  </si>
  <si>
    <t>2156-2024</t>
  </si>
  <si>
    <t>VENADILLO</t>
  </si>
  <si>
    <t>DE LA VEREDA LA PLANADA A LA VEREDA LA AGUADA</t>
  </si>
  <si>
    <t>2465-2024</t>
  </si>
  <si>
    <t>VILLARRICA</t>
  </si>
  <si>
    <t>COMUNICA RIO SECO CON LA QUEBRADA LA TIGRA</t>
  </si>
  <si>
    <t>2452-2024</t>
  </si>
  <si>
    <t>DEL PUENTE RIÓ LINDO A PUENTE RIÓ SECO</t>
  </si>
  <si>
    <t>4186-2024</t>
  </si>
  <si>
    <t>3760-2024</t>
  </si>
  <si>
    <t>VIA MITÚ MONFORT</t>
  </si>
  <si>
    <t>4150-2024</t>
  </si>
  <si>
    <t>VÍA MITÚ MONFORT</t>
  </si>
  <si>
    <t>4159-2024</t>
  </si>
  <si>
    <t>4381-2024</t>
  </si>
  <si>
    <t>4379-2024</t>
  </si>
  <si>
    <t>3642-2024</t>
  </si>
  <si>
    <t>3657-2024</t>
  </si>
  <si>
    <t>3678-2024</t>
  </si>
  <si>
    <t>3682-2024</t>
  </si>
  <si>
    <t>3717-2024</t>
  </si>
  <si>
    <t>3852-2024</t>
  </si>
  <si>
    <t>3859-2024</t>
  </si>
  <si>
    <t>3865-2024</t>
  </si>
  <si>
    <t>PUERTO BOYACÁ</t>
  </si>
  <si>
    <t>3875-2024</t>
  </si>
  <si>
    <t>GUADALAJARA DE BUGA</t>
  </si>
  <si>
    <t>3879-2024</t>
  </si>
  <si>
    <t>GUACARÍ</t>
  </si>
  <si>
    <t>3880-2024</t>
  </si>
  <si>
    <t>3881-2024</t>
  </si>
  <si>
    <t>3882-2024</t>
  </si>
  <si>
    <t>3909-2024</t>
  </si>
  <si>
    <t>4016-2024</t>
  </si>
  <si>
    <t>4090-2024</t>
  </si>
  <si>
    <t>ROBERTO PAYÁN</t>
  </si>
  <si>
    <t>4091-2024</t>
  </si>
  <si>
    <t>4095-2024</t>
  </si>
  <si>
    <t>4241-2024</t>
  </si>
  <si>
    <t>Total Muelles</t>
  </si>
  <si>
    <t>Marítimo, fluvial y férrea</t>
  </si>
  <si>
    <t>Muelles</t>
  </si>
  <si>
    <t>Guaviare</t>
  </si>
  <si>
    <t>San José del Guaviare</t>
  </si>
  <si>
    <t>Mejoramiento de Muelle San José del Guaviare - Carga</t>
  </si>
  <si>
    <t>Amazonas</t>
  </si>
  <si>
    <t>Leticia</t>
  </si>
  <si>
    <t>Mejoramiento de Muelle Macedonia</t>
  </si>
  <si>
    <t>Putumayo</t>
  </si>
  <si>
    <t>Leguízamo</t>
  </si>
  <si>
    <t>Mejoramiento de Muelle La Tagua Puerto Leguízamo</t>
  </si>
  <si>
    <t>Antioquia</t>
  </si>
  <si>
    <t>Nechí</t>
  </si>
  <si>
    <t>Mejoramiento de Muelle de Nechí</t>
  </si>
  <si>
    <t>Vaupés</t>
  </si>
  <si>
    <t>Carurú</t>
  </si>
  <si>
    <t>Mejoramiento de Muelle de Carurú</t>
  </si>
  <si>
    <t>Mejoramiento de Muelle Campesino Puerto Leguízamo</t>
  </si>
  <si>
    <t>Guainía</t>
  </si>
  <si>
    <t>Mitú</t>
  </si>
  <si>
    <t>Mejoramiento de Muelle de Mitú</t>
  </si>
  <si>
    <t>Chocó</t>
  </si>
  <si>
    <t>Bojayá</t>
  </si>
  <si>
    <t xml:space="preserve">Construcción muelle en Bojayá </t>
  </si>
  <si>
    <t>Inirida</t>
  </si>
  <si>
    <t>Construcción de muelle en Puerto Inírida - Coco Nuevo</t>
  </si>
  <si>
    <t>Vichada</t>
  </si>
  <si>
    <t>Santa Rosalía</t>
  </si>
  <si>
    <t>Construcción de muelle en Santa Rosalía</t>
  </si>
  <si>
    <t>Istmina</t>
  </si>
  <si>
    <t>Contrucción de Muelle - Potedó LOTE 2</t>
  </si>
  <si>
    <t>Construcción de Muelle - Cocové LOTE 2</t>
  </si>
  <si>
    <t>Casanare</t>
  </si>
  <si>
    <t>Orocué</t>
  </si>
  <si>
    <t>Construcción de muelle de Orocué</t>
  </si>
  <si>
    <t>Sipi</t>
  </si>
  <si>
    <t>Construcción de muelle en Sipi</t>
  </si>
  <si>
    <t>Total Canales</t>
  </si>
  <si>
    <t>Canales</t>
  </si>
  <si>
    <t>Dragados Bocas del Río Atrato</t>
  </si>
  <si>
    <t>Total Vías primarias no concesionadas mejoradas</t>
  </si>
  <si>
    <t>Total Segunda Calzada</t>
  </si>
  <si>
    <t>Actividad</t>
  </si>
  <si>
    <t>Gestión Integral de Carreteras</t>
  </si>
  <si>
    <t>Segundas calzadas</t>
  </si>
  <si>
    <t>CONVENIO 1113-2016</t>
  </si>
  <si>
    <t>PEAJE LEBRIJA - LEBRIJA</t>
  </si>
  <si>
    <t>PAR VIAL</t>
  </si>
  <si>
    <t>CONTRATO 2177-2021</t>
  </si>
  <si>
    <t>VALLEDUPAR - LA PAZ</t>
  </si>
  <si>
    <t>Modernización de carreteras nacionales</t>
  </si>
  <si>
    <t>RUTA DE LOS COMUNEROS</t>
  </si>
  <si>
    <t>DOBLE CALZADA QUINDIO (ARMENIA-CALARCAY ARMENIA)</t>
  </si>
  <si>
    <t>Total pavimento</t>
  </si>
  <si>
    <t>Pavimento</t>
  </si>
  <si>
    <t>CONVENIO 1120-2021</t>
  </si>
  <si>
    <t>ARABIA - YARUMAL - CRUCE ARMENIA</t>
  </si>
  <si>
    <t>CONTRATO 1594-2021</t>
  </si>
  <si>
    <t>ANSERMANUEVO - CARTAGO</t>
  </si>
  <si>
    <t>CERRITOS - LA VICTORIA</t>
  </si>
  <si>
    <t>CORREDOR DEL SUR Y CORREDOR DE NARIÑO</t>
  </si>
  <si>
    <t xml:space="preserve">PUTUMAYO Y NARIÑO </t>
  </si>
  <si>
    <t xml:space="preserve">11 VIAS CAUCA - NARIÑO </t>
  </si>
  <si>
    <t xml:space="preserve">CAUCA  Y NARIÑO </t>
  </si>
  <si>
    <t>3702 GUADUALEJO – BELALCÁZAR – EL PALO, SECTOR GUADUALEJO-IRLANDA</t>
  </si>
  <si>
    <t/>
  </si>
  <si>
    <t>CONECTIVIDAD ARAUCA - CASANARE 990/2022 (GGPGV)</t>
  </si>
  <si>
    <t>NEIVA - SAN VICENTE DEL CAGUAN - PUERTO RICO - FLORENCIA</t>
  </si>
  <si>
    <t>VARIANTE SAN FRANCISCO - MOCOA S3</t>
  </si>
  <si>
    <t>ANILLO DEL MACIZO (ROSAS – BOLIVAR – LA LUPA)</t>
  </si>
  <si>
    <t>LAS ANIMAS - NUQUI</t>
  </si>
  <si>
    <t>TRANSVERSAL DEL LIBERTADOR REACTIVACIÓN 2.0</t>
  </si>
  <si>
    <t>TRANSVERSAL CENTRAL DEL PACÍFICO (QUIBDÓ-PEREIRA)</t>
  </si>
  <si>
    <t>MEDELLÍN - QUIBDÓ</t>
  </si>
  <si>
    <t>RUTA DE LOS LIBERTADORES</t>
  </si>
  <si>
    <t>TRANSVERSAL DE LA MACARENA (MESETAS – LA URIBE)</t>
  </si>
  <si>
    <t>TRANSVERSAL DE ALTILLANURA (PUENTE ARIMENA - EL VIENTO)</t>
  </si>
  <si>
    <t>TRANSVERSAL DE ALTILLANURA (JURIEPE - PUERTO CARREÑO)</t>
  </si>
  <si>
    <t>TRANSVERSAL DE ALTILLANURA (PUERTO GAITAN - PUENTE ARIMENA)</t>
  </si>
  <si>
    <t>TRONCAL DE LA ORINOQUIA (SAN JOSÉ – EL RETORNO – CALAMAR)</t>
  </si>
  <si>
    <t>HONDA - MANIZALES</t>
  </si>
  <si>
    <t>ALTO DE NEBLINAS - RUBIALES</t>
  </si>
  <si>
    <t>VIA DE LA SOBERANIA</t>
  </si>
  <si>
    <t>TRANSVERSAL DE BOYACA</t>
  </si>
  <si>
    <t>CUROS – MÁLAGA</t>
  </si>
  <si>
    <t>PLATO - TENERIFE</t>
  </si>
  <si>
    <t>SANTA LUCIA - MOÑITOS</t>
  </si>
  <si>
    <t>CONEXION PUENTE PUMAREJO – CIENAGA</t>
  </si>
  <si>
    <t>TUNEL GUILLERMO GAVIRIA ECHEVERRI S2</t>
  </si>
  <si>
    <t>Total vías primarias no concesionadas mantenidas y rehabilitadas</t>
  </si>
  <si>
    <t>Total mantenimiento</t>
  </si>
  <si>
    <t>Mantenimiento periódico</t>
  </si>
  <si>
    <t>VIAS ANTIOQUIA, CÓRDOBA Y SUCRE CTO 4089-2024</t>
  </si>
  <si>
    <t>ANTIOQUIA, CÓRDOBA Y SUCRE</t>
  </si>
  <si>
    <t>1.5.</t>
  </si>
  <si>
    <t>MAMATOCO CTO 3730-2024 (ZONA 1)</t>
  </si>
  <si>
    <t>VARIANTE SANTA MARTA</t>
  </si>
  <si>
    <t>VIAS GUAJIRA 3066-2024 (ZONA 1)</t>
  </si>
  <si>
    <t xml:space="preserve">CUESTECITAS </t>
  </si>
  <si>
    <t>CALI-LOBOGUERRERO 1337/2024</t>
  </si>
  <si>
    <t>VALLE</t>
  </si>
  <si>
    <t> </t>
  </si>
  <si>
    <t>HIGUERONES - MOJARRAS</t>
  </si>
  <si>
    <t>NUEVO PROCESO - 4121-2024</t>
  </si>
  <si>
    <t>NARIÑO Y CAUCA</t>
  </si>
  <si>
    <t>SAN JOSÉ DEL GUAVIARE 2936/2024</t>
  </si>
  <si>
    <t>TRANSVERSAL MOMPOSINA</t>
  </si>
  <si>
    <t>MOMPÓS - GUAMAL</t>
  </si>
  <si>
    <t xml:space="preserve">ALTAMIRA FLORENCIA </t>
  </si>
  <si>
    <t>ORRAPIHUASI - DEPRESIÓN EL VERGEL</t>
  </si>
  <si>
    <t>VILLAGARZON – SAN JOSE DEL FRAGUA</t>
  </si>
  <si>
    <t>CORREDOR PALETARA (ISNOS – POPAYAN)</t>
  </si>
  <si>
    <t>OPERACION CRUCE CORDILLERA CENTRAL</t>
  </si>
  <si>
    <t>Total rehabilitación</t>
  </si>
  <si>
    <t>Rehabilitación</t>
  </si>
  <si>
    <t>PUERTA DE HIERRO - MAGANGUÉ - YATÍ</t>
  </si>
  <si>
    <t>ALTAMIRA FLORENCIA</t>
  </si>
  <si>
    <t>Modernización de Carreteras Nacionales</t>
  </si>
  <si>
    <t>TRANSVERSAL CENTRAL DEL PACÍFICO (QUIBDÓ-PEREIRA) 2</t>
  </si>
  <si>
    <t>CONVENIO DEPARTAMENTO DE CALDAS</t>
  </si>
  <si>
    <t>OTROS INDICADORES</t>
  </si>
  <si>
    <t>TRANSBORADORES</t>
  </si>
  <si>
    <t>ESTACIONES FERREAS CON MANTENIMIENTO</t>
  </si>
  <si>
    <t xml:space="preserve">MTTO CORREDOR BOGOTÁ Y HONDA; SEDES FÉRREAS PUERTO SALGAR , FLANDES, MARIQUITA, BARRANCABERMEJA Y PUERTO WILCHES </t>
  </si>
  <si>
    <t>KILÓMETROS DE RED FÉRREA CON MANTENIMIENTO RUTINARIO</t>
  </si>
  <si>
    <t>Total Atención sitio Crítico</t>
  </si>
  <si>
    <t>ATENCION SITIO CRITICO</t>
  </si>
  <si>
    <t>CONTRATO 1777-2024</t>
  </si>
  <si>
    <t>BOGOTA - VILLAVICENCIO</t>
  </si>
  <si>
    <t>VÍAS NARIÑO CTTO 4017-23</t>
  </si>
  <si>
    <t xml:space="preserve">NARIÑO </t>
  </si>
  <si>
    <t>CHINCHINA-ESTACIÓN URIBE 3990/2024 (GPYT)</t>
  </si>
  <si>
    <t>GVI ANTIOQUIA 3101 DE 2024</t>
  </si>
  <si>
    <t>CARTAGENA - BARRANQUILLA</t>
  </si>
  <si>
    <t>GVI SANTANDER 3080 DE 2024</t>
  </si>
  <si>
    <t>RUTA 70</t>
  </si>
  <si>
    <t>Total  Mantenimiento rutinario</t>
  </si>
  <si>
    <t>MANTENIMIENTO RUTINARIO</t>
  </si>
  <si>
    <t>PEREIRA - CERRITOS
CERRITOS - LA VICTORIA
CERRITOS - LA VIRGINIA
ROMELIA - EL POLLO
LA VIRGINIA - ANSERMANUEVO
ANSERMANUEVO - MEDIACANOA
CARTAGO - ANSERMANUEVO</t>
  </si>
  <si>
    <t>TRAMO 1: PALENQUE -  T AEROPUERTO
TRAMO 2: T AEROPUERTO -  LEBRIJA
TRAMO 3: T AEROPUERTO - AEROPUERTO
TRAMO 4: PALENQUE - CAFÉ MADRID
TRAMO 5: CAFÉ MADRID - LA CEMENTO
TRAMO 6: LA CEMENTO - INTER LA CEMENTO Y CAI LA VIRGEN - LA CEMENTO
TRAMO 7: LA CEMENTO - EL CERO
TRAMO 8: EL CERO - RIONEGRO
TRAMO 10: PALENQUE - HOTEL SAN JUAN (PR 72+690 – PR 73+690) Y HOTEL SAN JUAN - LA SALLE</t>
  </si>
  <si>
    <t>PROGRAMA MANTENIMIENTO RUTINARIO</t>
  </si>
  <si>
    <t>ATLANTICO</t>
  </si>
  <si>
    <t>BOLIVAR</t>
  </si>
  <si>
    <t>BOYACA</t>
  </si>
  <si>
    <t>CAQUETA</t>
  </si>
  <si>
    <t>CHOCO</t>
  </si>
  <si>
    <t>CORDOBA</t>
  </si>
  <si>
    <t>C/MARCA</t>
  </si>
  <si>
    <t>GUAJIRA</t>
  </si>
  <si>
    <t>N.SANTANDER</t>
  </si>
  <si>
    <t>SAN ANDRES</t>
  </si>
  <si>
    <t>Total mantenimiento túnel</t>
  </si>
  <si>
    <t xml:space="preserve">MANTENIMIENTO TUNEL </t>
  </si>
  <si>
    <t>VARIANTE ORIENTAL DE PASTO Y TUNEL DAZA</t>
  </si>
  <si>
    <t>Total mantenimiento y construcción de puentes</t>
  </si>
  <si>
    <t>PUENTE PEATONAL METALICO</t>
  </si>
  <si>
    <t>VÍA 3105 SANTANDER DE QUILICHAO - RÍO DESBARATADO. DEPARTAMENTO DEL CAUCA</t>
  </si>
  <si>
    <t>SANTANDER DE QUILICHAO - RÍO DESBARATADO</t>
  </si>
  <si>
    <t>PUENTE MANTENIDO</t>
  </si>
  <si>
    <t>EJE CAFETERO 4161/2023 (GPYT)</t>
  </si>
  <si>
    <t>PUENTES CONSTRUIDOS</t>
  </si>
  <si>
    <t>PUENTE NAVAS
PALENQUE - CAFÉ MADRID</t>
  </si>
  <si>
    <t>VARIANTE SAN FRANCISCO - MOCOA S2</t>
  </si>
  <si>
    <t>TRANSVERSAL QUIBDO - MEDELLIN S2</t>
  </si>
  <si>
    <t>TRANSVERSAL DEL CUSIANA</t>
  </si>
  <si>
    <t>Total servicio atención al usuario</t>
  </si>
  <si>
    <t>SERVICIOS DE ATENCIÓN AL USUARIO</t>
  </si>
  <si>
    <t>PEREIRA - CERRITOS
CERRITOS - LA VICTORIA
CERRITOS - LA VIRGINIA
ROMELIA - EL POLLO</t>
  </si>
  <si>
    <t>TRAMO 1: PALENQUE -  T AEROPUERTO
TRAMO 2: T AEROPUERTO -  LEBRIJA
TRAMO 3: T AEROPUERTO - AEROPUERTO
TRAMO 4: PALENQUE - CAFÉ MADRID
TRAMO 5: CAFÉ MADRID - LA CEMENTO
TRAMO 7: LA CEMENTO - EL CERO
TRAMO 8: EL CERO - RIONEGRO</t>
  </si>
  <si>
    <t>Total túneles en operación</t>
  </si>
  <si>
    <t>TÚNELES EN OPERACIÓN</t>
  </si>
  <si>
    <t>NARIÑO - LLANA 2502</t>
  </si>
  <si>
    <t>CAUCA  Y NARIÑO - PEÑALISA 2502</t>
  </si>
  <si>
    <t>NOMBRE PROYECTO</t>
  </si>
  <si>
    <t>Apropiación vigente</t>
  </si>
  <si>
    <t>ADECUACIÓN MEJORAMIENTO Y MANTENIMIENTO DE LA RED FLUVIAL.  NACIONAL</t>
  </si>
  <si>
    <t>ADMINISTRACION, RECAUDO Y CONTROL DE LA CONTRIBUCIÓN POR VALORIZACIÓN. NACIONAL</t>
  </si>
  <si>
    <t xml:space="preserve">Administración, Recaudo y Control de Peajes. Nacional </t>
  </si>
  <si>
    <t>ANALISIS, ESTUDIOS Y/O DISEÑOS EN INFRAESTRUCTURA DE TRANSPORTE. NACIONAL</t>
  </si>
  <si>
    <t>CAPACITACIÓN INTEGRAL PARA LOS FUNCIONARIOS DEL INSTITUTO NACIONAL DE VÍAS.   NACIONAL.</t>
  </si>
  <si>
    <t>CONSERVACIÓN DE VÍAS A TRAVÉS DE MANTENIMIENTO RUTINARIO Y ADMINISTRACIÓN VIAL.  NACIONAL</t>
  </si>
  <si>
    <t>CONSTRUCCIÓN , MEJORAMIENTO Y MANTENIMIENTO CARRETERA BOGOTÁ - TUNJA - DUITAMA - SOATA - MÁLAGA - PAMPLONA - CÚCUTA - PUERTO SANTANDER - PUENTE INTERNACIONAL. TRONCAL CENTRAL DEL NORTE Y ALTERNAS.   CUNDINAMARCA, BOYACÁ, SANTANDER, NORTE DE SANTANDE</t>
  </si>
  <si>
    <t>CONSTRUCCIÓN , MEJORAMIENTO Y MANTENIMIENTO CARRETERA CALAMAR - SAN JOSÉ DEL GUAVIARE DE LOS ACCESOS A MITÚ. DEPARTAMENTO DEL  GUAVIARE</t>
  </si>
  <si>
    <t>CONSTRUCCIÓN , MEJORAMIENTO Y MANTENIMIENTO DE INFRAESTRUCTURA PARA CONECTAR TERRITORIOS, GOBIERNOS Y POBLACIONES.  NACIONAL</t>
  </si>
  <si>
    <t>CONSTRUCCIÓN , MEJORAMIENTO Y MANTENIMIENTO DE LA CARRETERA ALTAMIRA - FLORENCIA.  HUILA, CAQUETÁ</t>
  </si>
  <si>
    <t>CONSTRUCCIÓN , MEJORAMIENTO Y MANTENIMIENTO DE LA CARRETERA BUENAVENTURA-BOGOTÁ-VILLAVICENCIO-PUERTO GAITÁN-EL PORVENIR-PUERTO CARREÑO. TRANSVERSAL BUENAVENTURA-VILLAVICENCIO-PUERTO CARREÑO.  VALLE DEL CAUCA, QUINDIO, TOLIMA, C/MARCA, META, VICHADA-</t>
  </si>
  <si>
    <t>CONSTRUCCIÓN , MEJORAMIENTO Y MANTENIMIENTO DE LA CARRETERA CALI - LOBOGUERRERO DE LOS ACCESOS A CALI.  VALLE DEL CAUCA</t>
  </si>
  <si>
    <t>CONSTRUCCIÓN , MEJORAMIENTO Y MANTENIMIENTO DE LA CARRETERA CARTAGO-ALCALA-MONTENEGRO-ARMENIA.  VALLE DEL CAUCA, QUINDIO</t>
  </si>
  <si>
    <t>CONSTRUCCIÓN , MEJORAMIENTO Y MANTENIMIENTO DE LA CARRETERA CHINCHINÁ - MANIZALES. ACCESOS A MANIZALES.  CALDAS</t>
  </si>
  <si>
    <t>CONSTRUCCIÓN , MEJORAMIENTO Y MANTENIMIENTO DE LA CARRETERA CLUB CAMPESTRE –ARMENIA – PEREIRA – CHINCHINA – LA MANUELA  - LA FELISA Y VARIANTES, TRONCAL DEL EJE CAFETERO.     QUINDIO, RISARALDA, CALDAS, VALLE DEL CAUCA</t>
  </si>
  <si>
    <t>CONSTRUCCIÓN , MEJORAMIENTO Y MANTENIMIENTO DE LA CARRETERA CÚCUTA - DOS RIOS - SAN FAUSTINO - LA CHINA,  NORTE DE SANTANDER</t>
  </si>
  <si>
    <t>CONSTRUCCIÓN , MEJORAMIENTO Y MANTENIMIENTO DE LA CARRETERA EL CARMEN - VALLEDUPAR - MAICAO. TRANSVERSAL CARMEN - BOSCONIA - VALLEDUPAR - MAICAO.  BOLÍVAR, MAGDALENA, CESAR, LA GUAJIRA</t>
  </si>
  <si>
    <t>CONSTRUCCIÓN , MEJORAMIENTO Y MANTENIMIENTO DE LA CARRETERA GRANADA - SAN JOSÉ DEL GUAVIARE DE LA TRANSVERSAL BUGA - PUERTO INÍRIDA.  META - GUAVIARE</t>
  </si>
  <si>
    <t>CONSTRUCCIÓN , MEJORAMIENTO Y MANTENIMIENTO DE LA CARRETERA GUACHUCAL - IPIALES - EL ESPINO, VÍA ALTERNA AL PUERTO DE TUMACO.  NARIÑO</t>
  </si>
  <si>
    <t>CONSTRUCCIÓN , MEJORAMIENTO Y MANTENIMIENTO DE LA CARRETERA HOBO - YAGUARÁ.  HUILA</t>
  </si>
  <si>
    <t>CONSTRUCCIÓN , MEJORAMIENTO Y MANTENIMIENTO DE LA CARRETERA LA ESPRIELLA - RIO MATAJE-CONEXIÓN TRANSVERSAL TUMACO LETICIA Y EL ECUADOR EN EL DEPARTAMENTO DE  NARIÑO</t>
  </si>
  <si>
    <t>CONSTRUCCIÓN , MEJORAMIENTO Y MANTENIMIENTO DE LA CARRETERA LA UNIÓN - SONSON, CIRCUITO MEDELLÍN - VALLE DE RIONEGRO.  ANTIOQUIA</t>
  </si>
  <si>
    <t>CONSTRUCCIÓN , MEJORAMIENTO Y MANTENIMIENTO DE LA CARRETERA LA VIRGINIA - APIA, DE LA CONEXIÓN TRONCAL DE OCCIDENTE - TRANSVERSAL LAS ANIMAS-BOGOTÁ  RISARALDA</t>
  </si>
  <si>
    <t>CONSTRUCCIÓN , MEJORAMIENTO Y MANTENIMIENTO DE LA CARRETERA LORICA - CHINU, CONEXIÓN TRANSVERSAL DEL CARIBE - TRONCAL DE OCCIDENTE.  CÓRDOBA</t>
  </si>
  <si>
    <t>CONSTRUCCIÓN , MEJORAMIENTO Y MANTENIMIENTO DE LA CARRETERA MEDELLÍN-SANTUARIO-PUERTO TRIUNFO-CRUCE RUTA 45 Y TOBIAGRANDE-SANTAFE DE BOGOTÁ. TRANSVERSAL MEDELLÍN-BOGOTÁ.  CUNDINAMARCA, ANTIOQUIA</t>
  </si>
  <si>
    <t>CONSTRUCCIÓN , MEJORAMIENTO Y MANTENIMIENTO DE LA CARRETERA NEIVA - PLATANILLAL - BALSILLAS - SAN VICENTE. TRANSVERSAL NEIVA - SAN VICENTE.  HUILA, CAQUETÁ</t>
  </si>
  <si>
    <t>CONSTRUCCIÓN , MEJORAMIENTO Y MANTENIMIENTO DE LA CARRETERA OCAÑA - LA ONDINA - LLANO GRANDE - CONVENCIÓN. ACCESO A OCAÑA.  NORTE DE SANTANDER</t>
  </si>
  <si>
    <t>CONSTRUCCIÓN , MEJORAMIENTO Y MANTENIMIENTO DE LA CARRETERA PATICO - LA PLATA DE LOS CIRCUITOS ECOTURÍSTICOS  HUILA, CAUCA</t>
  </si>
  <si>
    <t>CONSTRUCCIÓN , MEJORAMIENTO Y MANTENIMIENTO DE LA CARRETERA PLATO - SALAMINA - PALERMO. PARALELA RÍO MAGDALENA.  MAGDALENA</t>
  </si>
  <si>
    <t>CONSTRUCCIÓN , MEJORAMIENTO Y MANTENIMIENTO DE LA CARRETERA POPAYÁN - PATICO - PALETARÁ - ISNOS - PITALITO - SAN AGUSTÍN DE LOS CIRCUITOS ECOTURÍSTICOS  HUILA, CAUCA</t>
  </si>
  <si>
    <t>CONSTRUCCIÓN , MEJORAMIENTO Y MANTENIMIENTO DE LA CARRETERA POPAYÁN (CRUCERO) - TOTORO - GUADUALEJO - PUERTO VALENCIA - LA PLATA - LABERINTO Y ALTERNAS DE LA TRANSVERSAL  HUILA, CAUCA</t>
  </si>
  <si>
    <t>CONSTRUCCIÓN , MEJORAMIENTO Y MANTENIMIENTO DE LA CARRETERA PUERTA DE HIERRO-MAGANGUÉ- MOMPOX-EL BANCO-ARJONA-CUATROVIENTOS-CODAZZI Y EL BANCO-TAMALAMEQUE-EL BURRO. TRANSVERSAL DEPRESIÓN MOMPOSINA.  BOLÍVAR, CESAR, MAGDALENA</t>
  </si>
  <si>
    <t>CONSTRUCCIÓN , MEJORAMIENTO Y MANTENIMIENTO DE LA CARRETERA PUERTO ARAUJO - CIMITARRA - LANDAZURI - VELEZ - BARBOSA - TUNJA DE LA TRANSVERSAL DEL CARARE.  BOYACÁ, SANTANDER</t>
  </si>
  <si>
    <t>CONSTRUCCIÓN , MEJORAMIENTO Y MANTENIMIENTO DE LA CARRETERA RUMICHACA-PALMIRA-CERRITO-MEDELLÍN-SINCELEJO-BARRANQUILLA. TRONCAL DE OCCIDENTE.  NARIÑO, CAUCA, VALLE DEL CAUCA, RISARALDA, CALDAS, ANTIOQUIA, CÓRDOBA, SUCRE, BOLÍVAR, ATLÁNTICO</t>
  </si>
  <si>
    <t>CONSTRUCCIÓN , MEJORAMIENTO Y MANTENIMIENTO DE LA CARRETERA SABANETA – COVEÑAS.  SUCRE - CORDOBA</t>
  </si>
  <si>
    <t>CONSTRUCCIÓN , MEJORAMIENTO Y MANTENIMIENTO DE LA CARRETERA SAN CAYETANO - CORNEJO - ZULIA.  NORTE DE SANTANDER</t>
  </si>
  <si>
    <t>CONSTRUCCIÓN , MEJORAMIENTO Y MANTENIMIENTO DE LA CARRETERA SAN GIL - ONZAGA - SANTA ROSITA. TRANSVERSAL SAN GIL - MOGOTES - LA ROSITA.   SANTANDER, BOYACÁ</t>
  </si>
  <si>
    <t>CONSTRUCCIÓN , MEJORAMIENTO Y MANTENIMIENTO DE LA CARRETERA SAN ROQUE - LA PAZ - SAN JUAN DEL CESAR - BUENAVISTA Y VALLEDUPAR - LA PAZ. TRONCAL DEL CARBÓN.  CESAR, LA GUAJIRA</t>
  </si>
  <si>
    <t>CONSTRUCCIÓN , MEJORAMIENTO Y MANTENIMIENTO DE LA CARRETERA SANTA LUCIA - MOÑITOS EN EL DEPARTAMENTO DE  CÓRDOBA</t>
  </si>
  <si>
    <t>CONSTRUCCIÓN , MEJORAMIENTO Y MANTENIMIENTO DE LA CARRETERA TAME - COROCORO - ARAUCA. TRANSVERSAL CORREDOR FRONTERIZO DEL ORIENTE COLOMBIANO.  ARAUCA</t>
  </si>
  <si>
    <t>CONSTRUCCIÓN , MEJORAMIENTO Y MANTENIMIENTO DE LA CARRETERA TUMACO-PASTO-MOCOA DE LA TRANSVERSAL TUMACO-MOCOA EN LOS DEPARTAMENTOS DE  NARIÑO, PUTUMAYO</t>
  </si>
  <si>
    <t>CONSTRUCCIÓN , MEJORAMIENTO Y MANTENIMIENTO DE LA CARRETERA TUQUERRES - SAMANIEGO.  NARIÑO</t>
  </si>
  <si>
    <t>CONSTRUCCIÓN , MEJORAMIENTO Y MANTENIMIENTO DE LA CARRETERA TURBO-CARTAGENA-BARRANQUILLA-SANTA MARTA-RIOHACHA-PARAGUACHÓN. TRANSVERSAL DEL CARIBE.  CÓRDOBA, ATLÁNTICO, SUCRE, ANTIOQUIA, BOLÍVAR, MAGDALENA, LA GUAJIRA</t>
  </si>
  <si>
    <t>CONSTRUCCIÓN , MEJORAMIENTO Y MANTENIMIENTO DE LA CARRETERA VILLAGARZÓN-LA MINA-SAN JUAN DE ARAMA-VILLAVICENCIO-TAME-SARAVENA-PUENTE INTERNACIONAL RÍO ARAUCA. TRONCAL VILLAGARZÓN-SARAVENA.   PUTUMAYO, CAQUETÁ, META, CASANARE</t>
  </si>
  <si>
    <t>CONSTRUCCIÓN , MEJORAMIENTO Y MANTENIMIENTO DE LA CARRETERA YACOPÍ - LA PALMA – CAPARRAPÍ - DINDAL.  CUNDINAMARCA</t>
  </si>
  <si>
    <t>CONSTRUCCIÓN , MEJORAMIENTO Y MANTENIMIENTO DE LA TRANSVERSAL ROSAS - CONDAGUA.  CAUCA, PUTUMAYO-[PREVIO CONCEPTO DNP]</t>
  </si>
  <si>
    <t>CONSTRUCCIÓN , MEJORAMIENTO Y MANTENIMIENTO DE LA VARIANTE CALARCÁ - CIRCASIA.   QUINDIO</t>
  </si>
  <si>
    <t>CONSTRUCCIÓN , MEJORAMIENTO Y MANTENIMIENTO DE LAS CIRCUNVALARES DE  SAN ANDRES Y PROVIDENCIA</t>
  </si>
  <si>
    <t>CONSTRUCCIÓN , MEJORAMIENTO Y MANTENIMIENTO DE LAS VÍAS ALTERNAS A LA TRANSVERSAL DEL CARIBE.  CÓRDOBA, ATLÁNTICO, BOLÍVAR</t>
  </si>
  <si>
    <t>CONSTRUCCIÓN , MEJORAMIENTO Y MANTENIMIENTO DE LAS VÍAS TRANSFERIDAS POR LA EMERGENCIA DEL RIO PÁEZ.  CAUCA, HUILA</t>
  </si>
  <si>
    <t>CONSTRUCCIÓN , MEJORAMIENTO Y MANTENIMIENTO DE LOS ACCESOS MARÍTIMOS A LOS PUERTOS DE LA NACIÓN.  NACIONAL</t>
  </si>
  <si>
    <t>CONSTRUCCIÓN , MEJORAMIENTO Y MANTENIMIENTO DE VÍAS ALTERNAS A LA TRONCAL DE OCCIDENTE.  NARIÑO, ANTIOQUIA, CAUCA, VALLE DEL CAUCA, RISARALDA</t>
  </si>
  <si>
    <t>CONSTRUCCIÓN , MEJORAMIENTO, MANTENIMIENTO Y OPERACIÓN DE LA INFRAESTRUCTURA PORTUARIA FLUVIAL.  NACIONAL</t>
  </si>
  <si>
    <t>CONSTRUCCIÓN ,MEJORAMIENTO Y MANTENIMIENTO DE LA VÍA CHAPARRAL - ORTEGA - GUAMO DE LA ALTERNA BUGA - PUERTO INÍRIDA.  TOLIMA</t>
  </si>
  <si>
    <t>CONSTRUCCION DE OBRAS DE EMERGENCIA EN LA INFRAESTRUCTURA DE LA RED VIAL PRIMARIA. NACIONAL</t>
  </si>
  <si>
    <t>CONSTRUCCION DE OBRAS DE EMERGENCIA EN LA INFRAESTRUCTURA DE TRANSPORTE NACIONAL</t>
  </si>
  <si>
    <t>CONSTRUCCIÓN DE OBRAS Y SEÑALIZACIÓN PARA LA SEGURIDAD VIAL EN LA INFRAESTRUCTURA DE TRANSPORTE.  NACIONAL</t>
  </si>
  <si>
    <t>CONSTRUCCIÓN MEJORAMIENTO Y MANTENIMIENTO DE LA CARRETERA DUITAMA-SOGAMOSO-AGUAZUL. ACCESOS A YOPAL EN LOS DEPARTAMENTOS DE   BOYACÁ, CASANARE</t>
  </si>
  <si>
    <t>CONSTRUCCIÓN TÚNEL DEL TOYO Y VÍAS DE ACCESO EN EL CORREDOR SANTAFÉ DE ANTIOQUIA - CAÑASGORDAS EN EL DEPARTAMENTO DE  ANTIOQUIA</t>
  </si>
  <si>
    <t>CONSTRUCCIÓN Y MANTENIMIENTO DE TRANSBORDADORES.  NACIONAL</t>
  </si>
  <si>
    <t>CONSTRUCCIÓN, MEJORAMIENTO Y MANTENIMIENTO DE LA CONEXIÓN ENTRE LA TRANSVERSAL BUENAVENTURA - PUERTO CARREÑO Y LA TRONCAL CENTRAL DEL NORTE, CUNDINAMARCA</t>
  </si>
  <si>
    <t>CONSTRUCCIÓN, MEJORAMIENTO Y MANTENIMIENTO DE LA VÍA PUERTO SALGAR - PUERTO ARAUJO - LA LIZAMA - SAN ALBERTO - SAN ROQUE DE LA TRONCAL DEL MAGDALENA. CUNDINAMARCA, BOYACÁ, SANTANDER, NORTE DE SANTANDER, CESAR</t>
  </si>
  <si>
    <t>CONSTRUCCIÓN, MEJORAMIENTO, MANTENIMIENTO Y REHABILITACIÓN DE LA VÍA SANTANA - LA GLORIA DEL ACCESO TRANSVERSAL CARMEN - BOSCONIA DEL DEPARTAMENTO DE MAGDALENA</t>
  </si>
  <si>
    <t>DESARROLLO E IMPLEMENTACION DE CRITERIOS DE SOSTENIBILIDAD EN LA INFRAESTRUCTURA DE TRANSPORTE NACIONAL</t>
  </si>
  <si>
    <t>DESARROLLO E IMPLEMENTACION DE UN SISTEMA DE GESTIÓN DE LA INFRAESTRUCTURA DE TRANSPORTE. NACIONAL</t>
  </si>
  <si>
    <t>DESARROLLO E IMPLEMENTACION DE UN SISTEMA INTELIGENTE DE TRANSPORTE PARA LA RED VIAL. NACIONAL</t>
  </si>
  <si>
    <t>DESARROLLO Y ACTUALIZACIÓN DE ANÁLISIS DE PRECIOS UNITARIOS DEL INVIAS. NACIONAL.</t>
  </si>
  <si>
    <t>DIVULGACION Y COMUNICACIÓN DE LA GESTION, INVERSION, ALCANCE Y LOGROS DE LOS PROGRAMAS Y PROYECTOS DEL INVIAS. NACIONAL</t>
  </si>
  <si>
    <t>Fortalecimiento de la seguridad ciudadana en las vías nacionales.  Nacional.</t>
  </si>
  <si>
    <t>IMPLEMENTACIÓN , MONITOREO Y SEGUIMIENTO DEL MODELO INTEGRADO DE PLANEACIÓN Y GESTIÓN - MIPG DE INVIAS.  NACIONAL.</t>
  </si>
  <si>
    <t>IMPLEMENTACION DE LA GESTION DEL RIESGO EN LA INFRAESTRUCTURA DE TRANSPORTE NACIONAL</t>
  </si>
  <si>
    <t>IMPLEMENTACION DE UN SISTEMA DE INFORMACIÓN GEOGRÁFICO DEL INVIAS. NACIONAL</t>
  </si>
  <si>
    <t>INVESTIGACION DE NUEVAS TECNOLOGIAS PARA LA INFRAESTRUCTURA DEL PAIS. NACIONAL</t>
  </si>
  <si>
    <t>MEJORAMIENTO  Y MANTENIMIENTO CARRETERA PUERTO BOYACÁ - CHIQUINQUIRÁ - VILLA DE LEYVA - TUNJA - RAMIRIQUI - MIRAFLORES - MONTERREY.  BOYACÁ, CASANARE</t>
  </si>
  <si>
    <t>MEJORAMIENTO , MANTENIMIENTO DE LA CARRETERA PUERTO REY - MONTERÍA - CERETÉ - LA YE - EL VIAJANO - GUAYEPO - MAJAGUAL DE LA TRANSVERSAL PUERTO REY - MONTERÍA - TIBÚ. DEPARTAMENTOS   CÓRDOBA, SUCRE</t>
  </si>
  <si>
    <t>MEJORAMIENTO , MANTENIMIENTO Y CONSERVACIÓN DEL SISTEMA DE TRANSPORTE FÉRREO EN LA RED VIAL.   NACIONAL</t>
  </si>
  <si>
    <t>MEJORAMIENTO , MANTENIMIENTO Y CONSTRUCCIÓN DE ESTRUCTURAS TIPO PUENTES EN LA RED VIAL PRIMARIA. NACIONAL</t>
  </si>
  <si>
    <t>MEJORAMIENTO , MANTENIMIENTO Y REHABILITACIÓN DE LA VÍA BELEN - SOCHA - SACAMA - LA CABUYA.  CASANARE, BOYACÁ</t>
  </si>
  <si>
    <t>MEJORAMIENTO , MANTENIMIENTO, ADECUACIÓN Y ADQUISICIÓN DE EDIFICIOS SEDES DEL INVIAS.  NACIONAL.</t>
  </si>
  <si>
    <t>MEJORAMIENTO , MANTENIMIENTO, REHABILITACION, CONSTRUCCION DE LA CARRETERA COLOMBIA - LA URIBE, CONEXION PACIFICO - ORINOQUIA.   HUILA, META</t>
  </si>
  <si>
    <t>MEJORAMIENTO DE LA CALIDAD EN LA ESTRUCTURACIÓN Y DISEÑOS DE PROYECTOS DE INFRAESTRUCTURA DE TRANSPORTE. NACIONAL</t>
  </si>
  <si>
    <t>MEJORAMIENTO Y  MANTENIMIENTO DE LA CARRETERA  LOS CUROS - MALAGA.  SANTANDER</t>
  </si>
  <si>
    <t>MEJORAMIENTO Y MANTENIMIENTO CARRETERA LAS ANIMAS-SANTA CECILIA-PUEBLO RICO-FRESNO-BOGOTA. TRANSVERSAL LAS ANIMAS-BOGOTÁ.   CHOCÓ, RISARALDA, CALDAS, TOLIMA, CUNDINAMARCA</t>
  </si>
  <si>
    <t>MEJORAMIENTO Y MANTENIMIENTO CARRETERA SAN  GIL - BARICHARA - GUANE.  SANTANDER</t>
  </si>
  <si>
    <t>MEJORAMIENTO Y MANTENIMIENTO CARRETERA SANTA FE DE BOGOTÁ - CHIQUINQUIRÁ- BUCARAMANGA- SAN ALBERTO DE LA TRONCAL CENTRAL. CUNDINAMARCA, BOYACÁ, SANTANDER, NORTE DE SANTANDER.</t>
  </si>
  <si>
    <t>MEJORAMIENTO Y MANTENIMIENTO DE LA CARRETERA CUCUTA - SARDINATA - OCAÑA - AGUACLARA Y ACCESOS.  CESAR, NORTE DE SANTANDER</t>
  </si>
  <si>
    <t>MEJORAMIENTO Y MANTENIMIENTO DE LA CARRETERA PUENTE SAN MIGUEL - ESPINAL DE LA TRONCAL DEL MAGDALENA. DEPARTAMENTOS  PUTUMAYO, CAUCA, HUILA, TOLIMA</t>
  </si>
  <si>
    <t>MEJORAMIENTO Y MANTENIMIENTO DE LA VÍA ALTERNA AL PUERTO DE SANTA MARTA EN EL DEPARTAMENTO DE  MAGDALENA</t>
  </si>
  <si>
    <t>MEJORAMIENTO Y MANTENIMIENTO TRIBUGÁ-MEDELLÍN-PUERTO BERRIO-CRUCE RUTA 45-BARRANCABERMEJA-BUCARAMANGA-PAMPLONA-ARAUCA.   CHOCÓ, ANTIOQUIA, SANTANDER, NORTE DE SANTANDER, ARAUCA</t>
  </si>
  <si>
    <t>RECUPERACION Y MITIGACION AMBIENTAL EN EL AREA DE INFLUENCIA DE LA ZONA PORTUARIA DE SANTA MARTA - CAÑO CLARIN. DEPARTAMENTO DEL MAGDALENA</t>
  </si>
  <si>
    <t>RENOVACIÓN, ACTUALIZACIÓN Y MANTENIMIENTO DE LAS TECNOLOGÍAS DE LA INFORMACIÓN Y LAS COMUNICACIONES EN EL INVÍAS. NACIONAL</t>
  </si>
  <si>
    <t>Total general</t>
  </si>
  <si>
    <t>Dirección Jurídica
Subdirección de Reglamentación Técnica</t>
  </si>
  <si>
    <t>Secretaría General
Subdirección de Gestión Humana
Con apoyo de todas las dependencias</t>
  </si>
  <si>
    <t>Secretaría General
Subdirección Gestión Humana
con apoyo de todas las dependencias</t>
  </si>
  <si>
    <t>Mosquera</t>
  </si>
  <si>
    <t>Bagadó</t>
  </si>
  <si>
    <t>Cravo Norte</t>
  </si>
  <si>
    <t>Nuquí</t>
  </si>
  <si>
    <t>Mejoramiento de Muelle Mosquera</t>
  </si>
  <si>
    <t>Nariño</t>
  </si>
  <si>
    <t>Mejoramiento de Muelle La Unión</t>
  </si>
  <si>
    <t>Medio Baudó</t>
  </si>
  <si>
    <t>-</t>
  </si>
  <si>
    <t>Mejoramiento de Muelle Caimito (Las Guaduas)</t>
  </si>
  <si>
    <t>Sucre</t>
  </si>
  <si>
    <t>Caimito</t>
  </si>
  <si>
    <t>Mejoramiento de Muelle Aguas Negras</t>
  </si>
  <si>
    <t>Puerto Meluk</t>
  </si>
  <si>
    <t>Puerto Asís</t>
  </si>
  <si>
    <t>Construcción de muelle de Puerto Silencio</t>
  </si>
  <si>
    <t>Construcción de Muelle - Nuqui</t>
  </si>
  <si>
    <t>Cocové</t>
  </si>
  <si>
    <t>Riosucio</t>
  </si>
  <si>
    <t>Mejoramiento de Embarcadero Escolar - Riosucio Chocó</t>
  </si>
  <si>
    <t>Construcción muelle en Bojayá </t>
  </si>
  <si>
    <t>Mejoramiento de Muelle Bagadó</t>
  </si>
  <si>
    <t>Arauca</t>
  </si>
  <si>
    <t>Mejoramiento de Muelle de Cravo Norte</t>
  </si>
  <si>
    <t>Cauca</t>
  </si>
  <si>
    <t>Timbiquí</t>
  </si>
  <si>
    <t>Construcción Muelle Puerto Saija (Timbiquí)</t>
  </si>
  <si>
    <t>Meta</t>
  </si>
  <si>
    <t>Puerto Concordia</t>
  </si>
  <si>
    <t>Mejoramiento Muelle Puerto Concordia</t>
  </si>
  <si>
    <t>Bolivar</t>
  </si>
  <si>
    <t xml:space="preserve">Arenal </t>
  </si>
  <si>
    <t>El Peñón</t>
  </si>
  <si>
    <t>Soplaviento</t>
  </si>
  <si>
    <t>4058-2024</t>
  </si>
  <si>
    <t>Suarez</t>
  </si>
  <si>
    <t>5072-2023</t>
  </si>
  <si>
    <t>Tolima</t>
  </si>
  <si>
    <t>Ambalema</t>
  </si>
  <si>
    <t>Nuevo</t>
  </si>
  <si>
    <t>Don Matías</t>
  </si>
  <si>
    <t>Aznasu</t>
  </si>
  <si>
    <t>Pradera Don Matías</t>
  </si>
  <si>
    <t>Sede Ferrea Mantenida</t>
  </si>
  <si>
    <t>4190-2024</t>
  </si>
  <si>
    <t>Cundinamarca</t>
  </si>
  <si>
    <t>Puerto Salgar</t>
  </si>
  <si>
    <t>Flandes</t>
  </si>
  <si>
    <t>Mariquita</t>
  </si>
  <si>
    <t>Santander</t>
  </si>
  <si>
    <t>Barrancabermeja</t>
  </si>
  <si>
    <t xml:space="preserve">Puerto Wilches </t>
  </si>
  <si>
    <t>Adelantar los procesos de selección conforme a las modalidades de selección previstas en la ley para la adquisición de bienes, servicios y obras solicitadas por las unidades ejecutoras a través de la plataforma SECOP II</t>
  </si>
  <si>
    <t>Número de procesos realizados a través de SECOP II</t>
  </si>
  <si>
    <t>Subdirección de procesos de selección contractual</t>
  </si>
  <si>
    <t>Crear y mantener actualizados los expedientes electrónicos de la etapa precontractual de los contratos  suscritos 2024, entregando los documentos para su cargue en el aplicativo AZ Digital, conforme al cumplimiento de cada instancia o trámite contractual y según plan de trabajo</t>
  </si>
  <si>
    <t>expedientes electrónicos de la etapa precontractual de los contratos 2024 creados y actualizados y cargados en el aplicativo AZ</t>
  </si>
  <si>
    <t>Crear y mantener actualizados los expedientes electrónicos de los contratos suscritos en la vigencia 2025, entregando los documentos para su cargue en el aplicativo AZ Digital, conforme al cumplimiento de cada instancia o trámite contractual y según plan de trabajo</t>
  </si>
  <si>
    <t>expedientes electrónicos los contratos 2025 creados y actualizados y cargados en el aplicativo AZ</t>
  </si>
  <si>
    <t>Subdirección Administrativa y Subdirección de Procesos de Selección Contractual 
con apoyo de:
 Dirección de Ejecución y Operación
Subdirección Modernización de Carreteras Nacionales
Subdirección de Gestión Integral de Carreteras Nacionales
Subdirección de Vías Regionales
Subdirección Marítima, Fluvial y Férrea
Dirección Técnica y de Estructuración
Subdirección Planificación de Infraestructura
Subdirección Estructuración de Proyectos
Subdirección de Reglamentación Técnica e innovación
Subdirección Gestión del Riesgo
Subdirección Sostenibilidad
Subdirección Administrativa
Secretaría General
Subdirección General
Direcciones Territoriales
OTIC</t>
  </si>
  <si>
    <t>El proyecto de creación y actualización de los expedientes electrónicos de archivo, desarrollado en coordinación con la Secretaría General y la Subdirección de Procesos Contractuales, avanza con la elaboración de los instructivos y el plan de trabajo a cargo de la Subdirección Administrativa. Este proceso abarca contratos distintos a los de prestación de servicios profesionales y de apoyo.</t>
  </si>
  <si>
    <t>El proyecto de creación y actualización de los expedientes electrónicos de archivo, desarrollado en coordinación con la Secretaría General y la Subdirección de Procesos Contractuales, avanza con la elaboración de los instructivos y el plan de trabajo a cargo de la Subdirección Administrativa. Este proceso abarca contratos distintos a los de prestación de servicios profesionales y de apoyo</t>
  </si>
  <si>
    <t>Intervenir 25 instalaciones portuarias fluviales</t>
  </si>
  <si>
    <t>Operar 2 transbordadores</t>
  </si>
  <si>
    <t xml:space="preserve">Mantenimiento de 3 estaciones férreas </t>
  </si>
  <si>
    <t>Formular oportunamente los planes (táctico y operativo 2025) de la Dependencia.</t>
  </si>
  <si>
    <t>Planes (táctico y operativo 2025) formulados</t>
  </si>
  <si>
    <t>Elaborar y presentar el informe de seguimiento presupuestal de compromisos y obligaciones de la vigencia 2025 y la ejecución de la reserva consolidada del presupuesto 2024</t>
  </si>
  <si>
    <t>Informe de Seguimiento elaborado y presentado</t>
  </si>
  <si>
    <t>Elaborar el Plan de Inversiones del presupuesto 2026 y el borrador de la resolución de incorporación del presupuesto</t>
  </si>
  <si>
    <t>Borradores del Plan de inversiones 2026 y la resolución de incorporación del presupuesto 2026</t>
  </si>
  <si>
    <t>Gestionar la debida representación judicial y extrajudicial del instituto</t>
  </si>
  <si>
    <t>Demandas y conciliaciones extrajudiciales contestadas en término</t>
  </si>
  <si>
    <t>Comprometer el 100% de los recursos asignados al rubro de sentencias y conciliaciones</t>
  </si>
  <si>
    <t>Expedición de registros presupuestales durante el periodo</t>
  </si>
  <si>
    <t>Pdet</t>
  </si>
  <si>
    <t>Municipio</t>
  </si>
  <si>
    <t>Departamento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</si>
</sst>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0.0"/>
    <numFmt numFmtId="165" formatCode="_(* #,##0.00_);_(* \(#,##0.00\);_(* &quot;-&quot;??_);_(@_)"/>
    <numFmt numFmtId="166" formatCode="&quot;$&quot;\ #,##0.00"/>
    <numFmt numFmtId="167" formatCode="&quot;$&quot;\ #,##0"/>
    <numFmt numFmtId="168" formatCode="[$-1240A]&quot;$&quot;\ #,##0.00;\-&quot;$&quot;\ #,##0.00"/>
  </numFmts>
  <fonts count="34"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0"/>
      <name val="Arial"/>
      <family val="2"/>
    </font>
    <font>
      <sz val="11"/>
      <color theme="1"/>
      <name val="Calibri"/>
      <family val="2"/>
      <scheme val="minor"/>
    </font>
    <font>
      <sz val="12"/>
      <color theme="1"/>
      <name val="Nunito Sans"/>
    </font>
    <font>
      <b/>
      <sz val="12"/>
      <color theme="1"/>
      <name val="Nunito Sans"/>
    </font>
    <font>
      <b/>
      <sz val="11"/>
      <color theme="1"/>
      <name val="Nunito Sans"/>
    </font>
    <font>
      <sz val="11"/>
      <name val="Nunito Sans"/>
    </font>
    <font>
      <sz val="11"/>
      <color theme="1"/>
      <name val="Nunito Sans"/>
    </font>
    <font>
      <sz val="11"/>
      <color rgb="FF4BA378"/>
      <name val="Nunito Sans"/>
    </font>
    <font>
      <sz val="11"/>
      <color rgb="FFAD4F7A"/>
      <name val="Nunito Sans"/>
    </font>
    <font>
      <sz val="11"/>
      <color rgb="FF04B1C5"/>
      <name val="Nunito Sans"/>
    </font>
    <font>
      <sz val="11"/>
      <color rgb="FF318BCA"/>
      <name val="Nunito Sans"/>
    </font>
    <font>
      <sz val="11"/>
      <color rgb="FFD36A3B"/>
      <name val="Nunito Sans"/>
    </font>
    <font>
      <sz val="11"/>
      <color rgb="FFF67810"/>
      <name val="Nunito Sans"/>
    </font>
    <font>
      <sz val="11"/>
      <color rgb="FFDCB92E"/>
      <name val="Nunito Sans"/>
    </font>
    <font>
      <sz val="11"/>
      <color theme="1"/>
      <name val="Poppins"/>
    </font>
    <font>
      <b/>
      <sz val="11"/>
      <color theme="1"/>
      <name val="Poppins"/>
    </font>
    <font>
      <b/>
      <sz val="11"/>
      <color theme="0"/>
      <name val="Poppins"/>
    </font>
    <font>
      <sz val="11"/>
      <color rgb="FF00B050"/>
      <name val="Poppins"/>
    </font>
    <font>
      <sz val="11"/>
      <name val="Poppins"/>
    </font>
    <font>
      <b/>
      <sz val="7"/>
      <color theme="1"/>
      <name val="Poppins"/>
    </font>
    <font>
      <sz val="7"/>
      <color theme="1"/>
      <name val="Poppins"/>
    </font>
    <font>
      <sz val="7"/>
      <name val="Poppins"/>
    </font>
    <font>
      <b/>
      <sz val="7"/>
      <name val="Poppins"/>
    </font>
    <font>
      <sz val="8"/>
      <name val="Calibri"/>
      <family val="2"/>
      <scheme val="minor"/>
    </font>
    <font>
      <b/>
      <sz val="10"/>
      <color rgb="FF000000"/>
      <name val="Poppins"/>
    </font>
    <font>
      <sz val="10"/>
      <color theme="1"/>
      <name val="Poppins"/>
    </font>
    <font>
      <sz val="10"/>
      <color rgb="FF000000"/>
      <name val="Poppins"/>
    </font>
    <font>
      <sz val="7"/>
      <color rgb="FFFF0000"/>
      <name val="Poppins"/>
    </font>
    <font>
      <sz val="11"/>
      <color theme="1"/>
      <name val="Poppins Regular"/>
    </font>
  </fonts>
  <fills count="12">
    <fill>
      <patternFill patternType="none"/>
    </fill>
    <fill>
      <patternFill patternType="gray125"/>
    </fill>
    <fill>
      <patternFill patternType="solid">
        <fgColor theme="0"/>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4" tint="-0.499984740745262"/>
        <bgColor indexed="64"/>
      </patternFill>
    </fill>
    <fill>
      <patternFill patternType="solid">
        <fgColor theme="7"/>
        <bgColor indexed="64"/>
      </patternFill>
    </fill>
    <fill>
      <patternFill patternType="solid">
        <fgColor rgb="FFFFC000"/>
        <bgColor indexed="64"/>
      </patternFill>
    </fill>
    <fill>
      <patternFill patternType="solid">
        <fgColor rgb="FFFFFF00"/>
        <bgColor indexed="64"/>
      </patternFill>
    </fill>
    <fill>
      <patternFill patternType="solid">
        <fgColor theme="5"/>
        <bgColor indexed="64"/>
      </patternFill>
    </fill>
    <fill>
      <patternFill patternType="solid">
        <fgColor theme="0"/>
        <bgColor theme="0"/>
      </patternFill>
    </fill>
    <fill>
      <patternFill patternType="solid">
        <fgColor rgb="FF92D050"/>
        <bgColor indexed="64"/>
      </patternFill>
    </fill>
  </fills>
  <borders count="30">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right/>
      <top style="thin">
        <color rgb="FFABABAB"/>
      </top>
      <bottom style="thin">
        <color rgb="FFABABAB"/>
      </bottom>
      <diagonal/>
    </border>
    <border>
      <left/>
      <right style="medium">
        <color auto="1"/>
      </right>
      <top style="medium">
        <color auto="1"/>
      </top>
      <bottom style="medium">
        <color auto="1"/>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style="hair">
        <color indexed="64"/>
      </top>
      <bottom/>
      <diagonal/>
    </border>
    <border>
      <left style="hair">
        <color rgb="FF000000"/>
      </left>
      <right style="hair">
        <color rgb="FF000000"/>
      </right>
      <top style="hair">
        <color rgb="FF000000"/>
      </top>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rgb="FFD3D3D3"/>
      </left>
      <right style="thin">
        <color rgb="FFD3D3D3"/>
      </right>
      <top style="thin">
        <color rgb="FFD3D3D3"/>
      </top>
      <bottom style="thin">
        <color rgb="FFD3D3D3"/>
      </bottom>
      <diagonal/>
    </border>
  </borders>
  <cellStyleXfs count="13">
    <xf numFmtId="0" fontId="0" fillId="0" borderId="0"/>
    <xf numFmtId="9" fontId="4" fillId="0" borderId="0" applyFont="0" applyFill="0" applyBorder="0" applyAlignment="0" applyProtection="0"/>
    <xf numFmtId="0" fontId="5" fillId="0" borderId="0"/>
    <xf numFmtId="10" fontId="5" fillId="0" borderId="0"/>
    <xf numFmtId="41" fontId="4" fillId="0" borderId="0" applyFont="0" applyFill="0" applyBorder="0" applyAlignment="0" applyProtection="0"/>
    <xf numFmtId="43" fontId="4" fillId="0" borderId="0" applyFont="0" applyFill="0" applyBorder="0" applyAlignment="0" applyProtection="0"/>
    <xf numFmtId="9" fontId="5" fillId="0" borderId="0" applyFont="0" applyFill="0" applyBorder="0" applyAlignment="0" applyProtection="0"/>
    <xf numFmtId="0" fontId="6" fillId="0" borderId="0"/>
    <xf numFmtId="9" fontId="6" fillId="0" borderId="0" applyFont="0" applyFill="0" applyBorder="0" applyAlignment="0" applyProtection="0"/>
    <xf numFmtId="165" fontId="3" fillId="0" borderId="0" applyFon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1" fillId="0" borderId="0"/>
  </cellStyleXfs>
  <cellXfs count="205">
    <xf numFmtId="0" fontId="0" fillId="0" borderId="0" xfId="0"/>
    <xf numFmtId="0" fontId="12" fillId="0" borderId="0" xfId="0" applyFont="1" applyAlignment="1">
      <alignment horizontal="center" vertical="center" wrapText="1" readingOrder="1"/>
    </xf>
    <xf numFmtId="0" fontId="13" fillId="0" borderId="0" xfId="0" applyFont="1" applyAlignment="1">
      <alignment horizontal="center" vertical="center" wrapText="1" readingOrder="1"/>
    </xf>
    <xf numFmtId="0" fontId="14"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6" fillId="0" borderId="0" xfId="0" applyFont="1" applyAlignment="1">
      <alignment horizontal="center" vertical="center" wrapText="1" readingOrder="1"/>
    </xf>
    <xf numFmtId="0" fontId="17" fillId="0" borderId="0" xfId="0" applyFont="1" applyAlignment="1">
      <alignment horizontal="center" vertical="center" wrapText="1" readingOrder="1"/>
    </xf>
    <xf numFmtId="0" fontId="9" fillId="0" borderId="0" xfId="0" applyFont="1" applyAlignment="1">
      <alignment horizontal="center" vertical="center" wrapText="1"/>
    </xf>
    <xf numFmtId="0" fontId="8"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0" fontId="7" fillId="0" borderId="0" xfId="0" applyFont="1" applyAlignment="1">
      <alignment horizontal="center" vertical="center"/>
    </xf>
    <xf numFmtId="0" fontId="18" fillId="0" borderId="0" xfId="0" applyFont="1" applyAlignment="1">
      <alignment horizontal="center" vertical="center" wrapText="1"/>
    </xf>
    <xf numFmtId="0" fontId="19" fillId="2" borderId="0" xfId="2" applyFont="1" applyFill="1" applyAlignment="1">
      <alignment vertical="center" wrapText="1"/>
    </xf>
    <xf numFmtId="0" fontId="19" fillId="2" borderId="0" xfId="2" applyFont="1" applyFill="1" applyAlignment="1">
      <alignment horizontal="center" vertical="center" wrapText="1"/>
    </xf>
    <xf numFmtId="0" fontId="19" fillId="0" borderId="0" xfId="2" applyFont="1" applyAlignment="1">
      <alignment horizontal="left" vertical="center" wrapText="1"/>
    </xf>
    <xf numFmtId="9" fontId="19" fillId="2" borderId="0" xfId="1" applyFont="1" applyFill="1" applyAlignment="1">
      <alignment horizontal="center" vertical="center" wrapText="1"/>
    </xf>
    <xf numFmtId="0" fontId="20" fillId="2" borderId="0" xfId="2" applyFont="1" applyFill="1" applyAlignment="1">
      <alignment horizontal="center" vertical="center" wrapText="1"/>
    </xf>
    <xf numFmtId="0" fontId="19" fillId="2" borderId="0" xfId="0" applyFont="1" applyFill="1"/>
    <xf numFmtId="0" fontId="19" fillId="0" borderId="0" xfId="0" applyFont="1"/>
    <xf numFmtId="0" fontId="19" fillId="2" borderId="3" xfId="2" applyFont="1" applyFill="1" applyBorder="1" applyAlignment="1">
      <alignment horizontal="center" vertical="center" wrapText="1"/>
    </xf>
    <xf numFmtId="0" fontId="19" fillId="2" borderId="9" xfId="2" applyFont="1" applyFill="1" applyBorder="1" applyAlignment="1">
      <alignment horizontal="center" vertical="center" wrapText="1"/>
    </xf>
    <xf numFmtId="0" fontId="19" fillId="2" borderId="9" xfId="2" applyFont="1" applyFill="1" applyBorder="1" applyAlignment="1">
      <alignment vertical="center" wrapText="1"/>
    </xf>
    <xf numFmtId="0" fontId="19" fillId="2" borderId="0" xfId="2" applyFont="1" applyFill="1" applyAlignment="1">
      <alignment horizontal="left" vertical="center" wrapText="1"/>
    </xf>
    <xf numFmtId="1" fontId="19" fillId="2" borderId="0" xfId="2" applyNumberFormat="1" applyFont="1" applyFill="1" applyAlignment="1">
      <alignment horizontal="center" vertical="center" wrapText="1"/>
    </xf>
    <xf numFmtId="9" fontId="19" fillId="2" borderId="0" xfId="2" applyNumberFormat="1" applyFont="1" applyFill="1" applyAlignment="1">
      <alignment horizontal="center" vertical="center" wrapText="1"/>
    </xf>
    <xf numFmtId="9" fontId="19" fillId="2" borderId="0" xfId="1" applyFont="1" applyFill="1" applyBorder="1" applyAlignment="1">
      <alignment horizontal="center" vertical="center" wrapText="1"/>
    </xf>
    <xf numFmtId="0" fontId="20" fillId="2" borderId="0" xfId="2" applyFont="1" applyFill="1" applyAlignment="1">
      <alignment horizontal="left" vertical="center" wrapText="1"/>
    </xf>
    <xf numFmtId="0" fontId="21" fillId="5" borderId="15" xfId="2" applyFont="1" applyFill="1" applyBorder="1" applyAlignment="1">
      <alignment horizontal="center" vertical="center" wrapText="1"/>
    </xf>
    <xf numFmtId="0" fontId="21" fillId="5" borderId="0" xfId="2" applyFont="1" applyFill="1" applyAlignment="1">
      <alignment horizontal="center" vertical="center" wrapText="1"/>
    </xf>
    <xf numFmtId="9" fontId="21" fillId="5" borderId="12" xfId="2" applyNumberFormat="1" applyFont="1" applyFill="1" applyBorder="1" applyAlignment="1">
      <alignment horizontal="center" vertical="center" wrapText="1"/>
    </xf>
    <xf numFmtId="9" fontId="21" fillId="5" borderId="12" xfId="1" applyFont="1" applyFill="1" applyBorder="1" applyAlignment="1">
      <alignment horizontal="center" vertical="center" wrapText="1"/>
    </xf>
    <xf numFmtId="2" fontId="26" fillId="0" borderId="19" xfId="0" applyNumberFormat="1" applyFont="1" applyBorder="1" applyAlignment="1">
      <alignment horizontal="center" vertical="center" wrapText="1"/>
    </xf>
    <xf numFmtId="0" fontId="22" fillId="2" borderId="0" xfId="2" applyFont="1" applyFill="1" applyAlignment="1">
      <alignment horizontal="center" vertical="center" wrapText="1"/>
    </xf>
    <xf numFmtId="0" fontId="22" fillId="2" borderId="9" xfId="2" applyFont="1" applyFill="1" applyBorder="1" applyAlignment="1">
      <alignment horizontal="center" vertical="center" wrapText="1"/>
    </xf>
    <xf numFmtId="2" fontId="24" fillId="6" borderId="19" xfId="0" applyNumberFormat="1" applyFont="1" applyFill="1" applyBorder="1" applyAlignment="1">
      <alignment horizontal="center" vertical="center" wrapText="1"/>
    </xf>
    <xf numFmtId="2" fontId="24" fillId="6" borderId="0" xfId="12" applyNumberFormat="1" applyFont="1" applyFill="1" applyAlignment="1">
      <alignment horizontal="center" vertical="center" wrapText="1"/>
    </xf>
    <xf numFmtId="2" fontId="26" fillId="2" borderId="19" xfId="5" applyNumberFormat="1" applyFont="1" applyFill="1" applyBorder="1" applyAlignment="1">
      <alignment horizontal="center" vertical="center" wrapText="1"/>
    </xf>
    <xf numFmtId="2" fontId="24" fillId="10" borderId="23" xfId="5" applyNumberFormat="1" applyFont="1" applyFill="1" applyBorder="1" applyAlignment="1">
      <alignment horizontal="center" vertical="center" wrapText="1"/>
    </xf>
    <xf numFmtId="2" fontId="25" fillId="0" borderId="19" xfId="0" applyNumberFormat="1" applyFont="1" applyBorder="1" applyAlignment="1">
      <alignment horizontal="center" vertical="center" wrapText="1"/>
    </xf>
    <xf numFmtId="2" fontId="24" fillId="0" borderId="19" xfId="0" applyNumberFormat="1" applyFont="1" applyBorder="1" applyAlignment="1">
      <alignment horizontal="center" vertical="center" wrapText="1"/>
    </xf>
    <xf numFmtId="2" fontId="26" fillId="0" borderId="19" xfId="5" applyNumberFormat="1" applyFont="1" applyBorder="1" applyAlignment="1">
      <alignment horizontal="center" vertical="center" wrapText="1"/>
    </xf>
    <xf numFmtId="2" fontId="25" fillId="10" borderId="23" xfId="5" applyNumberFormat="1" applyFont="1" applyFill="1" applyBorder="1" applyAlignment="1">
      <alignment horizontal="center" vertical="center" wrapText="1"/>
    </xf>
    <xf numFmtId="2" fontId="20" fillId="0" borderId="19" xfId="0" applyNumberFormat="1" applyFont="1" applyBorder="1" applyAlignment="1">
      <alignment horizontal="center" vertical="center" wrapText="1"/>
    </xf>
    <xf numFmtId="2" fontId="25" fillId="2" borderId="0" xfId="0" applyNumberFormat="1" applyFont="1" applyFill="1" applyAlignment="1">
      <alignment horizontal="center"/>
    </xf>
    <xf numFmtId="2" fontId="25" fillId="2" borderId="0" xfId="0" applyNumberFormat="1" applyFont="1" applyFill="1"/>
    <xf numFmtId="2" fontId="25" fillId="2" borderId="0" xfId="5" applyNumberFormat="1" applyFont="1" applyFill="1" applyAlignment="1">
      <alignment horizontal="center" vertical="center"/>
    </xf>
    <xf numFmtId="2" fontId="25" fillId="0" borderId="0" xfId="0" applyNumberFormat="1" applyFont="1"/>
    <xf numFmtId="2" fontId="24" fillId="0" borderId="12" xfId="12" applyNumberFormat="1" applyFont="1" applyBorder="1" applyAlignment="1">
      <alignment horizontal="center" vertical="center" wrapText="1"/>
    </xf>
    <xf numFmtId="2" fontId="24" fillId="0" borderId="19" xfId="5" applyNumberFormat="1" applyFont="1" applyBorder="1" applyAlignment="1">
      <alignment horizontal="center" vertical="center" wrapText="1"/>
    </xf>
    <xf numFmtId="2" fontId="24" fillId="6" borderId="19" xfId="5" applyNumberFormat="1" applyFont="1" applyFill="1" applyBorder="1" applyAlignment="1">
      <alignment horizontal="center" vertical="center" wrapText="1"/>
    </xf>
    <xf numFmtId="2" fontId="24" fillId="0" borderId="0" xfId="0" applyNumberFormat="1" applyFont="1"/>
    <xf numFmtId="2" fontId="25" fillId="0" borderId="19" xfId="5" applyNumberFormat="1" applyFont="1" applyBorder="1" applyAlignment="1">
      <alignment horizontal="center" vertical="center" wrapText="1"/>
    </xf>
    <xf numFmtId="2" fontId="25" fillId="8" borderId="19" xfId="0" applyNumberFormat="1" applyFont="1" applyFill="1" applyBorder="1" applyAlignment="1">
      <alignment horizontal="center" vertical="center" wrapText="1"/>
    </xf>
    <xf numFmtId="2" fontId="25" fillId="0" borderId="0" xfId="0" applyNumberFormat="1" applyFont="1" applyAlignment="1">
      <alignment horizontal="center" vertical="center" wrapText="1"/>
    </xf>
    <xf numFmtId="2" fontId="25" fillId="0" borderId="0" xfId="5" applyNumberFormat="1" applyFont="1" applyBorder="1" applyAlignment="1">
      <alignment horizontal="center" vertical="center" wrapText="1"/>
    </xf>
    <xf numFmtId="2" fontId="24" fillId="6" borderId="27" xfId="0" applyNumberFormat="1" applyFont="1" applyFill="1" applyBorder="1" applyAlignment="1">
      <alignment horizontal="center" vertical="center" wrapText="1"/>
    </xf>
    <xf numFmtId="2" fontId="24" fillId="6" borderId="0" xfId="0" applyNumberFormat="1" applyFont="1" applyFill="1"/>
    <xf numFmtId="2" fontId="24" fillId="6" borderId="0" xfId="5" applyNumberFormat="1" applyFont="1" applyFill="1" applyAlignment="1">
      <alignment horizontal="center" vertical="center" wrapText="1"/>
    </xf>
    <xf numFmtId="2" fontId="25" fillId="2" borderId="0" xfId="0" applyNumberFormat="1" applyFont="1" applyFill="1" applyAlignment="1">
      <alignment horizontal="center" vertical="center"/>
    </xf>
    <xf numFmtId="2" fontId="26" fillId="2" borderId="0" xfId="0" applyNumberFormat="1" applyFont="1" applyFill="1" applyAlignment="1">
      <alignment horizontal="center" vertical="center" wrapText="1"/>
    </xf>
    <xf numFmtId="2" fontId="25" fillId="2" borderId="0" xfId="5" applyNumberFormat="1" applyFont="1" applyFill="1" applyBorder="1" applyAlignment="1">
      <alignment horizontal="center" vertical="center" wrapText="1"/>
    </xf>
    <xf numFmtId="2" fontId="24" fillId="6" borderId="0" xfId="0" applyNumberFormat="1" applyFont="1" applyFill="1" applyAlignment="1">
      <alignment horizontal="center" vertical="center"/>
    </xf>
    <xf numFmtId="2" fontId="24" fillId="6" borderId="0" xfId="0" applyNumberFormat="1" applyFont="1" applyFill="1" applyAlignment="1">
      <alignment horizontal="center"/>
    </xf>
    <xf numFmtId="2" fontId="27" fillId="6" borderId="27" xfId="0" applyNumberFormat="1" applyFont="1" applyFill="1" applyBorder="1" applyAlignment="1">
      <alignment horizontal="center" vertical="center" wrapText="1"/>
    </xf>
    <xf numFmtId="2" fontId="25" fillId="2" borderId="0" xfId="0" applyNumberFormat="1" applyFont="1" applyFill="1" applyAlignment="1">
      <alignment horizontal="center" vertical="center" wrapText="1"/>
    </xf>
    <xf numFmtId="2" fontId="25" fillId="2" borderId="0" xfId="5" applyNumberFormat="1" applyFont="1" applyFill="1" applyBorder="1" applyAlignment="1">
      <alignment horizontal="center" vertical="center"/>
    </xf>
    <xf numFmtId="2" fontId="24" fillId="6" borderId="0" xfId="0" applyNumberFormat="1" applyFont="1" applyFill="1" applyAlignment="1">
      <alignment horizontal="center" vertical="center" wrapText="1"/>
    </xf>
    <xf numFmtId="2" fontId="24" fillId="9" borderId="19" xfId="0" applyNumberFormat="1" applyFont="1" applyFill="1" applyBorder="1" applyAlignment="1">
      <alignment horizontal="center" vertical="center" wrapText="1"/>
    </xf>
    <xf numFmtId="2" fontId="24" fillId="9" borderId="0" xfId="0" applyNumberFormat="1" applyFont="1" applyFill="1" applyAlignment="1">
      <alignment horizontal="center"/>
    </xf>
    <xf numFmtId="2" fontId="25" fillId="0" borderId="22" xfId="0" applyNumberFormat="1" applyFont="1" applyBorder="1" applyAlignment="1">
      <alignment horizontal="center" vertical="center" wrapText="1"/>
    </xf>
    <xf numFmtId="2" fontId="27" fillId="9" borderId="0" xfId="5" applyNumberFormat="1" applyFont="1" applyFill="1" applyAlignment="1">
      <alignment horizontal="center" vertical="center" wrapText="1"/>
    </xf>
    <xf numFmtId="2" fontId="25" fillId="0" borderId="24" xfId="0" applyNumberFormat="1" applyFont="1" applyBorder="1" applyAlignment="1">
      <alignment vertical="center" wrapText="1"/>
    </xf>
    <xf numFmtId="2" fontId="25" fillId="0" borderId="25" xfId="0" applyNumberFormat="1" applyFont="1" applyBorder="1" applyAlignment="1">
      <alignment horizontal="center" vertical="center" wrapText="1"/>
    </xf>
    <xf numFmtId="2" fontId="25" fillId="0" borderId="25" xfId="0" applyNumberFormat="1" applyFont="1" applyBorder="1" applyAlignment="1">
      <alignment vertical="center" wrapText="1"/>
    </xf>
    <xf numFmtId="2" fontId="25" fillId="0" borderId="23" xfId="5" applyNumberFormat="1" applyFont="1" applyBorder="1" applyAlignment="1">
      <alignment horizontal="center" vertical="center" wrapText="1"/>
    </xf>
    <xf numFmtId="2" fontId="26" fillId="0" borderId="26" xfId="5" applyNumberFormat="1" applyFont="1" applyBorder="1" applyAlignment="1">
      <alignment horizontal="center" vertical="center" wrapText="1"/>
    </xf>
    <xf numFmtId="2" fontId="25" fillId="0" borderId="0" xfId="0" applyNumberFormat="1" applyFont="1" applyAlignment="1">
      <alignment vertical="center" wrapText="1"/>
    </xf>
    <xf numFmtId="2" fontId="26" fillId="2" borderId="0" xfId="5" applyNumberFormat="1" applyFont="1" applyFill="1" applyBorder="1" applyAlignment="1">
      <alignment horizontal="center" vertical="center" wrapText="1"/>
    </xf>
    <xf numFmtId="2" fontId="26" fillId="0" borderId="0" xfId="5" applyNumberFormat="1" applyFont="1" applyBorder="1" applyAlignment="1">
      <alignment horizontal="center" vertical="center" wrapText="1"/>
    </xf>
    <xf numFmtId="2" fontId="24" fillId="6" borderId="0" xfId="5" applyNumberFormat="1" applyFont="1" applyFill="1" applyAlignment="1">
      <alignment horizontal="center" vertical="center"/>
    </xf>
    <xf numFmtId="2" fontId="25" fillId="9" borderId="0" xfId="0" applyNumberFormat="1" applyFont="1" applyFill="1" applyAlignment="1">
      <alignment horizontal="center"/>
    </xf>
    <xf numFmtId="2" fontId="24" fillId="9" borderId="0" xfId="5" applyNumberFormat="1" applyFont="1" applyFill="1" applyAlignment="1">
      <alignment horizontal="center" vertical="center"/>
    </xf>
    <xf numFmtId="2" fontId="26" fillId="0" borderId="27" xfId="5" applyNumberFormat="1" applyFont="1" applyBorder="1" applyAlignment="1">
      <alignment horizontal="center" vertical="center" wrapText="1"/>
    </xf>
    <xf numFmtId="2" fontId="26" fillId="0" borderId="28" xfId="5"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24" fillId="6" borderId="27" xfId="5" applyNumberFormat="1" applyFont="1" applyFill="1" applyBorder="1" applyAlignment="1">
      <alignment horizontal="center" vertical="center" wrapText="1"/>
    </xf>
    <xf numFmtId="2" fontId="27" fillId="6" borderId="27" xfId="5" applyNumberFormat="1" applyFont="1" applyFill="1" applyBorder="1" applyAlignment="1">
      <alignment horizontal="center" vertical="center" wrapText="1"/>
    </xf>
    <xf numFmtId="2" fontId="27" fillId="0" borderId="0" xfId="5" applyNumberFormat="1" applyFont="1" applyBorder="1" applyAlignment="1">
      <alignment horizontal="center" vertical="center" wrapText="1"/>
    </xf>
    <xf numFmtId="2" fontId="24" fillId="7" borderId="19" xfId="0" applyNumberFormat="1" applyFont="1" applyFill="1" applyBorder="1" applyAlignment="1">
      <alignment horizontal="center" vertical="center" wrapText="1"/>
    </xf>
    <xf numFmtId="2" fontId="24" fillId="7" borderId="12" xfId="12" applyNumberFormat="1" applyFont="1" applyFill="1" applyBorder="1" applyAlignment="1">
      <alignment horizontal="center" vertical="center" wrapText="1"/>
    </xf>
    <xf numFmtId="2" fontId="24" fillId="7" borderId="19" xfId="5" applyNumberFormat="1" applyFont="1" applyFill="1" applyBorder="1" applyAlignment="1">
      <alignment horizontal="center" vertical="center" wrapText="1"/>
    </xf>
    <xf numFmtId="0" fontId="29" fillId="0" borderId="29" xfId="0" applyFont="1" applyBorder="1" applyAlignment="1">
      <alignment horizontal="center" vertical="center" wrapText="1" readingOrder="1"/>
    </xf>
    <xf numFmtId="0" fontId="30" fillId="0" borderId="0" xfId="0" applyFont="1"/>
    <xf numFmtId="0" fontId="31" fillId="0" borderId="29" xfId="0" applyFont="1" applyBorder="1" applyAlignment="1">
      <alignment horizontal="justify" vertical="center" wrapText="1" readingOrder="1"/>
    </xf>
    <xf numFmtId="168" fontId="31" fillId="0" borderId="29" xfId="0" applyNumberFormat="1" applyFont="1" applyBorder="1" applyAlignment="1">
      <alignment horizontal="right" vertical="center" wrapText="1" readingOrder="1"/>
    </xf>
    <xf numFmtId="9" fontId="23" fillId="0" borderId="12" xfId="1" applyFont="1" applyFill="1" applyBorder="1" applyAlignment="1">
      <alignment horizontal="center" vertical="center"/>
    </xf>
    <xf numFmtId="9" fontId="19" fillId="0" borderId="12" xfId="1" applyFont="1" applyFill="1" applyBorder="1" applyAlignment="1">
      <alignment horizontal="center" vertical="center" wrapText="1"/>
    </xf>
    <xf numFmtId="41" fontId="19" fillId="0" borderId="12" xfId="4" applyFont="1" applyFill="1" applyBorder="1" applyAlignment="1">
      <alignment horizontal="center" vertical="center" wrapText="1"/>
    </xf>
    <xf numFmtId="10" fontId="19" fillId="0" borderId="12" xfId="1" applyNumberFormat="1" applyFont="1" applyFill="1" applyBorder="1" applyAlignment="1">
      <alignment horizontal="center" vertical="center" wrapText="1"/>
    </xf>
    <xf numFmtId="167" fontId="19" fillId="0" borderId="12" xfId="10" applyNumberFormat="1" applyFont="1" applyFill="1" applyBorder="1" applyAlignment="1">
      <alignment vertical="center"/>
    </xf>
    <xf numFmtId="4" fontId="19" fillId="0" borderId="12" xfId="4" applyNumberFormat="1" applyFont="1" applyFill="1" applyBorder="1" applyAlignment="1">
      <alignment horizontal="center" vertical="center" wrapText="1"/>
    </xf>
    <xf numFmtId="167" fontId="19" fillId="0" borderId="12" xfId="11" applyNumberFormat="1" applyFont="1" applyFill="1" applyBorder="1" applyAlignment="1">
      <alignment vertical="center"/>
    </xf>
    <xf numFmtId="43" fontId="20" fillId="0" borderId="12" xfId="5" applyFont="1" applyFill="1" applyBorder="1" applyAlignment="1">
      <alignment horizontal="center" vertical="center" wrapText="1"/>
    </xf>
    <xf numFmtId="2" fontId="19" fillId="0" borderId="12" xfId="1" applyNumberFormat="1" applyFont="1" applyFill="1" applyBorder="1" applyAlignment="1">
      <alignment horizontal="center" vertical="center" wrapText="1"/>
    </xf>
    <xf numFmtId="0" fontId="19" fillId="0" borderId="12" xfId="1" applyNumberFormat="1" applyFont="1" applyFill="1" applyBorder="1" applyAlignment="1">
      <alignment horizontal="center" vertical="center" wrapText="1"/>
    </xf>
    <xf numFmtId="9" fontId="19" fillId="0" borderId="12" xfId="8" applyFont="1" applyFill="1" applyBorder="1" applyAlignment="1">
      <alignment horizontal="center" vertical="center" wrapText="1"/>
    </xf>
    <xf numFmtId="1" fontId="19" fillId="0" borderId="12" xfId="8" applyNumberFormat="1" applyFont="1" applyFill="1" applyBorder="1" applyAlignment="1">
      <alignment horizontal="center" vertical="center" wrapText="1"/>
    </xf>
    <xf numFmtId="1" fontId="19" fillId="0" borderId="12" xfId="5" applyNumberFormat="1" applyFont="1" applyFill="1" applyBorder="1" applyAlignment="1">
      <alignment horizontal="center" vertical="center" wrapText="1"/>
    </xf>
    <xf numFmtId="0" fontId="19" fillId="0" borderId="12" xfId="5" applyNumberFormat="1" applyFont="1" applyFill="1" applyBorder="1" applyAlignment="1">
      <alignment horizontal="center" vertical="center" wrapText="1"/>
    </xf>
    <xf numFmtId="9" fontId="19" fillId="0" borderId="0" xfId="1" applyFont="1" applyFill="1" applyAlignment="1">
      <alignment horizontal="center" vertical="center"/>
    </xf>
    <xf numFmtId="9" fontId="19" fillId="0" borderId="18" xfId="1" applyFont="1" applyFill="1" applyBorder="1" applyAlignment="1">
      <alignment horizontal="center" vertical="center" wrapText="1"/>
    </xf>
    <xf numFmtId="164" fontId="19" fillId="0" borderId="12" xfId="5" applyNumberFormat="1" applyFont="1" applyFill="1" applyBorder="1" applyAlignment="1">
      <alignment horizontal="center" vertical="center" wrapText="1"/>
    </xf>
    <xf numFmtId="2" fontId="24" fillId="8" borderId="0" xfId="0" applyNumberFormat="1" applyFont="1" applyFill="1"/>
    <xf numFmtId="2" fontId="26" fillId="11" borderId="19" xfId="0" applyNumberFormat="1" applyFont="1" applyFill="1" applyBorder="1" applyAlignment="1">
      <alignment horizontal="center" vertical="center" wrapText="1"/>
    </xf>
    <xf numFmtId="2" fontId="26" fillId="11" borderId="0" xfId="0" applyNumberFormat="1" applyFont="1" applyFill="1" applyAlignment="1">
      <alignment horizontal="center"/>
    </xf>
    <xf numFmtId="2" fontId="25" fillId="11" borderId="19" xfId="0" applyNumberFormat="1" applyFont="1" applyFill="1" applyBorder="1" applyAlignment="1">
      <alignment horizontal="center" vertical="center" wrapText="1"/>
    </xf>
    <xf numFmtId="2" fontId="26" fillId="11" borderId="19" xfId="5" applyNumberFormat="1" applyFont="1" applyFill="1" applyBorder="1" applyAlignment="1">
      <alignment horizontal="center" vertical="center" wrapText="1"/>
    </xf>
    <xf numFmtId="2" fontId="26" fillId="11" borderId="0" xfId="0" applyNumberFormat="1" applyFont="1" applyFill="1"/>
    <xf numFmtId="2" fontId="32" fillId="11" borderId="19" xfId="0" applyNumberFormat="1" applyFont="1" applyFill="1" applyBorder="1" applyAlignment="1">
      <alignment horizontal="center" vertical="center" wrapText="1"/>
    </xf>
    <xf numFmtId="0" fontId="32" fillId="11" borderId="0" xfId="0" applyFont="1" applyFill="1" applyAlignment="1">
      <alignment horizontal="center" vertical="center"/>
    </xf>
    <xf numFmtId="2" fontId="32" fillId="11" borderId="19" xfId="5" applyNumberFormat="1" applyFont="1" applyFill="1" applyBorder="1" applyAlignment="1">
      <alignment horizontal="center" vertical="center" wrapText="1"/>
    </xf>
    <xf numFmtId="2" fontId="32" fillId="11" borderId="0" xfId="0" applyNumberFormat="1" applyFont="1" applyFill="1"/>
    <xf numFmtId="2" fontId="25" fillId="0" borderId="0" xfId="0" applyNumberFormat="1" applyFont="1" applyAlignment="1">
      <alignment horizontal="center"/>
    </xf>
    <xf numFmtId="2" fontId="25" fillId="0" borderId="19" xfId="5" applyNumberFormat="1" applyFont="1" applyFill="1" applyBorder="1" applyAlignment="1">
      <alignment horizontal="center" vertical="center" wrapText="1"/>
    </xf>
    <xf numFmtId="2" fontId="26" fillId="0" borderId="0" xfId="0" applyNumberFormat="1" applyFont="1"/>
    <xf numFmtId="2" fontId="32" fillId="0" borderId="0" xfId="0" applyNumberFormat="1" applyFont="1"/>
    <xf numFmtId="2" fontId="32" fillId="11" borderId="0" xfId="0" applyNumberFormat="1" applyFont="1" applyFill="1" applyAlignment="1">
      <alignment horizontal="center" vertical="center"/>
    </xf>
    <xf numFmtId="0" fontId="23" fillId="0" borderId="0" xfId="0" applyFont="1"/>
    <xf numFmtId="0" fontId="23" fillId="0" borderId="12" xfId="0" applyFont="1" applyBorder="1" applyAlignment="1">
      <alignment horizontal="center" vertical="center" wrapText="1"/>
    </xf>
    <xf numFmtId="0" fontId="23" fillId="0" borderId="12" xfId="0" applyFont="1" applyBorder="1" applyAlignment="1">
      <alignment horizontal="left" vertical="center" wrapText="1"/>
    </xf>
    <xf numFmtId="0" fontId="23" fillId="0" borderId="12" xfId="0" applyFont="1" applyBorder="1" applyAlignment="1">
      <alignment horizontal="center" vertical="center"/>
    </xf>
    <xf numFmtId="10" fontId="19" fillId="0" borderId="12" xfId="3" applyFont="1" applyBorder="1" applyAlignment="1">
      <alignment horizontal="center" vertical="center" wrapText="1"/>
    </xf>
    <xf numFmtId="0" fontId="19" fillId="0" borderId="12" xfId="0" applyFont="1" applyBorder="1" applyAlignment="1">
      <alignment horizontal="center" vertical="center" wrapText="1"/>
    </xf>
    <xf numFmtId="1" fontId="19" fillId="0" borderId="12" xfId="0" applyNumberFormat="1" applyFont="1" applyBorder="1" applyAlignment="1">
      <alignment horizontal="center" vertical="center" wrapText="1"/>
    </xf>
    <xf numFmtId="2" fontId="19" fillId="0" borderId="12" xfId="2" applyNumberFormat="1" applyFont="1" applyBorder="1" applyAlignment="1">
      <alignment horizontal="center" vertical="center" wrapText="1"/>
    </xf>
    <xf numFmtId="0" fontId="23" fillId="0" borderId="12" xfId="0" applyFont="1" applyBorder="1" applyAlignment="1">
      <alignment horizontal="justify" vertical="center" wrapText="1"/>
    </xf>
    <xf numFmtId="0" fontId="19" fillId="0" borderId="12" xfId="0" applyFont="1" applyBorder="1" applyAlignment="1">
      <alignment horizontal="justify" vertical="center" wrapText="1"/>
    </xf>
    <xf numFmtId="1" fontId="19" fillId="0" borderId="12" xfId="2" applyNumberFormat="1" applyFont="1" applyBorder="1" applyAlignment="1">
      <alignment horizontal="center" vertical="center" wrapText="1"/>
    </xf>
    <xf numFmtId="164" fontId="19" fillId="0" borderId="12" xfId="2" applyNumberFormat="1" applyFont="1" applyBorder="1" applyAlignment="1">
      <alignment horizontal="center" vertical="center" wrapText="1"/>
    </xf>
    <xf numFmtId="9" fontId="19" fillId="0" borderId="12" xfId="6" applyFont="1" applyFill="1" applyBorder="1" applyAlignment="1">
      <alignment horizontal="center" vertical="center" wrapText="1"/>
    </xf>
    <xf numFmtId="0" fontId="19" fillId="0" borderId="12" xfId="2" applyFont="1" applyBorder="1" applyAlignment="1">
      <alignment horizontal="center" vertical="center" wrapText="1"/>
    </xf>
    <xf numFmtId="0" fontId="23" fillId="0" borderId="0" xfId="0" applyFont="1" applyAlignment="1">
      <alignment vertical="center" wrapText="1"/>
    </xf>
    <xf numFmtId="9" fontId="19" fillId="0" borderId="12" xfId="2" applyNumberFormat="1" applyFont="1" applyBorder="1" applyAlignment="1">
      <alignment horizontal="center" vertical="center" wrapText="1"/>
    </xf>
    <xf numFmtId="0" fontId="22" fillId="0" borderId="0" xfId="0" applyFont="1"/>
    <xf numFmtId="0" fontId="22" fillId="0" borderId="12"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2" xfId="0" applyFont="1" applyBorder="1" applyAlignment="1">
      <alignment horizontal="left" vertical="center" wrapText="1"/>
    </xf>
    <xf numFmtId="0" fontId="33" fillId="0" borderId="12" xfId="0" applyFont="1" applyBorder="1" applyAlignment="1">
      <alignment horizontal="center" vertical="center"/>
    </xf>
    <xf numFmtId="10" fontId="33" fillId="0" borderId="12" xfId="3" applyFont="1" applyBorder="1" applyAlignment="1">
      <alignment horizontal="center" vertical="center" wrapText="1"/>
    </xf>
    <xf numFmtId="0" fontId="33" fillId="0" borderId="12" xfId="3" applyNumberFormat="1" applyFont="1" applyBorder="1" applyAlignment="1">
      <alignment horizontal="center" vertical="center" wrapText="1"/>
    </xf>
    <xf numFmtId="0" fontId="33" fillId="0" borderId="12" xfId="2" applyFont="1" applyBorder="1" applyAlignment="1">
      <alignment horizontal="center" vertical="center" wrapText="1"/>
    </xf>
    <xf numFmtId="9" fontId="33" fillId="0" borderId="12" xfId="1" applyFont="1" applyFill="1" applyBorder="1" applyAlignment="1">
      <alignment horizontal="center" vertical="center" wrapText="1"/>
    </xf>
    <xf numFmtId="9" fontId="19" fillId="0" borderId="12" xfId="0" applyNumberFormat="1" applyFont="1" applyBorder="1" applyAlignment="1">
      <alignment horizontal="center" vertical="center" wrapText="1"/>
    </xf>
    <xf numFmtId="10" fontId="23" fillId="0" borderId="12" xfId="3" applyFont="1" applyBorder="1" applyAlignment="1">
      <alignment horizontal="center" vertical="center" wrapText="1"/>
    </xf>
    <xf numFmtId="4" fontId="19" fillId="0" borderId="12" xfId="2" applyNumberFormat="1" applyFont="1" applyBorder="1" applyAlignment="1">
      <alignment horizontal="center" vertical="center" wrapText="1"/>
    </xf>
    <xf numFmtId="166" fontId="19" fillId="0" borderId="20" xfId="0" applyNumberFormat="1" applyFont="1" applyBorder="1" applyAlignment="1">
      <alignment vertical="center"/>
    </xf>
    <xf numFmtId="0" fontId="23" fillId="0" borderId="12" xfId="2" applyFont="1" applyBorder="1" applyAlignment="1">
      <alignment horizontal="center" vertical="center" wrapText="1"/>
    </xf>
    <xf numFmtId="0" fontId="19" fillId="0" borderId="12" xfId="7" applyFont="1" applyBorder="1" applyAlignment="1">
      <alignment horizontal="center" vertical="center" wrapText="1"/>
    </xf>
    <xf numFmtId="0" fontId="23" fillId="0" borderId="12" xfId="7" applyFont="1" applyBorder="1" applyAlignment="1">
      <alignment horizontal="center" vertical="center" wrapText="1"/>
    </xf>
    <xf numFmtId="9" fontId="20" fillId="0" borderId="12" xfId="1" applyFont="1" applyFill="1" applyBorder="1" applyAlignment="1">
      <alignment horizontal="center" vertical="center" wrapText="1"/>
    </xf>
    <xf numFmtId="0" fontId="23" fillId="0" borderId="12" xfId="0" applyFont="1" applyBorder="1" applyAlignment="1">
      <alignment vertical="center"/>
    </xf>
    <xf numFmtId="0" fontId="23" fillId="0" borderId="12" xfId="0" applyFont="1" applyBorder="1"/>
    <xf numFmtId="2" fontId="19" fillId="0" borderId="12" xfId="0" applyNumberFormat="1" applyFont="1" applyBorder="1" applyAlignment="1">
      <alignment horizontal="center" vertical="center" wrapText="1"/>
    </xf>
    <xf numFmtId="0" fontId="19" fillId="0" borderId="12" xfId="0" applyFont="1" applyBorder="1" applyAlignment="1">
      <alignment vertical="center" wrapText="1"/>
    </xf>
    <xf numFmtId="3" fontId="19" fillId="0" borderId="12" xfId="2" applyNumberFormat="1" applyFont="1" applyBorder="1" applyAlignment="1">
      <alignment horizontal="center" vertical="center" wrapText="1"/>
    </xf>
    <xf numFmtId="9" fontId="23" fillId="0" borderId="12" xfId="0" applyNumberFormat="1" applyFont="1" applyBorder="1" applyAlignment="1">
      <alignment horizontal="center" vertical="center"/>
    </xf>
    <xf numFmtId="2" fontId="19" fillId="0" borderId="13" xfId="1" applyNumberFormat="1" applyFont="1" applyFill="1" applyBorder="1" applyAlignment="1">
      <alignment horizontal="center" vertical="center" wrapText="1"/>
    </xf>
    <xf numFmtId="9" fontId="19" fillId="0" borderId="12" xfId="1" applyFont="1" applyFill="1" applyBorder="1" applyAlignment="1">
      <alignment horizontal="center" vertical="center"/>
    </xf>
    <xf numFmtId="1" fontId="19" fillId="0" borderId="15" xfId="2" applyNumberFormat="1" applyFont="1" applyBorder="1" applyAlignment="1">
      <alignment horizontal="center" vertical="center" wrapText="1"/>
    </xf>
    <xf numFmtId="0" fontId="19" fillId="0" borderId="12" xfId="0" applyFont="1" applyBorder="1" applyAlignment="1">
      <alignment vertical="center"/>
    </xf>
    <xf numFmtId="0" fontId="19" fillId="0" borderId="12" xfId="0" applyFont="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left" vertical="center"/>
    </xf>
    <xf numFmtId="0" fontId="23" fillId="0" borderId="0" xfId="0" applyFont="1" applyAlignment="1">
      <alignment horizontal="center" vertical="center"/>
    </xf>
    <xf numFmtId="0" fontId="19" fillId="0" borderId="0" xfId="0" applyFont="1" applyAlignment="1">
      <alignment vertical="center"/>
    </xf>
    <xf numFmtId="0" fontId="19" fillId="0" borderId="0" xfId="0" applyFont="1" applyAlignment="1">
      <alignment horizontal="center"/>
    </xf>
    <xf numFmtId="0" fontId="23" fillId="0" borderId="0" xfId="0" applyFont="1" applyAlignment="1">
      <alignment horizontal="center"/>
    </xf>
    <xf numFmtId="0" fontId="23" fillId="0" borderId="0" xfId="0" applyFont="1" applyAlignment="1">
      <alignment vertical="center"/>
    </xf>
    <xf numFmtId="0" fontId="21" fillId="5" borderId="12" xfId="2" applyFont="1" applyFill="1" applyBorder="1" applyAlignment="1">
      <alignment horizontal="center" vertical="center" wrapText="1"/>
    </xf>
    <xf numFmtId="0" fontId="21" fillId="5" borderId="13" xfId="2" applyFont="1" applyFill="1" applyBorder="1" applyAlignment="1">
      <alignment horizontal="center" vertical="center" wrapText="1"/>
    </xf>
    <xf numFmtId="0" fontId="21" fillId="5" borderId="14" xfId="2" applyFont="1" applyFill="1" applyBorder="1" applyAlignment="1">
      <alignment horizontal="center" vertical="center" wrapText="1"/>
    </xf>
    <xf numFmtId="0" fontId="21" fillId="5" borderId="15" xfId="2" applyFont="1" applyFill="1" applyBorder="1" applyAlignment="1">
      <alignment horizontal="center" vertical="center" wrapText="1"/>
    </xf>
    <xf numFmtId="0" fontId="21" fillId="5" borderId="16" xfId="2" applyFont="1" applyFill="1" applyBorder="1" applyAlignment="1">
      <alignment horizontal="center" vertical="center" wrapText="1"/>
    </xf>
    <xf numFmtId="0" fontId="21" fillId="5" borderId="0" xfId="2" applyFont="1" applyFill="1" applyAlignment="1">
      <alignment horizontal="center" vertical="center" wrapText="1"/>
    </xf>
    <xf numFmtId="0" fontId="21" fillId="5" borderId="6" xfId="2" applyFont="1" applyFill="1" applyBorder="1" applyAlignment="1">
      <alignment horizontal="center" vertical="center" wrapText="1"/>
    </xf>
    <xf numFmtId="0" fontId="21" fillId="5" borderId="17" xfId="2" applyFont="1" applyFill="1" applyBorder="1" applyAlignment="1">
      <alignment horizontal="center" vertical="center" wrapText="1"/>
    </xf>
    <xf numFmtId="0" fontId="21" fillId="5" borderId="18" xfId="2" applyFont="1" applyFill="1" applyBorder="1" applyAlignment="1">
      <alignment horizontal="center" vertical="center" wrapText="1"/>
    </xf>
    <xf numFmtId="0" fontId="19" fillId="0" borderId="10" xfId="2" applyFont="1" applyBorder="1" applyAlignment="1">
      <alignment horizontal="left" vertical="center" wrapText="1"/>
    </xf>
    <xf numFmtId="0" fontId="19" fillId="0" borderId="11" xfId="2" applyFont="1" applyBorder="1" applyAlignment="1">
      <alignment horizontal="left" vertical="center" wrapText="1"/>
    </xf>
    <xf numFmtId="0" fontId="20" fillId="2" borderId="10" xfId="2" applyFont="1" applyFill="1" applyBorder="1" applyAlignment="1">
      <alignment horizontal="center" vertical="center" wrapText="1"/>
    </xf>
    <xf numFmtId="0" fontId="20" fillId="2" borderId="11" xfId="2" applyFont="1" applyFill="1" applyBorder="1" applyAlignment="1">
      <alignment horizontal="center" vertical="center" wrapText="1"/>
    </xf>
    <xf numFmtId="0" fontId="20" fillId="2" borderId="21" xfId="2" applyFont="1" applyFill="1" applyBorder="1" applyAlignment="1">
      <alignment horizontal="center" vertical="center" wrapText="1"/>
    </xf>
    <xf numFmtId="0" fontId="19" fillId="2" borderId="1" xfId="2" applyFont="1" applyFill="1" applyBorder="1" applyAlignment="1">
      <alignment horizontal="center" vertical="center" wrapText="1"/>
    </xf>
    <xf numFmtId="0" fontId="19" fillId="0" borderId="2" xfId="2" applyFont="1" applyBorder="1" applyAlignment="1">
      <alignment horizontal="center" vertical="center" wrapText="1"/>
    </xf>
    <xf numFmtId="0" fontId="19" fillId="2" borderId="4" xfId="2" applyFont="1" applyFill="1" applyBorder="1" applyAlignment="1">
      <alignment horizontal="center" vertical="center" wrapText="1"/>
    </xf>
    <xf numFmtId="0" fontId="19" fillId="0" borderId="5" xfId="2" applyFont="1" applyBorder="1" applyAlignment="1">
      <alignment horizontal="center" vertical="center" wrapText="1"/>
    </xf>
    <xf numFmtId="0" fontId="19" fillId="2" borderId="7" xfId="2" applyFont="1" applyFill="1" applyBorder="1" applyAlignment="1">
      <alignment horizontal="center" vertical="center" wrapText="1"/>
    </xf>
    <xf numFmtId="0" fontId="19" fillId="0" borderId="8" xfId="2" applyFont="1" applyBorder="1" applyAlignment="1">
      <alignment horizontal="center" vertical="center" wrapText="1"/>
    </xf>
    <xf numFmtId="0" fontId="19" fillId="2" borderId="3" xfId="2" applyFont="1" applyFill="1" applyBorder="1" applyAlignment="1">
      <alignment horizontal="center" vertical="center" wrapText="1"/>
    </xf>
    <xf numFmtId="0" fontId="19" fillId="0" borderId="3" xfId="2" applyFont="1" applyBorder="1" applyAlignment="1">
      <alignment horizontal="center" vertical="center" wrapText="1"/>
    </xf>
    <xf numFmtId="0" fontId="19" fillId="2" borderId="0" xfId="2" applyFont="1" applyFill="1" applyAlignment="1">
      <alignment horizontal="center" vertical="center" wrapText="1"/>
    </xf>
    <xf numFmtId="0" fontId="19" fillId="0" borderId="0" xfId="2" applyFont="1" applyAlignment="1">
      <alignment horizontal="center" vertical="center" wrapText="1"/>
    </xf>
    <xf numFmtId="0" fontId="20" fillId="2" borderId="0" xfId="2" applyFont="1" applyFill="1" applyAlignment="1">
      <alignment horizontal="center" vertical="center" wrapText="1"/>
    </xf>
    <xf numFmtId="0" fontId="20" fillId="0" borderId="0" xfId="2" applyFont="1" applyAlignment="1">
      <alignment horizontal="center" vertical="center" wrapText="1"/>
    </xf>
  </cellXfs>
  <cellStyles count="13">
    <cellStyle name="20% - Énfasis4" xfId="10" builtinId="42"/>
    <cellStyle name="40% - Énfasis4" xfId="11" builtinId="43"/>
    <cellStyle name="Millares" xfId="5" builtinId="3"/>
    <cellStyle name="Millares [0]" xfId="4" builtinId="6"/>
    <cellStyle name="Millares 7 2 4 3 2 2 3" xfId="9" xr:uid="{22E2DF9F-CC56-4F55-8AB7-7FBB7CCD1641}"/>
    <cellStyle name="Normal" xfId="0" builtinId="0"/>
    <cellStyle name="Normal 2" xfId="2" xr:uid="{A52E2963-7B80-1849-B9DC-0F2E53340515}"/>
    <cellStyle name="Normal 3" xfId="7" xr:uid="{2C55368D-5EAD-C241-9412-A374B235CD58}"/>
    <cellStyle name="Normal 4" xfId="12" xr:uid="{C94D16B5-344C-4D9A-A157-E86D2883AF4E}"/>
    <cellStyle name="Normal_EVALUACION GESTION  CALDAS A 31-MAR-06" xfId="3" xr:uid="{1420B912-A82E-C849-97B0-07080E2120E6}"/>
    <cellStyle name="Porcentaje" xfId="1" builtinId="5"/>
    <cellStyle name="Porcentaje 2" xfId="8" xr:uid="{8FCD5EBF-1199-D944-BF4C-D05F837BA9C5}"/>
    <cellStyle name="Porcentual 2" xfId="6" xr:uid="{788E5F4B-69A1-F94A-9800-63A651F0C015}"/>
  </cellStyles>
  <dxfs count="0"/>
  <tableStyles count="0" defaultTableStyle="TableStyleMedium2" defaultPivotStyle="PivotStyleLight16"/>
  <colors>
    <mruColors>
      <color rgb="FF6699FF"/>
      <color rgb="FFCC99FF"/>
      <color rgb="FFCC66FF"/>
      <color rgb="FFEB6E19"/>
      <color rgb="FFC65A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85725</xdr:rowOff>
    </xdr:from>
    <xdr:to>
      <xdr:col>2</xdr:col>
      <xdr:colOff>420943</xdr:colOff>
      <xdr:row>3</xdr:row>
      <xdr:rowOff>53304</xdr:rowOff>
    </xdr:to>
    <xdr:pic>
      <xdr:nvPicPr>
        <xdr:cNvPr id="3" name="Imagen 2" descr="Logotipo&#10;&#10;Descripción generada automáticamente">
          <a:extLst>
            <a:ext uri="{FF2B5EF4-FFF2-40B4-BE49-F238E27FC236}">
              <a16:creationId xmlns:a16="http://schemas.microsoft.com/office/drawing/2014/main" id="{2E7B4D3A-6764-2577-62EA-570124F2A4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0" y="514350"/>
          <a:ext cx="1431290" cy="6203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B140-9471-4EE3-AC7A-6D7F59B0AEBC}">
  <dimension ref="B3:F22"/>
  <sheetViews>
    <sheetView topLeftCell="A14" workbookViewId="0">
      <selection activeCell="D20" sqref="D20"/>
    </sheetView>
  </sheetViews>
  <sheetFormatPr baseColWidth="10" defaultColWidth="11" defaultRowHeight="18" x14ac:dyDescent="0.2"/>
  <cols>
    <col min="1" max="1" width="11" style="11"/>
    <col min="2" max="2" width="20.5" style="10" customWidth="1"/>
    <col min="3" max="3" width="26.1640625" style="10" customWidth="1"/>
    <col min="4" max="4" width="21.1640625" style="10" customWidth="1"/>
    <col min="5" max="5" width="11" style="10"/>
    <col min="6" max="6" width="26.6640625" style="10" customWidth="1"/>
    <col min="7" max="16384" width="11" style="11"/>
  </cols>
  <sheetData>
    <row r="3" spans="2:6" s="8" customFormat="1" x14ac:dyDescent="0.2">
      <c r="B3" s="7" t="s">
        <v>0</v>
      </c>
      <c r="C3" s="7" t="s">
        <v>1</v>
      </c>
      <c r="D3" s="7" t="s">
        <v>2</v>
      </c>
      <c r="E3" s="7" t="s">
        <v>3</v>
      </c>
      <c r="F3" s="7" t="s">
        <v>4</v>
      </c>
    </row>
    <row r="4" spans="2:6" ht="192" x14ac:dyDescent="0.2">
      <c r="B4" s="9" t="s">
        <v>5</v>
      </c>
      <c r="C4" s="10" t="s">
        <v>6</v>
      </c>
      <c r="D4" s="10" t="s">
        <v>7</v>
      </c>
      <c r="E4" s="10" t="s">
        <v>8</v>
      </c>
      <c r="F4" s="1" t="s">
        <v>9</v>
      </c>
    </row>
    <row r="5" spans="2:6" ht="176" x14ac:dyDescent="0.2">
      <c r="B5" s="9" t="s">
        <v>10</v>
      </c>
      <c r="C5" s="10" t="s">
        <v>11</v>
      </c>
      <c r="D5" s="10" t="s">
        <v>12</v>
      </c>
      <c r="E5" s="10" t="s">
        <v>13</v>
      </c>
      <c r="F5" s="1" t="s">
        <v>14</v>
      </c>
    </row>
    <row r="6" spans="2:6" ht="64" x14ac:dyDescent="0.2">
      <c r="B6" s="9" t="s">
        <v>15</v>
      </c>
      <c r="D6" s="10" t="s">
        <v>16</v>
      </c>
      <c r="E6" s="10" t="s">
        <v>17</v>
      </c>
      <c r="F6" s="2" t="s">
        <v>18</v>
      </c>
    </row>
    <row r="7" spans="2:6" ht="64" x14ac:dyDescent="0.2">
      <c r="B7" s="10" t="s">
        <v>19</v>
      </c>
      <c r="D7" s="10" t="s">
        <v>20</v>
      </c>
      <c r="E7" s="10" t="s">
        <v>21</v>
      </c>
      <c r="F7" s="2" t="s">
        <v>22</v>
      </c>
    </row>
    <row r="8" spans="2:6" ht="64" x14ac:dyDescent="0.2">
      <c r="D8" s="10" t="s">
        <v>23</v>
      </c>
      <c r="E8" s="10" t="s">
        <v>24</v>
      </c>
      <c r="F8" s="2" t="s">
        <v>25</v>
      </c>
    </row>
    <row r="9" spans="2:6" ht="64" x14ac:dyDescent="0.2">
      <c r="D9" s="10" t="s">
        <v>26</v>
      </c>
      <c r="E9" s="10" t="s">
        <v>27</v>
      </c>
      <c r="F9" s="3" t="s">
        <v>28</v>
      </c>
    </row>
    <row r="10" spans="2:6" ht="96" x14ac:dyDescent="0.2">
      <c r="D10" s="10" t="s">
        <v>29</v>
      </c>
      <c r="E10" s="10" t="s">
        <v>30</v>
      </c>
      <c r="F10" s="3" t="s">
        <v>31</v>
      </c>
    </row>
    <row r="11" spans="2:6" ht="64" x14ac:dyDescent="0.2">
      <c r="D11" s="10" t="s">
        <v>32</v>
      </c>
      <c r="F11" s="3" t="s">
        <v>33</v>
      </c>
    </row>
    <row r="12" spans="2:6" ht="64" x14ac:dyDescent="0.2">
      <c r="D12" s="10" t="s">
        <v>34</v>
      </c>
      <c r="F12" s="3" t="s">
        <v>35</v>
      </c>
    </row>
    <row r="13" spans="2:6" x14ac:dyDescent="0.2">
      <c r="D13" s="10" t="s">
        <v>36</v>
      </c>
      <c r="F13" s="3" t="s">
        <v>37</v>
      </c>
    </row>
    <row r="14" spans="2:6" ht="48" x14ac:dyDescent="0.2">
      <c r="D14" s="10" t="s">
        <v>38</v>
      </c>
      <c r="F14" s="3" t="s">
        <v>39</v>
      </c>
    </row>
    <row r="15" spans="2:6" x14ac:dyDescent="0.2">
      <c r="D15" s="10" t="s">
        <v>40</v>
      </c>
      <c r="F15" s="3" t="s">
        <v>41</v>
      </c>
    </row>
    <row r="16" spans="2:6" x14ac:dyDescent="0.2">
      <c r="D16" s="10" t="s">
        <v>42</v>
      </c>
      <c r="F16" s="3" t="s">
        <v>43</v>
      </c>
    </row>
    <row r="17" spans="4:6" ht="32" x14ac:dyDescent="0.2">
      <c r="D17" s="10" t="s">
        <v>44</v>
      </c>
      <c r="F17" s="4" t="s">
        <v>27</v>
      </c>
    </row>
    <row r="18" spans="4:6" x14ac:dyDescent="0.2">
      <c r="D18" s="10" t="s">
        <v>45</v>
      </c>
      <c r="F18" s="5" t="s">
        <v>46</v>
      </c>
    </row>
    <row r="19" spans="4:6" ht="48" x14ac:dyDescent="0.2">
      <c r="D19" s="10" t="s">
        <v>47</v>
      </c>
      <c r="F19" s="5" t="s">
        <v>48</v>
      </c>
    </row>
    <row r="20" spans="4:6" ht="48" x14ac:dyDescent="0.2">
      <c r="D20" s="10" t="s">
        <v>49</v>
      </c>
      <c r="F20" s="5" t="s">
        <v>50</v>
      </c>
    </row>
    <row r="21" spans="4:6" ht="32" x14ac:dyDescent="0.2">
      <c r="D21" s="10" t="s">
        <v>51</v>
      </c>
      <c r="F21" s="6" t="s">
        <v>52</v>
      </c>
    </row>
    <row r="22" spans="4:6" x14ac:dyDescent="0.2">
      <c r="D22" s="10" t="s">
        <v>53</v>
      </c>
      <c r="F22" s="12" t="s">
        <v>54</v>
      </c>
    </row>
  </sheetData>
  <dataValidations count="1">
    <dataValidation type="list" allowBlank="1" showInputMessage="1" showErrorMessage="1" sqref="N6" xr:uid="{209D7E2C-A561-4B12-97C4-5DE2787EB8A6}">
      <formula1>$F$4:$F$8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E7FF8-BDED-0C4D-A5F3-BD2EF7651907}">
  <dimension ref="A1:BB644"/>
  <sheetViews>
    <sheetView tabSelected="1" topLeftCell="A4" zoomScale="70" zoomScaleNormal="70" zoomScaleSheetLayoutView="120" workbookViewId="0">
      <pane xSplit="2" ySplit="15" topLeftCell="D27" activePane="bottomRight" state="frozen"/>
      <selection pane="topRight" activeCell="C9" sqref="C9"/>
      <selection pane="bottomLeft" activeCell="A19" sqref="A19"/>
      <selection pane="bottomRight" activeCell="H28" sqref="H28"/>
    </sheetView>
  </sheetViews>
  <sheetFormatPr baseColWidth="10" defaultColWidth="10.83203125" defaultRowHeight="16" x14ac:dyDescent="0.2"/>
  <cols>
    <col min="1" max="1" width="5.6640625" style="128" customWidth="1"/>
    <col min="2" max="2" width="21.1640625" style="172" customWidth="1"/>
    <col min="3" max="3" width="42.6640625" style="173" customWidth="1"/>
    <col min="4" max="4" width="21.83203125" style="174" customWidth="1"/>
    <col min="5" max="5" width="27.6640625" style="174" customWidth="1"/>
    <col min="6" max="6" width="29" style="178" customWidth="1"/>
    <col min="7" max="7" width="16.1640625" style="178" customWidth="1"/>
    <col min="8" max="8" width="42.6640625" style="177" customWidth="1"/>
    <col min="9" max="9" width="34.1640625" style="128" customWidth="1"/>
    <col min="10" max="10" width="25.1640625" style="128" customWidth="1"/>
    <col min="11" max="11" width="10.5" style="128" customWidth="1"/>
    <col min="12" max="12" width="7.6640625" style="128" customWidth="1"/>
    <col min="13" max="13" width="10.5" style="128" customWidth="1"/>
    <col min="14" max="14" width="9.1640625" style="128" customWidth="1"/>
    <col min="15" max="15" width="10.5" style="128" customWidth="1"/>
    <col min="16" max="16" width="8.83203125" style="128" customWidth="1"/>
    <col min="17" max="17" width="10.5" style="128" customWidth="1"/>
    <col min="18" max="18" width="8" style="128" customWidth="1"/>
    <col min="19" max="19" width="50.5" style="177" customWidth="1"/>
    <col min="20" max="20" width="33.1640625" style="177" customWidth="1"/>
    <col min="21" max="21" width="33.83203125" style="128" customWidth="1"/>
    <col min="22" max="16384" width="10.83203125" style="128"/>
  </cols>
  <sheetData>
    <row r="1" spans="1:54" s="19" customFormat="1" ht="17" thickBot="1" x14ac:dyDescent="0.25">
      <c r="A1" s="13"/>
      <c r="B1" s="14"/>
      <c r="C1" s="15"/>
      <c r="D1" s="14"/>
      <c r="E1" s="14"/>
      <c r="F1" s="14"/>
      <c r="G1" s="14"/>
      <c r="H1" s="14"/>
      <c r="I1" s="14"/>
      <c r="J1" s="14"/>
      <c r="K1" s="14"/>
      <c r="L1" s="16"/>
      <c r="M1" s="14"/>
      <c r="N1" s="16"/>
      <c r="O1" s="14"/>
      <c r="P1" s="16"/>
      <c r="Q1" s="14"/>
      <c r="R1" s="16"/>
      <c r="S1" s="33"/>
      <c r="T1" s="14"/>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row>
    <row r="2" spans="1:54" s="19" customFormat="1" x14ac:dyDescent="0.2">
      <c r="A2" s="13"/>
      <c r="B2" s="193"/>
      <c r="C2" s="194"/>
      <c r="D2" s="20"/>
      <c r="E2" s="199"/>
      <c r="F2" s="199"/>
      <c r="G2" s="200"/>
      <c r="H2" s="199"/>
      <c r="I2" s="199"/>
      <c r="J2" s="199"/>
      <c r="K2" s="199"/>
      <c r="L2" s="199"/>
      <c r="M2" s="199"/>
      <c r="N2" s="199"/>
      <c r="O2" s="199"/>
      <c r="P2" s="199"/>
      <c r="Q2" s="199"/>
      <c r="R2" s="199"/>
      <c r="S2" s="199"/>
      <c r="T2" s="199"/>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row>
    <row r="3" spans="1:54" s="19" customFormat="1" x14ac:dyDescent="0.2">
      <c r="A3" s="13"/>
      <c r="B3" s="195"/>
      <c r="C3" s="196"/>
      <c r="D3" s="14"/>
      <c r="E3" s="201"/>
      <c r="F3" s="201"/>
      <c r="G3" s="202"/>
      <c r="H3" s="201"/>
      <c r="I3" s="201"/>
      <c r="J3" s="201"/>
      <c r="K3" s="201"/>
      <c r="L3" s="201"/>
      <c r="M3" s="201"/>
      <c r="N3" s="201"/>
      <c r="O3" s="201"/>
      <c r="P3" s="201"/>
      <c r="Q3" s="201"/>
      <c r="R3" s="201"/>
      <c r="S3" s="201"/>
      <c r="T3" s="201"/>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row>
    <row r="4" spans="1:54" s="19" customFormat="1" x14ac:dyDescent="0.2">
      <c r="A4" s="13"/>
      <c r="B4" s="195"/>
      <c r="C4" s="196"/>
      <c r="D4" s="14"/>
      <c r="E4" s="203"/>
      <c r="F4" s="203"/>
      <c r="G4" s="204"/>
      <c r="H4" s="203"/>
      <c r="I4" s="203"/>
      <c r="J4" s="203"/>
      <c r="K4" s="203"/>
      <c r="L4" s="203"/>
      <c r="M4" s="203"/>
      <c r="N4" s="203"/>
      <c r="O4" s="203"/>
      <c r="P4" s="203"/>
      <c r="Q4" s="203"/>
      <c r="R4" s="203"/>
      <c r="S4" s="203"/>
      <c r="T4" s="203"/>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row>
    <row r="5" spans="1:54" s="19" customFormat="1" x14ac:dyDescent="0.2">
      <c r="A5" s="13"/>
      <c r="B5" s="195"/>
      <c r="C5" s="196"/>
      <c r="D5" s="14"/>
      <c r="E5" s="203" t="s">
        <v>55</v>
      </c>
      <c r="F5" s="203"/>
      <c r="G5" s="204"/>
      <c r="H5" s="203"/>
      <c r="I5" s="203"/>
      <c r="J5" s="203"/>
      <c r="K5" s="203"/>
      <c r="L5" s="203"/>
      <c r="M5" s="203"/>
      <c r="N5" s="203"/>
      <c r="O5" s="203"/>
      <c r="P5" s="203"/>
      <c r="Q5" s="203"/>
      <c r="R5" s="203"/>
      <c r="S5" s="203"/>
      <c r="T5" s="203"/>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row>
    <row r="6" spans="1:54" s="19" customFormat="1" x14ac:dyDescent="0.2">
      <c r="A6" s="13"/>
      <c r="B6" s="195"/>
      <c r="C6" s="196"/>
      <c r="D6" s="14"/>
      <c r="E6" s="203" t="s">
        <v>56</v>
      </c>
      <c r="F6" s="203"/>
      <c r="G6" s="204"/>
      <c r="H6" s="203"/>
      <c r="I6" s="203"/>
      <c r="J6" s="203"/>
      <c r="K6" s="203"/>
      <c r="L6" s="203"/>
      <c r="M6" s="203"/>
      <c r="N6" s="203"/>
      <c r="O6" s="203"/>
      <c r="P6" s="203"/>
      <c r="Q6" s="203"/>
      <c r="R6" s="203"/>
      <c r="S6" s="203"/>
      <c r="T6" s="203"/>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1:54" s="19" customFormat="1" ht="17" thickBot="1" x14ac:dyDescent="0.25">
      <c r="A7" s="13"/>
      <c r="B7" s="197"/>
      <c r="C7" s="198"/>
      <c r="D7" s="21"/>
      <c r="E7" s="21"/>
      <c r="F7" s="22"/>
      <c r="G7" s="21"/>
      <c r="H7" s="21"/>
      <c r="I7" s="21"/>
      <c r="J7" s="21"/>
      <c r="K7" s="21"/>
      <c r="L7" s="21"/>
      <c r="M7" s="21"/>
      <c r="N7" s="21"/>
      <c r="O7" s="21"/>
      <c r="P7" s="21"/>
      <c r="Q7" s="21"/>
      <c r="R7" s="21"/>
      <c r="S7" s="34"/>
      <c r="T7" s="21"/>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row>
    <row r="8" spans="1:54" s="19" customFormat="1" ht="17" thickBot="1" x14ac:dyDescent="0.25">
      <c r="A8" s="13"/>
      <c r="B8" s="14"/>
      <c r="C8" s="23"/>
      <c r="D8" s="14"/>
      <c r="E8" s="14"/>
      <c r="F8" s="14"/>
      <c r="G8" s="24"/>
      <c r="H8" s="25"/>
      <c r="I8" s="24"/>
      <c r="J8" s="24"/>
      <c r="K8" s="25"/>
      <c r="L8" s="26"/>
      <c r="M8" s="14"/>
      <c r="N8" s="26"/>
      <c r="O8" s="14"/>
      <c r="P8" s="16"/>
      <c r="Q8" s="14"/>
      <c r="R8" s="16"/>
      <c r="S8" s="33"/>
      <c r="T8" s="14"/>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row>
    <row r="9" spans="1:54" s="19" customFormat="1" ht="17" thickBot="1" x14ac:dyDescent="0.25">
      <c r="A9" s="13"/>
      <c r="B9" s="190" t="s">
        <v>57</v>
      </c>
      <c r="C9" s="191"/>
      <c r="D9" s="191"/>
      <c r="E9" s="191"/>
      <c r="F9" s="192"/>
      <c r="G9" s="188" t="s">
        <v>58</v>
      </c>
      <c r="H9" s="189"/>
      <c r="I9" s="189"/>
      <c r="J9" s="189"/>
      <c r="K9" s="189"/>
      <c r="L9" s="189"/>
      <c r="M9" s="189"/>
      <c r="N9" s="189"/>
      <c r="O9" s="189"/>
      <c r="P9" s="189"/>
      <c r="Q9" s="189"/>
      <c r="R9" s="189"/>
      <c r="S9" s="189"/>
      <c r="T9" s="189"/>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1:54" s="19" customFormat="1" ht="17" thickBot="1" x14ac:dyDescent="0.25">
      <c r="A10" s="13"/>
      <c r="B10" s="190" t="s">
        <v>59</v>
      </c>
      <c r="C10" s="191"/>
      <c r="D10" s="191"/>
      <c r="E10" s="191"/>
      <c r="F10" s="192"/>
      <c r="G10" s="188" t="s">
        <v>60</v>
      </c>
      <c r="H10" s="189"/>
      <c r="I10" s="189"/>
      <c r="J10" s="189"/>
      <c r="K10" s="189"/>
      <c r="L10" s="189"/>
      <c r="M10" s="189"/>
      <c r="N10" s="189"/>
      <c r="O10" s="189"/>
      <c r="P10" s="189"/>
      <c r="Q10" s="189"/>
      <c r="R10" s="189"/>
      <c r="S10" s="189"/>
      <c r="T10" s="189"/>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row>
    <row r="11" spans="1:54" s="19" customFormat="1" ht="17" thickBot="1" x14ac:dyDescent="0.25">
      <c r="A11" s="13"/>
      <c r="B11" s="190" t="s">
        <v>61</v>
      </c>
      <c r="C11" s="191"/>
      <c r="D11" s="191"/>
      <c r="E11" s="191"/>
      <c r="F11" s="192"/>
      <c r="G11" s="188" t="s">
        <v>62</v>
      </c>
      <c r="H11" s="189"/>
      <c r="I11" s="189"/>
      <c r="J11" s="189"/>
      <c r="K11" s="189"/>
      <c r="L11" s="189"/>
      <c r="M11" s="189"/>
      <c r="N11" s="189"/>
      <c r="O11" s="189"/>
      <c r="P11" s="189"/>
      <c r="Q11" s="189"/>
      <c r="R11" s="189"/>
      <c r="S11" s="189"/>
      <c r="T11" s="189"/>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row>
    <row r="12" spans="1:54" s="19" customFormat="1" ht="17" thickBot="1" x14ac:dyDescent="0.25">
      <c r="A12" s="13"/>
      <c r="B12" s="190" t="s">
        <v>63</v>
      </c>
      <c r="C12" s="191"/>
      <c r="D12" s="191"/>
      <c r="E12" s="191"/>
      <c r="F12" s="192"/>
      <c r="G12" s="188">
        <v>2025</v>
      </c>
      <c r="H12" s="189"/>
      <c r="I12" s="189"/>
      <c r="J12" s="189"/>
      <c r="K12" s="189"/>
      <c r="L12" s="189"/>
      <c r="M12" s="189"/>
      <c r="N12" s="189"/>
      <c r="O12" s="189"/>
      <c r="P12" s="189"/>
      <c r="Q12" s="189"/>
      <c r="R12" s="189"/>
      <c r="S12" s="189"/>
      <c r="T12" s="189"/>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row>
    <row r="13" spans="1:54" s="19" customFormat="1" x14ac:dyDescent="0.2">
      <c r="A13" s="13"/>
      <c r="B13" s="17"/>
      <c r="C13" s="27"/>
      <c r="D13" s="17"/>
      <c r="E13" s="17"/>
      <c r="F13" s="17"/>
      <c r="G13" s="14"/>
      <c r="H13" s="14"/>
      <c r="I13" s="14"/>
      <c r="J13" s="14"/>
      <c r="K13" s="14"/>
      <c r="L13" s="26"/>
      <c r="M13" s="14"/>
      <c r="N13" s="26"/>
      <c r="O13" s="14"/>
      <c r="P13" s="26"/>
      <c r="Q13" s="14"/>
      <c r="R13" s="26"/>
      <c r="S13" s="33"/>
      <c r="T13" s="14"/>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row>
    <row r="14" spans="1:54" s="19" customFormat="1" x14ac:dyDescent="0.2">
      <c r="A14" s="13"/>
      <c r="B14" s="180" t="s">
        <v>64</v>
      </c>
      <c r="C14" s="181"/>
      <c r="D14" s="182"/>
      <c r="E14" s="180" t="s">
        <v>65</v>
      </c>
      <c r="F14" s="181"/>
      <c r="G14" s="181"/>
      <c r="H14" s="181"/>
      <c r="I14" s="181"/>
      <c r="J14" s="181"/>
      <c r="K14" s="181"/>
      <c r="L14" s="181"/>
      <c r="M14" s="181"/>
      <c r="N14" s="181"/>
      <c r="O14" s="181"/>
      <c r="P14" s="181"/>
      <c r="Q14" s="181"/>
      <c r="R14" s="181"/>
      <c r="S14" s="182"/>
      <c r="T14" s="2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row>
    <row r="15" spans="1:54" s="19" customFormat="1" x14ac:dyDescent="0.2">
      <c r="A15" s="13"/>
      <c r="B15" s="180" t="s">
        <v>66</v>
      </c>
      <c r="C15" s="181"/>
      <c r="D15" s="182"/>
      <c r="E15" s="183" t="s">
        <v>67</v>
      </c>
      <c r="F15" s="184"/>
      <c r="G15" s="184"/>
      <c r="H15" s="184"/>
      <c r="I15" s="184"/>
      <c r="J15" s="184"/>
      <c r="K15" s="184"/>
      <c r="L15" s="184"/>
      <c r="M15" s="184"/>
      <c r="N15" s="184"/>
      <c r="O15" s="184"/>
      <c r="P15" s="184"/>
      <c r="Q15" s="184"/>
      <c r="R15" s="184"/>
      <c r="S15" s="184"/>
      <c r="T15" s="29"/>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row>
    <row r="16" spans="1:54" s="19" customFormat="1" x14ac:dyDescent="0.2">
      <c r="A16" s="14"/>
      <c r="B16" s="179" t="s">
        <v>68</v>
      </c>
      <c r="C16" s="179" t="s">
        <v>69</v>
      </c>
      <c r="D16" s="185" t="s">
        <v>70</v>
      </c>
      <c r="E16" s="179" t="s">
        <v>2</v>
      </c>
      <c r="F16" s="179" t="s">
        <v>3</v>
      </c>
      <c r="G16" s="179" t="s">
        <v>4</v>
      </c>
      <c r="H16" s="179" t="s">
        <v>71</v>
      </c>
      <c r="I16" s="179" t="s">
        <v>72</v>
      </c>
      <c r="J16" s="179" t="s">
        <v>73</v>
      </c>
      <c r="K16" s="179" t="s">
        <v>74</v>
      </c>
      <c r="L16" s="179"/>
      <c r="M16" s="179"/>
      <c r="N16" s="179"/>
      <c r="O16" s="179"/>
      <c r="P16" s="179"/>
      <c r="Q16" s="179"/>
      <c r="R16" s="179"/>
      <c r="S16" s="179" t="s">
        <v>75</v>
      </c>
      <c r="T16" s="179" t="s">
        <v>76</v>
      </c>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row>
    <row r="17" spans="1:54" s="19" customFormat="1" x14ac:dyDescent="0.2">
      <c r="A17" s="14"/>
      <c r="B17" s="179"/>
      <c r="C17" s="179"/>
      <c r="D17" s="186"/>
      <c r="E17" s="179"/>
      <c r="F17" s="179"/>
      <c r="G17" s="179"/>
      <c r="H17" s="179"/>
      <c r="I17" s="179"/>
      <c r="J17" s="179"/>
      <c r="K17" s="179" t="s">
        <v>77</v>
      </c>
      <c r="L17" s="179"/>
      <c r="M17" s="179" t="s">
        <v>78</v>
      </c>
      <c r="N17" s="179"/>
      <c r="O17" s="179" t="s">
        <v>79</v>
      </c>
      <c r="P17" s="179"/>
      <c r="Q17" s="179" t="s">
        <v>80</v>
      </c>
      <c r="R17" s="179"/>
      <c r="S17" s="179"/>
      <c r="T17" s="179"/>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row>
    <row r="18" spans="1:54" s="19" customFormat="1" ht="17" x14ac:dyDescent="0.2">
      <c r="A18" s="14"/>
      <c r="B18" s="179"/>
      <c r="C18" s="179"/>
      <c r="D18" s="187"/>
      <c r="E18" s="179"/>
      <c r="F18" s="179"/>
      <c r="G18" s="179"/>
      <c r="H18" s="179"/>
      <c r="I18" s="179"/>
      <c r="J18" s="179"/>
      <c r="K18" s="30" t="s">
        <v>81</v>
      </c>
      <c r="L18" s="31" t="s">
        <v>82</v>
      </c>
      <c r="M18" s="30" t="s">
        <v>81</v>
      </c>
      <c r="N18" s="31" t="s">
        <v>82</v>
      </c>
      <c r="O18" s="30" t="s">
        <v>81</v>
      </c>
      <c r="P18" s="31" t="s">
        <v>82</v>
      </c>
      <c r="Q18" s="30" t="s">
        <v>81</v>
      </c>
      <c r="R18" s="31" t="s">
        <v>82</v>
      </c>
      <c r="S18" s="179"/>
      <c r="T18" s="179"/>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row>
    <row r="19" spans="1:54" ht="119" x14ac:dyDescent="0.2">
      <c r="B19" s="129" t="s">
        <v>19</v>
      </c>
      <c r="C19" s="130" t="s">
        <v>11</v>
      </c>
      <c r="D19" s="131"/>
      <c r="E19" s="129" t="s">
        <v>16</v>
      </c>
      <c r="F19" s="132" t="s">
        <v>8</v>
      </c>
      <c r="G19" s="132" t="s">
        <v>14</v>
      </c>
      <c r="H19" s="133" t="s">
        <v>83</v>
      </c>
      <c r="I19" s="133" t="s">
        <v>84</v>
      </c>
      <c r="J19" s="97">
        <v>1</v>
      </c>
      <c r="K19" s="134"/>
      <c r="L19" s="97">
        <v>0.25</v>
      </c>
      <c r="M19" s="134"/>
      <c r="N19" s="97">
        <v>0.5</v>
      </c>
      <c r="O19" s="135"/>
      <c r="P19" s="97">
        <v>0.75</v>
      </c>
      <c r="Q19" s="135"/>
      <c r="R19" s="97">
        <v>1</v>
      </c>
      <c r="S19" s="133" t="s">
        <v>3487</v>
      </c>
      <c r="T19" s="129" t="s">
        <v>86</v>
      </c>
    </row>
    <row r="20" spans="1:54" ht="119" x14ac:dyDescent="0.2">
      <c r="B20" s="129" t="s">
        <v>19</v>
      </c>
      <c r="C20" s="136" t="s">
        <v>11</v>
      </c>
      <c r="D20" s="131"/>
      <c r="E20" s="129" t="s">
        <v>44</v>
      </c>
      <c r="F20" s="132" t="s">
        <v>17</v>
      </c>
      <c r="G20" s="132" t="s">
        <v>28</v>
      </c>
      <c r="H20" s="137" t="s">
        <v>87</v>
      </c>
      <c r="I20" s="137" t="s">
        <v>88</v>
      </c>
      <c r="J20" s="97">
        <v>1</v>
      </c>
      <c r="K20" s="135"/>
      <c r="L20" s="97">
        <v>0.1</v>
      </c>
      <c r="M20" s="135"/>
      <c r="N20" s="97">
        <v>0.25</v>
      </c>
      <c r="O20" s="135"/>
      <c r="P20" s="97">
        <v>0.6</v>
      </c>
      <c r="Q20" s="135"/>
      <c r="R20" s="97">
        <v>1</v>
      </c>
      <c r="S20" s="133" t="s">
        <v>89</v>
      </c>
      <c r="T20" s="129"/>
    </row>
    <row r="21" spans="1:54" ht="372" x14ac:dyDescent="0.2">
      <c r="B21" s="129" t="s">
        <v>19</v>
      </c>
      <c r="C21" s="130" t="s">
        <v>11</v>
      </c>
      <c r="D21" s="131"/>
      <c r="E21" s="129" t="s">
        <v>45</v>
      </c>
      <c r="F21" s="132" t="s">
        <v>24</v>
      </c>
      <c r="G21" s="132" t="s">
        <v>46</v>
      </c>
      <c r="H21" s="132" t="s">
        <v>3544</v>
      </c>
      <c r="I21" s="132" t="s">
        <v>3545</v>
      </c>
      <c r="J21" s="138">
        <v>1758</v>
      </c>
      <c r="K21" s="139"/>
      <c r="L21" s="97">
        <v>0</v>
      </c>
      <c r="M21" s="139"/>
      <c r="N21" s="140">
        <v>0.5</v>
      </c>
      <c r="O21" s="139"/>
      <c r="P21" s="140">
        <v>0.75</v>
      </c>
      <c r="Q21" s="139">
        <v>1758</v>
      </c>
      <c r="R21" s="140">
        <v>1</v>
      </c>
      <c r="S21" s="141" t="s">
        <v>3548</v>
      </c>
      <c r="T21" s="129" t="s">
        <v>3549</v>
      </c>
      <c r="U21" s="142"/>
    </row>
    <row r="22" spans="1:54" ht="372" x14ac:dyDescent="0.2">
      <c r="B22" s="129" t="s">
        <v>19</v>
      </c>
      <c r="C22" s="130" t="s">
        <v>11</v>
      </c>
      <c r="D22" s="131"/>
      <c r="E22" s="129" t="s">
        <v>45</v>
      </c>
      <c r="F22" s="132" t="s">
        <v>24</v>
      </c>
      <c r="G22" s="132" t="s">
        <v>46</v>
      </c>
      <c r="H22" s="132" t="s">
        <v>3546</v>
      </c>
      <c r="I22" s="132" t="s">
        <v>3547</v>
      </c>
      <c r="J22" s="143">
        <v>1</v>
      </c>
      <c r="K22" s="139"/>
      <c r="L22" s="97">
        <v>0</v>
      </c>
      <c r="M22" s="139"/>
      <c r="N22" s="140">
        <v>0.5</v>
      </c>
      <c r="O22" s="139"/>
      <c r="P22" s="140">
        <v>0.75</v>
      </c>
      <c r="Q22" s="139"/>
      <c r="R22" s="140">
        <v>1</v>
      </c>
      <c r="S22" s="141" t="s">
        <v>3548</v>
      </c>
      <c r="T22" s="129" t="s">
        <v>3550</v>
      </c>
    </row>
    <row r="23" spans="1:54" s="144" customFormat="1" ht="119" x14ac:dyDescent="0.2">
      <c r="B23" s="129" t="s">
        <v>19</v>
      </c>
      <c r="C23" s="130" t="s">
        <v>11</v>
      </c>
      <c r="D23" s="131"/>
      <c r="E23" s="129" t="s">
        <v>47</v>
      </c>
      <c r="F23" s="132" t="s">
        <v>17</v>
      </c>
      <c r="G23" s="132" t="s">
        <v>31</v>
      </c>
      <c r="H23" s="133" t="s">
        <v>91</v>
      </c>
      <c r="I23" s="133" t="s">
        <v>92</v>
      </c>
      <c r="J23" s="97">
        <v>1</v>
      </c>
      <c r="K23" s="134"/>
      <c r="L23" s="97">
        <v>0.25</v>
      </c>
      <c r="M23" s="134"/>
      <c r="N23" s="97">
        <v>0.5</v>
      </c>
      <c r="O23" s="135"/>
      <c r="P23" s="97">
        <v>0.75</v>
      </c>
      <c r="Q23" s="135"/>
      <c r="R23" s="97">
        <v>1</v>
      </c>
      <c r="S23" s="133" t="s">
        <v>89</v>
      </c>
      <c r="T23" s="145"/>
    </row>
    <row r="24" spans="1:54" ht="119" x14ac:dyDescent="0.2">
      <c r="B24" s="129" t="s">
        <v>19</v>
      </c>
      <c r="C24" s="130" t="s">
        <v>11</v>
      </c>
      <c r="D24" s="131"/>
      <c r="E24" s="129" t="s">
        <v>16</v>
      </c>
      <c r="F24" s="132" t="s">
        <v>8</v>
      </c>
      <c r="G24" s="132" t="s">
        <v>9</v>
      </c>
      <c r="H24" s="133" t="s">
        <v>93</v>
      </c>
      <c r="I24" s="133" t="s">
        <v>94</v>
      </c>
      <c r="J24" s="97">
        <v>1</v>
      </c>
      <c r="K24" s="134"/>
      <c r="L24" s="97">
        <v>0.25</v>
      </c>
      <c r="M24" s="134"/>
      <c r="N24" s="97">
        <v>0.5</v>
      </c>
      <c r="O24" s="135"/>
      <c r="P24" s="97">
        <v>0.75</v>
      </c>
      <c r="Q24" s="135"/>
      <c r="R24" s="97">
        <v>1</v>
      </c>
      <c r="S24" s="133" t="s">
        <v>3488</v>
      </c>
      <c r="T24" s="129"/>
    </row>
    <row r="25" spans="1:54" ht="119" x14ac:dyDescent="0.2">
      <c r="B25" s="146" t="s">
        <v>19</v>
      </c>
      <c r="C25" s="147" t="s">
        <v>11</v>
      </c>
      <c r="D25" s="148"/>
      <c r="E25" s="146" t="s">
        <v>7</v>
      </c>
      <c r="F25" s="149" t="s">
        <v>13</v>
      </c>
      <c r="G25" s="149" t="s">
        <v>18</v>
      </c>
      <c r="H25" s="149" t="s">
        <v>3554</v>
      </c>
      <c r="I25" s="149" t="s">
        <v>3555</v>
      </c>
      <c r="J25" s="150">
        <v>154</v>
      </c>
      <c r="K25" s="151">
        <f>+J25</f>
        <v>154</v>
      </c>
      <c r="L25" s="152">
        <f>+K25/J25</f>
        <v>1</v>
      </c>
      <c r="M25" s="150">
        <f>+J25</f>
        <v>154</v>
      </c>
      <c r="N25" s="152">
        <f>+M25/J25</f>
        <v>1</v>
      </c>
      <c r="O25" s="150">
        <f>+J25</f>
        <v>154</v>
      </c>
      <c r="P25" s="152">
        <f>+O25/J25</f>
        <v>1</v>
      </c>
      <c r="Q25" s="150">
        <f>+J25</f>
        <v>154</v>
      </c>
      <c r="R25" s="152">
        <f>+Q25/J25</f>
        <v>1</v>
      </c>
      <c r="S25" s="149" t="s">
        <v>100</v>
      </c>
      <c r="T25" s="129"/>
    </row>
    <row r="26" spans="1:54" ht="119" x14ac:dyDescent="0.2">
      <c r="B26" s="129" t="s">
        <v>19</v>
      </c>
      <c r="C26" s="130" t="s">
        <v>11</v>
      </c>
      <c r="D26" s="131"/>
      <c r="E26" s="129" t="s">
        <v>7</v>
      </c>
      <c r="F26" s="132" t="s">
        <v>13</v>
      </c>
      <c r="G26" s="132" t="s">
        <v>22</v>
      </c>
      <c r="H26" s="149" t="s">
        <v>3556</v>
      </c>
      <c r="I26" s="149" t="s">
        <v>3557</v>
      </c>
      <c r="J26" s="150">
        <v>12</v>
      </c>
      <c r="K26" s="151">
        <v>3</v>
      </c>
      <c r="L26" s="152">
        <v>0</v>
      </c>
      <c r="M26" s="150">
        <v>6</v>
      </c>
      <c r="N26" s="152">
        <v>0</v>
      </c>
      <c r="O26" s="150">
        <v>9</v>
      </c>
      <c r="P26" s="152">
        <v>0</v>
      </c>
      <c r="Q26" s="150">
        <v>12</v>
      </c>
      <c r="R26" s="152">
        <v>1</v>
      </c>
      <c r="S26" s="149" t="s">
        <v>97</v>
      </c>
      <c r="T26" s="129"/>
    </row>
    <row r="27" spans="1:54" ht="119" x14ac:dyDescent="0.2">
      <c r="B27" s="129" t="s">
        <v>19</v>
      </c>
      <c r="C27" s="130" t="s">
        <v>11</v>
      </c>
      <c r="D27" s="131"/>
      <c r="E27" s="129" t="s">
        <v>7</v>
      </c>
      <c r="F27" s="132" t="s">
        <v>13</v>
      </c>
      <c r="G27" s="132" t="s">
        <v>22</v>
      </c>
      <c r="H27" s="149" t="s">
        <v>3558</v>
      </c>
      <c r="I27" s="149" t="s">
        <v>3559</v>
      </c>
      <c r="J27" s="150">
        <v>2</v>
      </c>
      <c r="K27" s="151"/>
      <c r="L27" s="152">
        <v>0</v>
      </c>
      <c r="M27" s="150"/>
      <c r="N27" s="152">
        <v>0</v>
      </c>
      <c r="O27" s="150"/>
      <c r="P27" s="152">
        <v>0</v>
      </c>
      <c r="Q27" s="150">
        <v>2</v>
      </c>
      <c r="R27" s="152">
        <v>1</v>
      </c>
      <c r="S27" s="149" t="s">
        <v>97</v>
      </c>
      <c r="T27" s="129"/>
    </row>
    <row r="28" spans="1:54" ht="119" x14ac:dyDescent="0.2">
      <c r="B28" s="129" t="s">
        <v>19</v>
      </c>
      <c r="C28" s="130" t="s">
        <v>11</v>
      </c>
      <c r="D28" s="131"/>
      <c r="E28" s="129" t="s">
        <v>7</v>
      </c>
      <c r="F28" s="132" t="s">
        <v>13</v>
      </c>
      <c r="G28" s="132" t="s">
        <v>22</v>
      </c>
      <c r="H28" s="133" t="s">
        <v>95</v>
      </c>
      <c r="I28" s="133" t="s">
        <v>96</v>
      </c>
      <c r="J28" s="153">
        <v>1</v>
      </c>
      <c r="K28" s="134"/>
      <c r="L28" s="97">
        <v>0.4</v>
      </c>
      <c r="M28" s="134"/>
      <c r="N28" s="97">
        <v>0.6</v>
      </c>
      <c r="O28" s="135"/>
      <c r="P28" s="97">
        <v>0.8</v>
      </c>
      <c r="Q28" s="135"/>
      <c r="R28" s="97">
        <v>1</v>
      </c>
      <c r="S28" s="133" t="s">
        <v>97</v>
      </c>
      <c r="T28" s="129"/>
    </row>
    <row r="29" spans="1:54" ht="119" x14ac:dyDescent="0.2">
      <c r="B29" s="129" t="s">
        <v>19</v>
      </c>
      <c r="C29" s="130" t="s">
        <v>11</v>
      </c>
      <c r="D29" s="131"/>
      <c r="E29" s="129" t="s">
        <v>7</v>
      </c>
      <c r="F29" s="132" t="s">
        <v>17</v>
      </c>
      <c r="G29" s="132" t="s">
        <v>28</v>
      </c>
      <c r="H29" s="133" t="s">
        <v>98</v>
      </c>
      <c r="I29" s="133" t="s">
        <v>99</v>
      </c>
      <c r="J29" s="153">
        <v>1</v>
      </c>
      <c r="K29" s="134"/>
      <c r="L29" s="97">
        <v>0.25</v>
      </c>
      <c r="M29" s="134"/>
      <c r="N29" s="97">
        <v>0.5</v>
      </c>
      <c r="O29" s="135"/>
      <c r="P29" s="97">
        <v>0.75</v>
      </c>
      <c r="Q29" s="135"/>
      <c r="R29" s="97">
        <v>1</v>
      </c>
      <c r="S29" s="132" t="s">
        <v>100</v>
      </c>
      <c r="T29" s="154"/>
    </row>
    <row r="30" spans="1:54" ht="119" x14ac:dyDescent="0.2">
      <c r="B30" s="129" t="s">
        <v>19</v>
      </c>
      <c r="C30" s="130" t="s">
        <v>11</v>
      </c>
      <c r="D30" s="131"/>
      <c r="E30" s="129" t="s">
        <v>7</v>
      </c>
      <c r="F30" s="132" t="s">
        <v>21</v>
      </c>
      <c r="G30" s="132" t="s">
        <v>52</v>
      </c>
      <c r="H30" s="133" t="s">
        <v>101</v>
      </c>
      <c r="I30" s="133" t="s">
        <v>102</v>
      </c>
      <c r="J30" s="97">
        <v>1</v>
      </c>
      <c r="K30" s="155"/>
      <c r="L30" s="97">
        <v>0.25</v>
      </c>
      <c r="M30" s="155"/>
      <c r="N30" s="97">
        <v>0.5</v>
      </c>
      <c r="O30" s="155"/>
      <c r="P30" s="97">
        <v>0.75</v>
      </c>
      <c r="Q30" s="155"/>
      <c r="R30" s="97">
        <v>1</v>
      </c>
      <c r="S30" s="133" t="s">
        <v>100</v>
      </c>
      <c r="T30" s="129" t="s">
        <v>103</v>
      </c>
    </row>
    <row r="31" spans="1:54" ht="366.75" customHeight="1" x14ac:dyDescent="0.2">
      <c r="B31" s="129" t="s">
        <v>19</v>
      </c>
      <c r="C31" s="130" t="s">
        <v>11</v>
      </c>
      <c r="D31" s="131"/>
      <c r="E31" s="129" t="s">
        <v>42</v>
      </c>
      <c r="F31" s="132" t="s">
        <v>13</v>
      </c>
      <c r="G31" s="132" t="s">
        <v>22</v>
      </c>
      <c r="H31" s="133" t="s">
        <v>104</v>
      </c>
      <c r="I31" s="133" t="s">
        <v>105</v>
      </c>
      <c r="J31" s="98"/>
      <c r="K31" s="98"/>
      <c r="L31" s="99"/>
      <c r="M31" s="98"/>
      <c r="N31" s="99"/>
      <c r="O31" s="98"/>
      <c r="P31" s="99"/>
      <c r="Q31" s="98"/>
      <c r="R31" s="97"/>
      <c r="S31" s="133" t="s">
        <v>106</v>
      </c>
      <c r="T31" s="129"/>
    </row>
    <row r="32" spans="1:54" ht="289" x14ac:dyDescent="0.2">
      <c r="B32" s="129" t="s">
        <v>19</v>
      </c>
      <c r="C32" s="130" t="s">
        <v>11</v>
      </c>
      <c r="D32" s="131"/>
      <c r="E32" s="129" t="s">
        <v>42</v>
      </c>
      <c r="F32" s="132" t="s">
        <v>13</v>
      </c>
      <c r="G32" s="132" t="s">
        <v>22</v>
      </c>
      <c r="H32" s="133" t="s">
        <v>107</v>
      </c>
      <c r="I32" s="133" t="s">
        <v>108</v>
      </c>
      <c r="J32" s="98"/>
      <c r="K32" s="98"/>
      <c r="L32" s="99"/>
      <c r="M32" s="98"/>
      <c r="N32" s="99"/>
      <c r="O32" s="98"/>
      <c r="P32" s="99"/>
      <c r="Q32" s="98"/>
      <c r="R32" s="97"/>
      <c r="S32" s="133" t="s">
        <v>106</v>
      </c>
      <c r="T32" s="129"/>
    </row>
    <row r="33" spans="2:20" ht="119" x14ac:dyDescent="0.2">
      <c r="B33" s="129" t="s">
        <v>19</v>
      </c>
      <c r="C33" s="130" t="s">
        <v>11</v>
      </c>
      <c r="D33" s="131"/>
      <c r="E33" s="129" t="s">
        <v>42</v>
      </c>
      <c r="F33" s="132" t="s">
        <v>13</v>
      </c>
      <c r="G33" s="132" t="s">
        <v>22</v>
      </c>
      <c r="H33" s="133" t="s">
        <v>109</v>
      </c>
      <c r="I33" s="133" t="s">
        <v>110</v>
      </c>
      <c r="J33" s="100"/>
      <c r="K33" s="98"/>
      <c r="L33" s="99"/>
      <c r="M33" s="98"/>
      <c r="N33" s="99"/>
      <c r="O33" s="98"/>
      <c r="P33" s="99"/>
      <c r="Q33" s="101"/>
      <c r="R33" s="97"/>
      <c r="S33" s="133" t="s">
        <v>111</v>
      </c>
      <c r="T33" s="129"/>
    </row>
    <row r="34" spans="2:20" ht="119" x14ac:dyDescent="0.2">
      <c r="B34" s="129" t="s">
        <v>19</v>
      </c>
      <c r="C34" s="130" t="s">
        <v>11</v>
      </c>
      <c r="D34" s="131"/>
      <c r="E34" s="129" t="s">
        <v>42</v>
      </c>
      <c r="F34" s="132" t="s">
        <v>13</v>
      </c>
      <c r="G34" s="132" t="s">
        <v>22</v>
      </c>
      <c r="H34" s="133" t="s">
        <v>112</v>
      </c>
      <c r="I34" s="133" t="s">
        <v>113</v>
      </c>
      <c r="J34" s="102"/>
      <c r="K34" s="98"/>
      <c r="L34" s="99"/>
      <c r="M34" s="98"/>
      <c r="N34" s="99"/>
      <c r="O34" s="98"/>
      <c r="P34" s="99"/>
      <c r="Q34" s="101"/>
      <c r="R34" s="97"/>
      <c r="S34" s="133" t="s">
        <v>111</v>
      </c>
      <c r="T34" s="129"/>
    </row>
    <row r="35" spans="2:20" ht="306" x14ac:dyDescent="0.2">
      <c r="B35" s="129" t="s">
        <v>19</v>
      </c>
      <c r="C35" s="130" t="s">
        <v>11</v>
      </c>
      <c r="D35" s="131"/>
      <c r="E35" s="129" t="s">
        <v>42</v>
      </c>
      <c r="F35" s="132" t="s">
        <v>13</v>
      </c>
      <c r="G35" s="132" t="s">
        <v>22</v>
      </c>
      <c r="H35" s="133" t="s">
        <v>114</v>
      </c>
      <c r="I35" s="133" t="s">
        <v>115</v>
      </c>
      <c r="J35" s="156"/>
      <c r="K35" s="103"/>
      <c r="L35" s="99"/>
      <c r="M35" s="98"/>
      <c r="N35" s="99"/>
      <c r="O35" s="98"/>
      <c r="P35" s="99"/>
      <c r="Q35" s="101"/>
      <c r="R35" s="97"/>
      <c r="S35" s="133" t="s">
        <v>116</v>
      </c>
      <c r="T35" s="129"/>
    </row>
    <row r="36" spans="2:20" ht="104.25" customHeight="1" x14ac:dyDescent="0.2">
      <c r="B36" s="129" t="s">
        <v>19</v>
      </c>
      <c r="C36" s="130" t="s">
        <v>11</v>
      </c>
      <c r="D36" s="131"/>
      <c r="E36" s="129" t="s">
        <v>38</v>
      </c>
      <c r="F36" s="132" t="s">
        <v>13</v>
      </c>
      <c r="G36" s="132" t="s">
        <v>25</v>
      </c>
      <c r="H36" s="141" t="s">
        <v>117</v>
      </c>
      <c r="I36" s="141" t="s">
        <v>118</v>
      </c>
      <c r="J36" s="135">
        <v>1484</v>
      </c>
      <c r="K36" s="138"/>
      <c r="L36" s="97">
        <v>0.25</v>
      </c>
      <c r="M36" s="138"/>
      <c r="N36" s="97">
        <v>0.5</v>
      </c>
      <c r="O36" s="138"/>
      <c r="P36" s="97">
        <v>0.75</v>
      </c>
      <c r="Q36" s="138">
        <v>1484</v>
      </c>
      <c r="R36" s="97">
        <v>1</v>
      </c>
      <c r="S36" s="141" t="s">
        <v>90</v>
      </c>
      <c r="T36" s="157"/>
    </row>
    <row r="37" spans="2:20" ht="119" x14ac:dyDescent="0.2">
      <c r="B37" s="129" t="s">
        <v>19</v>
      </c>
      <c r="C37" s="130" t="s">
        <v>11</v>
      </c>
      <c r="D37" s="131"/>
      <c r="E37" s="129" t="s">
        <v>38</v>
      </c>
      <c r="F37" s="132" t="s">
        <v>13</v>
      </c>
      <c r="G37" s="132" t="s">
        <v>25</v>
      </c>
      <c r="H37" s="141" t="s">
        <v>119</v>
      </c>
      <c r="I37" s="141" t="s">
        <v>120</v>
      </c>
      <c r="J37" s="143">
        <v>1</v>
      </c>
      <c r="K37" s="138"/>
      <c r="L37" s="97">
        <v>0.25</v>
      </c>
      <c r="M37" s="138"/>
      <c r="N37" s="97">
        <v>0.5</v>
      </c>
      <c r="O37" s="138"/>
      <c r="P37" s="97">
        <v>0.75</v>
      </c>
      <c r="Q37" s="138"/>
      <c r="R37" s="97">
        <v>1</v>
      </c>
      <c r="S37" s="141" t="s">
        <v>90</v>
      </c>
      <c r="T37" s="157"/>
    </row>
    <row r="38" spans="2:20" ht="119" x14ac:dyDescent="0.2">
      <c r="B38" s="129" t="s">
        <v>19</v>
      </c>
      <c r="C38" s="130" t="s">
        <v>11</v>
      </c>
      <c r="D38" s="131"/>
      <c r="E38" s="129" t="s">
        <v>38</v>
      </c>
      <c r="F38" s="132" t="s">
        <v>13</v>
      </c>
      <c r="G38" s="132" t="s">
        <v>25</v>
      </c>
      <c r="H38" s="141" t="s">
        <v>121</v>
      </c>
      <c r="I38" s="141" t="s">
        <v>122</v>
      </c>
      <c r="J38" s="143">
        <v>1</v>
      </c>
      <c r="K38" s="138"/>
      <c r="L38" s="97">
        <v>0.25</v>
      </c>
      <c r="M38" s="138"/>
      <c r="N38" s="97">
        <v>0.5</v>
      </c>
      <c r="O38" s="138"/>
      <c r="P38" s="97">
        <v>0.75</v>
      </c>
      <c r="Q38" s="138"/>
      <c r="R38" s="97">
        <v>1</v>
      </c>
      <c r="S38" s="141" t="s">
        <v>90</v>
      </c>
      <c r="T38" s="157"/>
    </row>
    <row r="39" spans="2:20" ht="272" x14ac:dyDescent="0.2">
      <c r="B39" s="129" t="s">
        <v>19</v>
      </c>
      <c r="C39" s="130" t="s">
        <v>11</v>
      </c>
      <c r="D39" s="131"/>
      <c r="E39" s="129" t="s">
        <v>36</v>
      </c>
      <c r="F39" s="132" t="s">
        <v>13</v>
      </c>
      <c r="G39" s="132" t="s">
        <v>25</v>
      </c>
      <c r="H39" s="158" t="s">
        <v>123</v>
      </c>
      <c r="I39" s="158" t="s">
        <v>124</v>
      </c>
      <c r="J39" s="97">
        <v>1</v>
      </c>
      <c r="K39" s="135"/>
      <c r="L39" s="97">
        <v>0.25</v>
      </c>
      <c r="M39" s="135"/>
      <c r="N39" s="97">
        <v>0.5</v>
      </c>
      <c r="O39" s="135"/>
      <c r="P39" s="97">
        <v>0.75</v>
      </c>
      <c r="Q39" s="135"/>
      <c r="R39" s="97">
        <v>1</v>
      </c>
      <c r="S39" s="158" t="s">
        <v>125</v>
      </c>
      <c r="T39" s="159" t="s">
        <v>126</v>
      </c>
    </row>
    <row r="40" spans="2:20" ht="119" x14ac:dyDescent="0.2">
      <c r="B40" s="129" t="s">
        <v>19</v>
      </c>
      <c r="C40" s="130" t="s">
        <v>11</v>
      </c>
      <c r="D40" s="131"/>
      <c r="E40" s="129" t="s">
        <v>36</v>
      </c>
      <c r="F40" s="132" t="s">
        <v>13</v>
      </c>
      <c r="G40" s="132" t="s">
        <v>25</v>
      </c>
      <c r="H40" s="158" t="s">
        <v>3541</v>
      </c>
      <c r="I40" s="158" t="s">
        <v>3542</v>
      </c>
      <c r="J40" s="97">
        <v>1</v>
      </c>
      <c r="K40" s="135"/>
      <c r="L40" s="97">
        <v>0.25</v>
      </c>
      <c r="M40" s="135"/>
      <c r="N40" s="97">
        <v>0.5</v>
      </c>
      <c r="O40" s="135"/>
      <c r="P40" s="160">
        <v>0.75</v>
      </c>
      <c r="Q40" s="135"/>
      <c r="R40" s="97">
        <v>1</v>
      </c>
      <c r="S40" s="158" t="s">
        <v>3543</v>
      </c>
      <c r="T40" s="159"/>
    </row>
    <row r="41" spans="2:20" ht="119" x14ac:dyDescent="0.2">
      <c r="B41" s="129" t="s">
        <v>19</v>
      </c>
      <c r="C41" s="130" t="s">
        <v>11</v>
      </c>
      <c r="D41" s="131"/>
      <c r="E41" s="129" t="s">
        <v>42</v>
      </c>
      <c r="F41" s="132" t="s">
        <v>17</v>
      </c>
      <c r="G41" s="132" t="s">
        <v>28</v>
      </c>
      <c r="H41" s="133" t="s">
        <v>127</v>
      </c>
      <c r="I41" s="133" t="s">
        <v>128</v>
      </c>
      <c r="J41" s="97">
        <v>1</v>
      </c>
      <c r="K41" s="134"/>
      <c r="L41" s="97">
        <v>0</v>
      </c>
      <c r="M41" s="134"/>
      <c r="N41" s="97">
        <v>0.33</v>
      </c>
      <c r="O41" s="135"/>
      <c r="P41" s="97">
        <v>0.66</v>
      </c>
      <c r="Q41" s="135"/>
      <c r="R41" s="97">
        <v>1</v>
      </c>
      <c r="S41" s="133" t="s">
        <v>129</v>
      </c>
      <c r="T41" s="129" t="s">
        <v>130</v>
      </c>
    </row>
    <row r="42" spans="2:20" ht="119" x14ac:dyDescent="0.2">
      <c r="B42" s="129" t="s">
        <v>19</v>
      </c>
      <c r="C42" s="130" t="s">
        <v>11</v>
      </c>
      <c r="D42" s="131"/>
      <c r="E42" s="129" t="s">
        <v>42</v>
      </c>
      <c r="F42" s="132" t="s">
        <v>13</v>
      </c>
      <c r="G42" s="132" t="s">
        <v>22</v>
      </c>
      <c r="H42" s="133" t="s">
        <v>131</v>
      </c>
      <c r="I42" s="133" t="s">
        <v>132</v>
      </c>
      <c r="J42" s="97">
        <v>1</v>
      </c>
      <c r="K42" s="134"/>
      <c r="L42" s="97">
        <v>1</v>
      </c>
      <c r="M42" s="134"/>
      <c r="N42" s="97">
        <v>1</v>
      </c>
      <c r="O42" s="135"/>
      <c r="P42" s="97">
        <v>1</v>
      </c>
      <c r="Q42" s="135"/>
      <c r="R42" s="97">
        <v>1</v>
      </c>
      <c r="S42" s="133" t="s">
        <v>133</v>
      </c>
      <c r="T42" s="129"/>
    </row>
    <row r="43" spans="2:20" ht="119" x14ac:dyDescent="0.2">
      <c r="B43" s="129" t="s">
        <v>19</v>
      </c>
      <c r="C43" s="130" t="s">
        <v>11</v>
      </c>
      <c r="D43" s="131"/>
      <c r="E43" s="129" t="s">
        <v>49</v>
      </c>
      <c r="F43" s="132" t="s">
        <v>17</v>
      </c>
      <c r="G43" s="132" t="s">
        <v>28</v>
      </c>
      <c r="H43" s="141" t="s">
        <v>134</v>
      </c>
      <c r="I43" s="141" t="s">
        <v>135</v>
      </c>
      <c r="J43" s="97">
        <v>1</v>
      </c>
      <c r="K43" s="134"/>
      <c r="L43" s="97">
        <v>0.25</v>
      </c>
      <c r="M43" s="134"/>
      <c r="N43" s="97">
        <v>0.5</v>
      </c>
      <c r="O43" s="135"/>
      <c r="P43" s="97">
        <v>0.75</v>
      </c>
      <c r="Q43" s="135"/>
      <c r="R43" s="97">
        <v>1</v>
      </c>
      <c r="S43" s="133" t="s">
        <v>136</v>
      </c>
      <c r="T43" s="157"/>
    </row>
    <row r="44" spans="2:20" ht="119" x14ac:dyDescent="0.2">
      <c r="B44" s="129" t="s">
        <v>19</v>
      </c>
      <c r="C44" s="130" t="s">
        <v>11</v>
      </c>
      <c r="D44" s="96">
        <v>1</v>
      </c>
      <c r="E44" s="129" t="s">
        <v>16</v>
      </c>
      <c r="F44" s="132" t="s">
        <v>8</v>
      </c>
      <c r="G44" s="132" t="s">
        <v>14</v>
      </c>
      <c r="H44" s="133" t="s">
        <v>137</v>
      </c>
      <c r="I44" s="133" t="s">
        <v>138</v>
      </c>
      <c r="J44" s="97">
        <v>1</v>
      </c>
      <c r="K44" s="134"/>
      <c r="L44" s="97">
        <v>0.25</v>
      </c>
      <c r="M44" s="134"/>
      <c r="N44" s="97">
        <v>0.5</v>
      </c>
      <c r="O44" s="135"/>
      <c r="P44" s="97">
        <v>0.75</v>
      </c>
      <c r="Q44" s="135"/>
      <c r="R44" s="97">
        <v>1</v>
      </c>
      <c r="S44" s="133" t="s">
        <v>3487</v>
      </c>
      <c r="T44" s="157"/>
    </row>
    <row r="45" spans="2:20" ht="119" x14ac:dyDescent="0.2">
      <c r="B45" s="129" t="s">
        <v>19</v>
      </c>
      <c r="C45" s="130" t="s">
        <v>11</v>
      </c>
      <c r="D45" s="131"/>
      <c r="E45" s="129" t="s">
        <v>12</v>
      </c>
      <c r="F45" s="132" t="s">
        <v>17</v>
      </c>
      <c r="G45" s="132" t="s">
        <v>35</v>
      </c>
      <c r="H45" s="133" t="s">
        <v>139</v>
      </c>
      <c r="I45" s="133" t="s">
        <v>140</v>
      </c>
      <c r="J45" s="97">
        <v>1</v>
      </c>
      <c r="K45" s="134"/>
      <c r="L45" s="97">
        <v>0.1</v>
      </c>
      <c r="M45" s="134"/>
      <c r="N45" s="97">
        <v>0.4</v>
      </c>
      <c r="O45" s="135"/>
      <c r="P45" s="97">
        <v>0.6</v>
      </c>
      <c r="Q45" s="135"/>
      <c r="R45" s="97">
        <v>1</v>
      </c>
      <c r="S45" s="133" t="s">
        <v>141</v>
      </c>
      <c r="T45" s="129"/>
    </row>
    <row r="46" spans="2:20" ht="119" x14ac:dyDescent="0.2">
      <c r="B46" s="132" t="s">
        <v>19</v>
      </c>
      <c r="C46" s="132" t="s">
        <v>11</v>
      </c>
      <c r="D46" s="132" t="s">
        <v>17</v>
      </c>
      <c r="E46" s="132" t="s">
        <v>40</v>
      </c>
      <c r="F46" s="132" t="s">
        <v>17</v>
      </c>
      <c r="G46" s="161" t="s">
        <v>41</v>
      </c>
      <c r="H46" s="132" t="s">
        <v>3560</v>
      </c>
      <c r="I46" s="132" t="s">
        <v>3561</v>
      </c>
      <c r="J46" s="132">
        <v>1</v>
      </c>
      <c r="K46" s="162"/>
      <c r="L46" s="132">
        <v>0.25</v>
      </c>
      <c r="M46" s="132"/>
      <c r="N46" s="132">
        <v>0.5</v>
      </c>
      <c r="O46" s="132"/>
      <c r="P46" s="132">
        <v>0.75</v>
      </c>
      <c r="Q46" s="132"/>
      <c r="R46" s="132">
        <v>1</v>
      </c>
      <c r="S46" s="133" t="s">
        <v>144</v>
      </c>
      <c r="T46" s="129"/>
    </row>
    <row r="47" spans="2:20" ht="119" x14ac:dyDescent="0.2">
      <c r="B47" s="132" t="s">
        <v>19</v>
      </c>
      <c r="C47" s="132" t="s">
        <v>11</v>
      </c>
      <c r="D47" s="132" t="s">
        <v>17</v>
      </c>
      <c r="E47" s="132" t="s">
        <v>40</v>
      </c>
      <c r="F47" s="132" t="s">
        <v>17</v>
      </c>
      <c r="G47" s="161" t="s">
        <v>41</v>
      </c>
      <c r="H47" s="132" t="s">
        <v>3562</v>
      </c>
      <c r="I47" s="132" t="s">
        <v>3563</v>
      </c>
      <c r="J47" s="132">
        <v>1</v>
      </c>
      <c r="K47" s="162"/>
      <c r="L47" s="132">
        <v>0.25</v>
      </c>
      <c r="M47" s="132"/>
      <c r="N47" s="132">
        <v>0.5</v>
      </c>
      <c r="O47" s="132"/>
      <c r="P47" s="132">
        <v>0.75</v>
      </c>
      <c r="Q47" s="132"/>
      <c r="R47" s="132">
        <v>1</v>
      </c>
      <c r="S47" s="133" t="s">
        <v>144</v>
      </c>
      <c r="T47" s="129"/>
    </row>
    <row r="48" spans="2:20" ht="119" x14ac:dyDescent="0.2">
      <c r="B48" s="129" t="s">
        <v>19</v>
      </c>
      <c r="C48" s="130" t="s">
        <v>11</v>
      </c>
      <c r="D48" s="131"/>
      <c r="E48" s="129" t="s">
        <v>40</v>
      </c>
      <c r="F48" s="132" t="s">
        <v>17</v>
      </c>
      <c r="G48" s="132" t="s">
        <v>41</v>
      </c>
      <c r="H48" s="133" t="s">
        <v>142</v>
      </c>
      <c r="I48" s="133" t="s">
        <v>143</v>
      </c>
      <c r="J48" s="97">
        <v>1</v>
      </c>
      <c r="K48" s="155"/>
      <c r="L48" s="97">
        <v>0.25</v>
      </c>
      <c r="M48" s="135"/>
      <c r="N48" s="97">
        <v>0.5</v>
      </c>
      <c r="O48" s="135"/>
      <c r="P48" s="97">
        <v>0.75</v>
      </c>
      <c r="Q48" s="155"/>
      <c r="R48" s="97">
        <v>1</v>
      </c>
      <c r="S48" s="133" t="s">
        <v>144</v>
      </c>
      <c r="T48" s="129"/>
    </row>
    <row r="49" spans="2:20" ht="119" x14ac:dyDescent="0.2">
      <c r="B49" s="129" t="s">
        <v>19</v>
      </c>
      <c r="C49" s="130" t="s">
        <v>11</v>
      </c>
      <c r="D49" s="131"/>
      <c r="E49" s="129" t="s">
        <v>40</v>
      </c>
      <c r="F49" s="132" t="s">
        <v>17</v>
      </c>
      <c r="G49" s="132" t="s">
        <v>41</v>
      </c>
      <c r="H49" s="133" t="s">
        <v>145</v>
      </c>
      <c r="I49" s="133" t="s">
        <v>146</v>
      </c>
      <c r="J49" s="97">
        <v>1</v>
      </c>
      <c r="K49" s="133"/>
      <c r="L49" s="97">
        <v>0.25</v>
      </c>
      <c r="M49" s="135"/>
      <c r="N49" s="97">
        <v>0.5</v>
      </c>
      <c r="O49" s="135"/>
      <c r="P49" s="97">
        <v>0.75</v>
      </c>
      <c r="Q49" s="155"/>
      <c r="R49" s="97">
        <v>1</v>
      </c>
      <c r="S49" s="133" t="s">
        <v>147</v>
      </c>
      <c r="T49" s="129"/>
    </row>
    <row r="50" spans="2:20" ht="119" x14ac:dyDescent="0.2">
      <c r="B50" s="129" t="s">
        <v>19</v>
      </c>
      <c r="C50" s="130" t="s">
        <v>11</v>
      </c>
      <c r="D50" s="131"/>
      <c r="E50" s="129" t="s">
        <v>40</v>
      </c>
      <c r="F50" s="132" t="s">
        <v>17</v>
      </c>
      <c r="G50" s="132" t="s">
        <v>41</v>
      </c>
      <c r="H50" s="133" t="s">
        <v>148</v>
      </c>
      <c r="I50" s="133" t="s">
        <v>149</v>
      </c>
      <c r="J50" s="97">
        <v>1</v>
      </c>
      <c r="K50" s="155"/>
      <c r="L50" s="97">
        <v>0.25</v>
      </c>
      <c r="M50" s="135"/>
      <c r="N50" s="97">
        <v>0.5</v>
      </c>
      <c r="O50" s="135"/>
      <c r="P50" s="97">
        <v>0.75</v>
      </c>
      <c r="Q50" s="155"/>
      <c r="R50" s="97">
        <v>1</v>
      </c>
      <c r="S50" s="133" t="s">
        <v>147</v>
      </c>
      <c r="T50" s="129"/>
    </row>
    <row r="51" spans="2:20" ht="119" x14ac:dyDescent="0.2">
      <c r="B51" s="129" t="s">
        <v>19</v>
      </c>
      <c r="C51" s="130" t="s">
        <v>11</v>
      </c>
      <c r="D51" s="131"/>
      <c r="E51" s="129" t="s">
        <v>38</v>
      </c>
      <c r="F51" s="132" t="s">
        <v>13</v>
      </c>
      <c r="G51" s="132" t="s">
        <v>25</v>
      </c>
      <c r="H51" s="133" t="s">
        <v>150</v>
      </c>
      <c r="I51" s="133" t="s">
        <v>151</v>
      </c>
      <c r="J51" s="97">
        <v>1</v>
      </c>
      <c r="K51" s="155"/>
      <c r="L51" s="97">
        <v>0.25</v>
      </c>
      <c r="M51" s="135"/>
      <c r="N51" s="97">
        <v>0.5</v>
      </c>
      <c r="O51" s="135"/>
      <c r="P51" s="97">
        <v>0.75</v>
      </c>
      <c r="Q51" s="155"/>
      <c r="R51" s="97">
        <v>1</v>
      </c>
      <c r="S51" s="141" t="s">
        <v>152</v>
      </c>
      <c r="T51" s="157"/>
    </row>
    <row r="52" spans="2:20" ht="119" x14ac:dyDescent="0.2">
      <c r="B52" s="129" t="s">
        <v>19</v>
      </c>
      <c r="C52" s="130" t="s">
        <v>11</v>
      </c>
      <c r="D52" s="131"/>
      <c r="E52" s="129" t="s">
        <v>40</v>
      </c>
      <c r="F52" s="132" t="s">
        <v>17</v>
      </c>
      <c r="G52" s="132" t="s">
        <v>41</v>
      </c>
      <c r="H52" s="133" t="s">
        <v>153</v>
      </c>
      <c r="I52" s="133" t="s">
        <v>154</v>
      </c>
      <c r="J52" s="97">
        <v>1</v>
      </c>
      <c r="K52" s="135"/>
      <c r="L52" s="97">
        <v>0.25</v>
      </c>
      <c r="M52" s="135"/>
      <c r="N52" s="97">
        <v>0.5</v>
      </c>
      <c r="O52" s="135"/>
      <c r="P52" s="97">
        <v>0.75</v>
      </c>
      <c r="Q52" s="135"/>
      <c r="R52" s="97">
        <v>1</v>
      </c>
      <c r="S52" s="133" t="s">
        <v>144</v>
      </c>
      <c r="T52" s="129" t="s">
        <v>155</v>
      </c>
    </row>
    <row r="53" spans="2:20" ht="119" x14ac:dyDescent="0.2">
      <c r="B53" s="129" t="s">
        <v>19</v>
      </c>
      <c r="C53" s="130" t="s">
        <v>11</v>
      </c>
      <c r="D53" s="131"/>
      <c r="E53" s="129" t="s">
        <v>40</v>
      </c>
      <c r="F53" s="132" t="s">
        <v>17</v>
      </c>
      <c r="G53" s="132" t="s">
        <v>43</v>
      </c>
      <c r="H53" s="141" t="s">
        <v>156</v>
      </c>
      <c r="I53" s="141" t="s">
        <v>157</v>
      </c>
      <c r="J53" s="97">
        <v>1</v>
      </c>
      <c r="K53" s="141"/>
      <c r="L53" s="97">
        <v>0.25</v>
      </c>
      <c r="M53" s="135"/>
      <c r="N53" s="97">
        <v>0.5</v>
      </c>
      <c r="O53" s="135"/>
      <c r="P53" s="97">
        <v>0.75</v>
      </c>
      <c r="Q53" s="135"/>
      <c r="R53" s="97">
        <v>1</v>
      </c>
      <c r="S53" s="133" t="s">
        <v>3486</v>
      </c>
      <c r="T53" s="129"/>
    </row>
    <row r="54" spans="2:20" ht="119" x14ac:dyDescent="0.2">
      <c r="B54" s="129" t="s">
        <v>19</v>
      </c>
      <c r="C54" s="130" t="s">
        <v>11</v>
      </c>
      <c r="D54" s="131"/>
      <c r="E54" s="129" t="s">
        <v>40</v>
      </c>
      <c r="F54" s="132" t="s">
        <v>17</v>
      </c>
      <c r="G54" s="132" t="s">
        <v>43</v>
      </c>
      <c r="H54" s="141" t="s">
        <v>158</v>
      </c>
      <c r="I54" s="141" t="s">
        <v>159</v>
      </c>
      <c r="J54" s="97">
        <v>1</v>
      </c>
      <c r="K54" s="141"/>
      <c r="L54" s="97">
        <v>0.25</v>
      </c>
      <c r="M54" s="141"/>
      <c r="N54" s="97">
        <v>0.5</v>
      </c>
      <c r="O54" s="141"/>
      <c r="P54" s="97">
        <v>0.75</v>
      </c>
      <c r="Q54" s="141"/>
      <c r="R54" s="97">
        <v>1</v>
      </c>
      <c r="S54" s="133" t="s">
        <v>160</v>
      </c>
      <c r="T54" s="129"/>
    </row>
    <row r="55" spans="2:20" ht="119" x14ac:dyDescent="0.2">
      <c r="B55" s="129" t="s">
        <v>19</v>
      </c>
      <c r="C55" s="130" t="s">
        <v>11</v>
      </c>
      <c r="D55" s="131"/>
      <c r="E55" s="129" t="s">
        <v>53</v>
      </c>
      <c r="F55" s="132" t="s">
        <v>17</v>
      </c>
      <c r="G55" s="132" t="s">
        <v>28</v>
      </c>
      <c r="H55" s="141" t="s">
        <v>161</v>
      </c>
      <c r="I55" s="141" t="s">
        <v>162</v>
      </c>
      <c r="J55" s="97">
        <v>1</v>
      </c>
      <c r="K55" s="135"/>
      <c r="L55" s="97">
        <v>0.25</v>
      </c>
      <c r="M55" s="135"/>
      <c r="N55" s="97">
        <v>0.5</v>
      </c>
      <c r="O55" s="135"/>
      <c r="P55" s="97">
        <v>0.75</v>
      </c>
      <c r="Q55" s="135"/>
      <c r="R55" s="97">
        <v>1</v>
      </c>
      <c r="S55" s="133" t="s">
        <v>163</v>
      </c>
      <c r="T55" s="129" t="s">
        <v>164</v>
      </c>
    </row>
    <row r="56" spans="2:20" ht="119" x14ac:dyDescent="0.2">
      <c r="B56" s="129" t="s">
        <v>19</v>
      </c>
      <c r="C56" s="130" t="s">
        <v>11</v>
      </c>
      <c r="D56" s="131"/>
      <c r="E56" s="129" t="s">
        <v>47</v>
      </c>
      <c r="F56" s="132" t="s">
        <v>17</v>
      </c>
      <c r="G56" s="132" t="s">
        <v>28</v>
      </c>
      <c r="H56" s="141" t="s">
        <v>165</v>
      </c>
      <c r="I56" s="141" t="s">
        <v>166</v>
      </c>
      <c r="J56" s="97">
        <v>1</v>
      </c>
      <c r="K56" s="135"/>
      <c r="L56" s="97">
        <v>0.25</v>
      </c>
      <c r="M56" s="135"/>
      <c r="N56" s="97">
        <v>0.5</v>
      </c>
      <c r="O56" s="135"/>
      <c r="P56" s="97">
        <v>0.75</v>
      </c>
      <c r="Q56" s="135"/>
      <c r="R56" s="97">
        <v>1</v>
      </c>
      <c r="S56" s="133" t="s">
        <v>163</v>
      </c>
      <c r="T56" s="129" t="s">
        <v>164</v>
      </c>
    </row>
    <row r="57" spans="2:20" ht="119" x14ac:dyDescent="0.2">
      <c r="B57" s="129" t="s">
        <v>19</v>
      </c>
      <c r="C57" s="130" t="s">
        <v>11</v>
      </c>
      <c r="D57" s="131"/>
      <c r="E57" s="129" t="s">
        <v>53</v>
      </c>
      <c r="F57" s="132" t="s">
        <v>8</v>
      </c>
      <c r="G57" s="132" t="s">
        <v>9</v>
      </c>
      <c r="H57" s="141" t="s">
        <v>167</v>
      </c>
      <c r="I57" s="141" t="s">
        <v>168</v>
      </c>
      <c r="J57" s="97">
        <v>1</v>
      </c>
      <c r="K57" s="135"/>
      <c r="L57" s="97">
        <v>0.25</v>
      </c>
      <c r="M57" s="135"/>
      <c r="N57" s="97">
        <v>0.5</v>
      </c>
      <c r="O57" s="135"/>
      <c r="P57" s="97">
        <v>0.75</v>
      </c>
      <c r="Q57" s="135"/>
      <c r="R57" s="97">
        <v>1</v>
      </c>
      <c r="S57" s="133" t="s">
        <v>163</v>
      </c>
      <c r="T57" s="129"/>
    </row>
    <row r="58" spans="2:20" ht="289" x14ac:dyDescent="0.2">
      <c r="B58" s="129" t="s">
        <v>19</v>
      </c>
      <c r="C58" s="130" t="s">
        <v>11</v>
      </c>
      <c r="D58" s="131"/>
      <c r="E58" s="129" t="s">
        <v>47</v>
      </c>
      <c r="F58" s="132" t="s">
        <v>17</v>
      </c>
      <c r="G58" s="132" t="s">
        <v>33</v>
      </c>
      <c r="H58" s="133" t="s">
        <v>169</v>
      </c>
      <c r="I58" s="133" t="s">
        <v>170</v>
      </c>
      <c r="J58" s="97">
        <v>1</v>
      </c>
      <c r="K58" s="97"/>
      <c r="L58" s="97">
        <v>0.1</v>
      </c>
      <c r="M58" s="134"/>
      <c r="N58" s="97">
        <v>0.5</v>
      </c>
      <c r="O58" s="135"/>
      <c r="P58" s="97">
        <v>0.75</v>
      </c>
      <c r="Q58" s="135"/>
      <c r="R58" s="97">
        <v>1</v>
      </c>
      <c r="S58" s="97" t="s">
        <v>171</v>
      </c>
      <c r="T58" s="129" t="s">
        <v>172</v>
      </c>
    </row>
    <row r="59" spans="2:20" ht="119" x14ac:dyDescent="0.2">
      <c r="B59" s="129" t="s">
        <v>19</v>
      </c>
      <c r="C59" s="130" t="s">
        <v>11</v>
      </c>
      <c r="D59" s="131"/>
      <c r="E59" s="129" t="s">
        <v>47</v>
      </c>
      <c r="F59" s="132" t="s">
        <v>17</v>
      </c>
      <c r="G59" s="132" t="s">
        <v>31</v>
      </c>
      <c r="H59" s="133" t="s">
        <v>173</v>
      </c>
      <c r="I59" s="133" t="s">
        <v>174</v>
      </c>
      <c r="J59" s="97">
        <v>1</v>
      </c>
      <c r="K59" s="135"/>
      <c r="L59" s="97">
        <v>0.25</v>
      </c>
      <c r="M59" s="135"/>
      <c r="N59" s="97">
        <v>0.5</v>
      </c>
      <c r="O59" s="135"/>
      <c r="P59" s="97">
        <v>0.75</v>
      </c>
      <c r="Q59" s="135"/>
      <c r="R59" s="97">
        <v>1</v>
      </c>
      <c r="S59" s="133" t="s">
        <v>90</v>
      </c>
      <c r="T59" s="129"/>
    </row>
    <row r="60" spans="2:20" ht="119" x14ac:dyDescent="0.2">
      <c r="B60" s="129" t="s">
        <v>19</v>
      </c>
      <c r="C60" s="130" t="s">
        <v>11</v>
      </c>
      <c r="D60" s="131"/>
      <c r="E60" s="129" t="s">
        <v>32</v>
      </c>
      <c r="F60" s="132" t="s">
        <v>17</v>
      </c>
      <c r="G60" s="132" t="s">
        <v>28</v>
      </c>
      <c r="H60" s="133" t="s">
        <v>175</v>
      </c>
      <c r="I60" s="133" t="s">
        <v>176</v>
      </c>
      <c r="J60" s="97">
        <v>1</v>
      </c>
      <c r="K60" s="135"/>
      <c r="L60" s="97">
        <v>0.25</v>
      </c>
      <c r="M60" s="135"/>
      <c r="N60" s="97">
        <v>0.5</v>
      </c>
      <c r="O60" s="135"/>
      <c r="P60" s="97">
        <v>0.75</v>
      </c>
      <c r="Q60" s="135"/>
      <c r="R60" s="97">
        <v>1</v>
      </c>
      <c r="S60" s="133" t="s">
        <v>177</v>
      </c>
      <c r="T60" s="129"/>
    </row>
    <row r="61" spans="2:20" ht="119" x14ac:dyDescent="0.2">
      <c r="B61" s="129" t="s">
        <v>19</v>
      </c>
      <c r="C61" s="130" t="s">
        <v>11</v>
      </c>
      <c r="D61" s="131"/>
      <c r="E61" s="129" t="s">
        <v>32</v>
      </c>
      <c r="F61" s="132" t="s">
        <v>17</v>
      </c>
      <c r="G61" s="132" t="s">
        <v>28</v>
      </c>
      <c r="H61" s="133" t="s">
        <v>178</v>
      </c>
      <c r="I61" s="133" t="s">
        <v>179</v>
      </c>
      <c r="J61" s="97">
        <v>1</v>
      </c>
      <c r="K61" s="135"/>
      <c r="L61" s="97">
        <v>0.25</v>
      </c>
      <c r="M61" s="135"/>
      <c r="N61" s="97">
        <v>0.5</v>
      </c>
      <c r="O61" s="135"/>
      <c r="P61" s="97">
        <v>0.75</v>
      </c>
      <c r="Q61" s="135"/>
      <c r="R61" s="97">
        <v>1</v>
      </c>
      <c r="S61" s="133" t="s">
        <v>177</v>
      </c>
      <c r="T61" s="129"/>
    </row>
    <row r="62" spans="2:20" ht="119" x14ac:dyDescent="0.2">
      <c r="B62" s="129" t="s">
        <v>19</v>
      </c>
      <c r="C62" s="130" t="s">
        <v>11</v>
      </c>
      <c r="D62" s="131"/>
      <c r="E62" s="129" t="s">
        <v>12</v>
      </c>
      <c r="F62" s="132" t="s">
        <v>17</v>
      </c>
      <c r="G62" s="132" t="s">
        <v>28</v>
      </c>
      <c r="H62" s="133" t="s">
        <v>180</v>
      </c>
      <c r="I62" s="133" t="s">
        <v>181</v>
      </c>
      <c r="J62" s="97">
        <v>1</v>
      </c>
      <c r="K62" s="135"/>
      <c r="L62" s="97">
        <v>0.25</v>
      </c>
      <c r="M62" s="135"/>
      <c r="N62" s="97">
        <v>0.5</v>
      </c>
      <c r="O62" s="135"/>
      <c r="P62" s="97">
        <v>0.75</v>
      </c>
      <c r="Q62" s="135"/>
      <c r="R62" s="97">
        <v>1</v>
      </c>
      <c r="S62" s="133" t="s">
        <v>177</v>
      </c>
      <c r="T62" s="129"/>
    </row>
    <row r="63" spans="2:20" ht="136" x14ac:dyDescent="0.2">
      <c r="B63" s="129" t="s">
        <v>15</v>
      </c>
      <c r="C63" s="130" t="s">
        <v>6</v>
      </c>
      <c r="D63" s="131"/>
      <c r="E63" s="129" t="s">
        <v>32</v>
      </c>
      <c r="F63" s="132" t="s">
        <v>17</v>
      </c>
      <c r="G63" s="132" t="s">
        <v>28</v>
      </c>
      <c r="H63" s="133" t="s">
        <v>182</v>
      </c>
      <c r="I63" s="133" t="s">
        <v>183</v>
      </c>
      <c r="J63" s="104">
        <v>16</v>
      </c>
      <c r="K63" s="163">
        <f>+Desagregado!J1378+Desagregado!K1378+Desagregado!L1378</f>
        <v>3</v>
      </c>
      <c r="L63" s="153">
        <v>0</v>
      </c>
      <c r="M63" s="163">
        <f>+K63+Desagregado!M1378+Desagregado!N1378+Desagregado!O1378</f>
        <v>9</v>
      </c>
      <c r="N63" s="153">
        <v>0.5</v>
      </c>
      <c r="O63" s="163">
        <f>+M63+Desagregado!P1378+Desagregado!Q1378+Desagregado!R1378</f>
        <v>13</v>
      </c>
      <c r="P63" s="153">
        <v>0.5</v>
      </c>
      <c r="Q63" s="163">
        <f>+O63+Desagregado!S1378+Desagregado!T1378+Desagregado!U1378</f>
        <v>16</v>
      </c>
      <c r="R63" s="153">
        <v>1</v>
      </c>
      <c r="S63" s="133" t="s">
        <v>184</v>
      </c>
      <c r="T63" s="129"/>
    </row>
    <row r="64" spans="2:20" ht="136" x14ac:dyDescent="0.2">
      <c r="B64" s="129" t="s">
        <v>15</v>
      </c>
      <c r="C64" s="130" t="s">
        <v>6</v>
      </c>
      <c r="D64" s="131"/>
      <c r="E64" s="129" t="s">
        <v>32</v>
      </c>
      <c r="F64" s="132" t="s">
        <v>17</v>
      </c>
      <c r="G64" s="132" t="s">
        <v>28</v>
      </c>
      <c r="H64" s="133" t="s">
        <v>185</v>
      </c>
      <c r="I64" s="133" t="s">
        <v>186</v>
      </c>
      <c r="J64" s="97">
        <v>1</v>
      </c>
      <c r="K64" s="138"/>
      <c r="L64" s="97">
        <v>0.25</v>
      </c>
      <c r="M64" s="138"/>
      <c r="N64" s="97">
        <v>0.5</v>
      </c>
      <c r="O64" s="138"/>
      <c r="P64" s="97">
        <v>0.75</v>
      </c>
      <c r="Q64" s="138"/>
      <c r="R64" s="97">
        <v>1</v>
      </c>
      <c r="S64" s="133" t="s">
        <v>187</v>
      </c>
      <c r="T64" s="129"/>
    </row>
    <row r="65" spans="2:20" ht="119" x14ac:dyDescent="0.2">
      <c r="B65" s="129" t="s">
        <v>19</v>
      </c>
      <c r="C65" s="130" t="s">
        <v>11</v>
      </c>
      <c r="D65" s="131"/>
      <c r="E65" s="129" t="s">
        <v>26</v>
      </c>
      <c r="F65" s="132" t="s">
        <v>17</v>
      </c>
      <c r="G65" s="132" t="s">
        <v>28</v>
      </c>
      <c r="H65" s="141" t="s">
        <v>188</v>
      </c>
      <c r="I65" s="133" t="s">
        <v>189</v>
      </c>
      <c r="J65" s="97">
        <v>1</v>
      </c>
      <c r="K65" s="163"/>
      <c r="L65" s="97">
        <v>0.25</v>
      </c>
      <c r="M65" s="163"/>
      <c r="N65" s="97">
        <v>0.5</v>
      </c>
      <c r="O65" s="163"/>
      <c r="P65" s="97">
        <v>0.75</v>
      </c>
      <c r="Q65" s="163"/>
      <c r="R65" s="97">
        <v>1</v>
      </c>
      <c r="S65" s="133" t="s">
        <v>190</v>
      </c>
      <c r="T65" s="129"/>
    </row>
    <row r="66" spans="2:20" ht="119" x14ac:dyDescent="0.2">
      <c r="B66" s="129" t="s">
        <v>19</v>
      </c>
      <c r="C66" s="130" t="s">
        <v>11</v>
      </c>
      <c r="D66" s="131"/>
      <c r="E66" s="129" t="s">
        <v>26</v>
      </c>
      <c r="F66" s="132" t="s">
        <v>24</v>
      </c>
      <c r="G66" s="132" t="s">
        <v>48</v>
      </c>
      <c r="H66" s="133" t="s">
        <v>191</v>
      </c>
      <c r="I66" s="133" t="s">
        <v>192</v>
      </c>
      <c r="J66" s="97">
        <v>1</v>
      </c>
      <c r="K66" s="153"/>
      <c r="L66" s="97">
        <v>0.25</v>
      </c>
      <c r="M66" s="133"/>
      <c r="N66" s="97">
        <v>0.5</v>
      </c>
      <c r="O66" s="133"/>
      <c r="P66" s="97">
        <v>0.75</v>
      </c>
      <c r="Q66" s="133"/>
      <c r="R66" s="97">
        <v>1</v>
      </c>
      <c r="S66" s="133" t="s">
        <v>193</v>
      </c>
      <c r="T66" s="129"/>
    </row>
    <row r="67" spans="2:20" ht="136" x14ac:dyDescent="0.2">
      <c r="B67" s="129" t="s">
        <v>19</v>
      </c>
      <c r="C67" s="130" t="s">
        <v>6</v>
      </c>
      <c r="D67" s="131"/>
      <c r="E67" s="129" t="s">
        <v>20</v>
      </c>
      <c r="F67" s="132" t="s">
        <v>27</v>
      </c>
      <c r="G67" s="132" t="s">
        <v>27</v>
      </c>
      <c r="H67" s="133" t="s">
        <v>194</v>
      </c>
      <c r="I67" s="133" t="s">
        <v>195</v>
      </c>
      <c r="J67" s="104">
        <v>1</v>
      </c>
      <c r="K67" s="135"/>
      <c r="L67" s="97"/>
      <c r="M67" s="135"/>
      <c r="N67" s="97"/>
      <c r="O67" s="135"/>
      <c r="P67" s="97"/>
      <c r="Q67" s="135">
        <v>1</v>
      </c>
      <c r="R67" s="97">
        <v>1</v>
      </c>
      <c r="S67" s="133" t="s">
        <v>196</v>
      </c>
      <c r="T67" s="129"/>
    </row>
    <row r="68" spans="2:20" ht="136" x14ac:dyDescent="0.2">
      <c r="B68" s="129" t="s">
        <v>15</v>
      </c>
      <c r="C68" s="130" t="s">
        <v>6</v>
      </c>
      <c r="D68" s="131">
        <v>20</v>
      </c>
      <c r="E68" s="129" t="s">
        <v>29</v>
      </c>
      <c r="F68" s="132" t="s">
        <v>17</v>
      </c>
      <c r="G68" s="132" t="s">
        <v>28</v>
      </c>
      <c r="H68" s="133" t="s">
        <v>197</v>
      </c>
      <c r="I68" s="164" t="s">
        <v>198</v>
      </c>
      <c r="J68" s="97">
        <v>1</v>
      </c>
      <c r="K68" s="163"/>
      <c r="L68" s="97">
        <v>0.25</v>
      </c>
      <c r="M68" s="163"/>
      <c r="N68" s="97">
        <v>0.5</v>
      </c>
      <c r="O68" s="163"/>
      <c r="P68" s="97">
        <v>0.75</v>
      </c>
      <c r="Q68" s="163"/>
      <c r="R68" s="97">
        <v>1</v>
      </c>
      <c r="S68" s="133" t="s">
        <v>199</v>
      </c>
      <c r="T68" s="129"/>
    </row>
    <row r="69" spans="2:20" ht="136" x14ac:dyDescent="0.2">
      <c r="B69" s="129" t="s">
        <v>15</v>
      </c>
      <c r="C69" s="130" t="s">
        <v>6</v>
      </c>
      <c r="D69" s="131">
        <v>3</v>
      </c>
      <c r="E69" s="129" t="s">
        <v>32</v>
      </c>
      <c r="F69" s="132" t="s">
        <v>17</v>
      </c>
      <c r="G69" s="132" t="s">
        <v>28</v>
      </c>
      <c r="H69" s="133" t="s">
        <v>200</v>
      </c>
      <c r="I69" s="164" t="s">
        <v>201</v>
      </c>
      <c r="J69" s="105">
        <v>1</v>
      </c>
      <c r="K69" s="133">
        <v>0</v>
      </c>
      <c r="L69" s="153">
        <v>0</v>
      </c>
      <c r="M69" s="133">
        <v>0</v>
      </c>
      <c r="N69" s="153">
        <v>0.25</v>
      </c>
      <c r="O69" s="133">
        <v>0</v>
      </c>
      <c r="P69" s="153">
        <v>0.6</v>
      </c>
      <c r="Q69" s="133">
        <v>1</v>
      </c>
      <c r="R69" s="153">
        <v>1</v>
      </c>
      <c r="S69" s="133" t="s">
        <v>187</v>
      </c>
      <c r="T69" s="129"/>
    </row>
    <row r="70" spans="2:20" ht="119" x14ac:dyDescent="0.2">
      <c r="B70" s="129" t="s">
        <v>15</v>
      </c>
      <c r="C70" s="130" t="s">
        <v>11</v>
      </c>
      <c r="D70" s="131">
        <v>1</v>
      </c>
      <c r="E70" s="129" t="s">
        <v>32</v>
      </c>
      <c r="F70" s="132" t="s">
        <v>17</v>
      </c>
      <c r="G70" s="132" t="s">
        <v>28</v>
      </c>
      <c r="H70" s="133" t="s">
        <v>202</v>
      </c>
      <c r="I70" s="164" t="s">
        <v>203</v>
      </c>
      <c r="J70" s="105">
        <v>1</v>
      </c>
      <c r="K70" s="133">
        <v>0</v>
      </c>
      <c r="L70" s="153">
        <v>0</v>
      </c>
      <c r="M70" s="133">
        <v>0</v>
      </c>
      <c r="N70" s="153">
        <v>0.35</v>
      </c>
      <c r="O70" s="133">
        <v>0</v>
      </c>
      <c r="P70" s="153">
        <v>0.65</v>
      </c>
      <c r="Q70" s="133">
        <v>1</v>
      </c>
      <c r="R70" s="153">
        <v>1</v>
      </c>
      <c r="S70" s="133" t="s">
        <v>187</v>
      </c>
      <c r="T70" s="129"/>
    </row>
    <row r="71" spans="2:20" ht="136" x14ac:dyDescent="0.2">
      <c r="B71" s="129" t="s">
        <v>19</v>
      </c>
      <c r="C71" s="130" t="s">
        <v>6</v>
      </c>
      <c r="D71" s="131">
        <v>3</v>
      </c>
      <c r="E71" s="129" t="s">
        <v>23</v>
      </c>
      <c r="F71" s="132" t="s">
        <v>27</v>
      </c>
      <c r="G71" s="132" t="s">
        <v>27</v>
      </c>
      <c r="H71" s="133" t="s">
        <v>204</v>
      </c>
      <c r="I71" s="164" t="s">
        <v>205</v>
      </c>
      <c r="J71" s="97">
        <v>1</v>
      </c>
      <c r="K71" s="153"/>
      <c r="L71" s="153">
        <v>0</v>
      </c>
      <c r="M71" s="153"/>
      <c r="N71" s="153">
        <v>0</v>
      </c>
      <c r="O71" s="153"/>
      <c r="P71" s="153">
        <v>0</v>
      </c>
      <c r="Q71" s="153"/>
      <c r="R71" s="153">
        <v>1</v>
      </c>
      <c r="S71" s="133" t="s">
        <v>177</v>
      </c>
      <c r="T71" s="129"/>
    </row>
    <row r="72" spans="2:20" ht="136" x14ac:dyDescent="0.2">
      <c r="B72" s="129" t="s">
        <v>19</v>
      </c>
      <c r="C72" s="130" t="s">
        <v>6</v>
      </c>
      <c r="D72" s="131">
        <v>1</v>
      </c>
      <c r="E72" s="129" t="s">
        <v>23</v>
      </c>
      <c r="F72" s="132" t="s">
        <v>13</v>
      </c>
      <c r="G72" s="132" t="s">
        <v>22</v>
      </c>
      <c r="H72" s="133" t="s">
        <v>206</v>
      </c>
      <c r="I72" s="164" t="s">
        <v>207</v>
      </c>
      <c r="J72" s="105">
        <v>1</v>
      </c>
      <c r="K72" s="163"/>
      <c r="L72" s="153"/>
      <c r="M72" s="163"/>
      <c r="N72" s="153"/>
      <c r="O72" s="163"/>
      <c r="P72" s="153"/>
      <c r="Q72" s="163">
        <v>1</v>
      </c>
      <c r="R72" s="97">
        <v>1</v>
      </c>
      <c r="S72" s="133" t="s">
        <v>208</v>
      </c>
      <c r="T72" s="129"/>
    </row>
    <row r="73" spans="2:20" ht="136" x14ac:dyDescent="0.2">
      <c r="B73" s="129" t="s">
        <v>19</v>
      </c>
      <c r="C73" s="130" t="s">
        <v>6</v>
      </c>
      <c r="D73" s="131"/>
      <c r="E73" s="129" t="s">
        <v>29</v>
      </c>
      <c r="F73" s="132" t="s">
        <v>17</v>
      </c>
      <c r="G73" s="132" t="s">
        <v>28</v>
      </c>
      <c r="H73" s="141" t="s">
        <v>209</v>
      </c>
      <c r="I73" s="141" t="s">
        <v>210</v>
      </c>
      <c r="J73" s="138">
        <v>620</v>
      </c>
      <c r="K73" s="163">
        <v>80</v>
      </c>
      <c r="L73" s="153">
        <f>+K73/J73</f>
        <v>0.12903225806451613</v>
      </c>
      <c r="M73" s="163">
        <v>280</v>
      </c>
      <c r="N73" s="153">
        <f>+M73/J73</f>
        <v>0.45161290322580644</v>
      </c>
      <c r="O73" s="163">
        <v>480</v>
      </c>
      <c r="P73" s="153">
        <f>+O73/J73</f>
        <v>0.77419354838709675</v>
      </c>
      <c r="Q73" s="163">
        <v>620</v>
      </c>
      <c r="R73" s="153">
        <f>+Q73/J73</f>
        <v>1</v>
      </c>
      <c r="S73" s="141" t="s">
        <v>199</v>
      </c>
      <c r="T73" s="157"/>
    </row>
    <row r="74" spans="2:20" ht="136" x14ac:dyDescent="0.2">
      <c r="B74" s="129" t="s">
        <v>19</v>
      </c>
      <c r="C74" s="130" t="s">
        <v>6</v>
      </c>
      <c r="D74" s="131"/>
      <c r="E74" s="129" t="s">
        <v>29</v>
      </c>
      <c r="F74" s="132" t="s">
        <v>21</v>
      </c>
      <c r="G74" s="132" t="s">
        <v>52</v>
      </c>
      <c r="H74" s="141" t="s">
        <v>211</v>
      </c>
      <c r="I74" s="141" t="s">
        <v>212</v>
      </c>
      <c r="J74" s="106">
        <v>1</v>
      </c>
      <c r="K74" s="141"/>
      <c r="L74" s="106">
        <v>0.25</v>
      </c>
      <c r="M74" s="141"/>
      <c r="N74" s="106">
        <v>0.5</v>
      </c>
      <c r="O74" s="141"/>
      <c r="P74" s="106">
        <v>0.75</v>
      </c>
      <c r="Q74" s="141"/>
      <c r="R74" s="106">
        <v>1</v>
      </c>
      <c r="S74" s="141" t="s">
        <v>199</v>
      </c>
      <c r="T74" s="157"/>
    </row>
    <row r="75" spans="2:20" ht="119" x14ac:dyDescent="0.2">
      <c r="B75" s="129" t="s">
        <v>19</v>
      </c>
      <c r="C75" s="130" t="s">
        <v>11</v>
      </c>
      <c r="D75" s="131"/>
      <c r="E75" s="129" t="s">
        <v>7</v>
      </c>
      <c r="F75" s="132" t="s">
        <v>13</v>
      </c>
      <c r="G75" s="132" t="s">
        <v>22</v>
      </c>
      <c r="H75" s="141" t="s">
        <v>213</v>
      </c>
      <c r="I75" s="141" t="s">
        <v>214</v>
      </c>
      <c r="J75" s="143">
        <v>1</v>
      </c>
      <c r="K75" s="141"/>
      <c r="L75" s="106">
        <v>0.25</v>
      </c>
      <c r="M75" s="141"/>
      <c r="N75" s="106">
        <v>0.5</v>
      </c>
      <c r="O75" s="141"/>
      <c r="P75" s="106">
        <v>0.75</v>
      </c>
      <c r="Q75" s="141"/>
      <c r="R75" s="106">
        <v>1</v>
      </c>
      <c r="S75" s="141" t="s">
        <v>215</v>
      </c>
      <c r="T75" s="157"/>
    </row>
    <row r="76" spans="2:20" ht="136" x14ac:dyDescent="0.2">
      <c r="B76" s="129" t="s">
        <v>19</v>
      </c>
      <c r="C76" s="130" t="s">
        <v>6</v>
      </c>
      <c r="D76" s="131"/>
      <c r="E76" s="129" t="s">
        <v>47</v>
      </c>
      <c r="F76" s="132" t="s">
        <v>24</v>
      </c>
      <c r="G76" s="132" t="s">
        <v>50</v>
      </c>
      <c r="H76" s="133" t="s">
        <v>216</v>
      </c>
      <c r="I76" s="133" t="s">
        <v>217</v>
      </c>
      <c r="J76" s="97">
        <v>1</v>
      </c>
      <c r="K76" s="134"/>
      <c r="L76" s="97">
        <v>0.25</v>
      </c>
      <c r="M76" s="134"/>
      <c r="N76" s="97">
        <v>0.5</v>
      </c>
      <c r="O76" s="135"/>
      <c r="P76" s="97">
        <v>0.75</v>
      </c>
      <c r="Q76" s="135"/>
      <c r="R76" s="97">
        <v>1</v>
      </c>
      <c r="S76" s="133" t="s">
        <v>136</v>
      </c>
      <c r="T76" s="157"/>
    </row>
    <row r="77" spans="2:20" ht="136" x14ac:dyDescent="0.2">
      <c r="B77" s="129" t="s">
        <v>19</v>
      </c>
      <c r="C77" s="130" t="s">
        <v>6</v>
      </c>
      <c r="D77" s="131"/>
      <c r="E77" s="129" t="s">
        <v>29</v>
      </c>
      <c r="F77" s="132" t="s">
        <v>17</v>
      </c>
      <c r="G77" s="132" t="s">
        <v>28</v>
      </c>
      <c r="H77" s="158" t="s">
        <v>218</v>
      </c>
      <c r="I77" s="141" t="s">
        <v>219</v>
      </c>
      <c r="J77" s="106">
        <v>1</v>
      </c>
      <c r="K77" s="153"/>
      <c r="L77" s="153">
        <v>0.25</v>
      </c>
      <c r="M77" s="153"/>
      <c r="N77" s="153">
        <v>0.5</v>
      </c>
      <c r="O77" s="153"/>
      <c r="P77" s="153">
        <v>0.75</v>
      </c>
      <c r="Q77" s="153"/>
      <c r="R77" s="153">
        <v>1</v>
      </c>
      <c r="S77" s="141" t="s">
        <v>199</v>
      </c>
      <c r="T77" s="157"/>
    </row>
    <row r="78" spans="2:20" ht="136" x14ac:dyDescent="0.2">
      <c r="B78" s="129" t="s">
        <v>19</v>
      </c>
      <c r="C78" s="130" t="s">
        <v>6</v>
      </c>
      <c r="D78" s="131"/>
      <c r="E78" s="129" t="s">
        <v>29</v>
      </c>
      <c r="F78" s="132" t="s">
        <v>17</v>
      </c>
      <c r="G78" s="132" t="s">
        <v>28</v>
      </c>
      <c r="H78" s="141" t="s">
        <v>220</v>
      </c>
      <c r="I78" s="141" t="s">
        <v>221</v>
      </c>
      <c r="J78" s="143">
        <v>1</v>
      </c>
      <c r="K78" s="153"/>
      <c r="L78" s="153">
        <v>0.25</v>
      </c>
      <c r="M78" s="153"/>
      <c r="N78" s="153">
        <v>0.5</v>
      </c>
      <c r="O78" s="153"/>
      <c r="P78" s="153">
        <v>0.75</v>
      </c>
      <c r="Q78" s="153"/>
      <c r="R78" s="153">
        <v>1</v>
      </c>
      <c r="S78" s="141" t="s">
        <v>199</v>
      </c>
      <c r="T78" s="157"/>
    </row>
    <row r="79" spans="2:20" ht="136" x14ac:dyDescent="0.2">
      <c r="B79" s="129" t="s">
        <v>19</v>
      </c>
      <c r="C79" s="130" t="s">
        <v>6</v>
      </c>
      <c r="D79" s="131"/>
      <c r="E79" s="129" t="s">
        <v>29</v>
      </c>
      <c r="F79" s="132" t="s">
        <v>17</v>
      </c>
      <c r="G79" s="132" t="s">
        <v>28</v>
      </c>
      <c r="H79" s="141" t="s">
        <v>222</v>
      </c>
      <c r="I79" s="141" t="s">
        <v>223</v>
      </c>
      <c r="J79" s="143">
        <v>1</v>
      </c>
      <c r="K79" s="153"/>
      <c r="L79" s="153">
        <v>0.25</v>
      </c>
      <c r="M79" s="153"/>
      <c r="N79" s="153">
        <v>0.5</v>
      </c>
      <c r="O79" s="153"/>
      <c r="P79" s="153">
        <v>0.75</v>
      </c>
      <c r="Q79" s="153"/>
      <c r="R79" s="153">
        <v>1</v>
      </c>
      <c r="S79" s="141" t="s">
        <v>199</v>
      </c>
      <c r="T79" s="157"/>
    </row>
    <row r="80" spans="2:20" ht="119" x14ac:dyDescent="0.2">
      <c r="B80" s="129" t="s">
        <v>19</v>
      </c>
      <c r="C80" s="130" t="s">
        <v>11</v>
      </c>
      <c r="D80" s="131"/>
      <c r="E80" s="129" t="s">
        <v>12</v>
      </c>
      <c r="F80" s="132" t="s">
        <v>17</v>
      </c>
      <c r="G80" s="132" t="s">
        <v>39</v>
      </c>
      <c r="H80" s="141" t="s">
        <v>224</v>
      </c>
      <c r="I80" s="141" t="s">
        <v>225</v>
      </c>
      <c r="J80" s="143">
        <v>1</v>
      </c>
      <c r="K80" s="135">
        <v>1</v>
      </c>
      <c r="L80" s="153">
        <v>0.1</v>
      </c>
      <c r="M80" s="135">
        <v>1</v>
      </c>
      <c r="N80" s="153">
        <v>0.3</v>
      </c>
      <c r="O80" s="135">
        <v>1</v>
      </c>
      <c r="P80" s="153">
        <v>0.6</v>
      </c>
      <c r="Q80" s="135">
        <v>1</v>
      </c>
      <c r="R80" s="153">
        <v>1</v>
      </c>
      <c r="S80" s="141" t="s">
        <v>226</v>
      </c>
      <c r="T80" s="157"/>
    </row>
    <row r="81" spans="2:20" ht="119" x14ac:dyDescent="0.2">
      <c r="B81" s="129" t="s">
        <v>19</v>
      </c>
      <c r="C81" s="130" t="s">
        <v>11</v>
      </c>
      <c r="D81" s="131"/>
      <c r="E81" s="129" t="s">
        <v>12</v>
      </c>
      <c r="F81" s="132" t="s">
        <v>17</v>
      </c>
      <c r="G81" s="132" t="s">
        <v>39</v>
      </c>
      <c r="H81" s="133" t="s">
        <v>227</v>
      </c>
      <c r="I81" s="133" t="s">
        <v>228</v>
      </c>
      <c r="J81" s="97">
        <v>1</v>
      </c>
      <c r="K81" s="135">
        <v>1</v>
      </c>
      <c r="L81" s="97">
        <v>0.1</v>
      </c>
      <c r="M81" s="135">
        <v>1</v>
      </c>
      <c r="N81" s="97">
        <v>0.3</v>
      </c>
      <c r="O81" s="135">
        <v>1</v>
      </c>
      <c r="P81" s="97">
        <v>0.6</v>
      </c>
      <c r="Q81" s="135">
        <v>1</v>
      </c>
      <c r="R81" s="97">
        <v>1</v>
      </c>
      <c r="S81" s="133" t="s">
        <v>229</v>
      </c>
      <c r="T81" s="157"/>
    </row>
    <row r="82" spans="2:20" ht="136" x14ac:dyDescent="0.2">
      <c r="B82" s="129" t="s">
        <v>19</v>
      </c>
      <c r="C82" s="130" t="s">
        <v>6</v>
      </c>
      <c r="D82" s="131">
        <v>33102</v>
      </c>
      <c r="E82" s="129" t="s">
        <v>34</v>
      </c>
      <c r="F82" s="132" t="s">
        <v>21</v>
      </c>
      <c r="G82" s="132" t="s">
        <v>52</v>
      </c>
      <c r="H82" s="133" t="s">
        <v>230</v>
      </c>
      <c r="I82" s="141" t="s">
        <v>231</v>
      </c>
      <c r="J82" s="107">
        <f>+Desagregado!I3</f>
        <v>2717.602399999992</v>
      </c>
      <c r="K82" s="135">
        <f>+Desagregado!J3+Desagregado!K3+Desagregado!L3</f>
        <v>160.78752525252531</v>
      </c>
      <c r="L82" s="106">
        <f t="shared" ref="L82:L87" si="0">+K82/J82</f>
        <v>5.9165213149843326E-2</v>
      </c>
      <c r="M82" s="135">
        <f>+K82+Desagregado!M3+Desagregado!N3+Desagregado!O3</f>
        <v>1091.2238464646464</v>
      </c>
      <c r="N82" s="106">
        <f t="shared" ref="N82:N87" si="1">+M82/J82</f>
        <v>0.40153918265035737</v>
      </c>
      <c r="O82" s="135">
        <f>+M82+Desagregado!P3+Desagregado!Q3+Desagregado!R3</f>
        <v>1909.4021343434333</v>
      </c>
      <c r="P82" s="106">
        <f t="shared" ref="P82:P87" si="2">+O82/J82</f>
        <v>0.70260540480220324</v>
      </c>
      <c r="Q82" s="135">
        <f>+Desagregado!S3+Desagregado!T3+Desagregado!U3+PAA!O82</f>
        <v>2717.6023999999979</v>
      </c>
      <c r="R82" s="97">
        <f t="shared" ref="R82:R87" si="3">+Q82/J82</f>
        <v>1.0000000000000022</v>
      </c>
      <c r="S82" s="141" t="s">
        <v>232</v>
      </c>
      <c r="T82" s="157"/>
    </row>
    <row r="83" spans="2:20" ht="136" x14ac:dyDescent="0.2">
      <c r="B83" s="129" t="s">
        <v>19</v>
      </c>
      <c r="C83" s="130" t="s">
        <v>6</v>
      </c>
      <c r="D83" s="131">
        <v>84</v>
      </c>
      <c r="E83" s="129" t="s">
        <v>34</v>
      </c>
      <c r="F83" s="132" t="s">
        <v>21</v>
      </c>
      <c r="G83" s="132" t="s">
        <v>52</v>
      </c>
      <c r="H83" s="158" t="s">
        <v>3551</v>
      </c>
      <c r="I83" s="141" t="s">
        <v>233</v>
      </c>
      <c r="J83" s="135">
        <f>+Desagregado!I1247</f>
        <v>25</v>
      </c>
      <c r="K83" s="135">
        <f>+Desagregado!J1247+Desagregado!K1247+Desagregado!L1247</f>
        <v>0</v>
      </c>
      <c r="L83" s="106">
        <f t="shared" si="0"/>
        <v>0</v>
      </c>
      <c r="M83" s="135">
        <f>+K83+Desagregado!M1247+Desagregado!N1247+Desagregado!O1247</f>
        <v>2</v>
      </c>
      <c r="N83" s="106">
        <f t="shared" si="1"/>
        <v>0.08</v>
      </c>
      <c r="O83" s="135">
        <f>+M83+Desagregado!P1247+Desagregado!Q1247+Desagregado!R1247</f>
        <v>16</v>
      </c>
      <c r="P83" s="106">
        <f t="shared" si="2"/>
        <v>0.64</v>
      </c>
      <c r="Q83" s="135">
        <f>+O83+Desagregado!S1247+Desagregado!T1247+Desagregado!U1247</f>
        <v>25</v>
      </c>
      <c r="R83" s="97">
        <f t="shared" si="3"/>
        <v>1</v>
      </c>
      <c r="S83" s="141" t="s">
        <v>234</v>
      </c>
      <c r="T83" s="157"/>
    </row>
    <row r="84" spans="2:20" ht="136" x14ac:dyDescent="0.2">
      <c r="B84" s="129" t="s">
        <v>19</v>
      </c>
      <c r="C84" s="130" t="s">
        <v>6</v>
      </c>
      <c r="D84" s="131">
        <v>402</v>
      </c>
      <c r="E84" s="129" t="s">
        <v>34</v>
      </c>
      <c r="F84" s="132" t="s">
        <v>21</v>
      </c>
      <c r="G84" s="132" t="s">
        <v>52</v>
      </c>
      <c r="H84" s="141" t="s">
        <v>235</v>
      </c>
      <c r="I84" s="141" t="s">
        <v>236</v>
      </c>
      <c r="J84" s="165">
        <f>+Desagregado!I1277</f>
        <v>94.929999999999978</v>
      </c>
      <c r="K84" s="165">
        <f>+Desagregado!J1277+Desagregado!K1277+Desagregado!L1277</f>
        <v>24.995000000000005</v>
      </c>
      <c r="L84" s="97">
        <f t="shared" si="0"/>
        <v>0.26329927314863594</v>
      </c>
      <c r="M84" s="165">
        <f>+K84+Desagregado!M1277+Desagregado!N1277+Desagregado!O1277</f>
        <v>55.594999999999999</v>
      </c>
      <c r="N84" s="97">
        <f t="shared" si="1"/>
        <v>0.58564205203834419</v>
      </c>
      <c r="O84" s="165">
        <f>+M84+Desagregado!P1277+Desagregado!Q1277+Desagregado!R1277</f>
        <v>73.385000000000005</v>
      </c>
      <c r="P84" s="97">
        <f t="shared" si="2"/>
        <v>0.77304329505951774</v>
      </c>
      <c r="Q84" s="165">
        <f>+O84+Desagregado!S1277+Desagregado!T1277+Desagregado!U1277</f>
        <v>94.93</v>
      </c>
      <c r="R84" s="97">
        <f t="shared" si="3"/>
        <v>1.0000000000000002</v>
      </c>
      <c r="S84" s="141" t="s">
        <v>237</v>
      </c>
      <c r="T84" s="157"/>
    </row>
    <row r="85" spans="2:20" ht="136" x14ac:dyDescent="0.2">
      <c r="B85" s="129" t="s">
        <v>19</v>
      </c>
      <c r="C85" s="130" t="s">
        <v>6</v>
      </c>
      <c r="D85" s="131">
        <v>996</v>
      </c>
      <c r="E85" s="129" t="s">
        <v>34</v>
      </c>
      <c r="F85" s="132" t="s">
        <v>21</v>
      </c>
      <c r="G85" s="132" t="s">
        <v>52</v>
      </c>
      <c r="H85" s="141" t="s">
        <v>238</v>
      </c>
      <c r="I85" s="141" t="s">
        <v>239</v>
      </c>
      <c r="J85" s="165">
        <f>+Desagregado!I1316</f>
        <v>705.22599999999989</v>
      </c>
      <c r="K85" s="139">
        <f>+Desagregado!J1316+Desagregado!K1316+Desagregado!L1316</f>
        <v>215.83499999999998</v>
      </c>
      <c r="L85" s="97">
        <f t="shared" si="0"/>
        <v>0.30605082625995073</v>
      </c>
      <c r="M85" s="139">
        <f>+K85+Desagregado!M1316+Desagregado!N1316+Desagregado!O1316</f>
        <v>396.77600000000001</v>
      </c>
      <c r="N85" s="97">
        <f t="shared" si="1"/>
        <v>0.56262247846789548</v>
      </c>
      <c r="O85" s="165">
        <f>+M85+Desagregado!P1316+Desagregado!Q1316+Desagregado!R1316</f>
        <v>569.33100000000002</v>
      </c>
      <c r="P85" s="97">
        <f t="shared" si="2"/>
        <v>0.8073029071531681</v>
      </c>
      <c r="Q85" s="165">
        <f>+O85+Desagregado!S1316+Desagregado!T1316+Desagregado!U1316</f>
        <v>705.22599999999989</v>
      </c>
      <c r="R85" s="97">
        <f t="shared" si="3"/>
        <v>1</v>
      </c>
      <c r="S85" s="141" t="s">
        <v>237</v>
      </c>
      <c r="T85" s="157"/>
    </row>
    <row r="86" spans="2:20" ht="136" x14ac:dyDescent="0.2">
      <c r="B86" s="129" t="s">
        <v>19</v>
      </c>
      <c r="C86" s="130" t="s">
        <v>6</v>
      </c>
      <c r="D86" s="131">
        <v>3</v>
      </c>
      <c r="E86" s="129" t="s">
        <v>34</v>
      </c>
      <c r="F86" s="132" t="s">
        <v>21</v>
      </c>
      <c r="G86" s="132" t="s">
        <v>52</v>
      </c>
      <c r="H86" s="141" t="s">
        <v>240</v>
      </c>
      <c r="I86" s="141" t="s">
        <v>241</v>
      </c>
      <c r="J86" s="108">
        <v>1</v>
      </c>
      <c r="K86" s="165">
        <v>1</v>
      </c>
      <c r="L86" s="97">
        <f t="shared" si="0"/>
        <v>1</v>
      </c>
      <c r="M86" s="165">
        <v>1</v>
      </c>
      <c r="N86" s="97">
        <f t="shared" si="1"/>
        <v>1</v>
      </c>
      <c r="O86" s="165">
        <v>1</v>
      </c>
      <c r="P86" s="97">
        <f t="shared" si="2"/>
        <v>1</v>
      </c>
      <c r="Q86" s="165">
        <v>1</v>
      </c>
      <c r="R86" s="97">
        <f t="shared" si="3"/>
        <v>1</v>
      </c>
      <c r="S86" s="141" t="s">
        <v>234</v>
      </c>
      <c r="T86" s="157"/>
    </row>
    <row r="87" spans="2:20" ht="136" x14ac:dyDescent="0.2">
      <c r="B87" s="129" t="s">
        <v>19</v>
      </c>
      <c r="C87" s="130" t="s">
        <v>6</v>
      </c>
      <c r="D87" s="166">
        <v>1</v>
      </c>
      <c r="E87" s="129" t="s">
        <v>34</v>
      </c>
      <c r="F87" s="132" t="s">
        <v>21</v>
      </c>
      <c r="G87" s="132" t="s">
        <v>52</v>
      </c>
      <c r="H87" s="141" t="s">
        <v>242</v>
      </c>
      <c r="I87" s="141" t="s">
        <v>243</v>
      </c>
      <c r="J87" s="109">
        <v>1173</v>
      </c>
      <c r="K87" s="165">
        <v>34.54</v>
      </c>
      <c r="L87" s="97">
        <f t="shared" si="0"/>
        <v>2.9445865302642794E-2</v>
      </c>
      <c r="M87" s="165">
        <f>+K87+383.15</f>
        <v>417.69</v>
      </c>
      <c r="N87" s="97">
        <f t="shared" si="1"/>
        <v>0.35608695652173911</v>
      </c>
      <c r="O87" s="165">
        <f>373.5+M87</f>
        <v>791.19</v>
      </c>
      <c r="P87" s="97">
        <f t="shared" si="2"/>
        <v>0.67450127877237853</v>
      </c>
      <c r="Q87" s="165">
        <v>1173</v>
      </c>
      <c r="R87" s="97">
        <f t="shared" si="3"/>
        <v>1</v>
      </c>
      <c r="S87" s="141" t="s">
        <v>232</v>
      </c>
      <c r="T87" s="157"/>
    </row>
    <row r="88" spans="2:20" ht="129.75" customHeight="1" x14ac:dyDescent="0.2">
      <c r="B88" s="129" t="s">
        <v>19</v>
      </c>
      <c r="C88" s="130" t="s">
        <v>6</v>
      </c>
      <c r="D88" s="166"/>
      <c r="E88" s="129" t="s">
        <v>34</v>
      </c>
      <c r="F88" s="132" t="s">
        <v>21</v>
      </c>
      <c r="G88" s="132" t="s">
        <v>52</v>
      </c>
      <c r="H88" s="141" t="s">
        <v>244</v>
      </c>
      <c r="I88" s="141" t="s">
        <v>245</v>
      </c>
      <c r="J88" s="109">
        <v>8</v>
      </c>
      <c r="K88" s="165"/>
      <c r="L88" s="97"/>
      <c r="M88" s="165"/>
      <c r="N88" s="97"/>
      <c r="O88" s="165"/>
      <c r="P88" s="97"/>
      <c r="Q88" s="165">
        <v>8</v>
      </c>
      <c r="R88" s="97">
        <f>+Q88/J88</f>
        <v>1</v>
      </c>
      <c r="S88" s="141" t="s">
        <v>234</v>
      </c>
      <c r="T88" s="157" t="s">
        <v>246</v>
      </c>
    </row>
    <row r="89" spans="2:20" ht="136" x14ac:dyDescent="0.2">
      <c r="B89" s="129" t="s">
        <v>19</v>
      </c>
      <c r="C89" s="130" t="s">
        <v>6</v>
      </c>
      <c r="D89" s="131">
        <v>40</v>
      </c>
      <c r="E89" s="129" t="s">
        <v>34</v>
      </c>
      <c r="F89" s="132" t="s">
        <v>21</v>
      </c>
      <c r="G89" s="132" t="s">
        <v>52</v>
      </c>
      <c r="H89" s="141" t="s">
        <v>247</v>
      </c>
      <c r="I89" s="141" t="s">
        <v>248</v>
      </c>
      <c r="J89" s="138">
        <v>4</v>
      </c>
      <c r="K89" s="165"/>
      <c r="L89" s="97"/>
      <c r="M89" s="165"/>
      <c r="N89" s="97"/>
      <c r="O89" s="165"/>
      <c r="P89" s="97"/>
      <c r="Q89" s="165">
        <v>4</v>
      </c>
      <c r="R89" s="97">
        <v>1</v>
      </c>
      <c r="S89" s="141" t="s">
        <v>234</v>
      </c>
      <c r="T89" s="157"/>
    </row>
    <row r="90" spans="2:20" ht="136" x14ac:dyDescent="0.2">
      <c r="B90" s="129" t="s">
        <v>19</v>
      </c>
      <c r="C90" s="130" t="s">
        <v>6</v>
      </c>
      <c r="D90" s="131"/>
      <c r="E90" s="129" t="s">
        <v>34</v>
      </c>
      <c r="F90" s="132" t="s">
        <v>21</v>
      </c>
      <c r="G90" s="132" t="s">
        <v>52</v>
      </c>
      <c r="H90" s="141" t="s">
        <v>249</v>
      </c>
      <c r="I90" s="141" t="s">
        <v>250</v>
      </c>
      <c r="J90" s="138">
        <v>27</v>
      </c>
      <c r="K90" s="138">
        <v>27</v>
      </c>
      <c r="L90" s="97">
        <f t="shared" ref="L90:L98" si="4">+K90/J90</f>
        <v>1</v>
      </c>
      <c r="M90" s="138">
        <v>27</v>
      </c>
      <c r="N90" s="97">
        <f t="shared" ref="N90:N98" si="5">+M90/J90</f>
        <v>1</v>
      </c>
      <c r="O90" s="138">
        <v>27</v>
      </c>
      <c r="P90" s="97">
        <f t="shared" ref="P90:P98" si="6">+O90/J90</f>
        <v>1</v>
      </c>
      <c r="Q90" s="138">
        <v>27</v>
      </c>
      <c r="R90" s="97">
        <f t="shared" ref="R90:R98" si="7">+Q90/J90</f>
        <v>1</v>
      </c>
      <c r="S90" s="141" t="s">
        <v>237</v>
      </c>
      <c r="T90" s="157"/>
    </row>
    <row r="91" spans="2:20" ht="136" x14ac:dyDescent="0.2">
      <c r="B91" s="129" t="s">
        <v>19</v>
      </c>
      <c r="C91" s="130" t="s">
        <v>6</v>
      </c>
      <c r="D91" s="131"/>
      <c r="E91" s="129" t="s">
        <v>34</v>
      </c>
      <c r="F91" s="132" t="s">
        <v>21</v>
      </c>
      <c r="G91" s="132" t="s">
        <v>52</v>
      </c>
      <c r="H91" s="141" t="s">
        <v>251</v>
      </c>
      <c r="I91" s="141" t="s">
        <v>252</v>
      </c>
      <c r="J91" s="138">
        <v>20</v>
      </c>
      <c r="K91" s="138">
        <f>+Desagregado!J1429+Desagregado!K1429+Desagregado!L1429</f>
        <v>7</v>
      </c>
      <c r="L91" s="97">
        <f t="shared" si="4"/>
        <v>0.35</v>
      </c>
      <c r="M91" s="138">
        <f>+K91+Desagregado!M1429+Desagregado!N1429+Desagregado!O1429</f>
        <v>12</v>
      </c>
      <c r="N91" s="97">
        <f t="shared" si="5"/>
        <v>0.6</v>
      </c>
      <c r="O91" s="138">
        <f>+M91+Desagregado!P1429+Desagregado!Q1429+Desagregado!R1429</f>
        <v>15</v>
      </c>
      <c r="P91" s="97">
        <f t="shared" si="6"/>
        <v>0.75</v>
      </c>
      <c r="Q91" s="138">
        <f>+Desagregado!S1429+Desagregado!T1429+Desagregado!U1429+O91</f>
        <v>20</v>
      </c>
      <c r="R91" s="97">
        <f t="shared" si="7"/>
        <v>1</v>
      </c>
      <c r="S91" s="141" t="s">
        <v>237</v>
      </c>
      <c r="T91" s="157"/>
    </row>
    <row r="92" spans="2:20" ht="136" x14ac:dyDescent="0.2">
      <c r="B92" s="129" t="s">
        <v>19</v>
      </c>
      <c r="C92" s="130" t="s">
        <v>6</v>
      </c>
      <c r="D92" s="131"/>
      <c r="E92" s="129" t="s">
        <v>34</v>
      </c>
      <c r="F92" s="132" t="s">
        <v>21</v>
      </c>
      <c r="G92" s="132" t="s">
        <v>52</v>
      </c>
      <c r="H92" s="141" t="s">
        <v>253</v>
      </c>
      <c r="I92" s="141" t="s">
        <v>254</v>
      </c>
      <c r="J92" s="138">
        <v>649</v>
      </c>
      <c r="K92" s="138">
        <v>649</v>
      </c>
      <c r="L92" s="97">
        <f t="shared" si="4"/>
        <v>1</v>
      </c>
      <c r="M92" s="138">
        <v>649</v>
      </c>
      <c r="N92" s="97">
        <f t="shared" si="5"/>
        <v>1</v>
      </c>
      <c r="O92" s="138">
        <v>649</v>
      </c>
      <c r="P92" s="97">
        <f t="shared" si="6"/>
        <v>1</v>
      </c>
      <c r="Q92" s="138">
        <v>649</v>
      </c>
      <c r="R92" s="97">
        <f t="shared" si="7"/>
        <v>1</v>
      </c>
      <c r="S92" s="141" t="s">
        <v>255</v>
      </c>
      <c r="T92" s="157"/>
    </row>
    <row r="93" spans="2:20" ht="136" x14ac:dyDescent="0.2">
      <c r="B93" s="129" t="s">
        <v>19</v>
      </c>
      <c r="C93" s="130" t="s">
        <v>6</v>
      </c>
      <c r="D93" s="131"/>
      <c r="E93" s="129" t="s">
        <v>34</v>
      </c>
      <c r="F93" s="132" t="s">
        <v>21</v>
      </c>
      <c r="G93" s="132" t="s">
        <v>52</v>
      </c>
      <c r="H93" s="141" t="s">
        <v>256</v>
      </c>
      <c r="I93" s="141" t="s">
        <v>257</v>
      </c>
      <c r="J93" s="138">
        <v>9821</v>
      </c>
      <c r="K93" s="138">
        <v>9821</v>
      </c>
      <c r="L93" s="97">
        <f t="shared" si="4"/>
        <v>1</v>
      </c>
      <c r="M93" s="138">
        <v>9821</v>
      </c>
      <c r="N93" s="97">
        <f t="shared" si="5"/>
        <v>1</v>
      </c>
      <c r="O93" s="138">
        <v>9821</v>
      </c>
      <c r="P93" s="97">
        <f t="shared" si="6"/>
        <v>1</v>
      </c>
      <c r="Q93" s="138">
        <v>9821</v>
      </c>
      <c r="R93" s="97">
        <f t="shared" si="7"/>
        <v>1</v>
      </c>
      <c r="S93" s="141" t="s">
        <v>255</v>
      </c>
      <c r="T93" s="157"/>
    </row>
    <row r="94" spans="2:20" ht="136" x14ac:dyDescent="0.2">
      <c r="B94" s="129" t="s">
        <v>19</v>
      </c>
      <c r="C94" s="130" t="s">
        <v>6</v>
      </c>
      <c r="D94" s="131"/>
      <c r="E94" s="129" t="s">
        <v>34</v>
      </c>
      <c r="F94" s="132" t="s">
        <v>21</v>
      </c>
      <c r="G94" s="132" t="s">
        <v>52</v>
      </c>
      <c r="H94" s="141" t="s">
        <v>258</v>
      </c>
      <c r="I94" s="141" t="s">
        <v>259</v>
      </c>
      <c r="J94" s="138">
        <v>5</v>
      </c>
      <c r="K94" s="104">
        <v>2</v>
      </c>
      <c r="L94" s="110">
        <f t="shared" si="4"/>
        <v>0.4</v>
      </c>
      <c r="M94" s="138">
        <v>4</v>
      </c>
      <c r="N94" s="97">
        <f t="shared" si="5"/>
        <v>0.8</v>
      </c>
      <c r="O94" s="138">
        <v>5</v>
      </c>
      <c r="P94" s="97">
        <f t="shared" si="6"/>
        <v>1</v>
      </c>
      <c r="Q94" s="138">
        <v>5</v>
      </c>
      <c r="R94" s="97">
        <f t="shared" si="7"/>
        <v>1</v>
      </c>
      <c r="S94" s="141" t="s">
        <v>234</v>
      </c>
      <c r="T94" s="157"/>
    </row>
    <row r="95" spans="2:20" ht="136" x14ac:dyDescent="0.2">
      <c r="B95" s="129" t="s">
        <v>19</v>
      </c>
      <c r="C95" s="130" t="s">
        <v>6</v>
      </c>
      <c r="D95" s="131"/>
      <c r="E95" s="129" t="s">
        <v>34</v>
      </c>
      <c r="F95" s="132" t="s">
        <v>21</v>
      </c>
      <c r="G95" s="132" t="s">
        <v>52</v>
      </c>
      <c r="H95" s="141" t="s">
        <v>3553</v>
      </c>
      <c r="I95" s="141" t="s">
        <v>260</v>
      </c>
      <c r="J95" s="138">
        <v>3</v>
      </c>
      <c r="K95" s="167">
        <v>0</v>
      </c>
      <c r="L95" s="168">
        <f t="shared" si="4"/>
        <v>0</v>
      </c>
      <c r="M95" s="169">
        <f>+Desagregado!N1368</f>
        <v>0</v>
      </c>
      <c r="N95" s="97">
        <f t="shared" si="5"/>
        <v>0</v>
      </c>
      <c r="O95" s="138">
        <v>1</v>
      </c>
      <c r="P95" s="97">
        <f t="shared" si="6"/>
        <v>0.33333333333333331</v>
      </c>
      <c r="Q95" s="138">
        <v>3</v>
      </c>
      <c r="R95" s="97">
        <f t="shared" si="7"/>
        <v>1</v>
      </c>
      <c r="S95" s="141" t="s">
        <v>234</v>
      </c>
      <c r="T95" s="157"/>
    </row>
    <row r="96" spans="2:20" ht="136" x14ac:dyDescent="0.2">
      <c r="B96" s="129" t="s">
        <v>19</v>
      </c>
      <c r="C96" s="130" t="s">
        <v>6</v>
      </c>
      <c r="D96" s="131"/>
      <c r="E96" s="129" t="s">
        <v>34</v>
      </c>
      <c r="F96" s="132" t="s">
        <v>21</v>
      </c>
      <c r="G96" s="132" t="s">
        <v>52</v>
      </c>
      <c r="H96" s="141" t="s">
        <v>261</v>
      </c>
      <c r="I96" s="141" t="s">
        <v>262</v>
      </c>
      <c r="J96" s="138">
        <v>20</v>
      </c>
      <c r="K96" s="135">
        <f>+Desagregado!K1376</f>
        <v>5</v>
      </c>
      <c r="L96" s="111">
        <f t="shared" si="4"/>
        <v>0.25</v>
      </c>
      <c r="M96" s="138">
        <f>+K96+Desagregado!M1376</f>
        <v>15</v>
      </c>
      <c r="N96" s="97">
        <f t="shared" si="5"/>
        <v>0.75</v>
      </c>
      <c r="O96" s="138">
        <f>+M96+Desagregado!P1376</f>
        <v>20</v>
      </c>
      <c r="P96" s="97">
        <f t="shared" si="6"/>
        <v>1</v>
      </c>
      <c r="Q96" s="138">
        <f>+O96</f>
        <v>20</v>
      </c>
      <c r="R96" s="97">
        <f t="shared" si="7"/>
        <v>1</v>
      </c>
      <c r="S96" s="141" t="s">
        <v>234</v>
      </c>
      <c r="T96" s="157"/>
    </row>
    <row r="97" spans="2:20" ht="136" x14ac:dyDescent="0.2">
      <c r="B97" s="129" t="s">
        <v>19</v>
      </c>
      <c r="C97" s="130" t="s">
        <v>6</v>
      </c>
      <c r="D97" s="131"/>
      <c r="E97" s="129" t="s">
        <v>34</v>
      </c>
      <c r="F97" s="132" t="s">
        <v>21</v>
      </c>
      <c r="G97" s="132" t="s">
        <v>52</v>
      </c>
      <c r="H97" s="141" t="s">
        <v>3552</v>
      </c>
      <c r="I97" s="141" t="s">
        <v>263</v>
      </c>
      <c r="J97" s="138">
        <v>2</v>
      </c>
      <c r="K97" s="135">
        <v>0</v>
      </c>
      <c r="L97" s="111">
        <f t="shared" si="4"/>
        <v>0</v>
      </c>
      <c r="M97" s="138">
        <v>0</v>
      </c>
      <c r="N97" s="97">
        <f t="shared" si="5"/>
        <v>0</v>
      </c>
      <c r="O97" s="138">
        <f>+Desagregado!P1366+Desagregado!Q1366+Desagregado!R1366</f>
        <v>0</v>
      </c>
      <c r="P97" s="97">
        <f t="shared" si="6"/>
        <v>0</v>
      </c>
      <c r="Q97" s="138">
        <v>3</v>
      </c>
      <c r="R97" s="97">
        <f t="shared" si="7"/>
        <v>1.5</v>
      </c>
      <c r="S97" s="141" t="s">
        <v>234</v>
      </c>
      <c r="T97" s="157"/>
    </row>
    <row r="98" spans="2:20" ht="136" x14ac:dyDescent="0.2">
      <c r="B98" s="129" t="s">
        <v>19</v>
      </c>
      <c r="C98" s="130" t="s">
        <v>6</v>
      </c>
      <c r="D98" s="131"/>
      <c r="E98" s="129" t="s">
        <v>51</v>
      </c>
      <c r="F98" s="132" t="s">
        <v>21</v>
      </c>
      <c r="G98" s="132" t="s">
        <v>52</v>
      </c>
      <c r="H98" s="133" t="s">
        <v>264</v>
      </c>
      <c r="I98" s="133" t="s">
        <v>265</v>
      </c>
      <c r="J98" s="155">
        <v>154</v>
      </c>
      <c r="K98" s="112">
        <v>154</v>
      </c>
      <c r="L98" s="97">
        <f t="shared" si="4"/>
        <v>1</v>
      </c>
      <c r="M98" s="112">
        <v>154</v>
      </c>
      <c r="N98" s="97">
        <f t="shared" si="5"/>
        <v>1</v>
      </c>
      <c r="O98" s="112">
        <v>154</v>
      </c>
      <c r="P98" s="97">
        <f t="shared" si="6"/>
        <v>1</v>
      </c>
      <c r="Q98" s="112">
        <v>154</v>
      </c>
      <c r="R98" s="97">
        <f t="shared" si="7"/>
        <v>1</v>
      </c>
      <c r="S98" s="133" t="s">
        <v>100</v>
      </c>
      <c r="T98" s="129"/>
    </row>
    <row r="99" spans="2:20" ht="221" x14ac:dyDescent="0.2">
      <c r="B99" s="129" t="s">
        <v>19</v>
      </c>
      <c r="C99" s="130" t="s">
        <v>11</v>
      </c>
      <c r="D99" s="96">
        <v>1</v>
      </c>
      <c r="E99" s="129" t="s">
        <v>7</v>
      </c>
      <c r="F99" s="132" t="s">
        <v>13</v>
      </c>
      <c r="G99" s="132" t="s">
        <v>18</v>
      </c>
      <c r="H99" s="133" t="s">
        <v>266</v>
      </c>
      <c r="I99" s="133" t="s">
        <v>267</v>
      </c>
      <c r="J99" s="97">
        <v>1</v>
      </c>
      <c r="K99" s="135"/>
      <c r="L99" s="97">
        <v>0.25</v>
      </c>
      <c r="M99" s="135"/>
      <c r="N99" s="97">
        <v>0.5</v>
      </c>
      <c r="O99" s="135"/>
      <c r="P99" s="97">
        <v>0.75</v>
      </c>
      <c r="Q99" s="135"/>
      <c r="R99" s="97">
        <v>1</v>
      </c>
      <c r="S99" s="133" t="s">
        <v>268</v>
      </c>
      <c r="T99" s="129"/>
    </row>
    <row r="100" spans="2:20" ht="136" x14ac:dyDescent="0.2">
      <c r="B100" s="129" t="s">
        <v>19</v>
      </c>
      <c r="C100" s="130" t="s">
        <v>6</v>
      </c>
      <c r="D100" s="166"/>
      <c r="E100" s="129" t="s">
        <v>7</v>
      </c>
      <c r="F100" s="132" t="s">
        <v>21</v>
      </c>
      <c r="G100" s="132" t="s">
        <v>52</v>
      </c>
      <c r="H100" s="133" t="s">
        <v>269</v>
      </c>
      <c r="I100" s="133" t="s">
        <v>270</v>
      </c>
      <c r="J100" s="97">
        <v>1</v>
      </c>
      <c r="K100" s="135"/>
      <c r="L100" s="97">
        <v>0.25</v>
      </c>
      <c r="M100" s="135"/>
      <c r="N100" s="97">
        <v>0.5</v>
      </c>
      <c r="O100" s="135"/>
      <c r="P100" s="97">
        <v>0.75</v>
      </c>
      <c r="Q100" s="135"/>
      <c r="R100" s="97">
        <v>1</v>
      </c>
      <c r="S100" s="133" t="s">
        <v>100</v>
      </c>
      <c r="T100" s="129"/>
    </row>
    <row r="101" spans="2:20" ht="119" x14ac:dyDescent="0.2">
      <c r="B101" s="129" t="s">
        <v>19</v>
      </c>
      <c r="C101" s="130" t="s">
        <v>11</v>
      </c>
      <c r="D101" s="166"/>
      <c r="E101" s="129" t="s">
        <v>7</v>
      </c>
      <c r="F101" s="132" t="s">
        <v>21</v>
      </c>
      <c r="G101" s="132" t="s">
        <v>52</v>
      </c>
      <c r="H101" s="133" t="s">
        <v>271</v>
      </c>
      <c r="I101" s="133" t="s">
        <v>272</v>
      </c>
      <c r="J101" s="97">
        <v>1</v>
      </c>
      <c r="K101" s="135"/>
      <c r="L101" s="97">
        <v>0.1</v>
      </c>
      <c r="M101" s="135"/>
      <c r="N101" s="97">
        <v>0.5</v>
      </c>
      <c r="O101" s="135"/>
      <c r="P101" s="97">
        <v>0.75</v>
      </c>
      <c r="Q101" s="135"/>
      <c r="R101" s="97">
        <v>1</v>
      </c>
      <c r="S101" s="133" t="s">
        <v>89</v>
      </c>
      <c r="T101" s="129"/>
    </row>
    <row r="102" spans="2:20" ht="119" x14ac:dyDescent="0.2">
      <c r="B102" s="129" t="s">
        <v>19</v>
      </c>
      <c r="C102" s="130" t="s">
        <v>11</v>
      </c>
      <c r="D102" s="166"/>
      <c r="E102" s="129" t="s">
        <v>7</v>
      </c>
      <c r="F102" s="132" t="s">
        <v>21</v>
      </c>
      <c r="G102" s="132" t="s">
        <v>52</v>
      </c>
      <c r="H102" s="133" t="s">
        <v>273</v>
      </c>
      <c r="I102" s="133" t="s">
        <v>274</v>
      </c>
      <c r="J102" s="97">
        <v>1</v>
      </c>
      <c r="K102" s="134"/>
      <c r="L102" s="97">
        <v>0.25</v>
      </c>
      <c r="M102" s="134"/>
      <c r="N102" s="97">
        <v>0.5</v>
      </c>
      <c r="O102" s="135"/>
      <c r="P102" s="97">
        <v>0.75</v>
      </c>
      <c r="Q102" s="135"/>
      <c r="R102" s="97">
        <v>1</v>
      </c>
      <c r="S102" s="133" t="s">
        <v>85</v>
      </c>
      <c r="T102" s="129"/>
    </row>
    <row r="103" spans="2:20" ht="136" x14ac:dyDescent="0.2">
      <c r="B103" s="129" t="s">
        <v>19</v>
      </c>
      <c r="C103" s="130" t="s">
        <v>6</v>
      </c>
      <c r="D103" s="166"/>
      <c r="E103" s="129" t="s">
        <v>7</v>
      </c>
      <c r="F103" s="132" t="s">
        <v>21</v>
      </c>
      <c r="G103" s="132" t="s">
        <v>52</v>
      </c>
      <c r="H103" s="133" t="s">
        <v>275</v>
      </c>
      <c r="I103" s="133" t="s">
        <v>276</v>
      </c>
      <c r="J103" s="97">
        <v>1</v>
      </c>
      <c r="K103" s="134"/>
      <c r="L103" s="97">
        <v>0.25</v>
      </c>
      <c r="M103" s="134"/>
      <c r="N103" s="97">
        <v>0.5</v>
      </c>
      <c r="O103" s="135"/>
      <c r="P103" s="97">
        <v>0.75</v>
      </c>
      <c r="Q103" s="135"/>
      <c r="R103" s="97">
        <v>1</v>
      </c>
      <c r="S103" s="133" t="s">
        <v>85</v>
      </c>
      <c r="T103" s="129"/>
    </row>
    <row r="104" spans="2:20" ht="119" x14ac:dyDescent="0.2">
      <c r="B104" s="129" t="s">
        <v>19</v>
      </c>
      <c r="C104" s="130" t="s">
        <v>11</v>
      </c>
      <c r="D104" s="166"/>
      <c r="E104" s="129" t="s">
        <v>7</v>
      </c>
      <c r="F104" s="132" t="s">
        <v>21</v>
      </c>
      <c r="G104" s="132" t="s">
        <v>52</v>
      </c>
      <c r="H104" s="133" t="s">
        <v>277</v>
      </c>
      <c r="I104" s="133" t="s">
        <v>278</v>
      </c>
      <c r="J104" s="97">
        <v>1</v>
      </c>
      <c r="K104" s="134"/>
      <c r="L104" s="97">
        <v>0.25</v>
      </c>
      <c r="M104" s="134"/>
      <c r="N104" s="97">
        <v>0.5</v>
      </c>
      <c r="O104" s="135"/>
      <c r="P104" s="97">
        <v>0.75</v>
      </c>
      <c r="Q104" s="135"/>
      <c r="R104" s="97">
        <v>1</v>
      </c>
      <c r="S104" s="133" t="s">
        <v>85</v>
      </c>
      <c r="T104" s="129"/>
    </row>
    <row r="105" spans="2:20" ht="119" x14ac:dyDescent="0.2">
      <c r="B105" s="129" t="s">
        <v>19</v>
      </c>
      <c r="C105" s="130" t="s">
        <v>11</v>
      </c>
      <c r="D105" s="166"/>
      <c r="E105" s="129" t="s">
        <v>7</v>
      </c>
      <c r="F105" s="132" t="s">
        <v>21</v>
      </c>
      <c r="G105" s="132" t="s">
        <v>52</v>
      </c>
      <c r="H105" s="133" t="s">
        <v>279</v>
      </c>
      <c r="I105" s="133" t="s">
        <v>280</v>
      </c>
      <c r="J105" s="97">
        <v>1</v>
      </c>
      <c r="K105" s="134"/>
      <c r="L105" s="97">
        <v>0.25</v>
      </c>
      <c r="M105" s="134"/>
      <c r="N105" s="97">
        <v>0.5</v>
      </c>
      <c r="O105" s="135"/>
      <c r="P105" s="97">
        <v>0.75</v>
      </c>
      <c r="Q105" s="135"/>
      <c r="R105" s="97">
        <v>1</v>
      </c>
      <c r="S105" s="133" t="s">
        <v>85</v>
      </c>
      <c r="T105" s="129"/>
    </row>
    <row r="106" spans="2:20" ht="119" x14ac:dyDescent="0.2">
      <c r="B106" s="129" t="s">
        <v>19</v>
      </c>
      <c r="C106" s="130" t="s">
        <v>11</v>
      </c>
      <c r="D106" s="166"/>
      <c r="E106" s="129" t="s">
        <v>7</v>
      </c>
      <c r="F106" s="132" t="s">
        <v>21</v>
      </c>
      <c r="G106" s="132" t="s">
        <v>52</v>
      </c>
      <c r="H106" s="133" t="s">
        <v>281</v>
      </c>
      <c r="I106" s="133" t="s">
        <v>282</v>
      </c>
      <c r="J106" s="97">
        <v>1</v>
      </c>
      <c r="K106" s="134"/>
      <c r="L106" s="97">
        <v>0.25</v>
      </c>
      <c r="M106" s="134"/>
      <c r="N106" s="97">
        <v>0.5</v>
      </c>
      <c r="O106" s="135"/>
      <c r="P106" s="97">
        <v>0.75</v>
      </c>
      <c r="Q106" s="135"/>
      <c r="R106" s="97">
        <v>1</v>
      </c>
      <c r="S106" s="133" t="s">
        <v>283</v>
      </c>
      <c r="T106" s="129"/>
    </row>
    <row r="107" spans="2:20" ht="119" x14ac:dyDescent="0.2">
      <c r="B107" s="129" t="s">
        <v>19</v>
      </c>
      <c r="C107" s="130" t="s">
        <v>11</v>
      </c>
      <c r="D107" s="166"/>
      <c r="E107" s="129" t="s">
        <v>7</v>
      </c>
      <c r="F107" s="132" t="s">
        <v>21</v>
      </c>
      <c r="G107" s="132" t="s">
        <v>52</v>
      </c>
      <c r="H107" s="133" t="s">
        <v>284</v>
      </c>
      <c r="I107" s="133" t="s">
        <v>285</v>
      </c>
      <c r="J107" s="97">
        <v>1</v>
      </c>
      <c r="K107" s="134"/>
      <c r="L107" s="97">
        <v>0.25</v>
      </c>
      <c r="M107" s="134"/>
      <c r="N107" s="97">
        <v>0.5</v>
      </c>
      <c r="O107" s="135"/>
      <c r="P107" s="97">
        <v>0.75</v>
      </c>
      <c r="Q107" s="135"/>
      <c r="R107" s="97">
        <v>1</v>
      </c>
      <c r="S107" s="133" t="s">
        <v>85</v>
      </c>
      <c r="T107" s="129"/>
    </row>
    <row r="108" spans="2:20" ht="119" x14ac:dyDescent="0.2">
      <c r="B108" s="129" t="s">
        <v>19</v>
      </c>
      <c r="C108" s="130" t="s">
        <v>11</v>
      </c>
      <c r="D108" s="96">
        <v>1</v>
      </c>
      <c r="E108" s="129" t="s">
        <v>12</v>
      </c>
      <c r="F108" s="132" t="s">
        <v>21</v>
      </c>
      <c r="G108" s="132" t="s">
        <v>52</v>
      </c>
      <c r="H108" s="133" t="s">
        <v>286</v>
      </c>
      <c r="I108" s="133" t="s">
        <v>287</v>
      </c>
      <c r="J108" s="97">
        <v>1</v>
      </c>
      <c r="K108" s="135">
        <v>1</v>
      </c>
      <c r="L108" s="97">
        <v>0.1</v>
      </c>
      <c r="M108" s="135">
        <v>1</v>
      </c>
      <c r="N108" s="97">
        <v>0.3</v>
      </c>
      <c r="O108" s="135">
        <v>1</v>
      </c>
      <c r="P108" s="97">
        <v>0.6</v>
      </c>
      <c r="Q108" s="135">
        <v>1</v>
      </c>
      <c r="R108" s="97">
        <v>1</v>
      </c>
      <c r="S108" s="133" t="s">
        <v>288</v>
      </c>
      <c r="T108" s="129"/>
    </row>
    <row r="109" spans="2:20" ht="136" x14ac:dyDescent="0.2">
      <c r="B109" s="129" t="s">
        <v>19</v>
      </c>
      <c r="C109" s="130" t="s">
        <v>6</v>
      </c>
      <c r="D109" s="131"/>
      <c r="E109" s="129" t="s">
        <v>32</v>
      </c>
      <c r="F109" s="132" t="s">
        <v>21</v>
      </c>
      <c r="G109" s="132" t="s">
        <v>52</v>
      </c>
      <c r="H109" s="133" t="s">
        <v>289</v>
      </c>
      <c r="I109" s="133" t="s">
        <v>290</v>
      </c>
      <c r="J109" s="97">
        <v>1</v>
      </c>
      <c r="K109" s="138"/>
      <c r="L109" s="97">
        <v>0.25</v>
      </c>
      <c r="M109" s="138"/>
      <c r="N109" s="97">
        <v>0.5</v>
      </c>
      <c r="O109" s="138"/>
      <c r="P109" s="97">
        <v>0.75</v>
      </c>
      <c r="Q109" s="138"/>
      <c r="R109" s="97">
        <v>1</v>
      </c>
      <c r="S109" s="133" t="s">
        <v>187</v>
      </c>
      <c r="T109" s="129"/>
    </row>
    <row r="110" spans="2:20" ht="136" x14ac:dyDescent="0.2">
      <c r="B110" s="129" t="s">
        <v>19</v>
      </c>
      <c r="C110" s="130" t="s">
        <v>6</v>
      </c>
      <c r="D110" s="166">
        <v>1</v>
      </c>
      <c r="E110" s="129" t="s">
        <v>51</v>
      </c>
      <c r="F110" s="132" t="s">
        <v>21</v>
      </c>
      <c r="G110" s="132" t="s">
        <v>52</v>
      </c>
      <c r="H110" s="133" t="s">
        <v>291</v>
      </c>
      <c r="I110" s="133" t="s">
        <v>292</v>
      </c>
      <c r="J110" s="97">
        <v>1</v>
      </c>
      <c r="K110" s="135"/>
      <c r="L110" s="97">
        <v>0.25</v>
      </c>
      <c r="M110" s="135"/>
      <c r="N110" s="97">
        <v>0.5</v>
      </c>
      <c r="O110" s="135"/>
      <c r="P110" s="97">
        <v>0.75</v>
      </c>
      <c r="Q110" s="135"/>
      <c r="R110" s="97">
        <v>1</v>
      </c>
      <c r="S110" s="133" t="s">
        <v>293</v>
      </c>
      <c r="T110" s="129"/>
    </row>
    <row r="111" spans="2:20" ht="119" x14ac:dyDescent="0.2">
      <c r="B111" s="129" t="s">
        <v>19</v>
      </c>
      <c r="C111" s="130" t="s">
        <v>11</v>
      </c>
      <c r="D111" s="131"/>
      <c r="E111" s="129" t="s">
        <v>51</v>
      </c>
      <c r="F111" s="132" t="s">
        <v>30</v>
      </c>
      <c r="G111" s="132" t="s">
        <v>54</v>
      </c>
      <c r="H111" s="133" t="s">
        <v>294</v>
      </c>
      <c r="I111" s="133" t="s">
        <v>295</v>
      </c>
      <c r="J111" s="97">
        <v>1</v>
      </c>
      <c r="K111" s="138"/>
      <c r="L111" s="97">
        <v>0.25</v>
      </c>
      <c r="M111" s="135"/>
      <c r="N111" s="97">
        <v>0.5</v>
      </c>
      <c r="O111" s="135"/>
      <c r="P111" s="97">
        <v>0.75</v>
      </c>
      <c r="Q111" s="135"/>
      <c r="R111" s="97">
        <v>1</v>
      </c>
      <c r="S111" s="133" t="s">
        <v>90</v>
      </c>
      <c r="T111" s="129"/>
    </row>
    <row r="112" spans="2:20" ht="119" x14ac:dyDescent="0.2">
      <c r="B112" s="129" t="s">
        <v>19</v>
      </c>
      <c r="C112" s="130" t="s">
        <v>11</v>
      </c>
      <c r="D112" s="131"/>
      <c r="E112" s="129" t="s">
        <v>51</v>
      </c>
      <c r="F112" s="132" t="s">
        <v>30</v>
      </c>
      <c r="G112" s="132" t="s">
        <v>54</v>
      </c>
      <c r="H112" s="133" t="s">
        <v>296</v>
      </c>
      <c r="I112" s="164" t="s">
        <v>297</v>
      </c>
      <c r="J112" s="97">
        <v>1</v>
      </c>
      <c r="K112" s="170"/>
      <c r="L112" s="97">
        <v>0.25</v>
      </c>
      <c r="M112" s="135"/>
      <c r="N112" s="97">
        <v>0.5</v>
      </c>
      <c r="O112" s="135"/>
      <c r="P112" s="97">
        <v>0.75</v>
      </c>
      <c r="Q112" s="135"/>
      <c r="R112" s="97">
        <v>1</v>
      </c>
      <c r="S112" s="171" t="s">
        <v>100</v>
      </c>
      <c r="T112" s="131"/>
    </row>
    <row r="113" spans="2:20" ht="119" x14ac:dyDescent="0.2">
      <c r="B113" s="129" t="s">
        <v>19</v>
      </c>
      <c r="C113" s="130" t="s">
        <v>11</v>
      </c>
      <c r="D113" s="131"/>
      <c r="E113" s="129" t="s">
        <v>36</v>
      </c>
      <c r="F113" s="132" t="s">
        <v>13</v>
      </c>
      <c r="G113" s="132" t="s">
        <v>25</v>
      </c>
      <c r="H113" s="132" t="s">
        <v>298</v>
      </c>
      <c r="I113" s="132" t="s">
        <v>299</v>
      </c>
      <c r="J113" s="97">
        <v>1</v>
      </c>
      <c r="K113" s="170"/>
      <c r="L113" s="97">
        <v>0.25</v>
      </c>
      <c r="M113" s="135"/>
      <c r="N113" s="97">
        <v>0.5</v>
      </c>
      <c r="O113" s="135"/>
      <c r="P113" s="97">
        <v>0.75</v>
      </c>
      <c r="Q113" s="135"/>
      <c r="R113" s="97">
        <v>1</v>
      </c>
      <c r="S113" s="171" t="s">
        <v>100</v>
      </c>
      <c r="T113" s="131"/>
    </row>
    <row r="114" spans="2:20" x14ac:dyDescent="0.2">
      <c r="F114" s="175"/>
      <c r="G114" s="175"/>
      <c r="H114" s="176"/>
      <c r="I114" s="19"/>
      <c r="J114" s="19"/>
      <c r="K114" s="19"/>
      <c r="L114" s="19"/>
      <c r="M114" s="19"/>
      <c r="N114" s="19"/>
      <c r="O114" s="19"/>
      <c r="P114" s="19"/>
      <c r="Q114" s="19"/>
      <c r="R114" s="19"/>
      <c r="S114" s="176"/>
    </row>
    <row r="115" spans="2:20" x14ac:dyDescent="0.2">
      <c r="F115" s="175"/>
      <c r="G115" s="175"/>
      <c r="H115" s="176"/>
      <c r="I115" s="19"/>
      <c r="J115" s="19"/>
      <c r="K115" s="19"/>
      <c r="L115" s="19"/>
      <c r="M115" s="19"/>
      <c r="N115" s="19"/>
      <c r="O115" s="19"/>
      <c r="P115" s="19"/>
      <c r="Q115" s="19"/>
      <c r="R115" s="19"/>
      <c r="S115" s="176"/>
    </row>
    <row r="116" spans="2:20" x14ac:dyDescent="0.2">
      <c r="F116" s="175"/>
      <c r="G116" s="175"/>
      <c r="H116" s="176"/>
      <c r="I116" s="19"/>
      <c r="J116" s="19"/>
      <c r="K116" s="19"/>
      <c r="L116" s="19"/>
      <c r="M116" s="19"/>
      <c r="N116" s="19"/>
      <c r="O116" s="19"/>
      <c r="P116" s="19"/>
      <c r="Q116" s="19"/>
      <c r="R116" s="19"/>
      <c r="S116" s="176"/>
    </row>
    <row r="117" spans="2:20" x14ac:dyDescent="0.2">
      <c r="F117" s="175"/>
      <c r="G117" s="175"/>
      <c r="H117" s="176"/>
      <c r="I117" s="19"/>
      <c r="J117" s="19"/>
      <c r="K117" s="19"/>
      <c r="L117" s="19"/>
      <c r="M117" s="19"/>
      <c r="N117" s="19"/>
      <c r="O117" s="19"/>
      <c r="P117" s="19"/>
      <c r="Q117" s="19"/>
      <c r="R117" s="19"/>
      <c r="S117" s="176"/>
    </row>
    <row r="118" spans="2:20" x14ac:dyDescent="0.2">
      <c r="F118" s="175"/>
      <c r="G118" s="175"/>
      <c r="H118" s="176"/>
      <c r="I118" s="19"/>
      <c r="J118" s="19"/>
      <c r="K118" s="19"/>
      <c r="L118" s="19"/>
      <c r="M118" s="19"/>
      <c r="N118" s="19"/>
      <c r="O118" s="19"/>
      <c r="P118" s="19"/>
      <c r="Q118" s="19"/>
      <c r="R118" s="19"/>
      <c r="S118" s="176"/>
    </row>
    <row r="119" spans="2:20" x14ac:dyDescent="0.2">
      <c r="F119" s="175"/>
      <c r="G119" s="175"/>
      <c r="H119" s="176"/>
      <c r="I119" s="19"/>
      <c r="J119" s="19"/>
      <c r="K119" s="19"/>
      <c r="L119" s="19"/>
      <c r="M119" s="19"/>
      <c r="N119" s="19"/>
      <c r="O119" s="19"/>
      <c r="P119" s="19"/>
      <c r="Q119" s="19"/>
      <c r="R119" s="19"/>
      <c r="S119" s="176"/>
    </row>
    <row r="120" spans="2:20" x14ac:dyDescent="0.2">
      <c r="F120" s="175"/>
      <c r="G120" s="175"/>
      <c r="H120" s="176"/>
      <c r="I120" s="19"/>
      <c r="J120" s="19"/>
      <c r="K120" s="19"/>
      <c r="L120" s="19"/>
      <c r="M120" s="19"/>
      <c r="N120" s="19"/>
      <c r="O120" s="19"/>
      <c r="P120" s="19"/>
      <c r="Q120" s="19"/>
      <c r="R120" s="19"/>
      <c r="S120" s="176"/>
    </row>
    <row r="121" spans="2:20" x14ac:dyDescent="0.2">
      <c r="F121" s="175"/>
      <c r="G121" s="175"/>
      <c r="H121" s="176"/>
      <c r="I121" s="19"/>
      <c r="J121" s="19"/>
      <c r="K121" s="19"/>
      <c r="L121" s="19"/>
      <c r="M121" s="19"/>
      <c r="N121" s="19"/>
      <c r="O121" s="19"/>
      <c r="P121" s="19"/>
      <c r="Q121" s="19"/>
      <c r="R121" s="19"/>
      <c r="S121" s="176"/>
    </row>
    <row r="122" spans="2:20" x14ac:dyDescent="0.2">
      <c r="F122" s="175"/>
      <c r="G122" s="175"/>
      <c r="H122" s="176"/>
      <c r="I122" s="19"/>
      <c r="J122" s="19"/>
      <c r="K122" s="19"/>
      <c r="L122" s="19"/>
      <c r="M122" s="19"/>
      <c r="N122" s="19"/>
      <c r="O122" s="19"/>
      <c r="P122" s="19"/>
      <c r="Q122" s="19"/>
      <c r="R122" s="19"/>
      <c r="S122" s="176"/>
    </row>
    <row r="123" spans="2:20" x14ac:dyDescent="0.2">
      <c r="F123" s="175"/>
      <c r="G123" s="175"/>
      <c r="H123" s="176"/>
      <c r="I123" s="19"/>
      <c r="J123" s="19"/>
      <c r="K123" s="19"/>
      <c r="L123" s="19"/>
      <c r="M123" s="19"/>
      <c r="N123" s="19"/>
      <c r="O123" s="19"/>
      <c r="P123" s="19"/>
      <c r="Q123" s="19"/>
      <c r="R123" s="19"/>
      <c r="S123" s="176"/>
    </row>
    <row r="124" spans="2:20" x14ac:dyDescent="0.2">
      <c r="F124" s="175"/>
      <c r="G124" s="175"/>
      <c r="H124" s="176"/>
      <c r="I124" s="19"/>
      <c r="J124" s="19"/>
      <c r="K124" s="19"/>
      <c r="L124" s="19"/>
      <c r="M124" s="19"/>
      <c r="N124" s="19"/>
      <c r="O124" s="19"/>
      <c r="P124" s="19"/>
      <c r="Q124" s="19"/>
      <c r="R124" s="19"/>
      <c r="S124" s="176"/>
    </row>
    <row r="125" spans="2:20" x14ac:dyDescent="0.2">
      <c r="F125" s="175"/>
      <c r="G125" s="175"/>
      <c r="H125" s="176"/>
      <c r="I125" s="19"/>
      <c r="J125" s="19"/>
      <c r="K125" s="19"/>
      <c r="L125" s="19"/>
      <c r="M125" s="19"/>
      <c r="N125" s="19"/>
      <c r="O125" s="19"/>
      <c r="P125" s="19"/>
      <c r="Q125" s="19"/>
      <c r="R125" s="19"/>
      <c r="S125" s="176"/>
    </row>
    <row r="126" spans="2:20" x14ac:dyDescent="0.2">
      <c r="F126" s="175"/>
      <c r="G126" s="175"/>
      <c r="H126" s="176"/>
      <c r="I126" s="19"/>
      <c r="J126" s="19"/>
      <c r="K126" s="19"/>
      <c r="L126" s="19"/>
      <c r="M126" s="19"/>
      <c r="N126" s="19"/>
      <c r="O126" s="19"/>
      <c r="P126" s="19"/>
      <c r="Q126" s="19"/>
      <c r="R126" s="19"/>
      <c r="S126" s="176"/>
    </row>
    <row r="127" spans="2:20" x14ac:dyDescent="0.2">
      <c r="F127" s="175"/>
      <c r="G127" s="175"/>
      <c r="H127" s="176"/>
      <c r="I127" s="19"/>
      <c r="J127" s="19"/>
      <c r="K127" s="19"/>
      <c r="L127" s="19"/>
      <c r="M127" s="19"/>
      <c r="N127" s="19"/>
      <c r="O127" s="19"/>
      <c r="P127" s="19"/>
      <c r="Q127" s="19"/>
      <c r="R127" s="19"/>
      <c r="S127" s="176"/>
    </row>
    <row r="128" spans="2:20" x14ac:dyDescent="0.2">
      <c r="F128" s="175"/>
      <c r="G128" s="175"/>
      <c r="H128" s="176"/>
      <c r="I128" s="19"/>
      <c r="J128" s="19"/>
      <c r="K128" s="19"/>
      <c r="L128" s="19"/>
      <c r="M128" s="19"/>
      <c r="N128" s="19"/>
      <c r="O128" s="19"/>
      <c r="P128" s="19"/>
      <c r="Q128" s="19"/>
      <c r="R128" s="19"/>
      <c r="S128" s="176"/>
    </row>
    <row r="129" spans="6:19" x14ac:dyDescent="0.2">
      <c r="F129" s="175"/>
      <c r="G129" s="175"/>
      <c r="H129" s="176"/>
      <c r="I129" s="19"/>
      <c r="J129" s="19"/>
      <c r="K129" s="19"/>
      <c r="L129" s="19"/>
      <c r="M129" s="19"/>
      <c r="N129" s="19"/>
      <c r="O129" s="19"/>
      <c r="P129" s="19"/>
      <c r="Q129" s="19"/>
      <c r="R129" s="19"/>
      <c r="S129" s="176"/>
    </row>
    <row r="130" spans="6:19" x14ac:dyDescent="0.2">
      <c r="F130" s="175"/>
      <c r="G130" s="175"/>
      <c r="H130" s="176"/>
      <c r="I130" s="19"/>
      <c r="J130" s="19"/>
      <c r="K130" s="19"/>
      <c r="L130" s="19"/>
      <c r="M130" s="19"/>
      <c r="N130" s="19"/>
      <c r="O130" s="19"/>
      <c r="P130" s="19"/>
      <c r="Q130" s="19"/>
      <c r="R130" s="19"/>
      <c r="S130" s="176"/>
    </row>
    <row r="131" spans="6:19" x14ac:dyDescent="0.2">
      <c r="F131" s="175"/>
      <c r="G131" s="175"/>
      <c r="H131" s="176"/>
      <c r="I131" s="19"/>
      <c r="J131" s="19"/>
      <c r="K131" s="19"/>
      <c r="L131" s="19"/>
      <c r="M131" s="19"/>
      <c r="N131" s="19"/>
      <c r="O131" s="19"/>
      <c r="P131" s="19"/>
      <c r="Q131" s="19"/>
      <c r="R131" s="19"/>
      <c r="S131" s="176"/>
    </row>
    <row r="132" spans="6:19" x14ac:dyDescent="0.2">
      <c r="F132" s="175"/>
      <c r="G132" s="175"/>
      <c r="H132" s="176"/>
      <c r="I132" s="19"/>
      <c r="J132" s="19"/>
      <c r="K132" s="19"/>
      <c r="L132" s="19"/>
      <c r="M132" s="19"/>
      <c r="N132" s="19"/>
      <c r="O132" s="19"/>
      <c r="P132" s="19"/>
      <c r="Q132" s="19"/>
      <c r="R132" s="19"/>
      <c r="S132" s="176"/>
    </row>
    <row r="133" spans="6:19" x14ac:dyDescent="0.2">
      <c r="F133" s="175"/>
      <c r="G133" s="175"/>
      <c r="H133" s="176"/>
      <c r="I133" s="19"/>
      <c r="J133" s="19"/>
      <c r="K133" s="19"/>
      <c r="L133" s="19"/>
      <c r="M133" s="19"/>
      <c r="N133" s="19"/>
      <c r="O133" s="19"/>
      <c r="P133" s="19"/>
      <c r="Q133" s="19"/>
      <c r="R133" s="19"/>
      <c r="S133" s="176"/>
    </row>
    <row r="134" spans="6:19" x14ac:dyDescent="0.2">
      <c r="F134" s="175"/>
      <c r="G134" s="175"/>
      <c r="H134" s="176"/>
      <c r="I134" s="19"/>
      <c r="J134" s="19"/>
      <c r="K134" s="19"/>
      <c r="L134" s="19"/>
      <c r="M134" s="19"/>
      <c r="N134" s="19"/>
      <c r="O134" s="19"/>
      <c r="P134" s="19"/>
      <c r="Q134" s="19"/>
      <c r="R134" s="19"/>
      <c r="S134" s="176"/>
    </row>
    <row r="135" spans="6:19" x14ac:dyDescent="0.2">
      <c r="F135" s="175"/>
      <c r="G135" s="175"/>
      <c r="H135" s="176"/>
      <c r="I135" s="19"/>
      <c r="J135" s="19"/>
      <c r="K135" s="19"/>
      <c r="L135" s="19"/>
      <c r="M135" s="19"/>
      <c r="N135" s="19"/>
      <c r="O135" s="19"/>
      <c r="P135" s="19"/>
      <c r="Q135" s="19"/>
      <c r="R135" s="19"/>
      <c r="S135" s="176"/>
    </row>
    <row r="136" spans="6:19" x14ac:dyDescent="0.2">
      <c r="F136" s="175"/>
      <c r="G136" s="175"/>
      <c r="H136" s="176"/>
      <c r="I136" s="19"/>
      <c r="J136" s="19"/>
      <c r="K136" s="19"/>
      <c r="L136" s="19"/>
      <c r="M136" s="19"/>
      <c r="N136" s="19"/>
      <c r="O136" s="19"/>
      <c r="P136" s="19"/>
      <c r="Q136" s="19"/>
      <c r="R136" s="19"/>
      <c r="S136" s="176"/>
    </row>
    <row r="137" spans="6:19" x14ac:dyDescent="0.2">
      <c r="F137" s="175"/>
      <c r="G137" s="175"/>
      <c r="H137" s="176"/>
      <c r="I137" s="19"/>
      <c r="J137" s="19"/>
      <c r="K137" s="19"/>
      <c r="L137" s="19"/>
      <c r="M137" s="19"/>
      <c r="N137" s="19"/>
      <c r="O137" s="19"/>
      <c r="P137" s="19"/>
      <c r="Q137" s="19"/>
      <c r="R137" s="19"/>
      <c r="S137" s="176"/>
    </row>
    <row r="138" spans="6:19" x14ac:dyDescent="0.2">
      <c r="F138" s="175"/>
      <c r="G138" s="175"/>
      <c r="H138" s="176"/>
      <c r="I138" s="19"/>
      <c r="J138" s="19"/>
      <c r="K138" s="19"/>
      <c r="L138" s="19"/>
      <c r="M138" s="19"/>
      <c r="N138" s="19"/>
      <c r="O138" s="19"/>
      <c r="P138" s="19"/>
      <c r="Q138" s="19"/>
      <c r="R138" s="19"/>
      <c r="S138" s="176"/>
    </row>
    <row r="139" spans="6:19" x14ac:dyDescent="0.2">
      <c r="F139" s="175"/>
      <c r="G139" s="175"/>
      <c r="H139" s="176"/>
      <c r="I139" s="19"/>
      <c r="J139" s="19"/>
      <c r="K139" s="19"/>
      <c r="L139" s="19"/>
      <c r="M139" s="19"/>
      <c r="N139" s="19"/>
      <c r="O139" s="19"/>
      <c r="P139" s="19"/>
      <c r="Q139" s="19"/>
      <c r="R139" s="19"/>
      <c r="S139" s="176"/>
    </row>
    <row r="140" spans="6:19" x14ac:dyDescent="0.2">
      <c r="F140" s="175"/>
      <c r="G140" s="175"/>
      <c r="H140" s="176"/>
      <c r="I140" s="19"/>
      <c r="J140" s="19"/>
      <c r="K140" s="19"/>
      <c r="L140" s="19"/>
      <c r="M140" s="19"/>
      <c r="N140" s="19"/>
      <c r="O140" s="19"/>
      <c r="P140" s="19"/>
      <c r="Q140" s="19"/>
      <c r="R140" s="19"/>
      <c r="S140" s="176"/>
    </row>
    <row r="141" spans="6:19" x14ac:dyDescent="0.2">
      <c r="F141" s="175"/>
      <c r="G141" s="175"/>
      <c r="H141" s="176"/>
      <c r="I141" s="19"/>
      <c r="J141" s="19"/>
      <c r="K141" s="19"/>
      <c r="L141" s="19"/>
      <c r="M141" s="19"/>
      <c r="N141" s="19"/>
      <c r="O141" s="19"/>
      <c r="P141" s="19"/>
      <c r="Q141" s="19"/>
      <c r="R141" s="19"/>
      <c r="S141" s="176"/>
    </row>
    <row r="142" spans="6:19" x14ac:dyDescent="0.2">
      <c r="F142" s="175"/>
      <c r="G142" s="175"/>
      <c r="H142" s="176"/>
      <c r="I142" s="19"/>
      <c r="J142" s="19"/>
      <c r="K142" s="19"/>
      <c r="L142" s="19"/>
      <c r="M142" s="19"/>
      <c r="N142" s="19"/>
      <c r="O142" s="19"/>
      <c r="P142" s="19"/>
      <c r="Q142" s="19"/>
      <c r="R142" s="19"/>
      <c r="S142" s="176"/>
    </row>
    <row r="143" spans="6:19" x14ac:dyDescent="0.2">
      <c r="F143" s="175"/>
      <c r="G143" s="175"/>
      <c r="H143" s="176"/>
      <c r="I143" s="19"/>
      <c r="J143" s="19"/>
      <c r="K143" s="19"/>
      <c r="L143" s="19"/>
      <c r="M143" s="19"/>
      <c r="N143" s="19"/>
      <c r="O143" s="19"/>
      <c r="P143" s="19"/>
      <c r="Q143" s="19"/>
      <c r="R143" s="19"/>
      <c r="S143" s="176"/>
    </row>
    <row r="144" spans="6:19" x14ac:dyDescent="0.2">
      <c r="F144" s="175"/>
      <c r="G144" s="175"/>
      <c r="H144" s="176"/>
      <c r="I144" s="19"/>
      <c r="J144" s="19"/>
      <c r="K144" s="19"/>
      <c r="L144" s="19"/>
      <c r="M144" s="19"/>
      <c r="N144" s="19"/>
      <c r="O144" s="19"/>
      <c r="P144" s="19"/>
      <c r="Q144" s="19"/>
      <c r="R144" s="19"/>
      <c r="S144" s="176"/>
    </row>
    <row r="145" spans="6:19" x14ac:dyDescent="0.2">
      <c r="F145" s="175"/>
      <c r="G145" s="175"/>
      <c r="H145" s="176"/>
      <c r="I145" s="19"/>
      <c r="J145" s="19"/>
      <c r="K145" s="19"/>
      <c r="L145" s="19"/>
      <c r="M145" s="19"/>
      <c r="N145" s="19"/>
      <c r="O145" s="19"/>
      <c r="P145" s="19"/>
      <c r="Q145" s="19"/>
      <c r="R145" s="19"/>
      <c r="S145" s="176"/>
    </row>
    <row r="146" spans="6:19" x14ac:dyDescent="0.2">
      <c r="F146" s="175"/>
      <c r="G146" s="175"/>
      <c r="H146" s="176"/>
      <c r="I146" s="19"/>
      <c r="J146" s="19"/>
      <c r="K146" s="19"/>
      <c r="L146" s="19"/>
      <c r="M146" s="19"/>
      <c r="N146" s="19"/>
      <c r="O146" s="19"/>
      <c r="P146" s="19"/>
      <c r="Q146" s="19"/>
      <c r="R146" s="19"/>
      <c r="S146" s="176"/>
    </row>
    <row r="147" spans="6:19" x14ac:dyDescent="0.2">
      <c r="F147" s="175"/>
      <c r="G147" s="175"/>
      <c r="H147" s="176"/>
      <c r="I147" s="19"/>
      <c r="J147" s="19"/>
      <c r="K147" s="19"/>
      <c r="L147" s="19"/>
      <c r="M147" s="19"/>
      <c r="N147" s="19"/>
      <c r="O147" s="19"/>
      <c r="P147" s="19"/>
      <c r="Q147" s="19"/>
      <c r="R147" s="19"/>
      <c r="S147" s="176"/>
    </row>
    <row r="148" spans="6:19" x14ac:dyDescent="0.2">
      <c r="F148" s="175"/>
      <c r="G148" s="175"/>
      <c r="H148" s="176"/>
      <c r="I148" s="19"/>
      <c r="J148" s="19"/>
      <c r="K148" s="19"/>
      <c r="L148" s="19"/>
      <c r="M148" s="19"/>
      <c r="N148" s="19"/>
      <c r="O148" s="19"/>
      <c r="P148" s="19"/>
      <c r="Q148" s="19"/>
      <c r="R148" s="19"/>
      <c r="S148" s="176"/>
    </row>
    <row r="149" spans="6:19" x14ac:dyDescent="0.2">
      <c r="F149" s="175"/>
      <c r="G149" s="175"/>
      <c r="H149" s="176"/>
      <c r="I149" s="19"/>
      <c r="J149" s="19"/>
      <c r="K149" s="19"/>
      <c r="L149" s="19"/>
      <c r="M149" s="19"/>
      <c r="N149" s="19"/>
      <c r="O149" s="19"/>
      <c r="P149" s="19"/>
      <c r="Q149" s="19"/>
      <c r="R149" s="19"/>
      <c r="S149" s="176"/>
    </row>
    <row r="150" spans="6:19" x14ac:dyDescent="0.2">
      <c r="F150" s="175"/>
      <c r="G150" s="175"/>
      <c r="H150" s="176"/>
      <c r="I150" s="19"/>
      <c r="J150" s="19"/>
      <c r="K150" s="19"/>
      <c r="L150" s="19"/>
      <c r="M150" s="19"/>
      <c r="N150" s="19"/>
      <c r="O150" s="19"/>
      <c r="P150" s="19"/>
      <c r="Q150" s="19"/>
      <c r="R150" s="19"/>
      <c r="S150" s="176"/>
    </row>
    <row r="151" spans="6:19" x14ac:dyDescent="0.2">
      <c r="F151" s="175"/>
      <c r="G151" s="175"/>
      <c r="H151" s="176"/>
      <c r="I151" s="19"/>
      <c r="J151" s="19"/>
      <c r="K151" s="19"/>
      <c r="L151" s="19"/>
      <c r="M151" s="19"/>
      <c r="N151" s="19"/>
      <c r="O151" s="19"/>
      <c r="P151" s="19"/>
      <c r="Q151" s="19"/>
      <c r="R151" s="19"/>
      <c r="S151" s="176"/>
    </row>
    <row r="152" spans="6:19" x14ac:dyDescent="0.2">
      <c r="F152" s="175"/>
      <c r="G152" s="175"/>
      <c r="H152" s="176"/>
      <c r="I152" s="19"/>
      <c r="J152" s="19"/>
      <c r="K152" s="19"/>
      <c r="L152" s="19"/>
      <c r="M152" s="19"/>
      <c r="N152" s="19"/>
      <c r="O152" s="19"/>
      <c r="P152" s="19"/>
      <c r="Q152" s="19"/>
      <c r="R152" s="19"/>
      <c r="S152" s="176"/>
    </row>
    <row r="153" spans="6:19" x14ac:dyDescent="0.2">
      <c r="F153" s="175"/>
      <c r="G153" s="175"/>
      <c r="H153" s="176"/>
      <c r="I153" s="19"/>
      <c r="J153" s="19"/>
      <c r="K153" s="19"/>
      <c r="L153" s="19"/>
      <c r="M153" s="19"/>
      <c r="N153" s="19"/>
      <c r="O153" s="19"/>
      <c r="P153" s="19"/>
      <c r="Q153" s="19"/>
      <c r="R153" s="19"/>
      <c r="S153" s="176"/>
    </row>
    <row r="154" spans="6:19" x14ac:dyDescent="0.2">
      <c r="F154" s="175"/>
      <c r="G154" s="175"/>
      <c r="H154" s="176"/>
      <c r="I154" s="19"/>
      <c r="J154" s="19"/>
      <c r="K154" s="19"/>
      <c r="L154" s="19"/>
      <c r="M154" s="19"/>
      <c r="N154" s="19"/>
      <c r="O154" s="19"/>
      <c r="P154" s="19"/>
      <c r="Q154" s="19"/>
      <c r="R154" s="19"/>
      <c r="S154" s="176"/>
    </row>
    <row r="155" spans="6:19" x14ac:dyDescent="0.2">
      <c r="F155" s="175"/>
      <c r="G155" s="175"/>
      <c r="H155" s="176"/>
      <c r="I155" s="19"/>
      <c r="J155" s="19"/>
      <c r="K155" s="19"/>
      <c r="L155" s="19"/>
      <c r="M155" s="19"/>
      <c r="N155" s="19"/>
      <c r="O155" s="19"/>
      <c r="P155" s="19"/>
      <c r="Q155" s="19"/>
      <c r="R155" s="19"/>
      <c r="S155" s="176"/>
    </row>
    <row r="156" spans="6:19" x14ac:dyDescent="0.2">
      <c r="F156" s="175"/>
      <c r="G156" s="175"/>
      <c r="H156" s="176"/>
      <c r="I156" s="19"/>
      <c r="J156" s="19"/>
      <c r="K156" s="19"/>
      <c r="L156" s="19"/>
      <c r="M156" s="19"/>
      <c r="N156" s="19"/>
      <c r="O156" s="19"/>
      <c r="P156" s="19"/>
      <c r="Q156" s="19"/>
      <c r="R156" s="19"/>
      <c r="S156" s="176"/>
    </row>
    <row r="157" spans="6:19" x14ac:dyDescent="0.2">
      <c r="F157" s="175"/>
      <c r="G157" s="175"/>
      <c r="H157" s="176"/>
      <c r="I157" s="19"/>
      <c r="J157" s="19"/>
      <c r="K157" s="19"/>
      <c r="L157" s="19"/>
      <c r="M157" s="19"/>
      <c r="N157" s="19"/>
      <c r="O157" s="19"/>
      <c r="P157" s="19"/>
      <c r="Q157" s="19"/>
      <c r="R157" s="19"/>
      <c r="S157" s="176"/>
    </row>
    <row r="158" spans="6:19" x14ac:dyDescent="0.2">
      <c r="F158" s="175"/>
      <c r="G158" s="175"/>
      <c r="H158" s="176"/>
      <c r="I158" s="19"/>
      <c r="J158" s="19"/>
      <c r="K158" s="19"/>
      <c r="L158" s="19"/>
      <c r="M158" s="19"/>
      <c r="N158" s="19"/>
      <c r="O158" s="19"/>
      <c r="P158" s="19"/>
      <c r="Q158" s="19"/>
      <c r="R158" s="19"/>
      <c r="S158" s="176"/>
    </row>
    <row r="159" spans="6:19" x14ac:dyDescent="0.2">
      <c r="F159" s="175"/>
      <c r="G159" s="175"/>
      <c r="H159" s="176"/>
      <c r="I159" s="19"/>
      <c r="J159" s="19"/>
      <c r="K159" s="19"/>
      <c r="L159" s="19"/>
      <c r="M159" s="19"/>
      <c r="N159" s="19"/>
      <c r="O159" s="19"/>
      <c r="P159" s="19"/>
      <c r="Q159" s="19"/>
      <c r="R159" s="19"/>
      <c r="S159" s="176"/>
    </row>
    <row r="160" spans="6:19" x14ac:dyDescent="0.2">
      <c r="F160" s="175"/>
      <c r="G160" s="175"/>
      <c r="H160" s="176"/>
      <c r="I160" s="19"/>
      <c r="J160" s="19"/>
      <c r="K160" s="19"/>
      <c r="L160" s="19"/>
      <c r="M160" s="19"/>
      <c r="N160" s="19"/>
      <c r="O160" s="19"/>
      <c r="P160" s="19"/>
      <c r="Q160" s="19"/>
      <c r="R160" s="19"/>
      <c r="S160" s="176"/>
    </row>
    <row r="161" spans="6:19" x14ac:dyDescent="0.2">
      <c r="F161" s="175"/>
      <c r="G161" s="175"/>
      <c r="H161" s="176"/>
      <c r="I161" s="19"/>
      <c r="J161" s="19"/>
      <c r="K161" s="19"/>
      <c r="L161" s="19"/>
      <c r="M161" s="19"/>
      <c r="N161" s="19"/>
      <c r="O161" s="19"/>
      <c r="P161" s="19"/>
      <c r="Q161" s="19"/>
      <c r="R161" s="19"/>
      <c r="S161" s="176"/>
    </row>
    <row r="162" spans="6:19" x14ac:dyDescent="0.2">
      <c r="F162" s="175"/>
      <c r="G162" s="175"/>
      <c r="H162" s="176"/>
      <c r="I162" s="19"/>
      <c r="J162" s="19"/>
      <c r="K162" s="19"/>
      <c r="L162" s="19"/>
      <c r="M162" s="19"/>
      <c r="N162" s="19"/>
      <c r="O162" s="19"/>
      <c r="P162" s="19"/>
      <c r="Q162" s="19"/>
      <c r="R162" s="19"/>
      <c r="S162" s="176"/>
    </row>
    <row r="163" spans="6:19" x14ac:dyDescent="0.2">
      <c r="F163" s="175"/>
      <c r="G163" s="175"/>
      <c r="H163" s="176"/>
      <c r="I163" s="19"/>
      <c r="J163" s="19"/>
      <c r="K163" s="19"/>
      <c r="L163" s="19"/>
      <c r="M163" s="19"/>
      <c r="N163" s="19"/>
      <c r="O163" s="19"/>
      <c r="P163" s="19"/>
      <c r="Q163" s="19"/>
      <c r="R163" s="19"/>
      <c r="S163" s="176"/>
    </row>
    <row r="164" spans="6:19" x14ac:dyDescent="0.2">
      <c r="F164" s="175"/>
      <c r="G164" s="175"/>
      <c r="H164" s="176"/>
      <c r="I164" s="19"/>
      <c r="J164" s="19"/>
      <c r="K164" s="19"/>
      <c r="L164" s="19"/>
      <c r="M164" s="19"/>
      <c r="N164" s="19"/>
      <c r="O164" s="19"/>
      <c r="P164" s="19"/>
      <c r="Q164" s="19"/>
      <c r="R164" s="19"/>
      <c r="S164" s="176"/>
    </row>
    <row r="165" spans="6:19" x14ac:dyDescent="0.2">
      <c r="F165" s="175"/>
      <c r="G165" s="175"/>
      <c r="H165" s="176"/>
      <c r="I165" s="19"/>
      <c r="J165" s="19"/>
      <c r="K165" s="19"/>
      <c r="L165" s="19"/>
      <c r="M165" s="19"/>
      <c r="N165" s="19"/>
      <c r="O165" s="19"/>
      <c r="P165" s="19"/>
      <c r="Q165" s="19"/>
      <c r="R165" s="19"/>
      <c r="S165" s="176"/>
    </row>
    <row r="166" spans="6:19" x14ac:dyDescent="0.2">
      <c r="F166" s="175"/>
      <c r="G166" s="175"/>
      <c r="H166" s="176"/>
      <c r="I166" s="19"/>
      <c r="J166" s="19"/>
      <c r="K166" s="19"/>
      <c r="L166" s="19"/>
      <c r="M166" s="19"/>
      <c r="N166" s="19"/>
      <c r="O166" s="19"/>
      <c r="P166" s="19"/>
      <c r="Q166" s="19"/>
      <c r="R166" s="19"/>
      <c r="S166" s="176"/>
    </row>
    <row r="167" spans="6:19" x14ac:dyDescent="0.2">
      <c r="F167" s="175"/>
      <c r="G167" s="175"/>
      <c r="H167" s="176"/>
      <c r="I167" s="19"/>
      <c r="J167" s="19"/>
      <c r="K167" s="19"/>
      <c r="L167" s="19"/>
      <c r="M167" s="19"/>
      <c r="N167" s="19"/>
      <c r="O167" s="19"/>
      <c r="P167" s="19"/>
      <c r="Q167" s="19"/>
      <c r="R167" s="19"/>
      <c r="S167" s="176"/>
    </row>
    <row r="168" spans="6:19" x14ac:dyDescent="0.2">
      <c r="F168" s="175"/>
      <c r="G168" s="175"/>
      <c r="H168" s="176"/>
      <c r="I168" s="19"/>
      <c r="J168" s="19"/>
      <c r="K168" s="19"/>
      <c r="L168" s="19"/>
      <c r="M168" s="19"/>
      <c r="N168" s="19"/>
      <c r="O168" s="19"/>
      <c r="P168" s="19"/>
      <c r="Q168" s="19"/>
      <c r="R168" s="19"/>
      <c r="S168" s="176"/>
    </row>
    <row r="169" spans="6:19" x14ac:dyDescent="0.2">
      <c r="F169" s="175"/>
      <c r="G169" s="175"/>
      <c r="H169" s="176"/>
      <c r="I169" s="19"/>
      <c r="J169" s="19"/>
      <c r="K169" s="19"/>
      <c r="L169" s="19"/>
      <c r="M169" s="19"/>
      <c r="N169" s="19"/>
      <c r="O169" s="19"/>
      <c r="P169" s="19"/>
      <c r="Q169" s="19"/>
      <c r="R169" s="19"/>
      <c r="S169" s="176"/>
    </row>
    <row r="170" spans="6:19" x14ac:dyDescent="0.2">
      <c r="F170" s="175"/>
      <c r="G170" s="175"/>
      <c r="H170" s="176"/>
      <c r="I170" s="19"/>
      <c r="J170" s="19"/>
      <c r="K170" s="19"/>
      <c r="L170" s="19"/>
      <c r="M170" s="19"/>
      <c r="N170" s="19"/>
      <c r="O170" s="19"/>
      <c r="P170" s="19"/>
      <c r="Q170" s="19"/>
      <c r="R170" s="19"/>
      <c r="S170" s="176"/>
    </row>
    <row r="171" spans="6:19" x14ac:dyDescent="0.2">
      <c r="F171" s="175"/>
      <c r="G171" s="175"/>
      <c r="H171" s="176"/>
      <c r="I171" s="19"/>
      <c r="J171" s="19"/>
      <c r="K171" s="19"/>
      <c r="L171" s="19"/>
      <c r="M171" s="19"/>
      <c r="N171" s="19"/>
      <c r="O171" s="19"/>
      <c r="P171" s="19"/>
      <c r="Q171" s="19"/>
      <c r="R171" s="19"/>
      <c r="S171" s="176"/>
    </row>
    <row r="172" spans="6:19" x14ac:dyDescent="0.2">
      <c r="F172" s="175"/>
      <c r="G172" s="175"/>
      <c r="H172" s="176"/>
      <c r="I172" s="19"/>
      <c r="J172" s="19"/>
      <c r="K172" s="19"/>
      <c r="L172" s="19"/>
      <c r="M172" s="19"/>
      <c r="N172" s="19"/>
      <c r="O172" s="19"/>
      <c r="P172" s="19"/>
      <c r="Q172" s="19"/>
      <c r="R172" s="19"/>
      <c r="S172" s="176"/>
    </row>
    <row r="173" spans="6:19" x14ac:dyDescent="0.2">
      <c r="F173" s="175"/>
      <c r="G173" s="175"/>
      <c r="H173" s="176"/>
      <c r="I173" s="19"/>
      <c r="J173" s="19"/>
      <c r="K173" s="19"/>
      <c r="L173" s="19"/>
      <c r="M173" s="19"/>
      <c r="N173" s="19"/>
      <c r="O173" s="19"/>
      <c r="P173" s="19"/>
      <c r="Q173" s="19"/>
      <c r="R173" s="19"/>
      <c r="S173" s="176"/>
    </row>
    <row r="174" spans="6:19" x14ac:dyDescent="0.2">
      <c r="F174" s="175"/>
      <c r="G174" s="175"/>
      <c r="H174" s="176"/>
      <c r="I174" s="19"/>
      <c r="J174" s="19"/>
      <c r="K174" s="19"/>
      <c r="L174" s="19"/>
      <c r="M174" s="19"/>
      <c r="N174" s="19"/>
      <c r="O174" s="19"/>
      <c r="P174" s="19"/>
      <c r="Q174" s="19"/>
      <c r="R174" s="19"/>
      <c r="S174" s="176"/>
    </row>
    <row r="175" spans="6:19" x14ac:dyDescent="0.2">
      <c r="F175" s="175"/>
      <c r="G175" s="175"/>
      <c r="H175" s="176"/>
      <c r="I175" s="19"/>
      <c r="J175" s="19"/>
      <c r="K175" s="19"/>
      <c r="L175" s="19"/>
      <c r="M175" s="19"/>
      <c r="N175" s="19"/>
      <c r="O175" s="19"/>
      <c r="P175" s="19"/>
      <c r="Q175" s="19"/>
      <c r="R175" s="19"/>
      <c r="S175" s="176"/>
    </row>
    <row r="176" spans="6:19" x14ac:dyDescent="0.2">
      <c r="F176" s="175"/>
      <c r="G176" s="175"/>
      <c r="H176" s="176"/>
      <c r="I176" s="19"/>
      <c r="J176" s="19"/>
      <c r="K176" s="19"/>
      <c r="L176" s="19"/>
      <c r="M176" s="19"/>
      <c r="N176" s="19"/>
      <c r="O176" s="19"/>
      <c r="P176" s="19"/>
      <c r="Q176" s="19"/>
      <c r="R176" s="19"/>
      <c r="S176" s="176"/>
    </row>
    <row r="177" spans="6:19" x14ac:dyDescent="0.2">
      <c r="F177" s="175"/>
      <c r="G177" s="175"/>
      <c r="H177" s="176"/>
      <c r="I177" s="19"/>
      <c r="J177" s="19"/>
      <c r="K177" s="19"/>
      <c r="L177" s="19"/>
      <c r="M177" s="19"/>
      <c r="N177" s="19"/>
      <c r="O177" s="19"/>
      <c r="P177" s="19"/>
      <c r="Q177" s="19"/>
      <c r="R177" s="19"/>
      <c r="S177" s="176"/>
    </row>
    <row r="178" spans="6:19" x14ac:dyDescent="0.2">
      <c r="F178" s="175"/>
      <c r="G178" s="175"/>
      <c r="H178" s="176"/>
      <c r="I178" s="19"/>
      <c r="J178" s="19"/>
      <c r="K178" s="19"/>
      <c r="L178" s="19"/>
      <c r="M178" s="19"/>
      <c r="N178" s="19"/>
      <c r="O178" s="19"/>
      <c r="P178" s="19"/>
      <c r="Q178" s="19"/>
      <c r="R178" s="19"/>
      <c r="S178" s="176"/>
    </row>
    <row r="179" spans="6:19" x14ac:dyDescent="0.2">
      <c r="F179" s="175"/>
      <c r="G179" s="175"/>
      <c r="H179" s="176"/>
      <c r="I179" s="19"/>
      <c r="J179" s="19"/>
      <c r="K179" s="19"/>
      <c r="L179" s="19"/>
      <c r="M179" s="19"/>
      <c r="N179" s="19"/>
      <c r="O179" s="19"/>
      <c r="P179" s="19"/>
      <c r="Q179" s="19"/>
      <c r="R179" s="19"/>
      <c r="S179" s="176"/>
    </row>
    <row r="180" spans="6:19" x14ac:dyDescent="0.2">
      <c r="F180" s="175"/>
      <c r="G180" s="175"/>
      <c r="H180" s="176"/>
      <c r="I180" s="19"/>
      <c r="J180" s="19"/>
      <c r="K180" s="19"/>
      <c r="L180" s="19"/>
      <c r="M180" s="19"/>
      <c r="N180" s="19"/>
      <c r="O180" s="19"/>
      <c r="P180" s="19"/>
      <c r="Q180" s="19"/>
      <c r="R180" s="19"/>
      <c r="S180" s="176"/>
    </row>
    <row r="181" spans="6:19" x14ac:dyDescent="0.2">
      <c r="F181" s="175"/>
      <c r="G181" s="175"/>
      <c r="H181" s="176"/>
      <c r="I181" s="19"/>
      <c r="J181" s="19"/>
      <c r="K181" s="19"/>
      <c r="L181" s="19"/>
      <c r="M181" s="19"/>
      <c r="N181" s="19"/>
      <c r="O181" s="19"/>
      <c r="P181" s="19"/>
      <c r="Q181" s="19"/>
      <c r="R181" s="19"/>
      <c r="S181" s="176"/>
    </row>
    <row r="182" spans="6:19" x14ac:dyDescent="0.2">
      <c r="F182" s="175"/>
      <c r="G182" s="175"/>
      <c r="H182" s="176"/>
      <c r="I182" s="19"/>
      <c r="J182" s="19"/>
      <c r="K182" s="19"/>
      <c r="L182" s="19"/>
      <c r="M182" s="19"/>
      <c r="N182" s="19"/>
      <c r="O182" s="19"/>
      <c r="P182" s="19"/>
      <c r="Q182" s="19"/>
      <c r="R182" s="19"/>
      <c r="S182" s="176"/>
    </row>
    <row r="183" spans="6:19" x14ac:dyDescent="0.2">
      <c r="F183" s="175"/>
      <c r="G183" s="175"/>
      <c r="H183" s="176"/>
      <c r="I183" s="19"/>
      <c r="J183" s="19"/>
      <c r="K183" s="19"/>
      <c r="L183" s="19"/>
      <c r="M183" s="19"/>
      <c r="N183" s="19"/>
      <c r="O183" s="19"/>
      <c r="P183" s="19"/>
      <c r="Q183" s="19"/>
      <c r="R183" s="19"/>
      <c r="S183" s="176"/>
    </row>
    <row r="184" spans="6:19" x14ac:dyDescent="0.2">
      <c r="F184" s="175"/>
      <c r="G184" s="175"/>
      <c r="H184" s="176"/>
      <c r="I184" s="19"/>
      <c r="J184" s="19"/>
      <c r="K184" s="19"/>
      <c r="L184" s="19"/>
      <c r="M184" s="19"/>
      <c r="N184" s="19"/>
      <c r="O184" s="19"/>
      <c r="P184" s="19"/>
      <c r="Q184" s="19"/>
      <c r="R184" s="19"/>
      <c r="S184" s="176"/>
    </row>
    <row r="185" spans="6:19" x14ac:dyDescent="0.2">
      <c r="F185" s="175"/>
      <c r="G185" s="175"/>
      <c r="H185" s="176"/>
      <c r="I185" s="19"/>
      <c r="J185" s="19"/>
      <c r="K185" s="19"/>
      <c r="L185" s="19"/>
      <c r="M185" s="19"/>
      <c r="N185" s="19"/>
      <c r="O185" s="19"/>
      <c r="P185" s="19"/>
      <c r="Q185" s="19"/>
      <c r="R185" s="19"/>
      <c r="S185" s="176"/>
    </row>
    <row r="186" spans="6:19" x14ac:dyDescent="0.2">
      <c r="F186" s="175"/>
      <c r="G186" s="175"/>
      <c r="H186" s="176"/>
      <c r="I186" s="19"/>
      <c r="J186" s="19"/>
      <c r="K186" s="19"/>
      <c r="L186" s="19"/>
      <c r="M186" s="19"/>
      <c r="N186" s="19"/>
      <c r="O186" s="19"/>
      <c r="P186" s="19"/>
      <c r="Q186" s="19"/>
      <c r="R186" s="19"/>
      <c r="S186" s="176"/>
    </row>
    <row r="187" spans="6:19" x14ac:dyDescent="0.2">
      <c r="F187" s="175"/>
      <c r="G187" s="175"/>
      <c r="H187" s="176"/>
      <c r="I187" s="19"/>
      <c r="J187" s="19"/>
      <c r="K187" s="19"/>
      <c r="L187" s="19"/>
      <c r="M187" s="19"/>
      <c r="N187" s="19"/>
      <c r="O187" s="19"/>
      <c r="P187" s="19"/>
      <c r="Q187" s="19"/>
      <c r="R187" s="19"/>
      <c r="S187" s="176"/>
    </row>
    <row r="188" spans="6:19" x14ac:dyDescent="0.2">
      <c r="F188" s="175"/>
      <c r="G188" s="175"/>
      <c r="H188" s="176"/>
      <c r="I188" s="19"/>
      <c r="J188" s="19"/>
      <c r="K188" s="19"/>
      <c r="L188" s="19"/>
      <c r="M188" s="19"/>
      <c r="N188" s="19"/>
      <c r="O188" s="19"/>
      <c r="P188" s="19"/>
      <c r="Q188" s="19"/>
      <c r="R188" s="19"/>
      <c r="S188" s="176"/>
    </row>
    <row r="189" spans="6:19" x14ac:dyDescent="0.2">
      <c r="F189" s="175"/>
      <c r="G189" s="175"/>
      <c r="H189" s="176"/>
      <c r="I189" s="19"/>
      <c r="J189" s="19"/>
      <c r="K189" s="19"/>
      <c r="L189" s="19"/>
      <c r="M189" s="19"/>
      <c r="N189" s="19"/>
      <c r="O189" s="19"/>
      <c r="P189" s="19"/>
      <c r="Q189" s="19"/>
      <c r="R189" s="19"/>
      <c r="S189" s="176"/>
    </row>
    <row r="190" spans="6:19" x14ac:dyDescent="0.2">
      <c r="F190" s="175"/>
      <c r="G190" s="175"/>
      <c r="H190" s="176"/>
      <c r="I190" s="19"/>
      <c r="J190" s="19"/>
      <c r="K190" s="19"/>
      <c r="L190" s="19"/>
      <c r="M190" s="19"/>
      <c r="N190" s="19"/>
      <c r="O190" s="19"/>
      <c r="P190" s="19"/>
      <c r="Q190" s="19"/>
      <c r="R190" s="19"/>
      <c r="S190" s="176"/>
    </row>
    <row r="191" spans="6:19" x14ac:dyDescent="0.2">
      <c r="F191" s="175"/>
      <c r="G191" s="175"/>
      <c r="H191" s="176"/>
      <c r="I191" s="19"/>
      <c r="J191" s="19"/>
      <c r="K191" s="19"/>
      <c r="L191" s="19"/>
      <c r="M191" s="19"/>
      <c r="N191" s="19"/>
      <c r="O191" s="19"/>
      <c r="P191" s="19"/>
      <c r="Q191" s="19"/>
      <c r="R191" s="19"/>
      <c r="S191" s="176"/>
    </row>
    <row r="192" spans="6:19" x14ac:dyDescent="0.2">
      <c r="F192" s="175"/>
      <c r="G192" s="175"/>
      <c r="H192" s="176"/>
      <c r="I192" s="19"/>
      <c r="J192" s="19"/>
      <c r="K192" s="19"/>
      <c r="L192" s="19"/>
      <c r="M192" s="19"/>
      <c r="N192" s="19"/>
      <c r="O192" s="19"/>
      <c r="P192" s="19"/>
      <c r="Q192" s="19"/>
      <c r="R192" s="19"/>
      <c r="S192" s="176"/>
    </row>
    <row r="193" spans="6:19" x14ac:dyDescent="0.2">
      <c r="F193" s="175"/>
      <c r="G193" s="175"/>
      <c r="H193" s="176"/>
      <c r="I193" s="19"/>
      <c r="J193" s="19"/>
      <c r="K193" s="19"/>
      <c r="L193" s="19"/>
      <c r="M193" s="19"/>
      <c r="N193" s="19"/>
      <c r="O193" s="19"/>
      <c r="P193" s="19"/>
      <c r="Q193" s="19"/>
      <c r="R193" s="19"/>
      <c r="S193" s="176"/>
    </row>
    <row r="194" spans="6:19" x14ac:dyDescent="0.2">
      <c r="F194" s="175"/>
      <c r="G194" s="175"/>
      <c r="H194" s="176"/>
      <c r="I194" s="19"/>
      <c r="J194" s="19"/>
      <c r="K194" s="19"/>
      <c r="L194" s="19"/>
      <c r="M194" s="19"/>
      <c r="N194" s="19"/>
      <c r="O194" s="19"/>
      <c r="P194" s="19"/>
      <c r="Q194" s="19"/>
      <c r="R194" s="19"/>
      <c r="S194" s="176"/>
    </row>
    <row r="195" spans="6:19" x14ac:dyDescent="0.2">
      <c r="F195" s="175"/>
      <c r="G195" s="175"/>
      <c r="H195" s="176"/>
      <c r="I195" s="19"/>
      <c r="J195" s="19"/>
      <c r="K195" s="19"/>
      <c r="L195" s="19"/>
      <c r="M195" s="19"/>
      <c r="N195" s="19"/>
      <c r="O195" s="19"/>
      <c r="P195" s="19"/>
      <c r="Q195" s="19"/>
      <c r="R195" s="19"/>
      <c r="S195" s="176"/>
    </row>
    <row r="196" spans="6:19" x14ac:dyDescent="0.2">
      <c r="F196" s="175"/>
      <c r="G196" s="175"/>
      <c r="H196" s="176"/>
      <c r="I196" s="19"/>
      <c r="J196" s="19"/>
      <c r="K196" s="19"/>
      <c r="L196" s="19"/>
      <c r="M196" s="19"/>
      <c r="N196" s="19"/>
      <c r="O196" s="19"/>
      <c r="P196" s="19"/>
      <c r="Q196" s="19"/>
      <c r="R196" s="19"/>
      <c r="S196" s="176"/>
    </row>
    <row r="197" spans="6:19" x14ac:dyDescent="0.2">
      <c r="F197" s="175"/>
      <c r="G197" s="175"/>
      <c r="H197" s="176"/>
      <c r="I197" s="19"/>
      <c r="J197" s="19"/>
      <c r="K197" s="19"/>
      <c r="L197" s="19"/>
      <c r="M197" s="19"/>
      <c r="N197" s="19"/>
      <c r="O197" s="19"/>
      <c r="P197" s="19"/>
      <c r="Q197" s="19"/>
      <c r="R197" s="19"/>
      <c r="S197" s="176"/>
    </row>
    <row r="198" spans="6:19" x14ac:dyDescent="0.2">
      <c r="F198" s="175"/>
      <c r="G198" s="175"/>
      <c r="H198" s="176"/>
      <c r="I198" s="19"/>
      <c r="J198" s="19"/>
      <c r="K198" s="19"/>
      <c r="L198" s="19"/>
      <c r="M198" s="19"/>
      <c r="N198" s="19"/>
      <c r="O198" s="19"/>
      <c r="P198" s="19"/>
      <c r="Q198" s="19"/>
      <c r="R198" s="19"/>
      <c r="S198" s="176"/>
    </row>
    <row r="199" spans="6:19" x14ac:dyDescent="0.2">
      <c r="F199" s="175"/>
      <c r="G199" s="175"/>
      <c r="H199" s="176"/>
      <c r="I199" s="19"/>
      <c r="J199" s="19"/>
      <c r="K199" s="19"/>
      <c r="L199" s="19"/>
      <c r="M199" s="19"/>
      <c r="N199" s="19"/>
      <c r="O199" s="19"/>
      <c r="P199" s="19"/>
      <c r="Q199" s="19"/>
      <c r="R199" s="19"/>
      <c r="S199" s="176"/>
    </row>
    <row r="200" spans="6:19" x14ac:dyDescent="0.2">
      <c r="F200" s="175"/>
      <c r="G200" s="175"/>
      <c r="H200" s="176"/>
      <c r="I200" s="19"/>
      <c r="J200" s="19"/>
      <c r="K200" s="19"/>
      <c r="L200" s="19"/>
      <c r="M200" s="19"/>
      <c r="N200" s="19"/>
      <c r="O200" s="19"/>
      <c r="P200" s="19"/>
      <c r="Q200" s="19"/>
      <c r="R200" s="19"/>
      <c r="S200" s="176"/>
    </row>
    <row r="201" spans="6:19" x14ac:dyDescent="0.2">
      <c r="F201" s="175"/>
      <c r="G201" s="175"/>
      <c r="H201" s="176"/>
      <c r="I201" s="19"/>
      <c r="J201" s="19"/>
      <c r="K201" s="19"/>
      <c r="L201" s="19"/>
      <c r="M201" s="19"/>
      <c r="N201" s="19"/>
      <c r="O201" s="19"/>
      <c r="P201" s="19"/>
      <c r="Q201" s="19"/>
      <c r="R201" s="19"/>
      <c r="S201" s="176"/>
    </row>
    <row r="202" spans="6:19" x14ac:dyDescent="0.2">
      <c r="F202" s="175"/>
      <c r="G202" s="175"/>
      <c r="H202" s="176"/>
      <c r="I202" s="19"/>
      <c r="J202" s="19"/>
      <c r="K202" s="19"/>
      <c r="L202" s="19"/>
      <c r="M202" s="19"/>
      <c r="N202" s="19"/>
      <c r="O202" s="19"/>
      <c r="P202" s="19"/>
      <c r="Q202" s="19"/>
      <c r="R202" s="19"/>
      <c r="S202" s="176"/>
    </row>
    <row r="203" spans="6:19" x14ac:dyDescent="0.2">
      <c r="F203" s="175"/>
      <c r="G203" s="175"/>
      <c r="H203" s="176"/>
      <c r="I203" s="19"/>
      <c r="J203" s="19"/>
      <c r="K203" s="19"/>
      <c r="L203" s="19"/>
      <c r="M203" s="19"/>
      <c r="N203" s="19"/>
      <c r="O203" s="19"/>
      <c r="P203" s="19"/>
      <c r="Q203" s="19"/>
      <c r="R203" s="19"/>
      <c r="S203" s="176"/>
    </row>
    <row r="204" spans="6:19" x14ac:dyDescent="0.2">
      <c r="F204" s="175"/>
      <c r="G204" s="175"/>
      <c r="H204" s="176"/>
      <c r="I204" s="19"/>
      <c r="J204" s="19"/>
      <c r="K204" s="19"/>
      <c r="L204" s="19"/>
      <c r="M204" s="19"/>
      <c r="N204" s="19"/>
      <c r="O204" s="19"/>
      <c r="P204" s="19"/>
      <c r="Q204" s="19"/>
      <c r="R204" s="19"/>
      <c r="S204" s="176"/>
    </row>
    <row r="205" spans="6:19" x14ac:dyDescent="0.2">
      <c r="F205" s="175"/>
      <c r="G205" s="175"/>
      <c r="H205" s="176"/>
      <c r="I205" s="19"/>
      <c r="J205" s="19"/>
      <c r="K205" s="19"/>
      <c r="L205" s="19"/>
      <c r="M205" s="19"/>
      <c r="N205" s="19"/>
      <c r="O205" s="19"/>
      <c r="P205" s="19"/>
      <c r="Q205" s="19"/>
      <c r="R205" s="19"/>
      <c r="S205" s="176"/>
    </row>
    <row r="206" spans="6:19" x14ac:dyDescent="0.2">
      <c r="F206" s="175"/>
      <c r="G206" s="175"/>
      <c r="H206" s="176"/>
      <c r="I206" s="19"/>
      <c r="J206" s="19"/>
      <c r="K206" s="19"/>
      <c r="L206" s="19"/>
      <c r="M206" s="19"/>
      <c r="N206" s="19"/>
      <c r="O206" s="19"/>
      <c r="P206" s="19"/>
      <c r="Q206" s="19"/>
      <c r="R206" s="19"/>
      <c r="S206" s="176"/>
    </row>
    <row r="207" spans="6:19" x14ac:dyDescent="0.2">
      <c r="F207" s="175"/>
      <c r="G207" s="175"/>
      <c r="H207" s="176"/>
      <c r="I207" s="19"/>
      <c r="J207" s="19"/>
      <c r="K207" s="19"/>
      <c r="L207" s="19"/>
      <c r="M207" s="19"/>
      <c r="N207" s="19"/>
      <c r="O207" s="19"/>
      <c r="P207" s="19"/>
      <c r="Q207" s="19"/>
      <c r="R207" s="19"/>
      <c r="S207" s="176"/>
    </row>
    <row r="208" spans="6:19" x14ac:dyDescent="0.2">
      <c r="F208" s="175"/>
      <c r="G208" s="175"/>
      <c r="H208" s="176"/>
      <c r="I208" s="19"/>
      <c r="J208" s="19"/>
      <c r="K208" s="19"/>
      <c r="L208" s="19"/>
      <c r="M208" s="19"/>
      <c r="N208" s="19"/>
      <c r="O208" s="19"/>
      <c r="P208" s="19"/>
      <c r="Q208" s="19"/>
      <c r="R208" s="19"/>
      <c r="S208" s="176"/>
    </row>
    <row r="209" spans="6:19" x14ac:dyDescent="0.2">
      <c r="F209" s="175"/>
      <c r="G209" s="175"/>
      <c r="H209" s="176"/>
      <c r="I209" s="19"/>
      <c r="J209" s="19"/>
      <c r="K209" s="19"/>
      <c r="L209" s="19"/>
      <c r="M209" s="19"/>
      <c r="N209" s="19"/>
      <c r="O209" s="19"/>
      <c r="P209" s="19"/>
      <c r="Q209" s="19"/>
      <c r="R209" s="19"/>
      <c r="S209" s="176"/>
    </row>
    <row r="210" spans="6:19" x14ac:dyDescent="0.2">
      <c r="F210" s="175"/>
      <c r="G210" s="175"/>
      <c r="H210" s="176"/>
      <c r="I210" s="19"/>
      <c r="J210" s="19"/>
      <c r="K210" s="19"/>
      <c r="L210" s="19"/>
      <c r="M210" s="19"/>
      <c r="N210" s="19"/>
      <c r="O210" s="19"/>
      <c r="P210" s="19"/>
      <c r="Q210" s="19"/>
      <c r="R210" s="19"/>
      <c r="S210" s="176"/>
    </row>
    <row r="211" spans="6:19" x14ac:dyDescent="0.2">
      <c r="F211" s="175"/>
      <c r="G211" s="175"/>
      <c r="H211" s="176"/>
      <c r="I211" s="19"/>
      <c r="J211" s="19"/>
      <c r="K211" s="19"/>
      <c r="L211" s="19"/>
      <c r="M211" s="19"/>
      <c r="N211" s="19"/>
      <c r="O211" s="19"/>
      <c r="P211" s="19"/>
      <c r="Q211" s="19"/>
      <c r="R211" s="19"/>
      <c r="S211" s="176"/>
    </row>
    <row r="212" spans="6:19" x14ac:dyDescent="0.2">
      <c r="F212" s="175"/>
      <c r="G212" s="175"/>
      <c r="H212" s="176"/>
      <c r="I212" s="19"/>
      <c r="J212" s="19"/>
      <c r="K212" s="19"/>
      <c r="L212" s="19"/>
      <c r="M212" s="19"/>
      <c r="N212" s="19"/>
      <c r="O212" s="19"/>
      <c r="P212" s="19"/>
      <c r="Q212" s="19"/>
      <c r="R212" s="19"/>
      <c r="S212" s="176"/>
    </row>
    <row r="213" spans="6:19" x14ac:dyDescent="0.2">
      <c r="F213" s="175"/>
      <c r="G213" s="175"/>
      <c r="H213" s="176"/>
      <c r="I213" s="19"/>
      <c r="J213" s="19"/>
      <c r="K213" s="19"/>
      <c r="L213" s="19"/>
      <c r="M213" s="19"/>
      <c r="N213" s="19"/>
      <c r="O213" s="19"/>
      <c r="P213" s="19"/>
      <c r="Q213" s="19"/>
      <c r="R213" s="19"/>
      <c r="S213" s="176"/>
    </row>
    <row r="214" spans="6:19" x14ac:dyDescent="0.2">
      <c r="F214" s="175"/>
      <c r="G214" s="175"/>
      <c r="H214" s="176"/>
      <c r="I214" s="19"/>
      <c r="J214" s="19"/>
      <c r="K214" s="19"/>
      <c r="L214" s="19"/>
      <c r="M214" s="19"/>
      <c r="N214" s="19"/>
      <c r="O214" s="19"/>
      <c r="P214" s="19"/>
      <c r="Q214" s="19"/>
      <c r="R214" s="19"/>
      <c r="S214" s="176"/>
    </row>
    <row r="215" spans="6:19" x14ac:dyDescent="0.2">
      <c r="F215" s="175"/>
      <c r="G215" s="175"/>
      <c r="H215" s="176"/>
      <c r="I215" s="19"/>
      <c r="J215" s="19"/>
      <c r="K215" s="19"/>
      <c r="L215" s="19"/>
      <c r="M215" s="19"/>
      <c r="N215" s="19"/>
      <c r="O215" s="19"/>
      <c r="P215" s="19"/>
      <c r="Q215" s="19"/>
      <c r="R215" s="19"/>
      <c r="S215" s="176"/>
    </row>
    <row r="216" spans="6:19" x14ac:dyDescent="0.2">
      <c r="F216" s="175"/>
      <c r="G216" s="175"/>
      <c r="H216" s="176"/>
      <c r="I216" s="19"/>
      <c r="J216" s="19"/>
      <c r="K216" s="19"/>
      <c r="L216" s="19"/>
      <c r="M216" s="19"/>
      <c r="N216" s="19"/>
      <c r="O216" s="19"/>
      <c r="P216" s="19"/>
      <c r="Q216" s="19"/>
      <c r="R216" s="19"/>
      <c r="S216" s="176"/>
    </row>
    <row r="217" spans="6:19" x14ac:dyDescent="0.2">
      <c r="F217" s="175"/>
      <c r="G217" s="175"/>
      <c r="H217" s="176"/>
      <c r="I217" s="19"/>
      <c r="J217" s="19"/>
      <c r="K217" s="19"/>
      <c r="L217" s="19"/>
      <c r="M217" s="19"/>
      <c r="N217" s="19"/>
      <c r="O217" s="19"/>
      <c r="P217" s="19"/>
      <c r="Q217" s="19"/>
      <c r="R217" s="19"/>
      <c r="S217" s="176"/>
    </row>
    <row r="218" spans="6:19" x14ac:dyDescent="0.2">
      <c r="F218" s="175"/>
      <c r="G218" s="175"/>
      <c r="H218" s="176"/>
      <c r="I218" s="19"/>
      <c r="J218" s="19"/>
      <c r="K218" s="19"/>
      <c r="L218" s="19"/>
      <c r="M218" s="19"/>
      <c r="N218" s="19"/>
      <c r="O218" s="19"/>
      <c r="P218" s="19"/>
      <c r="Q218" s="19"/>
      <c r="R218" s="19"/>
      <c r="S218" s="176"/>
    </row>
    <row r="219" spans="6:19" x14ac:dyDescent="0.2">
      <c r="F219" s="175"/>
      <c r="G219" s="175"/>
      <c r="H219" s="176"/>
      <c r="I219" s="19"/>
      <c r="J219" s="19"/>
      <c r="K219" s="19"/>
      <c r="L219" s="19"/>
      <c r="M219" s="19"/>
      <c r="N219" s="19"/>
      <c r="O219" s="19"/>
      <c r="P219" s="19"/>
      <c r="Q219" s="19"/>
      <c r="R219" s="19"/>
      <c r="S219" s="176"/>
    </row>
    <row r="220" spans="6:19" x14ac:dyDescent="0.2">
      <c r="F220" s="175"/>
      <c r="G220" s="175"/>
      <c r="H220" s="176"/>
      <c r="I220" s="19"/>
      <c r="J220" s="19"/>
      <c r="K220" s="19"/>
      <c r="L220" s="19"/>
      <c r="M220" s="19"/>
      <c r="N220" s="19"/>
      <c r="O220" s="19"/>
      <c r="P220" s="19"/>
      <c r="Q220" s="19"/>
      <c r="R220" s="19"/>
      <c r="S220" s="176"/>
    </row>
    <row r="221" spans="6:19" x14ac:dyDescent="0.2">
      <c r="F221" s="175"/>
      <c r="G221" s="175"/>
      <c r="H221" s="176"/>
      <c r="I221" s="19"/>
      <c r="J221" s="19"/>
      <c r="K221" s="19"/>
      <c r="L221" s="19"/>
      <c r="M221" s="19"/>
      <c r="N221" s="19"/>
      <c r="O221" s="19"/>
      <c r="P221" s="19"/>
      <c r="Q221" s="19"/>
      <c r="R221" s="19"/>
      <c r="S221" s="176"/>
    </row>
    <row r="222" spans="6:19" x14ac:dyDescent="0.2">
      <c r="F222" s="175"/>
      <c r="G222" s="175"/>
      <c r="H222" s="176"/>
      <c r="I222" s="19"/>
      <c r="J222" s="19"/>
      <c r="K222" s="19"/>
      <c r="L222" s="19"/>
      <c r="M222" s="19"/>
      <c r="N222" s="19"/>
      <c r="O222" s="19"/>
      <c r="P222" s="19"/>
      <c r="Q222" s="19"/>
      <c r="R222" s="19"/>
      <c r="S222" s="176"/>
    </row>
    <row r="223" spans="6:19" x14ac:dyDescent="0.2">
      <c r="F223" s="175"/>
      <c r="G223" s="175"/>
      <c r="H223" s="176"/>
      <c r="I223" s="19"/>
      <c r="J223" s="19"/>
      <c r="K223" s="19"/>
      <c r="L223" s="19"/>
      <c r="M223" s="19"/>
      <c r="N223" s="19"/>
      <c r="O223" s="19"/>
      <c r="P223" s="19"/>
      <c r="Q223" s="19"/>
      <c r="R223" s="19"/>
      <c r="S223" s="176"/>
    </row>
    <row r="224" spans="6:19" x14ac:dyDescent="0.2">
      <c r="F224" s="175"/>
      <c r="G224" s="175"/>
      <c r="H224" s="176"/>
      <c r="I224" s="19"/>
      <c r="J224" s="19"/>
      <c r="K224" s="19"/>
      <c r="L224" s="19"/>
      <c r="M224" s="19"/>
      <c r="N224" s="19"/>
      <c r="O224" s="19"/>
      <c r="P224" s="19"/>
      <c r="Q224" s="19"/>
      <c r="R224" s="19"/>
      <c r="S224" s="176"/>
    </row>
    <row r="225" spans="6:19" x14ac:dyDescent="0.2">
      <c r="F225" s="175"/>
      <c r="G225" s="175"/>
      <c r="H225" s="176"/>
      <c r="I225" s="19"/>
      <c r="J225" s="19"/>
      <c r="K225" s="19"/>
      <c r="L225" s="19"/>
      <c r="M225" s="19"/>
      <c r="N225" s="19"/>
      <c r="O225" s="19"/>
      <c r="P225" s="19"/>
      <c r="Q225" s="19"/>
      <c r="R225" s="19"/>
      <c r="S225" s="176"/>
    </row>
    <row r="226" spans="6:19" x14ac:dyDescent="0.2">
      <c r="F226" s="175"/>
      <c r="G226" s="175"/>
      <c r="H226" s="176"/>
      <c r="I226" s="19"/>
      <c r="J226" s="19"/>
      <c r="K226" s="19"/>
      <c r="L226" s="19"/>
      <c r="M226" s="19"/>
      <c r="N226" s="19"/>
      <c r="O226" s="19"/>
      <c r="P226" s="19"/>
      <c r="Q226" s="19"/>
      <c r="R226" s="19"/>
      <c r="S226" s="176"/>
    </row>
    <row r="227" spans="6:19" x14ac:dyDescent="0.2">
      <c r="F227" s="175"/>
      <c r="G227" s="175"/>
      <c r="H227" s="176"/>
      <c r="I227" s="19"/>
      <c r="J227" s="19"/>
      <c r="K227" s="19"/>
      <c r="L227" s="19"/>
      <c r="M227" s="19"/>
      <c r="N227" s="19"/>
      <c r="O227" s="19"/>
      <c r="P227" s="19"/>
      <c r="Q227" s="19"/>
      <c r="R227" s="19"/>
      <c r="S227" s="176"/>
    </row>
    <row r="228" spans="6:19" x14ac:dyDescent="0.2">
      <c r="F228" s="175"/>
      <c r="G228" s="175"/>
      <c r="H228" s="176"/>
      <c r="I228" s="19"/>
      <c r="J228" s="19"/>
      <c r="K228" s="19"/>
      <c r="L228" s="19"/>
      <c r="M228" s="19"/>
      <c r="N228" s="19"/>
      <c r="O228" s="19"/>
      <c r="P228" s="19"/>
      <c r="Q228" s="19"/>
      <c r="R228" s="19"/>
      <c r="S228" s="176"/>
    </row>
    <row r="229" spans="6:19" x14ac:dyDescent="0.2">
      <c r="F229" s="175"/>
      <c r="G229" s="175"/>
      <c r="H229" s="176"/>
      <c r="I229" s="19"/>
      <c r="J229" s="19"/>
      <c r="K229" s="19"/>
      <c r="L229" s="19"/>
      <c r="M229" s="19"/>
      <c r="N229" s="19"/>
      <c r="O229" s="19"/>
      <c r="P229" s="19"/>
      <c r="Q229" s="19"/>
      <c r="R229" s="19"/>
      <c r="S229" s="176"/>
    </row>
    <row r="230" spans="6:19" x14ac:dyDescent="0.2">
      <c r="F230" s="175"/>
      <c r="G230" s="175"/>
      <c r="H230" s="176"/>
      <c r="I230" s="19"/>
      <c r="J230" s="19"/>
      <c r="K230" s="19"/>
      <c r="L230" s="19"/>
      <c r="M230" s="19"/>
      <c r="N230" s="19"/>
      <c r="O230" s="19"/>
      <c r="P230" s="19"/>
      <c r="Q230" s="19"/>
      <c r="R230" s="19"/>
      <c r="S230" s="176"/>
    </row>
    <row r="231" spans="6:19" x14ac:dyDescent="0.2">
      <c r="F231" s="175"/>
      <c r="G231" s="175"/>
      <c r="H231" s="176"/>
      <c r="I231" s="19"/>
      <c r="J231" s="19"/>
      <c r="K231" s="19"/>
      <c r="L231" s="19"/>
      <c r="M231" s="19"/>
      <c r="N231" s="19"/>
      <c r="O231" s="19"/>
      <c r="P231" s="19"/>
      <c r="Q231" s="19"/>
      <c r="R231" s="19"/>
      <c r="S231" s="176"/>
    </row>
    <row r="232" spans="6:19" x14ac:dyDescent="0.2">
      <c r="F232" s="175"/>
      <c r="G232" s="175"/>
      <c r="H232" s="176"/>
      <c r="I232" s="19"/>
      <c r="J232" s="19"/>
      <c r="K232" s="19"/>
      <c r="L232" s="19"/>
      <c r="M232" s="19"/>
      <c r="N232" s="19"/>
      <c r="O232" s="19"/>
      <c r="P232" s="19"/>
      <c r="Q232" s="19"/>
      <c r="R232" s="19"/>
      <c r="S232" s="176"/>
    </row>
    <row r="233" spans="6:19" x14ac:dyDescent="0.2">
      <c r="F233" s="175"/>
      <c r="G233" s="175"/>
      <c r="H233" s="176"/>
      <c r="I233" s="19"/>
      <c r="J233" s="19"/>
      <c r="K233" s="19"/>
      <c r="L233" s="19"/>
      <c r="M233" s="19"/>
      <c r="N233" s="19"/>
      <c r="O233" s="19"/>
      <c r="P233" s="19"/>
      <c r="Q233" s="19"/>
      <c r="R233" s="19"/>
      <c r="S233" s="176"/>
    </row>
    <row r="234" spans="6:19" x14ac:dyDescent="0.2">
      <c r="F234" s="175"/>
      <c r="G234" s="175"/>
      <c r="H234" s="176"/>
      <c r="I234" s="19"/>
      <c r="J234" s="19"/>
      <c r="K234" s="19"/>
      <c r="L234" s="19"/>
      <c r="M234" s="19"/>
      <c r="N234" s="19"/>
      <c r="O234" s="19"/>
      <c r="P234" s="19"/>
      <c r="Q234" s="19"/>
      <c r="R234" s="19"/>
      <c r="S234" s="176"/>
    </row>
    <row r="235" spans="6:19" x14ac:dyDescent="0.2">
      <c r="F235" s="175"/>
      <c r="G235" s="175"/>
      <c r="H235" s="176"/>
      <c r="I235" s="19"/>
      <c r="J235" s="19"/>
      <c r="K235" s="19"/>
      <c r="L235" s="19"/>
      <c r="M235" s="19"/>
      <c r="N235" s="19"/>
      <c r="O235" s="19"/>
      <c r="P235" s="19"/>
      <c r="Q235" s="19"/>
      <c r="R235" s="19"/>
      <c r="S235" s="176"/>
    </row>
    <row r="236" spans="6:19" x14ac:dyDescent="0.2">
      <c r="F236" s="175"/>
      <c r="G236" s="175"/>
      <c r="H236" s="176"/>
      <c r="I236" s="19"/>
      <c r="J236" s="19"/>
      <c r="K236" s="19"/>
      <c r="L236" s="19"/>
      <c r="M236" s="19"/>
      <c r="N236" s="19"/>
      <c r="O236" s="19"/>
      <c r="P236" s="19"/>
      <c r="Q236" s="19"/>
      <c r="R236" s="19"/>
      <c r="S236" s="176"/>
    </row>
    <row r="237" spans="6:19" x14ac:dyDescent="0.2">
      <c r="F237" s="175"/>
      <c r="G237" s="175"/>
      <c r="H237" s="176"/>
      <c r="I237" s="19"/>
      <c r="J237" s="19"/>
      <c r="K237" s="19"/>
      <c r="L237" s="19"/>
      <c r="M237" s="19"/>
      <c r="N237" s="19"/>
      <c r="O237" s="19"/>
      <c r="P237" s="19"/>
      <c r="Q237" s="19"/>
      <c r="R237" s="19"/>
      <c r="S237" s="176"/>
    </row>
    <row r="238" spans="6:19" x14ac:dyDescent="0.2">
      <c r="F238" s="175"/>
      <c r="G238" s="175"/>
      <c r="H238" s="176"/>
      <c r="I238" s="19"/>
      <c r="J238" s="19"/>
      <c r="K238" s="19"/>
      <c r="L238" s="19"/>
      <c r="M238" s="19"/>
      <c r="N238" s="19"/>
      <c r="O238" s="19"/>
      <c r="P238" s="19"/>
      <c r="Q238" s="19"/>
      <c r="R238" s="19"/>
      <c r="S238" s="176"/>
    </row>
    <row r="239" spans="6:19" x14ac:dyDescent="0.2">
      <c r="F239" s="175"/>
      <c r="G239" s="175"/>
      <c r="H239" s="176"/>
      <c r="I239" s="19"/>
      <c r="J239" s="19"/>
      <c r="K239" s="19"/>
      <c r="L239" s="19"/>
      <c r="M239" s="19"/>
      <c r="N239" s="19"/>
      <c r="O239" s="19"/>
      <c r="P239" s="19"/>
      <c r="Q239" s="19"/>
      <c r="R239" s="19"/>
      <c r="S239" s="176"/>
    </row>
    <row r="240" spans="6:19" x14ac:dyDescent="0.2">
      <c r="F240" s="175"/>
      <c r="G240" s="175"/>
      <c r="H240" s="176"/>
      <c r="I240" s="19"/>
      <c r="J240" s="19"/>
      <c r="K240" s="19"/>
      <c r="L240" s="19"/>
      <c r="M240" s="19"/>
      <c r="N240" s="19"/>
      <c r="O240" s="19"/>
      <c r="P240" s="19"/>
      <c r="Q240" s="19"/>
      <c r="R240" s="19"/>
      <c r="S240" s="176"/>
    </row>
    <row r="241" spans="6:19" x14ac:dyDescent="0.2">
      <c r="F241" s="175"/>
      <c r="G241" s="175"/>
      <c r="H241" s="176"/>
      <c r="I241" s="19"/>
      <c r="J241" s="19"/>
      <c r="K241" s="19"/>
      <c r="L241" s="19"/>
      <c r="M241" s="19"/>
      <c r="N241" s="19"/>
      <c r="O241" s="19"/>
      <c r="P241" s="19"/>
      <c r="Q241" s="19"/>
      <c r="R241" s="19"/>
      <c r="S241" s="176"/>
    </row>
    <row r="242" spans="6:19" x14ac:dyDescent="0.2">
      <c r="F242" s="175"/>
      <c r="G242" s="175"/>
      <c r="H242" s="176"/>
      <c r="I242" s="19"/>
      <c r="J242" s="19"/>
      <c r="K242" s="19"/>
      <c r="L242" s="19"/>
      <c r="M242" s="19"/>
      <c r="N242" s="19"/>
      <c r="O242" s="19"/>
      <c r="P242" s="19"/>
      <c r="Q242" s="19"/>
      <c r="R242" s="19"/>
      <c r="S242" s="176"/>
    </row>
    <row r="243" spans="6:19" x14ac:dyDescent="0.2">
      <c r="F243" s="175"/>
      <c r="G243" s="175"/>
      <c r="H243" s="176"/>
      <c r="I243" s="19"/>
      <c r="J243" s="19"/>
      <c r="K243" s="19"/>
      <c r="L243" s="19"/>
      <c r="M243" s="19"/>
      <c r="N243" s="19"/>
      <c r="O243" s="19"/>
      <c r="P243" s="19"/>
      <c r="Q243" s="19"/>
      <c r="R243" s="19"/>
      <c r="S243" s="176"/>
    </row>
    <row r="244" spans="6:19" x14ac:dyDescent="0.2">
      <c r="F244" s="175"/>
      <c r="G244" s="175"/>
      <c r="H244" s="176"/>
      <c r="I244" s="19"/>
      <c r="J244" s="19"/>
      <c r="K244" s="19"/>
      <c r="L244" s="19"/>
      <c r="M244" s="19"/>
      <c r="N244" s="19"/>
      <c r="O244" s="19"/>
      <c r="P244" s="19"/>
      <c r="Q244" s="19"/>
      <c r="R244" s="19"/>
      <c r="S244" s="176"/>
    </row>
    <row r="245" spans="6:19" x14ac:dyDescent="0.2">
      <c r="F245" s="175"/>
      <c r="G245" s="175"/>
      <c r="H245" s="176"/>
      <c r="I245" s="19"/>
      <c r="J245" s="19"/>
      <c r="K245" s="19"/>
      <c r="L245" s="19"/>
      <c r="M245" s="19"/>
      <c r="N245" s="19"/>
      <c r="O245" s="19"/>
      <c r="P245" s="19"/>
      <c r="Q245" s="19"/>
      <c r="R245" s="19"/>
      <c r="S245" s="176"/>
    </row>
    <row r="246" spans="6:19" x14ac:dyDescent="0.2">
      <c r="F246" s="175"/>
      <c r="G246" s="175"/>
      <c r="H246" s="176"/>
      <c r="I246" s="19"/>
      <c r="J246" s="19"/>
      <c r="K246" s="19"/>
      <c r="L246" s="19"/>
      <c r="M246" s="19"/>
      <c r="N246" s="19"/>
      <c r="O246" s="19"/>
      <c r="P246" s="19"/>
      <c r="Q246" s="19"/>
      <c r="R246" s="19"/>
      <c r="S246" s="176"/>
    </row>
    <row r="247" spans="6:19" x14ac:dyDescent="0.2">
      <c r="F247" s="175"/>
      <c r="G247" s="175"/>
      <c r="H247" s="176"/>
      <c r="I247" s="19"/>
      <c r="J247" s="19"/>
      <c r="K247" s="19"/>
      <c r="L247" s="19"/>
      <c r="M247" s="19"/>
      <c r="N247" s="19"/>
      <c r="O247" s="19"/>
      <c r="P247" s="19"/>
      <c r="Q247" s="19"/>
      <c r="R247" s="19"/>
      <c r="S247" s="176"/>
    </row>
    <row r="248" spans="6:19" x14ac:dyDescent="0.2">
      <c r="F248" s="175"/>
      <c r="G248" s="175"/>
      <c r="H248" s="176"/>
      <c r="I248" s="19"/>
      <c r="J248" s="19"/>
      <c r="K248" s="19"/>
      <c r="L248" s="19"/>
      <c r="M248" s="19"/>
      <c r="N248" s="19"/>
      <c r="O248" s="19"/>
      <c r="P248" s="19"/>
      <c r="Q248" s="19"/>
      <c r="R248" s="19"/>
      <c r="S248" s="176"/>
    </row>
    <row r="249" spans="6:19" x14ac:dyDescent="0.2">
      <c r="F249" s="175"/>
      <c r="G249" s="175"/>
      <c r="H249" s="176"/>
      <c r="I249" s="19"/>
      <c r="J249" s="19"/>
      <c r="K249" s="19"/>
      <c r="L249" s="19"/>
      <c r="M249" s="19"/>
      <c r="N249" s="19"/>
      <c r="O249" s="19"/>
      <c r="P249" s="19"/>
      <c r="Q249" s="19"/>
      <c r="R249" s="19"/>
      <c r="S249" s="176"/>
    </row>
    <row r="250" spans="6:19" x14ac:dyDescent="0.2">
      <c r="F250" s="175"/>
      <c r="G250" s="175"/>
      <c r="H250" s="176"/>
      <c r="I250" s="19"/>
      <c r="J250" s="19"/>
      <c r="K250" s="19"/>
      <c r="L250" s="19"/>
      <c r="M250" s="19"/>
      <c r="N250" s="19"/>
      <c r="O250" s="19"/>
      <c r="P250" s="19"/>
      <c r="Q250" s="19"/>
      <c r="R250" s="19"/>
      <c r="S250" s="176"/>
    </row>
    <row r="251" spans="6:19" x14ac:dyDescent="0.2">
      <c r="F251" s="175"/>
      <c r="G251" s="175"/>
      <c r="H251" s="176"/>
      <c r="I251" s="19"/>
      <c r="J251" s="19"/>
      <c r="K251" s="19"/>
      <c r="L251" s="19"/>
      <c r="M251" s="19"/>
      <c r="N251" s="19"/>
      <c r="O251" s="19"/>
      <c r="P251" s="19"/>
      <c r="Q251" s="19"/>
      <c r="R251" s="19"/>
      <c r="S251" s="176"/>
    </row>
    <row r="252" spans="6:19" x14ac:dyDescent="0.2">
      <c r="F252" s="175"/>
      <c r="G252" s="175"/>
      <c r="H252" s="176"/>
      <c r="I252" s="19"/>
      <c r="J252" s="19"/>
      <c r="K252" s="19"/>
      <c r="L252" s="19"/>
      <c r="M252" s="19"/>
      <c r="N252" s="19"/>
      <c r="O252" s="19"/>
      <c r="P252" s="19"/>
      <c r="Q252" s="19"/>
      <c r="R252" s="19"/>
      <c r="S252" s="176"/>
    </row>
    <row r="253" spans="6:19" x14ac:dyDescent="0.2">
      <c r="F253" s="175"/>
      <c r="G253" s="175"/>
      <c r="H253" s="176"/>
      <c r="I253" s="19"/>
      <c r="J253" s="19"/>
      <c r="K253" s="19"/>
      <c r="L253" s="19"/>
      <c r="M253" s="19"/>
      <c r="N253" s="19"/>
      <c r="O253" s="19"/>
      <c r="P253" s="19"/>
      <c r="Q253" s="19"/>
      <c r="R253" s="19"/>
      <c r="S253" s="176"/>
    </row>
    <row r="254" spans="6:19" x14ac:dyDescent="0.2">
      <c r="F254" s="175"/>
      <c r="G254" s="175"/>
      <c r="H254" s="176"/>
      <c r="I254" s="19"/>
      <c r="J254" s="19"/>
      <c r="K254" s="19"/>
      <c r="L254" s="19"/>
      <c r="M254" s="19"/>
      <c r="N254" s="19"/>
      <c r="O254" s="19"/>
      <c r="P254" s="19"/>
      <c r="Q254" s="19"/>
      <c r="R254" s="19"/>
      <c r="S254" s="176"/>
    </row>
    <row r="255" spans="6:19" x14ac:dyDescent="0.2">
      <c r="F255" s="175"/>
      <c r="G255" s="175"/>
      <c r="H255" s="176"/>
      <c r="I255" s="19"/>
      <c r="J255" s="19"/>
      <c r="K255" s="19"/>
      <c r="L255" s="19"/>
      <c r="M255" s="19"/>
      <c r="N255" s="19"/>
      <c r="O255" s="19"/>
      <c r="P255" s="19"/>
      <c r="Q255" s="19"/>
      <c r="R255" s="19"/>
      <c r="S255" s="176"/>
    </row>
    <row r="256" spans="6:19" x14ac:dyDescent="0.2">
      <c r="F256" s="175"/>
      <c r="G256" s="175"/>
      <c r="H256" s="176"/>
      <c r="I256" s="19"/>
      <c r="J256" s="19"/>
      <c r="K256" s="19"/>
      <c r="L256" s="19"/>
      <c r="M256" s="19"/>
      <c r="N256" s="19"/>
      <c r="O256" s="19"/>
      <c r="P256" s="19"/>
      <c r="Q256" s="19"/>
      <c r="R256" s="19"/>
      <c r="S256" s="176"/>
    </row>
    <row r="257" spans="6:19" x14ac:dyDescent="0.2">
      <c r="F257" s="175"/>
      <c r="G257" s="175"/>
      <c r="H257" s="176"/>
      <c r="I257" s="19"/>
      <c r="J257" s="19"/>
      <c r="K257" s="19"/>
      <c r="L257" s="19"/>
      <c r="M257" s="19"/>
      <c r="N257" s="19"/>
      <c r="O257" s="19"/>
      <c r="P257" s="19"/>
      <c r="Q257" s="19"/>
      <c r="R257" s="19"/>
      <c r="S257" s="176"/>
    </row>
    <row r="258" spans="6:19" x14ac:dyDescent="0.2">
      <c r="F258" s="175"/>
      <c r="G258" s="175"/>
      <c r="H258" s="176"/>
      <c r="I258" s="19"/>
      <c r="J258" s="19"/>
      <c r="K258" s="19"/>
      <c r="L258" s="19"/>
      <c r="M258" s="19"/>
      <c r="N258" s="19"/>
      <c r="O258" s="19"/>
      <c r="P258" s="19"/>
      <c r="Q258" s="19"/>
      <c r="R258" s="19"/>
      <c r="S258" s="176"/>
    </row>
    <row r="259" spans="6:19" x14ac:dyDescent="0.2">
      <c r="F259" s="175"/>
      <c r="G259" s="175"/>
      <c r="H259" s="176"/>
      <c r="I259" s="19"/>
      <c r="J259" s="19"/>
      <c r="K259" s="19"/>
      <c r="L259" s="19"/>
      <c r="M259" s="19"/>
      <c r="N259" s="19"/>
      <c r="O259" s="19"/>
      <c r="P259" s="19"/>
      <c r="Q259" s="19"/>
      <c r="R259" s="19"/>
      <c r="S259" s="176"/>
    </row>
    <row r="260" spans="6:19" x14ac:dyDescent="0.2">
      <c r="F260" s="175"/>
      <c r="G260" s="175"/>
      <c r="H260" s="176"/>
      <c r="I260" s="19"/>
      <c r="J260" s="19"/>
      <c r="K260" s="19"/>
      <c r="L260" s="19"/>
      <c r="M260" s="19"/>
      <c r="N260" s="19"/>
      <c r="O260" s="19"/>
      <c r="P260" s="19"/>
      <c r="Q260" s="19"/>
      <c r="R260" s="19"/>
      <c r="S260" s="176"/>
    </row>
    <row r="261" spans="6:19" x14ac:dyDescent="0.2">
      <c r="F261" s="175"/>
      <c r="G261" s="175"/>
      <c r="H261" s="176"/>
      <c r="I261" s="19"/>
      <c r="J261" s="19"/>
      <c r="K261" s="19"/>
      <c r="L261" s="19"/>
      <c r="M261" s="19"/>
      <c r="N261" s="19"/>
      <c r="O261" s="19"/>
      <c r="P261" s="19"/>
      <c r="Q261" s="19"/>
      <c r="R261" s="19"/>
      <c r="S261" s="176"/>
    </row>
    <row r="262" spans="6:19" x14ac:dyDescent="0.2">
      <c r="F262" s="175"/>
      <c r="G262" s="175"/>
      <c r="H262" s="176"/>
      <c r="I262" s="19"/>
      <c r="J262" s="19"/>
      <c r="K262" s="19"/>
      <c r="L262" s="19"/>
      <c r="M262" s="19"/>
      <c r="N262" s="19"/>
      <c r="O262" s="19"/>
      <c r="P262" s="19"/>
      <c r="Q262" s="19"/>
      <c r="R262" s="19"/>
      <c r="S262" s="176"/>
    </row>
    <row r="263" spans="6:19" x14ac:dyDescent="0.2">
      <c r="F263" s="175"/>
      <c r="G263" s="175"/>
      <c r="H263" s="176"/>
      <c r="I263" s="19"/>
      <c r="J263" s="19"/>
      <c r="K263" s="19"/>
      <c r="L263" s="19"/>
      <c r="M263" s="19"/>
      <c r="N263" s="19"/>
      <c r="O263" s="19"/>
      <c r="P263" s="19"/>
      <c r="Q263" s="19"/>
      <c r="R263" s="19"/>
      <c r="S263" s="176"/>
    </row>
    <row r="264" spans="6:19" x14ac:dyDescent="0.2">
      <c r="F264" s="175"/>
      <c r="G264" s="175"/>
      <c r="H264" s="176"/>
      <c r="I264" s="19"/>
      <c r="J264" s="19"/>
      <c r="K264" s="19"/>
      <c r="L264" s="19"/>
      <c r="M264" s="19"/>
      <c r="N264" s="19"/>
      <c r="O264" s="19"/>
      <c r="P264" s="19"/>
      <c r="Q264" s="19"/>
      <c r="R264" s="19"/>
      <c r="S264" s="176"/>
    </row>
    <row r="265" spans="6:19" x14ac:dyDescent="0.2">
      <c r="F265" s="175"/>
      <c r="G265" s="175"/>
      <c r="H265" s="176"/>
      <c r="I265" s="19"/>
      <c r="J265" s="19"/>
      <c r="K265" s="19"/>
      <c r="L265" s="19"/>
      <c r="M265" s="19"/>
      <c r="N265" s="19"/>
      <c r="O265" s="19"/>
      <c r="P265" s="19"/>
      <c r="Q265" s="19"/>
      <c r="R265" s="19"/>
      <c r="S265" s="176"/>
    </row>
    <row r="266" spans="6:19" x14ac:dyDescent="0.2">
      <c r="F266" s="175"/>
      <c r="G266" s="175"/>
      <c r="H266" s="176"/>
      <c r="I266" s="19"/>
      <c r="J266" s="19"/>
      <c r="K266" s="19"/>
      <c r="L266" s="19"/>
      <c r="M266" s="19"/>
      <c r="N266" s="19"/>
      <c r="O266" s="19"/>
      <c r="P266" s="19"/>
      <c r="Q266" s="19"/>
      <c r="R266" s="19"/>
      <c r="S266" s="176"/>
    </row>
    <row r="267" spans="6:19" x14ac:dyDescent="0.2">
      <c r="F267" s="175"/>
      <c r="G267" s="175"/>
      <c r="H267" s="176"/>
      <c r="I267" s="19"/>
      <c r="J267" s="19"/>
      <c r="K267" s="19"/>
      <c r="L267" s="19"/>
      <c r="M267" s="19"/>
      <c r="N267" s="19"/>
      <c r="O267" s="19"/>
      <c r="P267" s="19"/>
      <c r="Q267" s="19"/>
      <c r="R267" s="19"/>
      <c r="S267" s="176"/>
    </row>
    <row r="268" spans="6:19" x14ac:dyDescent="0.2">
      <c r="F268" s="175"/>
      <c r="G268" s="175"/>
      <c r="H268" s="176"/>
      <c r="I268" s="19"/>
      <c r="J268" s="19"/>
      <c r="K268" s="19"/>
      <c r="L268" s="19"/>
      <c r="M268" s="19"/>
      <c r="N268" s="19"/>
      <c r="O268" s="19"/>
      <c r="P268" s="19"/>
      <c r="Q268" s="19"/>
      <c r="R268" s="19"/>
      <c r="S268" s="176"/>
    </row>
    <row r="269" spans="6:19" x14ac:dyDescent="0.2">
      <c r="F269" s="175"/>
      <c r="G269" s="175"/>
      <c r="H269" s="176"/>
      <c r="I269" s="19"/>
      <c r="J269" s="19"/>
      <c r="K269" s="19"/>
      <c r="L269" s="19"/>
      <c r="M269" s="19"/>
      <c r="N269" s="19"/>
      <c r="O269" s="19"/>
      <c r="P269" s="19"/>
      <c r="Q269" s="19"/>
      <c r="R269" s="19"/>
      <c r="S269" s="176"/>
    </row>
    <row r="270" spans="6:19" x14ac:dyDescent="0.2">
      <c r="F270" s="175"/>
      <c r="G270" s="175"/>
      <c r="H270" s="176"/>
      <c r="I270" s="19"/>
      <c r="J270" s="19"/>
      <c r="K270" s="19"/>
      <c r="L270" s="19"/>
      <c r="M270" s="19"/>
      <c r="N270" s="19"/>
      <c r="O270" s="19"/>
      <c r="P270" s="19"/>
      <c r="Q270" s="19"/>
      <c r="R270" s="19"/>
      <c r="S270" s="176"/>
    </row>
    <row r="271" spans="6:19" x14ac:dyDescent="0.2">
      <c r="F271" s="175"/>
      <c r="G271" s="175"/>
      <c r="H271" s="176"/>
      <c r="I271" s="19"/>
      <c r="J271" s="19"/>
      <c r="K271" s="19"/>
      <c r="L271" s="19"/>
      <c r="M271" s="19"/>
      <c r="N271" s="19"/>
      <c r="O271" s="19"/>
      <c r="P271" s="19"/>
      <c r="Q271" s="19"/>
      <c r="R271" s="19"/>
      <c r="S271" s="176"/>
    </row>
    <row r="272" spans="6:19" x14ac:dyDescent="0.2">
      <c r="F272" s="175"/>
      <c r="G272" s="175"/>
      <c r="H272" s="176"/>
      <c r="I272" s="19"/>
      <c r="J272" s="19"/>
      <c r="K272" s="19"/>
      <c r="L272" s="19"/>
      <c r="M272" s="19"/>
      <c r="N272" s="19"/>
      <c r="O272" s="19"/>
      <c r="P272" s="19"/>
      <c r="Q272" s="19"/>
      <c r="R272" s="19"/>
      <c r="S272" s="176"/>
    </row>
    <row r="273" spans="6:19" x14ac:dyDescent="0.2">
      <c r="F273" s="175"/>
      <c r="G273" s="175"/>
      <c r="H273" s="176"/>
      <c r="I273" s="19"/>
      <c r="J273" s="19"/>
      <c r="K273" s="19"/>
      <c r="L273" s="19"/>
      <c r="M273" s="19"/>
      <c r="N273" s="19"/>
      <c r="O273" s="19"/>
      <c r="P273" s="19"/>
      <c r="Q273" s="19"/>
      <c r="R273" s="19"/>
      <c r="S273" s="176"/>
    </row>
    <row r="274" spans="6:19" x14ac:dyDescent="0.2">
      <c r="F274" s="175"/>
      <c r="G274" s="175"/>
      <c r="H274" s="176"/>
      <c r="I274" s="19"/>
      <c r="J274" s="19"/>
      <c r="K274" s="19"/>
      <c r="L274" s="19"/>
      <c r="M274" s="19"/>
      <c r="N274" s="19"/>
      <c r="O274" s="19"/>
      <c r="P274" s="19"/>
      <c r="Q274" s="19"/>
      <c r="R274" s="19"/>
      <c r="S274" s="176"/>
    </row>
    <row r="275" spans="6:19" x14ac:dyDescent="0.2">
      <c r="F275" s="175"/>
      <c r="G275" s="175"/>
      <c r="H275" s="176"/>
      <c r="I275" s="19"/>
      <c r="J275" s="19"/>
      <c r="K275" s="19"/>
      <c r="L275" s="19"/>
      <c r="M275" s="19"/>
      <c r="N275" s="19"/>
      <c r="O275" s="19"/>
      <c r="P275" s="19"/>
      <c r="Q275" s="19"/>
      <c r="R275" s="19"/>
      <c r="S275" s="176"/>
    </row>
    <row r="276" spans="6:19" x14ac:dyDescent="0.2">
      <c r="F276" s="175"/>
      <c r="G276" s="175"/>
      <c r="H276" s="176"/>
      <c r="I276" s="19"/>
      <c r="J276" s="19"/>
      <c r="K276" s="19"/>
      <c r="L276" s="19"/>
      <c r="M276" s="19"/>
      <c r="N276" s="19"/>
      <c r="O276" s="19"/>
      <c r="P276" s="19"/>
      <c r="Q276" s="19"/>
      <c r="R276" s="19"/>
      <c r="S276" s="176"/>
    </row>
    <row r="277" spans="6:19" x14ac:dyDescent="0.2">
      <c r="F277" s="175"/>
      <c r="G277" s="175"/>
      <c r="H277" s="176"/>
      <c r="I277" s="19"/>
      <c r="J277" s="19"/>
      <c r="K277" s="19"/>
      <c r="L277" s="19"/>
      <c r="M277" s="19"/>
      <c r="N277" s="19"/>
      <c r="O277" s="19"/>
      <c r="P277" s="19"/>
      <c r="Q277" s="19"/>
      <c r="R277" s="19"/>
      <c r="S277" s="176"/>
    </row>
    <row r="278" spans="6:19" x14ac:dyDescent="0.2">
      <c r="F278" s="175"/>
      <c r="G278" s="175"/>
      <c r="H278" s="176"/>
      <c r="I278" s="19"/>
      <c r="J278" s="19"/>
      <c r="K278" s="19"/>
      <c r="L278" s="19"/>
      <c r="M278" s="19"/>
      <c r="N278" s="19"/>
      <c r="O278" s="19"/>
      <c r="P278" s="19"/>
      <c r="Q278" s="19"/>
      <c r="R278" s="19"/>
      <c r="S278" s="176"/>
    </row>
    <row r="279" spans="6:19" x14ac:dyDescent="0.2">
      <c r="F279" s="175"/>
      <c r="G279" s="175"/>
      <c r="H279" s="176"/>
      <c r="I279" s="19"/>
      <c r="J279" s="19"/>
      <c r="K279" s="19"/>
      <c r="L279" s="19"/>
      <c r="M279" s="19"/>
      <c r="N279" s="19"/>
      <c r="O279" s="19"/>
      <c r="P279" s="19"/>
      <c r="Q279" s="19"/>
      <c r="R279" s="19"/>
      <c r="S279" s="176"/>
    </row>
    <row r="280" spans="6:19" x14ac:dyDescent="0.2">
      <c r="F280" s="175"/>
      <c r="G280" s="175"/>
      <c r="H280" s="176"/>
      <c r="I280" s="19"/>
      <c r="J280" s="19"/>
      <c r="K280" s="19"/>
      <c r="L280" s="19"/>
      <c r="M280" s="19"/>
      <c r="N280" s="19"/>
      <c r="O280" s="19"/>
      <c r="P280" s="19"/>
      <c r="Q280" s="19"/>
      <c r="R280" s="19"/>
      <c r="S280" s="176"/>
    </row>
    <row r="281" spans="6:19" x14ac:dyDescent="0.2">
      <c r="F281" s="175"/>
      <c r="G281" s="175"/>
      <c r="H281" s="176"/>
      <c r="I281" s="19"/>
      <c r="J281" s="19"/>
      <c r="K281" s="19"/>
      <c r="L281" s="19"/>
      <c r="M281" s="19"/>
      <c r="N281" s="19"/>
      <c r="O281" s="19"/>
      <c r="P281" s="19"/>
      <c r="Q281" s="19"/>
      <c r="R281" s="19"/>
      <c r="S281" s="176"/>
    </row>
    <row r="282" spans="6:19" x14ac:dyDescent="0.2">
      <c r="F282" s="175"/>
      <c r="G282" s="175"/>
      <c r="H282" s="176"/>
      <c r="I282" s="19"/>
      <c r="J282" s="19"/>
      <c r="K282" s="19"/>
      <c r="L282" s="19"/>
      <c r="M282" s="19"/>
      <c r="N282" s="19"/>
      <c r="O282" s="19"/>
      <c r="P282" s="19"/>
      <c r="Q282" s="19"/>
      <c r="R282" s="19"/>
      <c r="S282" s="176"/>
    </row>
    <row r="283" spans="6:19" x14ac:dyDescent="0.2">
      <c r="F283" s="175"/>
      <c r="G283" s="175"/>
      <c r="H283" s="176"/>
      <c r="I283" s="19"/>
      <c r="J283" s="19"/>
      <c r="K283" s="19"/>
      <c r="L283" s="19"/>
      <c r="M283" s="19"/>
      <c r="N283" s="19"/>
      <c r="O283" s="19"/>
      <c r="P283" s="19"/>
      <c r="Q283" s="19"/>
      <c r="R283" s="19"/>
      <c r="S283" s="176"/>
    </row>
    <row r="284" spans="6:19" x14ac:dyDescent="0.2">
      <c r="F284" s="175"/>
      <c r="G284" s="175"/>
      <c r="H284" s="176"/>
      <c r="I284" s="19"/>
      <c r="J284" s="19"/>
      <c r="K284" s="19"/>
      <c r="L284" s="19"/>
      <c r="M284" s="19"/>
      <c r="N284" s="19"/>
      <c r="O284" s="19"/>
      <c r="P284" s="19"/>
      <c r="Q284" s="19"/>
      <c r="R284" s="19"/>
      <c r="S284" s="176"/>
    </row>
    <row r="285" spans="6:19" x14ac:dyDescent="0.2">
      <c r="F285" s="175"/>
      <c r="G285" s="175"/>
      <c r="H285" s="176"/>
      <c r="I285" s="19"/>
      <c r="J285" s="19"/>
      <c r="K285" s="19"/>
      <c r="L285" s="19"/>
      <c r="M285" s="19"/>
      <c r="N285" s="19"/>
      <c r="O285" s="19"/>
      <c r="P285" s="19"/>
      <c r="Q285" s="19"/>
      <c r="R285" s="19"/>
      <c r="S285" s="176"/>
    </row>
    <row r="286" spans="6:19" x14ac:dyDescent="0.2">
      <c r="F286" s="175"/>
      <c r="G286" s="175"/>
      <c r="H286" s="176"/>
      <c r="I286" s="19"/>
      <c r="J286" s="19"/>
      <c r="K286" s="19"/>
      <c r="L286" s="19"/>
      <c r="M286" s="19"/>
      <c r="N286" s="19"/>
      <c r="O286" s="19"/>
      <c r="P286" s="19"/>
      <c r="Q286" s="19"/>
      <c r="R286" s="19"/>
      <c r="S286" s="176"/>
    </row>
    <row r="287" spans="6:19" x14ac:dyDescent="0.2">
      <c r="F287" s="175"/>
      <c r="G287" s="175"/>
      <c r="H287" s="176"/>
      <c r="I287" s="19"/>
      <c r="J287" s="19"/>
      <c r="K287" s="19"/>
      <c r="L287" s="19"/>
      <c r="M287" s="19"/>
      <c r="N287" s="19"/>
      <c r="O287" s="19"/>
      <c r="P287" s="19"/>
      <c r="Q287" s="19"/>
      <c r="R287" s="19"/>
      <c r="S287" s="176"/>
    </row>
    <row r="288" spans="6:19" x14ac:dyDescent="0.2">
      <c r="F288" s="175"/>
      <c r="G288" s="175"/>
      <c r="H288" s="176"/>
      <c r="I288" s="19"/>
      <c r="J288" s="19"/>
      <c r="K288" s="19"/>
      <c r="L288" s="19"/>
      <c r="M288" s="19"/>
      <c r="N288" s="19"/>
      <c r="O288" s="19"/>
      <c r="P288" s="19"/>
      <c r="Q288" s="19"/>
      <c r="R288" s="19"/>
      <c r="S288" s="176"/>
    </row>
    <row r="289" spans="6:19" x14ac:dyDescent="0.2">
      <c r="F289" s="175"/>
      <c r="G289" s="175"/>
      <c r="H289" s="176"/>
      <c r="I289" s="19"/>
      <c r="J289" s="19"/>
      <c r="K289" s="19"/>
      <c r="L289" s="19"/>
      <c r="M289" s="19"/>
      <c r="N289" s="19"/>
      <c r="O289" s="19"/>
      <c r="P289" s="19"/>
      <c r="Q289" s="19"/>
      <c r="R289" s="19"/>
      <c r="S289" s="176"/>
    </row>
    <row r="290" spans="6:19" x14ac:dyDescent="0.2">
      <c r="F290" s="175"/>
      <c r="G290" s="175"/>
      <c r="H290" s="176"/>
      <c r="I290" s="19"/>
      <c r="J290" s="19"/>
      <c r="K290" s="19"/>
      <c r="L290" s="19"/>
      <c r="M290" s="19"/>
      <c r="N290" s="19"/>
      <c r="O290" s="19"/>
      <c r="P290" s="19"/>
      <c r="Q290" s="19"/>
      <c r="R290" s="19"/>
      <c r="S290" s="176"/>
    </row>
    <row r="291" spans="6:19" x14ac:dyDescent="0.2">
      <c r="F291" s="175"/>
      <c r="G291" s="175"/>
      <c r="H291" s="176"/>
      <c r="I291" s="19"/>
      <c r="J291" s="19"/>
      <c r="K291" s="19"/>
      <c r="L291" s="19"/>
      <c r="M291" s="19"/>
      <c r="N291" s="19"/>
      <c r="O291" s="19"/>
      <c r="P291" s="19"/>
      <c r="Q291" s="19"/>
      <c r="R291" s="19"/>
      <c r="S291" s="176"/>
    </row>
    <row r="292" spans="6:19" x14ac:dyDescent="0.2">
      <c r="F292" s="175"/>
      <c r="G292" s="175"/>
      <c r="H292" s="176"/>
      <c r="I292" s="19"/>
      <c r="J292" s="19"/>
      <c r="K292" s="19"/>
      <c r="L292" s="19"/>
      <c r="M292" s="19"/>
      <c r="N292" s="19"/>
      <c r="O292" s="19"/>
      <c r="P292" s="19"/>
      <c r="Q292" s="19"/>
      <c r="R292" s="19"/>
      <c r="S292" s="176"/>
    </row>
    <row r="293" spans="6:19" x14ac:dyDescent="0.2">
      <c r="F293" s="175"/>
      <c r="G293" s="175"/>
      <c r="H293" s="176"/>
      <c r="I293" s="19"/>
      <c r="J293" s="19"/>
      <c r="K293" s="19"/>
      <c r="L293" s="19"/>
      <c r="M293" s="19"/>
      <c r="N293" s="19"/>
      <c r="O293" s="19"/>
      <c r="P293" s="19"/>
      <c r="Q293" s="19"/>
      <c r="R293" s="19"/>
      <c r="S293" s="176"/>
    </row>
    <row r="294" spans="6:19" x14ac:dyDescent="0.2">
      <c r="F294" s="175"/>
      <c r="G294" s="175"/>
      <c r="H294" s="176"/>
      <c r="I294" s="19"/>
      <c r="J294" s="19"/>
      <c r="K294" s="19"/>
      <c r="L294" s="19"/>
      <c r="M294" s="19"/>
      <c r="N294" s="19"/>
      <c r="O294" s="19"/>
      <c r="P294" s="19"/>
      <c r="Q294" s="19"/>
      <c r="R294" s="19"/>
      <c r="S294" s="176"/>
    </row>
    <row r="295" spans="6:19" x14ac:dyDescent="0.2">
      <c r="F295" s="175"/>
      <c r="G295" s="175"/>
      <c r="H295" s="176"/>
      <c r="I295" s="19"/>
      <c r="J295" s="19"/>
      <c r="K295" s="19"/>
      <c r="L295" s="19"/>
      <c r="M295" s="19"/>
      <c r="N295" s="19"/>
      <c r="O295" s="19"/>
      <c r="P295" s="19"/>
      <c r="Q295" s="19"/>
      <c r="R295" s="19"/>
      <c r="S295" s="176"/>
    </row>
    <row r="296" spans="6:19" x14ac:dyDescent="0.2">
      <c r="F296" s="175"/>
      <c r="G296" s="175"/>
      <c r="H296" s="176"/>
      <c r="I296" s="19"/>
      <c r="J296" s="19"/>
      <c r="K296" s="19"/>
      <c r="L296" s="19"/>
      <c r="M296" s="19"/>
      <c r="N296" s="19"/>
      <c r="O296" s="19"/>
      <c r="P296" s="19"/>
      <c r="Q296" s="19"/>
      <c r="R296" s="19"/>
      <c r="S296" s="176"/>
    </row>
    <row r="297" spans="6:19" x14ac:dyDescent="0.2">
      <c r="F297" s="175"/>
      <c r="G297" s="175"/>
      <c r="H297" s="176"/>
      <c r="I297" s="19"/>
      <c r="J297" s="19"/>
      <c r="K297" s="19"/>
      <c r="L297" s="19"/>
      <c r="M297" s="19"/>
      <c r="N297" s="19"/>
      <c r="O297" s="19"/>
      <c r="P297" s="19"/>
      <c r="Q297" s="19"/>
      <c r="R297" s="19"/>
      <c r="S297" s="176"/>
    </row>
    <row r="298" spans="6:19" x14ac:dyDescent="0.2">
      <c r="F298" s="175"/>
      <c r="G298" s="175"/>
      <c r="H298" s="176"/>
      <c r="I298" s="19"/>
      <c r="J298" s="19"/>
      <c r="K298" s="19"/>
      <c r="L298" s="19"/>
      <c r="M298" s="19"/>
      <c r="N298" s="19"/>
      <c r="O298" s="19"/>
      <c r="P298" s="19"/>
      <c r="Q298" s="19"/>
      <c r="R298" s="19"/>
      <c r="S298" s="176"/>
    </row>
    <row r="299" spans="6:19" x14ac:dyDescent="0.2">
      <c r="F299" s="175"/>
      <c r="G299" s="175"/>
      <c r="H299" s="176"/>
      <c r="I299" s="19"/>
      <c r="J299" s="19"/>
      <c r="K299" s="19"/>
      <c r="L299" s="19"/>
      <c r="M299" s="19"/>
      <c r="N299" s="19"/>
      <c r="O299" s="19"/>
      <c r="P299" s="19"/>
      <c r="Q299" s="19"/>
      <c r="R299" s="19"/>
      <c r="S299" s="176"/>
    </row>
    <row r="300" spans="6:19" x14ac:dyDescent="0.2">
      <c r="F300" s="175"/>
      <c r="G300" s="175"/>
      <c r="H300" s="176"/>
      <c r="I300" s="19"/>
      <c r="J300" s="19"/>
      <c r="K300" s="19"/>
      <c r="L300" s="19"/>
      <c r="M300" s="19"/>
      <c r="N300" s="19"/>
      <c r="O300" s="19"/>
      <c r="P300" s="19"/>
      <c r="Q300" s="19"/>
      <c r="R300" s="19"/>
      <c r="S300" s="176"/>
    </row>
    <row r="301" spans="6:19" x14ac:dyDescent="0.2">
      <c r="F301" s="175"/>
      <c r="G301" s="175"/>
      <c r="H301" s="176"/>
      <c r="I301" s="19"/>
      <c r="J301" s="19"/>
      <c r="K301" s="19"/>
      <c r="L301" s="19"/>
      <c r="M301" s="19"/>
      <c r="N301" s="19"/>
      <c r="O301" s="19"/>
      <c r="P301" s="19"/>
      <c r="Q301" s="19"/>
      <c r="R301" s="19"/>
      <c r="S301" s="176"/>
    </row>
    <row r="302" spans="6:19" x14ac:dyDescent="0.2">
      <c r="F302" s="175"/>
      <c r="G302" s="175"/>
      <c r="H302" s="176"/>
      <c r="I302" s="19"/>
      <c r="J302" s="19"/>
      <c r="K302" s="19"/>
      <c r="L302" s="19"/>
      <c r="M302" s="19"/>
      <c r="N302" s="19"/>
      <c r="O302" s="19"/>
      <c r="P302" s="19"/>
      <c r="Q302" s="19"/>
      <c r="R302" s="19"/>
      <c r="S302" s="176"/>
    </row>
    <row r="303" spans="6:19" x14ac:dyDescent="0.2">
      <c r="F303" s="175"/>
      <c r="G303" s="175"/>
      <c r="H303" s="176"/>
      <c r="I303" s="19"/>
      <c r="J303" s="19"/>
      <c r="K303" s="19"/>
      <c r="L303" s="19"/>
      <c r="M303" s="19"/>
      <c r="N303" s="19"/>
      <c r="O303" s="19"/>
      <c r="P303" s="19"/>
      <c r="Q303" s="19"/>
      <c r="R303" s="19"/>
      <c r="S303" s="176"/>
    </row>
    <row r="304" spans="6:19" x14ac:dyDescent="0.2">
      <c r="F304" s="175"/>
      <c r="G304" s="175"/>
      <c r="H304" s="176"/>
      <c r="I304" s="19"/>
      <c r="J304" s="19"/>
      <c r="K304" s="19"/>
      <c r="L304" s="19"/>
      <c r="M304" s="19"/>
      <c r="N304" s="19"/>
      <c r="O304" s="19"/>
      <c r="P304" s="19"/>
      <c r="Q304" s="19"/>
      <c r="R304" s="19"/>
      <c r="S304" s="176"/>
    </row>
    <row r="305" spans="6:19" x14ac:dyDescent="0.2">
      <c r="F305" s="175"/>
      <c r="G305" s="175"/>
      <c r="H305" s="176"/>
      <c r="I305" s="19"/>
      <c r="J305" s="19"/>
      <c r="K305" s="19"/>
      <c r="L305" s="19"/>
      <c r="M305" s="19"/>
      <c r="N305" s="19"/>
      <c r="O305" s="19"/>
      <c r="P305" s="19"/>
      <c r="Q305" s="19"/>
      <c r="R305" s="19"/>
      <c r="S305" s="176"/>
    </row>
    <row r="306" spans="6:19" x14ac:dyDescent="0.2">
      <c r="F306" s="175"/>
      <c r="G306" s="175"/>
      <c r="H306" s="176"/>
      <c r="I306" s="19"/>
      <c r="J306" s="19"/>
      <c r="K306" s="19"/>
      <c r="L306" s="19"/>
      <c r="M306" s="19"/>
      <c r="N306" s="19"/>
      <c r="O306" s="19"/>
      <c r="P306" s="19"/>
      <c r="Q306" s="19"/>
      <c r="R306" s="19"/>
      <c r="S306" s="176"/>
    </row>
    <row r="307" spans="6:19" x14ac:dyDescent="0.2">
      <c r="F307" s="175"/>
      <c r="G307" s="175"/>
      <c r="H307" s="176"/>
      <c r="I307" s="19"/>
      <c r="J307" s="19"/>
      <c r="K307" s="19"/>
      <c r="L307" s="19"/>
      <c r="M307" s="19"/>
      <c r="N307" s="19"/>
      <c r="O307" s="19"/>
      <c r="P307" s="19"/>
      <c r="Q307" s="19"/>
      <c r="R307" s="19"/>
      <c r="S307" s="176"/>
    </row>
    <row r="308" spans="6:19" x14ac:dyDescent="0.2">
      <c r="F308" s="175"/>
      <c r="G308" s="175"/>
      <c r="H308" s="176"/>
      <c r="I308" s="19"/>
      <c r="J308" s="19"/>
      <c r="K308" s="19"/>
      <c r="L308" s="19"/>
      <c r="M308" s="19"/>
      <c r="N308" s="19"/>
      <c r="O308" s="19"/>
      <c r="P308" s="19"/>
      <c r="Q308" s="19"/>
      <c r="R308" s="19"/>
      <c r="S308" s="176"/>
    </row>
    <row r="309" spans="6:19" x14ac:dyDescent="0.2">
      <c r="F309" s="175"/>
      <c r="G309" s="175"/>
      <c r="H309" s="176"/>
      <c r="I309" s="19"/>
      <c r="J309" s="19"/>
      <c r="K309" s="19"/>
      <c r="L309" s="19"/>
      <c r="M309" s="19"/>
      <c r="N309" s="19"/>
      <c r="O309" s="19"/>
      <c r="P309" s="19"/>
      <c r="Q309" s="19"/>
      <c r="R309" s="19"/>
      <c r="S309" s="176"/>
    </row>
    <row r="310" spans="6:19" x14ac:dyDescent="0.2">
      <c r="F310" s="175"/>
      <c r="G310" s="175"/>
      <c r="H310" s="176"/>
      <c r="I310" s="19"/>
      <c r="J310" s="19"/>
      <c r="K310" s="19"/>
      <c r="L310" s="19"/>
      <c r="M310" s="19"/>
      <c r="N310" s="19"/>
      <c r="O310" s="19"/>
      <c r="P310" s="19"/>
      <c r="Q310" s="19"/>
      <c r="R310" s="19"/>
      <c r="S310" s="176"/>
    </row>
    <row r="311" spans="6:19" x14ac:dyDescent="0.2">
      <c r="F311" s="175"/>
      <c r="G311" s="175"/>
      <c r="H311" s="176"/>
      <c r="I311" s="19"/>
      <c r="J311" s="19"/>
      <c r="K311" s="19"/>
      <c r="L311" s="19"/>
      <c r="M311" s="19"/>
      <c r="N311" s="19"/>
      <c r="O311" s="19"/>
      <c r="P311" s="19"/>
      <c r="Q311" s="19"/>
      <c r="R311" s="19"/>
      <c r="S311" s="176"/>
    </row>
    <row r="312" spans="6:19" x14ac:dyDescent="0.2">
      <c r="F312" s="175"/>
      <c r="G312" s="175"/>
      <c r="H312" s="176"/>
      <c r="I312" s="19"/>
      <c r="J312" s="19"/>
      <c r="K312" s="19"/>
      <c r="L312" s="19"/>
      <c r="M312" s="19"/>
      <c r="N312" s="19"/>
      <c r="O312" s="19"/>
      <c r="P312" s="19"/>
      <c r="Q312" s="19"/>
      <c r="R312" s="19"/>
      <c r="S312" s="176"/>
    </row>
    <row r="313" spans="6:19" x14ac:dyDescent="0.2">
      <c r="F313" s="175"/>
      <c r="G313" s="175"/>
      <c r="H313" s="176"/>
      <c r="I313" s="19"/>
      <c r="J313" s="19"/>
      <c r="K313" s="19"/>
      <c r="L313" s="19"/>
      <c r="M313" s="19"/>
      <c r="N313" s="19"/>
      <c r="O313" s="19"/>
      <c r="P313" s="19"/>
      <c r="Q313" s="19"/>
      <c r="R313" s="19"/>
      <c r="S313" s="176"/>
    </row>
    <row r="314" spans="6:19" x14ac:dyDescent="0.2">
      <c r="F314" s="175"/>
      <c r="G314" s="175"/>
      <c r="H314" s="176"/>
      <c r="I314" s="19"/>
      <c r="J314" s="19"/>
      <c r="K314" s="19"/>
      <c r="L314" s="19"/>
      <c r="M314" s="19"/>
      <c r="N314" s="19"/>
      <c r="O314" s="19"/>
      <c r="P314" s="19"/>
      <c r="Q314" s="19"/>
      <c r="R314" s="19"/>
      <c r="S314" s="176"/>
    </row>
    <row r="315" spans="6:19" x14ac:dyDescent="0.2">
      <c r="F315" s="175"/>
      <c r="G315" s="175"/>
      <c r="H315" s="176"/>
      <c r="I315" s="19"/>
      <c r="J315" s="19"/>
      <c r="K315" s="19"/>
      <c r="L315" s="19"/>
      <c r="M315" s="19"/>
      <c r="N315" s="19"/>
      <c r="O315" s="19"/>
      <c r="P315" s="19"/>
      <c r="Q315" s="19"/>
      <c r="R315" s="19"/>
      <c r="S315" s="176"/>
    </row>
    <row r="316" spans="6:19" x14ac:dyDescent="0.2">
      <c r="F316" s="175"/>
      <c r="G316" s="175"/>
      <c r="H316" s="176"/>
      <c r="I316" s="19"/>
      <c r="J316" s="19"/>
      <c r="K316" s="19"/>
      <c r="L316" s="19"/>
      <c r="M316" s="19"/>
      <c r="N316" s="19"/>
      <c r="O316" s="19"/>
      <c r="P316" s="19"/>
      <c r="Q316" s="19"/>
      <c r="R316" s="19"/>
      <c r="S316" s="176"/>
    </row>
    <row r="317" spans="6:19" x14ac:dyDescent="0.2">
      <c r="F317" s="175"/>
      <c r="G317" s="175"/>
      <c r="H317" s="176"/>
      <c r="I317" s="19"/>
      <c r="J317" s="19"/>
      <c r="K317" s="19"/>
      <c r="L317" s="19"/>
      <c r="M317" s="19"/>
      <c r="N317" s="19"/>
      <c r="O317" s="19"/>
      <c r="P317" s="19"/>
      <c r="Q317" s="19"/>
      <c r="R317" s="19"/>
      <c r="S317" s="176"/>
    </row>
    <row r="318" spans="6:19" x14ac:dyDescent="0.2">
      <c r="F318" s="175"/>
      <c r="G318" s="175"/>
      <c r="H318" s="176"/>
      <c r="I318" s="19"/>
      <c r="J318" s="19"/>
      <c r="K318" s="19"/>
      <c r="L318" s="19"/>
      <c r="M318" s="19"/>
      <c r="N318" s="19"/>
      <c r="O318" s="19"/>
      <c r="P318" s="19"/>
      <c r="Q318" s="19"/>
      <c r="R318" s="19"/>
      <c r="S318" s="176"/>
    </row>
    <row r="319" spans="6:19" x14ac:dyDescent="0.2">
      <c r="F319" s="175"/>
      <c r="G319" s="175"/>
      <c r="H319" s="176"/>
      <c r="I319" s="19"/>
      <c r="J319" s="19"/>
      <c r="K319" s="19"/>
      <c r="L319" s="19"/>
      <c r="M319" s="19"/>
      <c r="N319" s="19"/>
      <c r="O319" s="19"/>
      <c r="P319" s="19"/>
      <c r="Q319" s="19"/>
      <c r="R319" s="19"/>
      <c r="S319" s="176"/>
    </row>
    <row r="320" spans="6:19" x14ac:dyDescent="0.2">
      <c r="F320" s="175"/>
      <c r="G320" s="175"/>
      <c r="H320" s="176"/>
      <c r="I320" s="19"/>
      <c r="J320" s="19"/>
      <c r="K320" s="19"/>
      <c r="L320" s="19"/>
      <c r="M320" s="19"/>
      <c r="N320" s="19"/>
      <c r="O320" s="19"/>
      <c r="P320" s="19"/>
      <c r="Q320" s="19"/>
      <c r="R320" s="19"/>
      <c r="S320" s="176"/>
    </row>
    <row r="321" spans="6:19" x14ac:dyDescent="0.2">
      <c r="F321" s="175"/>
      <c r="G321" s="175"/>
      <c r="H321" s="176"/>
      <c r="I321" s="19"/>
      <c r="J321" s="19"/>
      <c r="K321" s="19"/>
      <c r="L321" s="19"/>
      <c r="M321" s="19"/>
      <c r="N321" s="19"/>
      <c r="O321" s="19"/>
      <c r="P321" s="19"/>
      <c r="Q321" s="19"/>
      <c r="R321" s="19"/>
      <c r="S321" s="176"/>
    </row>
    <row r="322" spans="6:19" x14ac:dyDescent="0.2">
      <c r="F322" s="175"/>
      <c r="G322" s="175"/>
      <c r="H322" s="176"/>
      <c r="I322" s="19"/>
      <c r="J322" s="19"/>
      <c r="K322" s="19"/>
      <c r="L322" s="19"/>
      <c r="M322" s="19"/>
      <c r="N322" s="19"/>
      <c r="O322" s="19"/>
      <c r="P322" s="19"/>
      <c r="Q322" s="19"/>
      <c r="R322" s="19"/>
      <c r="S322" s="176"/>
    </row>
    <row r="323" spans="6:19" x14ac:dyDescent="0.2">
      <c r="F323" s="175"/>
      <c r="G323" s="175"/>
      <c r="H323" s="176"/>
      <c r="I323" s="19"/>
      <c r="J323" s="19"/>
      <c r="K323" s="19"/>
      <c r="L323" s="19"/>
      <c r="M323" s="19"/>
      <c r="N323" s="19"/>
      <c r="O323" s="19"/>
      <c r="P323" s="19"/>
      <c r="Q323" s="19"/>
      <c r="R323" s="19"/>
      <c r="S323" s="176"/>
    </row>
    <row r="324" spans="6:19" x14ac:dyDescent="0.2">
      <c r="F324" s="175"/>
      <c r="G324" s="175"/>
      <c r="H324" s="176"/>
      <c r="I324" s="19"/>
      <c r="J324" s="19"/>
      <c r="K324" s="19"/>
      <c r="L324" s="19"/>
      <c r="M324" s="19"/>
      <c r="N324" s="19"/>
      <c r="O324" s="19"/>
      <c r="P324" s="19"/>
      <c r="Q324" s="19"/>
      <c r="R324" s="19"/>
      <c r="S324" s="176"/>
    </row>
    <row r="325" spans="6:19" x14ac:dyDescent="0.2">
      <c r="F325" s="175"/>
      <c r="G325" s="175"/>
      <c r="H325" s="176"/>
      <c r="I325" s="19"/>
      <c r="J325" s="19"/>
      <c r="K325" s="19"/>
      <c r="L325" s="19"/>
      <c r="M325" s="19"/>
      <c r="N325" s="19"/>
      <c r="O325" s="19"/>
      <c r="P325" s="19"/>
      <c r="Q325" s="19"/>
      <c r="R325" s="19"/>
      <c r="S325" s="176"/>
    </row>
    <row r="326" spans="6:19" x14ac:dyDescent="0.2">
      <c r="F326" s="175"/>
      <c r="G326" s="175"/>
      <c r="H326" s="176"/>
      <c r="I326" s="19"/>
      <c r="J326" s="19"/>
      <c r="K326" s="19"/>
      <c r="L326" s="19"/>
      <c r="M326" s="19"/>
      <c r="N326" s="19"/>
      <c r="O326" s="19"/>
      <c r="P326" s="19"/>
      <c r="Q326" s="19"/>
      <c r="R326" s="19"/>
      <c r="S326" s="176"/>
    </row>
    <row r="327" spans="6:19" x14ac:dyDescent="0.2">
      <c r="F327" s="175"/>
      <c r="G327" s="175"/>
      <c r="H327" s="176"/>
      <c r="I327" s="19"/>
      <c r="J327" s="19"/>
      <c r="K327" s="19"/>
      <c r="L327" s="19"/>
      <c r="M327" s="19"/>
      <c r="N327" s="19"/>
      <c r="O327" s="19"/>
      <c r="P327" s="19"/>
      <c r="Q327" s="19"/>
      <c r="R327" s="19"/>
      <c r="S327" s="176"/>
    </row>
    <row r="328" spans="6:19" x14ac:dyDescent="0.2">
      <c r="F328" s="175"/>
      <c r="G328" s="175"/>
      <c r="H328" s="176"/>
      <c r="I328" s="19"/>
      <c r="J328" s="19"/>
      <c r="K328" s="19"/>
      <c r="L328" s="19"/>
      <c r="M328" s="19"/>
      <c r="N328" s="19"/>
      <c r="O328" s="19"/>
      <c r="P328" s="19"/>
      <c r="Q328" s="19"/>
      <c r="R328" s="19"/>
      <c r="S328" s="176"/>
    </row>
    <row r="329" spans="6:19" x14ac:dyDescent="0.2">
      <c r="F329" s="175"/>
      <c r="G329" s="175"/>
      <c r="H329" s="176"/>
      <c r="I329" s="19"/>
      <c r="J329" s="19"/>
      <c r="K329" s="19"/>
      <c r="L329" s="19"/>
      <c r="M329" s="19"/>
      <c r="N329" s="19"/>
      <c r="O329" s="19"/>
      <c r="P329" s="19"/>
      <c r="Q329" s="19"/>
      <c r="R329" s="19"/>
      <c r="S329" s="176"/>
    </row>
    <row r="330" spans="6:19" x14ac:dyDescent="0.2">
      <c r="F330" s="175"/>
      <c r="G330" s="175"/>
      <c r="H330" s="176"/>
      <c r="I330" s="19"/>
      <c r="J330" s="19"/>
      <c r="K330" s="19"/>
      <c r="L330" s="19"/>
      <c r="M330" s="19"/>
      <c r="N330" s="19"/>
      <c r="O330" s="19"/>
      <c r="P330" s="19"/>
      <c r="Q330" s="19"/>
      <c r="R330" s="19"/>
      <c r="S330" s="176"/>
    </row>
    <row r="331" spans="6:19" x14ac:dyDescent="0.2">
      <c r="F331" s="175"/>
      <c r="G331" s="175"/>
      <c r="H331" s="176"/>
      <c r="I331" s="19"/>
      <c r="J331" s="19"/>
      <c r="K331" s="19"/>
      <c r="L331" s="19"/>
      <c r="M331" s="19"/>
      <c r="N331" s="19"/>
      <c r="O331" s="19"/>
      <c r="P331" s="19"/>
      <c r="Q331" s="19"/>
      <c r="R331" s="19"/>
      <c r="S331" s="176"/>
    </row>
    <row r="332" spans="6:19" x14ac:dyDescent="0.2">
      <c r="F332" s="175"/>
      <c r="G332" s="175"/>
      <c r="H332" s="176"/>
      <c r="I332" s="19"/>
      <c r="J332" s="19"/>
      <c r="K332" s="19"/>
      <c r="L332" s="19"/>
      <c r="M332" s="19"/>
      <c r="N332" s="19"/>
      <c r="O332" s="19"/>
      <c r="P332" s="19"/>
      <c r="Q332" s="19"/>
      <c r="R332" s="19"/>
      <c r="S332" s="176"/>
    </row>
    <row r="333" spans="6:19" x14ac:dyDescent="0.2">
      <c r="F333" s="175"/>
      <c r="G333" s="175"/>
      <c r="H333" s="176"/>
      <c r="I333" s="19"/>
      <c r="J333" s="19"/>
      <c r="K333" s="19"/>
      <c r="L333" s="19"/>
      <c r="M333" s="19"/>
      <c r="N333" s="19"/>
      <c r="O333" s="19"/>
      <c r="P333" s="19"/>
      <c r="Q333" s="19"/>
      <c r="R333" s="19"/>
      <c r="S333" s="176"/>
    </row>
    <row r="334" spans="6:19" x14ac:dyDescent="0.2">
      <c r="F334" s="175"/>
      <c r="G334" s="175"/>
      <c r="H334" s="176"/>
      <c r="I334" s="19"/>
      <c r="J334" s="19"/>
      <c r="K334" s="19"/>
      <c r="L334" s="19"/>
      <c r="M334" s="19"/>
      <c r="N334" s="19"/>
      <c r="O334" s="19"/>
      <c r="P334" s="19"/>
      <c r="Q334" s="19"/>
      <c r="R334" s="19"/>
      <c r="S334" s="176"/>
    </row>
    <row r="335" spans="6:19" x14ac:dyDescent="0.2">
      <c r="F335" s="175"/>
      <c r="G335" s="175"/>
      <c r="H335" s="176"/>
      <c r="I335" s="19"/>
      <c r="J335" s="19"/>
      <c r="K335" s="19"/>
      <c r="L335" s="19"/>
      <c r="M335" s="19"/>
      <c r="N335" s="19"/>
      <c r="O335" s="19"/>
      <c r="P335" s="19"/>
      <c r="Q335" s="19"/>
      <c r="R335" s="19"/>
      <c r="S335" s="176"/>
    </row>
    <row r="336" spans="6:19" x14ac:dyDescent="0.2">
      <c r="F336" s="175"/>
      <c r="G336" s="175"/>
      <c r="H336" s="176"/>
      <c r="I336" s="19"/>
      <c r="J336" s="19"/>
      <c r="K336" s="19"/>
      <c r="L336" s="19"/>
      <c r="M336" s="19"/>
      <c r="N336" s="19"/>
      <c r="O336" s="19"/>
      <c r="P336" s="19"/>
      <c r="Q336" s="19"/>
      <c r="R336" s="19"/>
      <c r="S336" s="176"/>
    </row>
    <row r="337" spans="6:19" x14ac:dyDescent="0.2">
      <c r="F337" s="175"/>
      <c r="G337" s="175"/>
      <c r="H337" s="176"/>
      <c r="I337" s="19"/>
      <c r="J337" s="19"/>
      <c r="K337" s="19"/>
      <c r="L337" s="19"/>
      <c r="M337" s="19"/>
      <c r="N337" s="19"/>
      <c r="O337" s="19"/>
      <c r="P337" s="19"/>
      <c r="Q337" s="19"/>
      <c r="R337" s="19"/>
      <c r="S337" s="176"/>
    </row>
    <row r="338" spans="6:19" x14ac:dyDescent="0.2">
      <c r="F338" s="175"/>
      <c r="G338" s="175"/>
      <c r="H338" s="176"/>
      <c r="I338" s="19"/>
      <c r="J338" s="19"/>
      <c r="K338" s="19"/>
      <c r="L338" s="19"/>
      <c r="M338" s="19"/>
      <c r="N338" s="19"/>
      <c r="O338" s="19"/>
      <c r="P338" s="19"/>
      <c r="Q338" s="19"/>
      <c r="R338" s="19"/>
      <c r="S338" s="176"/>
    </row>
    <row r="339" spans="6:19" x14ac:dyDescent="0.2">
      <c r="F339" s="175"/>
      <c r="G339" s="175"/>
      <c r="H339" s="176"/>
      <c r="I339" s="19"/>
      <c r="J339" s="19"/>
      <c r="K339" s="19"/>
      <c r="L339" s="19"/>
      <c r="M339" s="19"/>
      <c r="N339" s="19"/>
      <c r="O339" s="19"/>
      <c r="P339" s="19"/>
      <c r="Q339" s="19"/>
      <c r="R339" s="19"/>
      <c r="S339" s="176"/>
    </row>
    <row r="340" spans="6:19" x14ac:dyDescent="0.2">
      <c r="F340" s="175"/>
      <c r="G340" s="175"/>
      <c r="H340" s="176"/>
      <c r="I340" s="19"/>
      <c r="J340" s="19"/>
      <c r="K340" s="19"/>
      <c r="L340" s="19"/>
      <c r="M340" s="19"/>
      <c r="N340" s="19"/>
      <c r="O340" s="19"/>
      <c r="P340" s="19"/>
      <c r="Q340" s="19"/>
      <c r="R340" s="19"/>
      <c r="S340" s="176"/>
    </row>
    <row r="341" spans="6:19" x14ac:dyDescent="0.2">
      <c r="F341" s="175"/>
      <c r="G341" s="175"/>
      <c r="H341" s="176"/>
      <c r="I341" s="19"/>
      <c r="J341" s="19"/>
      <c r="K341" s="19"/>
      <c r="L341" s="19"/>
      <c r="M341" s="19"/>
      <c r="N341" s="19"/>
      <c r="O341" s="19"/>
      <c r="P341" s="19"/>
      <c r="Q341" s="19"/>
      <c r="R341" s="19"/>
      <c r="S341" s="176"/>
    </row>
    <row r="342" spans="6:19" x14ac:dyDescent="0.2">
      <c r="F342" s="175"/>
      <c r="G342" s="175"/>
      <c r="H342" s="176"/>
      <c r="I342" s="19"/>
      <c r="J342" s="19"/>
      <c r="K342" s="19"/>
      <c r="L342" s="19"/>
      <c r="M342" s="19"/>
      <c r="N342" s="19"/>
      <c r="O342" s="19"/>
      <c r="P342" s="19"/>
      <c r="Q342" s="19"/>
      <c r="R342" s="19"/>
      <c r="S342" s="176"/>
    </row>
    <row r="343" spans="6:19" x14ac:dyDescent="0.2">
      <c r="F343" s="175"/>
      <c r="G343" s="175"/>
      <c r="H343" s="176"/>
      <c r="I343" s="19"/>
      <c r="J343" s="19"/>
      <c r="K343" s="19"/>
      <c r="L343" s="19"/>
      <c r="M343" s="19"/>
      <c r="N343" s="19"/>
      <c r="O343" s="19"/>
      <c r="P343" s="19"/>
      <c r="Q343" s="19"/>
      <c r="R343" s="19"/>
      <c r="S343" s="176"/>
    </row>
    <row r="344" spans="6:19" x14ac:dyDescent="0.2">
      <c r="F344" s="175"/>
      <c r="G344" s="175"/>
      <c r="H344" s="176"/>
      <c r="I344" s="19"/>
      <c r="J344" s="19"/>
      <c r="K344" s="19"/>
      <c r="L344" s="19"/>
      <c r="M344" s="19"/>
      <c r="N344" s="19"/>
      <c r="O344" s="19"/>
      <c r="P344" s="19"/>
      <c r="Q344" s="19"/>
      <c r="R344" s="19"/>
      <c r="S344" s="176"/>
    </row>
    <row r="345" spans="6:19" x14ac:dyDescent="0.2">
      <c r="F345" s="175"/>
      <c r="G345" s="175"/>
      <c r="H345" s="176"/>
      <c r="I345" s="19"/>
      <c r="J345" s="19"/>
      <c r="K345" s="19"/>
      <c r="L345" s="19"/>
      <c r="M345" s="19"/>
      <c r="N345" s="19"/>
      <c r="O345" s="19"/>
      <c r="P345" s="19"/>
      <c r="Q345" s="19"/>
      <c r="R345" s="19"/>
      <c r="S345" s="176"/>
    </row>
    <row r="346" spans="6:19" x14ac:dyDescent="0.2">
      <c r="F346" s="175"/>
      <c r="G346" s="175"/>
      <c r="H346" s="176"/>
      <c r="I346" s="19"/>
      <c r="J346" s="19"/>
      <c r="K346" s="19"/>
      <c r="L346" s="19"/>
      <c r="M346" s="19"/>
      <c r="N346" s="19"/>
      <c r="O346" s="19"/>
      <c r="P346" s="19"/>
      <c r="Q346" s="19"/>
      <c r="R346" s="19"/>
      <c r="S346" s="176"/>
    </row>
    <row r="347" spans="6:19" x14ac:dyDescent="0.2">
      <c r="F347" s="175"/>
      <c r="G347" s="175"/>
      <c r="H347" s="176"/>
      <c r="I347" s="19"/>
      <c r="J347" s="19"/>
      <c r="K347" s="19"/>
      <c r="L347" s="19"/>
      <c r="M347" s="19"/>
      <c r="N347" s="19"/>
      <c r="O347" s="19"/>
      <c r="P347" s="19"/>
      <c r="Q347" s="19"/>
      <c r="R347" s="19"/>
      <c r="S347" s="176"/>
    </row>
    <row r="348" spans="6:19" x14ac:dyDescent="0.2">
      <c r="F348" s="175"/>
      <c r="G348" s="175"/>
      <c r="H348" s="176"/>
      <c r="I348" s="19"/>
      <c r="J348" s="19"/>
      <c r="K348" s="19"/>
      <c r="L348" s="19"/>
      <c r="M348" s="19"/>
      <c r="N348" s="19"/>
      <c r="O348" s="19"/>
      <c r="P348" s="19"/>
      <c r="Q348" s="19"/>
      <c r="R348" s="19"/>
      <c r="S348" s="176"/>
    </row>
    <row r="349" spans="6:19" x14ac:dyDescent="0.2">
      <c r="F349" s="175"/>
      <c r="G349" s="175"/>
      <c r="H349" s="176"/>
      <c r="I349" s="19"/>
      <c r="J349" s="19"/>
      <c r="K349" s="19"/>
      <c r="L349" s="19"/>
      <c r="M349" s="19"/>
      <c r="N349" s="19"/>
      <c r="O349" s="19"/>
      <c r="P349" s="19"/>
      <c r="Q349" s="19"/>
      <c r="R349" s="19"/>
      <c r="S349" s="176"/>
    </row>
    <row r="350" spans="6:19" x14ac:dyDescent="0.2">
      <c r="F350" s="175"/>
      <c r="G350" s="175"/>
      <c r="H350" s="176"/>
      <c r="I350" s="19"/>
      <c r="J350" s="19"/>
      <c r="K350" s="19"/>
      <c r="L350" s="19"/>
      <c r="M350" s="19"/>
      <c r="N350" s="19"/>
      <c r="O350" s="19"/>
      <c r="P350" s="19"/>
      <c r="Q350" s="19"/>
      <c r="R350" s="19"/>
      <c r="S350" s="176"/>
    </row>
    <row r="351" spans="6:19" x14ac:dyDescent="0.2">
      <c r="F351" s="175"/>
      <c r="G351" s="175"/>
      <c r="H351" s="176"/>
      <c r="I351" s="19"/>
      <c r="J351" s="19"/>
      <c r="K351" s="19"/>
      <c r="L351" s="19"/>
      <c r="M351" s="19"/>
      <c r="N351" s="19"/>
      <c r="O351" s="19"/>
      <c r="P351" s="19"/>
      <c r="Q351" s="19"/>
      <c r="R351" s="19"/>
      <c r="S351" s="176"/>
    </row>
    <row r="352" spans="6:19" x14ac:dyDescent="0.2">
      <c r="F352" s="175"/>
      <c r="G352" s="175"/>
      <c r="H352" s="176"/>
      <c r="I352" s="19"/>
      <c r="J352" s="19"/>
      <c r="K352" s="19"/>
      <c r="L352" s="19"/>
      <c r="M352" s="19"/>
      <c r="N352" s="19"/>
      <c r="O352" s="19"/>
      <c r="P352" s="19"/>
      <c r="Q352" s="19"/>
      <c r="R352" s="19"/>
      <c r="S352" s="176"/>
    </row>
    <row r="353" spans="6:19" x14ac:dyDescent="0.2">
      <c r="F353" s="175"/>
      <c r="G353" s="175"/>
      <c r="H353" s="176"/>
      <c r="I353" s="19"/>
      <c r="J353" s="19"/>
      <c r="K353" s="19"/>
      <c r="L353" s="19"/>
      <c r="M353" s="19"/>
      <c r="N353" s="19"/>
      <c r="O353" s="19"/>
      <c r="P353" s="19"/>
      <c r="Q353" s="19"/>
      <c r="R353" s="19"/>
      <c r="S353" s="176"/>
    </row>
    <row r="354" spans="6:19" x14ac:dyDescent="0.2">
      <c r="F354" s="175"/>
      <c r="G354" s="175"/>
      <c r="H354" s="176"/>
      <c r="I354" s="19"/>
      <c r="J354" s="19"/>
      <c r="K354" s="19"/>
      <c r="L354" s="19"/>
      <c r="M354" s="19"/>
      <c r="N354" s="19"/>
      <c r="O354" s="19"/>
      <c r="P354" s="19"/>
      <c r="Q354" s="19"/>
      <c r="R354" s="19"/>
      <c r="S354" s="176"/>
    </row>
    <row r="355" spans="6:19" x14ac:dyDescent="0.2">
      <c r="F355" s="175"/>
      <c r="G355" s="175"/>
      <c r="H355" s="176"/>
      <c r="I355" s="19"/>
      <c r="J355" s="19"/>
      <c r="K355" s="19"/>
      <c r="L355" s="19"/>
      <c r="M355" s="19"/>
      <c r="N355" s="19"/>
      <c r="O355" s="19"/>
      <c r="P355" s="19"/>
      <c r="Q355" s="19"/>
      <c r="R355" s="19"/>
      <c r="S355" s="176"/>
    </row>
    <row r="356" spans="6:19" x14ac:dyDescent="0.2">
      <c r="F356" s="175"/>
      <c r="G356" s="175"/>
      <c r="H356" s="176"/>
      <c r="I356" s="19"/>
      <c r="J356" s="19"/>
      <c r="K356" s="19"/>
      <c r="L356" s="19"/>
      <c r="M356" s="19"/>
      <c r="N356" s="19"/>
      <c r="O356" s="19"/>
      <c r="P356" s="19"/>
      <c r="Q356" s="19"/>
      <c r="R356" s="19"/>
      <c r="S356" s="176"/>
    </row>
    <row r="357" spans="6:19" x14ac:dyDescent="0.2">
      <c r="F357" s="175"/>
      <c r="G357" s="175"/>
      <c r="H357" s="176"/>
      <c r="I357" s="19"/>
      <c r="J357" s="19"/>
      <c r="K357" s="19"/>
      <c r="L357" s="19"/>
      <c r="M357" s="19"/>
      <c r="N357" s="19"/>
      <c r="O357" s="19"/>
      <c r="P357" s="19"/>
      <c r="Q357" s="19"/>
      <c r="R357" s="19"/>
      <c r="S357" s="176"/>
    </row>
    <row r="358" spans="6:19" x14ac:dyDescent="0.2">
      <c r="F358" s="175"/>
      <c r="G358" s="175"/>
      <c r="H358" s="176"/>
      <c r="I358" s="19"/>
      <c r="J358" s="19"/>
      <c r="K358" s="19"/>
      <c r="L358" s="19"/>
      <c r="M358" s="19"/>
      <c r="N358" s="19"/>
      <c r="O358" s="19"/>
      <c r="P358" s="19"/>
      <c r="Q358" s="19"/>
      <c r="R358" s="19"/>
      <c r="S358" s="176"/>
    </row>
    <row r="359" spans="6:19" x14ac:dyDescent="0.2">
      <c r="F359" s="175"/>
      <c r="G359" s="175"/>
      <c r="H359" s="176"/>
      <c r="I359" s="19"/>
      <c r="J359" s="19"/>
      <c r="K359" s="19"/>
      <c r="L359" s="19"/>
      <c r="M359" s="19"/>
      <c r="N359" s="19"/>
      <c r="O359" s="19"/>
      <c r="P359" s="19"/>
      <c r="Q359" s="19"/>
      <c r="R359" s="19"/>
      <c r="S359" s="176"/>
    </row>
    <row r="360" spans="6:19" x14ac:dyDescent="0.2">
      <c r="F360" s="175"/>
      <c r="G360" s="175"/>
      <c r="H360" s="176"/>
      <c r="I360" s="19"/>
      <c r="J360" s="19"/>
      <c r="K360" s="19"/>
      <c r="L360" s="19"/>
      <c r="M360" s="19"/>
      <c r="N360" s="19"/>
      <c r="O360" s="19"/>
      <c r="P360" s="19"/>
      <c r="Q360" s="19"/>
      <c r="R360" s="19"/>
      <c r="S360" s="176"/>
    </row>
    <row r="361" spans="6:19" x14ac:dyDescent="0.2">
      <c r="F361" s="175"/>
      <c r="G361" s="175"/>
      <c r="H361" s="176"/>
      <c r="I361" s="19"/>
      <c r="J361" s="19"/>
      <c r="K361" s="19"/>
      <c r="L361" s="19"/>
      <c r="M361" s="19"/>
      <c r="N361" s="19"/>
      <c r="O361" s="19"/>
      <c r="P361" s="19"/>
      <c r="Q361" s="19"/>
      <c r="R361" s="19"/>
      <c r="S361" s="176"/>
    </row>
    <row r="362" spans="6:19" x14ac:dyDescent="0.2">
      <c r="F362" s="175"/>
      <c r="G362" s="175"/>
      <c r="H362" s="176"/>
      <c r="I362" s="19"/>
      <c r="J362" s="19"/>
      <c r="K362" s="19"/>
      <c r="L362" s="19"/>
      <c r="M362" s="19"/>
      <c r="N362" s="19"/>
      <c r="O362" s="19"/>
      <c r="P362" s="19"/>
      <c r="Q362" s="19"/>
      <c r="R362" s="19"/>
      <c r="S362" s="176"/>
    </row>
    <row r="363" spans="6:19" x14ac:dyDescent="0.2">
      <c r="F363" s="175"/>
      <c r="G363" s="175"/>
      <c r="H363" s="176"/>
      <c r="I363" s="19"/>
      <c r="J363" s="19"/>
      <c r="K363" s="19"/>
      <c r="L363" s="19"/>
      <c r="M363" s="19"/>
      <c r="N363" s="19"/>
      <c r="O363" s="19"/>
      <c r="P363" s="19"/>
      <c r="Q363" s="19"/>
      <c r="R363" s="19"/>
      <c r="S363" s="176"/>
    </row>
    <row r="364" spans="6:19" x14ac:dyDescent="0.2">
      <c r="F364" s="175"/>
      <c r="G364" s="175"/>
      <c r="H364" s="176"/>
      <c r="I364" s="19"/>
      <c r="J364" s="19"/>
      <c r="K364" s="19"/>
      <c r="L364" s="19"/>
      <c r="M364" s="19"/>
      <c r="N364" s="19"/>
      <c r="O364" s="19"/>
      <c r="P364" s="19"/>
      <c r="Q364" s="19"/>
      <c r="R364" s="19"/>
      <c r="S364" s="176"/>
    </row>
    <row r="365" spans="6:19" x14ac:dyDescent="0.2">
      <c r="F365" s="175"/>
      <c r="G365" s="175"/>
      <c r="H365" s="176"/>
      <c r="I365" s="19"/>
      <c r="J365" s="19"/>
      <c r="K365" s="19"/>
      <c r="L365" s="19"/>
      <c r="M365" s="19"/>
      <c r="N365" s="19"/>
      <c r="O365" s="19"/>
      <c r="P365" s="19"/>
      <c r="Q365" s="19"/>
      <c r="R365" s="19"/>
      <c r="S365" s="176"/>
    </row>
    <row r="366" spans="6:19" x14ac:dyDescent="0.2">
      <c r="F366" s="175"/>
      <c r="G366" s="175"/>
      <c r="H366" s="176"/>
      <c r="I366" s="19"/>
      <c r="J366" s="19"/>
      <c r="K366" s="19"/>
      <c r="L366" s="19"/>
      <c r="M366" s="19"/>
      <c r="N366" s="19"/>
      <c r="O366" s="19"/>
      <c r="P366" s="19"/>
      <c r="Q366" s="19"/>
      <c r="R366" s="19"/>
      <c r="S366" s="176"/>
    </row>
    <row r="367" spans="6:19" x14ac:dyDescent="0.2">
      <c r="F367" s="175"/>
      <c r="G367" s="175"/>
      <c r="H367" s="176"/>
      <c r="I367" s="19"/>
      <c r="J367" s="19"/>
      <c r="K367" s="19"/>
      <c r="L367" s="19"/>
      <c r="M367" s="19"/>
      <c r="N367" s="19"/>
      <c r="O367" s="19"/>
      <c r="P367" s="19"/>
      <c r="Q367" s="19"/>
      <c r="R367" s="19"/>
      <c r="S367" s="176"/>
    </row>
    <row r="368" spans="6:19" x14ac:dyDescent="0.2">
      <c r="F368" s="175"/>
      <c r="G368" s="175"/>
      <c r="H368" s="176"/>
      <c r="I368" s="19"/>
      <c r="J368" s="19"/>
      <c r="K368" s="19"/>
      <c r="L368" s="19"/>
      <c r="M368" s="19"/>
      <c r="N368" s="19"/>
      <c r="O368" s="19"/>
      <c r="P368" s="19"/>
      <c r="Q368" s="19"/>
      <c r="R368" s="19"/>
      <c r="S368" s="176"/>
    </row>
    <row r="369" spans="6:19" x14ac:dyDescent="0.2">
      <c r="F369" s="175"/>
      <c r="G369" s="175"/>
      <c r="H369" s="176"/>
      <c r="I369" s="19"/>
      <c r="J369" s="19"/>
      <c r="K369" s="19"/>
      <c r="L369" s="19"/>
      <c r="M369" s="19"/>
      <c r="N369" s="19"/>
      <c r="O369" s="19"/>
      <c r="P369" s="19"/>
      <c r="Q369" s="19"/>
      <c r="R369" s="19"/>
      <c r="S369" s="176"/>
    </row>
    <row r="370" spans="6:19" x14ac:dyDescent="0.2">
      <c r="F370" s="175"/>
      <c r="G370" s="175"/>
      <c r="H370" s="176"/>
      <c r="I370" s="19"/>
      <c r="J370" s="19"/>
      <c r="K370" s="19"/>
      <c r="L370" s="19"/>
      <c r="M370" s="19"/>
      <c r="N370" s="19"/>
      <c r="O370" s="19"/>
      <c r="P370" s="19"/>
      <c r="Q370" s="19"/>
      <c r="R370" s="19"/>
      <c r="S370" s="176"/>
    </row>
    <row r="371" spans="6:19" x14ac:dyDescent="0.2">
      <c r="F371" s="175"/>
      <c r="G371" s="175"/>
      <c r="H371" s="176"/>
      <c r="I371" s="19"/>
      <c r="J371" s="19"/>
      <c r="K371" s="19"/>
      <c r="L371" s="19"/>
      <c r="M371" s="19"/>
      <c r="N371" s="19"/>
      <c r="O371" s="19"/>
      <c r="P371" s="19"/>
      <c r="Q371" s="19"/>
      <c r="R371" s="19"/>
      <c r="S371" s="176"/>
    </row>
    <row r="372" spans="6:19" x14ac:dyDescent="0.2">
      <c r="F372" s="175"/>
      <c r="G372" s="175"/>
      <c r="H372" s="176"/>
      <c r="I372" s="19"/>
      <c r="J372" s="19"/>
      <c r="K372" s="19"/>
      <c r="L372" s="19"/>
      <c r="M372" s="19"/>
      <c r="N372" s="19"/>
      <c r="O372" s="19"/>
      <c r="P372" s="19"/>
      <c r="Q372" s="19"/>
      <c r="R372" s="19"/>
      <c r="S372" s="176"/>
    </row>
    <row r="373" spans="6:19" x14ac:dyDescent="0.2">
      <c r="F373" s="175"/>
      <c r="G373" s="175"/>
      <c r="H373" s="176"/>
      <c r="I373" s="19"/>
      <c r="J373" s="19"/>
      <c r="K373" s="19"/>
      <c r="L373" s="19"/>
      <c r="M373" s="19"/>
      <c r="N373" s="19"/>
      <c r="O373" s="19"/>
      <c r="P373" s="19"/>
      <c r="Q373" s="19"/>
      <c r="R373" s="19"/>
      <c r="S373" s="176"/>
    </row>
    <row r="374" spans="6:19" x14ac:dyDescent="0.2">
      <c r="F374" s="175"/>
      <c r="G374" s="175"/>
      <c r="H374" s="176"/>
      <c r="I374" s="19"/>
      <c r="J374" s="19"/>
      <c r="K374" s="19"/>
      <c r="L374" s="19"/>
      <c r="M374" s="19"/>
      <c r="N374" s="19"/>
      <c r="O374" s="19"/>
      <c r="P374" s="19"/>
      <c r="Q374" s="19"/>
      <c r="R374" s="19"/>
      <c r="S374" s="176"/>
    </row>
    <row r="375" spans="6:19" x14ac:dyDescent="0.2">
      <c r="F375" s="175"/>
      <c r="G375" s="175"/>
      <c r="H375" s="176"/>
      <c r="I375" s="19"/>
      <c r="J375" s="19"/>
      <c r="K375" s="19"/>
      <c r="L375" s="19"/>
      <c r="M375" s="19"/>
      <c r="N375" s="19"/>
      <c r="O375" s="19"/>
      <c r="P375" s="19"/>
      <c r="Q375" s="19"/>
      <c r="R375" s="19"/>
      <c r="S375" s="176"/>
    </row>
    <row r="376" spans="6:19" x14ac:dyDescent="0.2">
      <c r="F376" s="175"/>
      <c r="G376" s="175"/>
      <c r="H376" s="176"/>
      <c r="I376" s="19"/>
      <c r="J376" s="19"/>
      <c r="K376" s="19"/>
      <c r="L376" s="19"/>
      <c r="M376" s="19"/>
      <c r="N376" s="19"/>
      <c r="O376" s="19"/>
      <c r="P376" s="19"/>
      <c r="Q376" s="19"/>
      <c r="R376" s="19"/>
      <c r="S376" s="176"/>
    </row>
    <row r="377" spans="6:19" x14ac:dyDescent="0.2">
      <c r="F377" s="175"/>
      <c r="G377" s="175"/>
      <c r="H377" s="176"/>
      <c r="I377" s="19"/>
      <c r="J377" s="19"/>
      <c r="K377" s="19"/>
      <c r="L377" s="19"/>
      <c r="M377" s="19"/>
      <c r="N377" s="19"/>
      <c r="O377" s="19"/>
      <c r="P377" s="19"/>
      <c r="Q377" s="19"/>
      <c r="R377" s="19"/>
      <c r="S377" s="176"/>
    </row>
    <row r="378" spans="6:19" x14ac:dyDescent="0.2">
      <c r="F378" s="175"/>
      <c r="G378" s="175"/>
      <c r="H378" s="176"/>
      <c r="I378" s="19"/>
      <c r="J378" s="19"/>
      <c r="K378" s="19"/>
      <c r="L378" s="19"/>
      <c r="M378" s="19"/>
      <c r="N378" s="19"/>
      <c r="O378" s="19"/>
      <c r="P378" s="19"/>
      <c r="Q378" s="19"/>
      <c r="R378" s="19"/>
      <c r="S378" s="176"/>
    </row>
    <row r="379" spans="6:19" x14ac:dyDescent="0.2">
      <c r="F379" s="175"/>
      <c r="G379" s="175"/>
      <c r="H379" s="176"/>
      <c r="I379" s="19"/>
      <c r="J379" s="19"/>
      <c r="K379" s="19"/>
      <c r="L379" s="19"/>
      <c r="M379" s="19"/>
      <c r="N379" s="19"/>
      <c r="O379" s="19"/>
      <c r="P379" s="19"/>
      <c r="Q379" s="19"/>
      <c r="R379" s="19"/>
      <c r="S379" s="176"/>
    </row>
    <row r="380" spans="6:19" x14ac:dyDescent="0.2">
      <c r="F380" s="175"/>
      <c r="G380" s="175"/>
      <c r="H380" s="176"/>
      <c r="I380" s="19"/>
      <c r="J380" s="19"/>
      <c r="K380" s="19"/>
      <c r="L380" s="19"/>
      <c r="M380" s="19"/>
      <c r="N380" s="19"/>
      <c r="O380" s="19"/>
      <c r="P380" s="19"/>
      <c r="Q380" s="19"/>
      <c r="R380" s="19"/>
      <c r="S380" s="176"/>
    </row>
    <row r="381" spans="6:19" x14ac:dyDescent="0.2">
      <c r="F381" s="175"/>
      <c r="G381" s="175"/>
      <c r="H381" s="176"/>
      <c r="I381" s="19"/>
      <c r="J381" s="19"/>
      <c r="K381" s="19"/>
      <c r="L381" s="19"/>
      <c r="M381" s="19"/>
      <c r="N381" s="19"/>
      <c r="O381" s="19"/>
      <c r="P381" s="19"/>
      <c r="Q381" s="19"/>
      <c r="R381" s="19"/>
      <c r="S381" s="176"/>
    </row>
    <row r="382" spans="6:19" x14ac:dyDescent="0.2">
      <c r="F382" s="175"/>
      <c r="G382" s="175"/>
      <c r="H382" s="176"/>
      <c r="I382" s="19"/>
      <c r="J382" s="19"/>
      <c r="K382" s="19"/>
      <c r="L382" s="19"/>
      <c r="M382" s="19"/>
      <c r="N382" s="19"/>
      <c r="O382" s="19"/>
      <c r="P382" s="19"/>
      <c r="Q382" s="19"/>
      <c r="R382" s="19"/>
      <c r="S382" s="176"/>
    </row>
    <row r="383" spans="6:19" x14ac:dyDescent="0.2">
      <c r="F383" s="175"/>
      <c r="G383" s="175"/>
      <c r="H383" s="176"/>
      <c r="I383" s="19"/>
      <c r="J383" s="19"/>
      <c r="K383" s="19"/>
      <c r="L383" s="19"/>
      <c r="M383" s="19"/>
      <c r="N383" s="19"/>
      <c r="O383" s="19"/>
      <c r="P383" s="19"/>
      <c r="Q383" s="19"/>
      <c r="R383" s="19"/>
      <c r="S383" s="176"/>
    </row>
    <row r="384" spans="6:19" x14ac:dyDescent="0.2">
      <c r="F384" s="175"/>
      <c r="G384" s="175"/>
      <c r="H384" s="176"/>
      <c r="I384" s="19"/>
      <c r="J384" s="19"/>
      <c r="K384" s="19"/>
      <c r="L384" s="19"/>
      <c r="M384" s="19"/>
      <c r="N384" s="19"/>
      <c r="O384" s="19"/>
      <c r="P384" s="19"/>
      <c r="Q384" s="19"/>
      <c r="R384" s="19"/>
      <c r="S384" s="176"/>
    </row>
    <row r="385" spans="6:19" x14ac:dyDescent="0.2">
      <c r="F385" s="175"/>
      <c r="G385" s="175"/>
      <c r="H385" s="176"/>
      <c r="I385" s="19"/>
      <c r="J385" s="19"/>
      <c r="K385" s="19"/>
      <c r="L385" s="19"/>
      <c r="M385" s="19"/>
      <c r="N385" s="19"/>
      <c r="O385" s="19"/>
      <c r="P385" s="19"/>
      <c r="Q385" s="19"/>
      <c r="R385" s="19"/>
      <c r="S385" s="176"/>
    </row>
    <row r="386" spans="6:19" x14ac:dyDescent="0.2">
      <c r="F386" s="175"/>
      <c r="G386" s="175"/>
      <c r="H386" s="176"/>
      <c r="I386" s="19"/>
      <c r="J386" s="19"/>
      <c r="K386" s="19"/>
      <c r="L386" s="19"/>
      <c r="M386" s="19"/>
      <c r="N386" s="19"/>
      <c r="O386" s="19"/>
      <c r="P386" s="19"/>
      <c r="Q386" s="19"/>
      <c r="R386" s="19"/>
      <c r="S386" s="176"/>
    </row>
    <row r="387" spans="6:19" x14ac:dyDescent="0.2">
      <c r="F387" s="175"/>
      <c r="G387" s="175"/>
      <c r="H387" s="176"/>
      <c r="I387" s="19"/>
      <c r="J387" s="19"/>
      <c r="K387" s="19"/>
      <c r="L387" s="19"/>
      <c r="M387" s="19"/>
      <c r="N387" s="19"/>
      <c r="O387" s="19"/>
      <c r="P387" s="19"/>
      <c r="Q387" s="19"/>
      <c r="R387" s="19"/>
      <c r="S387" s="176"/>
    </row>
    <row r="388" spans="6:19" x14ac:dyDescent="0.2">
      <c r="F388" s="175"/>
      <c r="G388" s="175"/>
      <c r="H388" s="176"/>
      <c r="I388" s="19"/>
      <c r="J388" s="19"/>
      <c r="K388" s="19"/>
      <c r="L388" s="19"/>
      <c r="M388" s="19"/>
      <c r="N388" s="19"/>
      <c r="O388" s="19"/>
      <c r="P388" s="19"/>
      <c r="Q388" s="19"/>
      <c r="R388" s="19"/>
      <c r="S388" s="176"/>
    </row>
    <row r="389" spans="6:19" x14ac:dyDescent="0.2">
      <c r="F389" s="175"/>
      <c r="G389" s="175"/>
      <c r="H389" s="176"/>
      <c r="I389" s="19"/>
      <c r="J389" s="19"/>
      <c r="K389" s="19"/>
      <c r="L389" s="19"/>
      <c r="M389" s="19"/>
      <c r="N389" s="19"/>
      <c r="O389" s="19"/>
      <c r="P389" s="19"/>
      <c r="Q389" s="19"/>
      <c r="R389" s="19"/>
      <c r="S389" s="176"/>
    </row>
    <row r="390" spans="6:19" x14ac:dyDescent="0.2">
      <c r="F390" s="175"/>
      <c r="G390" s="175"/>
      <c r="H390" s="176"/>
      <c r="I390" s="19"/>
      <c r="J390" s="19"/>
      <c r="K390" s="19"/>
      <c r="L390" s="19"/>
      <c r="M390" s="19"/>
      <c r="N390" s="19"/>
      <c r="O390" s="19"/>
      <c r="P390" s="19"/>
      <c r="Q390" s="19"/>
      <c r="R390" s="19"/>
      <c r="S390" s="176"/>
    </row>
    <row r="391" spans="6:19" x14ac:dyDescent="0.2">
      <c r="F391" s="175"/>
      <c r="G391" s="175"/>
      <c r="H391" s="176"/>
      <c r="I391" s="19"/>
      <c r="J391" s="19"/>
      <c r="K391" s="19"/>
      <c r="L391" s="19"/>
      <c r="M391" s="19"/>
      <c r="N391" s="19"/>
      <c r="O391" s="19"/>
      <c r="P391" s="19"/>
      <c r="Q391" s="19"/>
      <c r="R391" s="19"/>
      <c r="S391" s="176"/>
    </row>
    <row r="392" spans="6:19" x14ac:dyDescent="0.2">
      <c r="F392" s="175"/>
      <c r="G392" s="175"/>
      <c r="H392" s="176"/>
      <c r="I392" s="19"/>
      <c r="J392" s="19"/>
      <c r="K392" s="19"/>
      <c r="L392" s="19"/>
      <c r="M392" s="19"/>
      <c r="N392" s="19"/>
      <c r="O392" s="19"/>
      <c r="P392" s="19"/>
      <c r="Q392" s="19"/>
      <c r="R392" s="19"/>
      <c r="S392" s="176"/>
    </row>
    <row r="393" spans="6:19" x14ac:dyDescent="0.2">
      <c r="F393" s="175"/>
      <c r="G393" s="175"/>
      <c r="H393" s="176"/>
      <c r="I393" s="19"/>
      <c r="J393" s="19"/>
      <c r="K393" s="19"/>
      <c r="L393" s="19"/>
      <c r="M393" s="19"/>
      <c r="N393" s="19"/>
      <c r="O393" s="19"/>
      <c r="P393" s="19"/>
      <c r="Q393" s="19"/>
      <c r="R393" s="19"/>
      <c r="S393" s="176"/>
    </row>
    <row r="394" spans="6:19" x14ac:dyDescent="0.2">
      <c r="F394" s="175"/>
      <c r="G394" s="175"/>
      <c r="H394" s="176"/>
      <c r="I394" s="19"/>
      <c r="J394" s="19"/>
      <c r="K394" s="19"/>
      <c r="L394" s="19"/>
      <c r="M394" s="19"/>
      <c r="N394" s="19"/>
      <c r="O394" s="19"/>
      <c r="P394" s="19"/>
      <c r="Q394" s="19"/>
      <c r="R394" s="19"/>
      <c r="S394" s="176"/>
    </row>
    <row r="395" spans="6:19" x14ac:dyDescent="0.2">
      <c r="F395" s="175"/>
      <c r="G395" s="175"/>
      <c r="H395" s="176"/>
      <c r="I395" s="19"/>
      <c r="J395" s="19"/>
      <c r="K395" s="19"/>
      <c r="L395" s="19"/>
      <c r="M395" s="19"/>
      <c r="N395" s="19"/>
      <c r="O395" s="19"/>
      <c r="P395" s="19"/>
      <c r="Q395" s="19"/>
      <c r="R395" s="19"/>
      <c r="S395" s="176"/>
    </row>
    <row r="396" spans="6:19" x14ac:dyDescent="0.2">
      <c r="F396" s="175"/>
      <c r="G396" s="175"/>
      <c r="H396" s="176"/>
      <c r="I396" s="19"/>
      <c r="J396" s="19"/>
      <c r="K396" s="19"/>
      <c r="L396" s="19"/>
      <c r="M396" s="19"/>
      <c r="N396" s="19"/>
      <c r="O396" s="19"/>
      <c r="P396" s="19"/>
      <c r="Q396" s="19"/>
      <c r="R396" s="19"/>
      <c r="S396" s="176"/>
    </row>
    <row r="397" spans="6:19" x14ac:dyDescent="0.2">
      <c r="F397" s="175"/>
      <c r="G397" s="175"/>
      <c r="H397" s="176"/>
      <c r="I397" s="19"/>
      <c r="J397" s="19"/>
      <c r="K397" s="19"/>
      <c r="L397" s="19"/>
      <c r="M397" s="19"/>
      <c r="N397" s="19"/>
      <c r="O397" s="19"/>
      <c r="P397" s="19"/>
      <c r="Q397" s="19"/>
      <c r="R397" s="19"/>
      <c r="S397" s="176"/>
    </row>
    <row r="398" spans="6:19" x14ac:dyDescent="0.2">
      <c r="F398" s="175"/>
      <c r="G398" s="175"/>
      <c r="H398" s="176"/>
      <c r="I398" s="19"/>
      <c r="J398" s="19"/>
      <c r="K398" s="19"/>
      <c r="L398" s="19"/>
      <c r="M398" s="19"/>
      <c r="N398" s="19"/>
      <c r="O398" s="19"/>
      <c r="P398" s="19"/>
      <c r="Q398" s="19"/>
      <c r="R398" s="19"/>
      <c r="S398" s="176"/>
    </row>
    <row r="399" spans="6:19" x14ac:dyDescent="0.2">
      <c r="F399" s="175"/>
      <c r="G399" s="175"/>
      <c r="H399" s="176"/>
      <c r="I399" s="19"/>
      <c r="J399" s="19"/>
      <c r="K399" s="19"/>
      <c r="L399" s="19"/>
      <c r="M399" s="19"/>
      <c r="N399" s="19"/>
      <c r="O399" s="19"/>
      <c r="P399" s="19"/>
      <c r="Q399" s="19"/>
      <c r="R399" s="19"/>
      <c r="S399" s="176"/>
    </row>
    <row r="400" spans="6:19" x14ac:dyDescent="0.2">
      <c r="F400" s="175"/>
      <c r="G400" s="175"/>
      <c r="H400" s="176"/>
      <c r="I400" s="19"/>
      <c r="J400" s="19"/>
      <c r="K400" s="19"/>
      <c r="L400" s="19"/>
      <c r="M400" s="19"/>
      <c r="N400" s="19"/>
      <c r="O400" s="19"/>
      <c r="P400" s="19"/>
      <c r="Q400" s="19"/>
      <c r="R400" s="19"/>
      <c r="S400" s="176"/>
    </row>
    <row r="401" spans="6:19" x14ac:dyDescent="0.2">
      <c r="F401" s="175"/>
      <c r="G401" s="175"/>
      <c r="H401" s="176"/>
      <c r="I401" s="19"/>
      <c r="J401" s="19"/>
      <c r="K401" s="19"/>
      <c r="L401" s="19"/>
      <c r="M401" s="19"/>
      <c r="N401" s="19"/>
      <c r="O401" s="19"/>
      <c r="P401" s="19"/>
      <c r="Q401" s="19"/>
      <c r="R401" s="19"/>
      <c r="S401" s="176"/>
    </row>
    <row r="402" spans="6:19" x14ac:dyDescent="0.2">
      <c r="F402" s="175"/>
      <c r="G402" s="175"/>
      <c r="H402" s="176"/>
      <c r="I402" s="19"/>
      <c r="J402" s="19"/>
      <c r="K402" s="19"/>
      <c r="L402" s="19"/>
      <c r="M402" s="19"/>
      <c r="N402" s="19"/>
      <c r="O402" s="19"/>
      <c r="P402" s="19"/>
      <c r="Q402" s="19"/>
      <c r="R402" s="19"/>
      <c r="S402" s="176"/>
    </row>
    <row r="403" spans="6:19" x14ac:dyDescent="0.2">
      <c r="F403" s="175"/>
      <c r="G403" s="175"/>
      <c r="H403" s="176"/>
      <c r="I403" s="19"/>
      <c r="J403" s="19"/>
      <c r="K403" s="19"/>
      <c r="L403" s="19"/>
      <c r="M403" s="19"/>
      <c r="N403" s="19"/>
      <c r="O403" s="19"/>
      <c r="P403" s="19"/>
      <c r="Q403" s="19"/>
      <c r="R403" s="19"/>
      <c r="S403" s="176"/>
    </row>
    <row r="404" spans="6:19" x14ac:dyDescent="0.2">
      <c r="F404" s="175"/>
      <c r="G404" s="175"/>
      <c r="H404" s="176"/>
      <c r="I404" s="19"/>
      <c r="J404" s="19"/>
      <c r="K404" s="19"/>
      <c r="L404" s="19"/>
      <c r="M404" s="19"/>
      <c r="N404" s="19"/>
      <c r="O404" s="19"/>
      <c r="P404" s="19"/>
      <c r="Q404" s="19"/>
      <c r="R404" s="19"/>
      <c r="S404" s="176"/>
    </row>
    <row r="405" spans="6:19" x14ac:dyDescent="0.2">
      <c r="F405" s="175"/>
      <c r="G405" s="175"/>
      <c r="H405" s="176"/>
      <c r="I405" s="19"/>
      <c r="J405" s="19"/>
      <c r="K405" s="19"/>
      <c r="L405" s="19"/>
      <c r="M405" s="19"/>
      <c r="N405" s="19"/>
      <c r="O405" s="19"/>
      <c r="P405" s="19"/>
      <c r="Q405" s="19"/>
      <c r="R405" s="19"/>
      <c r="S405" s="176"/>
    </row>
    <row r="406" spans="6:19" x14ac:dyDescent="0.2">
      <c r="F406" s="175"/>
      <c r="G406" s="175"/>
      <c r="H406" s="176"/>
      <c r="I406" s="19"/>
      <c r="J406" s="19"/>
      <c r="K406" s="19"/>
      <c r="L406" s="19"/>
      <c r="M406" s="19"/>
      <c r="N406" s="19"/>
      <c r="O406" s="19"/>
      <c r="P406" s="19"/>
      <c r="Q406" s="19"/>
      <c r="R406" s="19"/>
      <c r="S406" s="176"/>
    </row>
    <row r="407" spans="6:19" x14ac:dyDescent="0.2">
      <c r="F407" s="175"/>
      <c r="G407" s="175"/>
      <c r="H407" s="176"/>
      <c r="I407" s="19"/>
      <c r="J407" s="19"/>
      <c r="K407" s="19"/>
      <c r="L407" s="19"/>
      <c r="M407" s="19"/>
      <c r="N407" s="19"/>
      <c r="O407" s="19"/>
      <c r="P407" s="19"/>
      <c r="Q407" s="19"/>
      <c r="R407" s="19"/>
      <c r="S407" s="176"/>
    </row>
    <row r="408" spans="6:19" x14ac:dyDescent="0.2">
      <c r="F408" s="175"/>
      <c r="G408" s="175"/>
      <c r="H408" s="176"/>
      <c r="I408" s="19"/>
      <c r="J408" s="19"/>
      <c r="K408" s="19"/>
      <c r="L408" s="19"/>
      <c r="M408" s="19"/>
      <c r="N408" s="19"/>
      <c r="O408" s="19"/>
      <c r="P408" s="19"/>
      <c r="Q408" s="19"/>
      <c r="R408" s="19"/>
      <c r="S408" s="176"/>
    </row>
    <row r="409" spans="6:19" x14ac:dyDescent="0.2">
      <c r="F409" s="175"/>
      <c r="G409" s="175"/>
      <c r="H409" s="176"/>
      <c r="I409" s="19"/>
      <c r="J409" s="19"/>
      <c r="K409" s="19"/>
      <c r="L409" s="19"/>
      <c r="M409" s="19"/>
      <c r="N409" s="19"/>
      <c r="O409" s="19"/>
      <c r="P409" s="19"/>
      <c r="Q409" s="19"/>
      <c r="R409" s="19"/>
      <c r="S409" s="176"/>
    </row>
    <row r="410" spans="6:19" x14ac:dyDescent="0.2">
      <c r="F410" s="175"/>
      <c r="G410" s="175"/>
      <c r="H410" s="176"/>
      <c r="I410" s="19"/>
      <c r="J410" s="19"/>
      <c r="K410" s="19"/>
      <c r="L410" s="19"/>
      <c r="M410" s="19"/>
      <c r="N410" s="19"/>
      <c r="O410" s="19"/>
      <c r="P410" s="19"/>
      <c r="Q410" s="19"/>
      <c r="R410" s="19"/>
      <c r="S410" s="176"/>
    </row>
    <row r="411" spans="6:19" x14ac:dyDescent="0.2">
      <c r="F411" s="175"/>
      <c r="G411" s="175"/>
      <c r="H411" s="176"/>
      <c r="I411" s="19"/>
      <c r="J411" s="19"/>
      <c r="K411" s="19"/>
      <c r="L411" s="19"/>
      <c r="M411" s="19"/>
      <c r="N411" s="19"/>
      <c r="O411" s="19"/>
      <c r="P411" s="19"/>
      <c r="Q411" s="19"/>
      <c r="R411" s="19"/>
      <c r="S411" s="176"/>
    </row>
    <row r="412" spans="6:19" x14ac:dyDescent="0.2">
      <c r="F412" s="175"/>
      <c r="G412" s="175"/>
      <c r="H412" s="176"/>
      <c r="I412" s="19"/>
      <c r="J412" s="19"/>
      <c r="K412" s="19"/>
      <c r="L412" s="19"/>
      <c r="M412" s="19"/>
      <c r="N412" s="19"/>
      <c r="O412" s="19"/>
      <c r="P412" s="19"/>
      <c r="Q412" s="19"/>
      <c r="R412" s="19"/>
      <c r="S412" s="176"/>
    </row>
    <row r="413" spans="6:19" x14ac:dyDescent="0.2">
      <c r="F413" s="175"/>
      <c r="G413" s="175"/>
      <c r="H413" s="176"/>
      <c r="I413" s="19"/>
      <c r="J413" s="19"/>
      <c r="K413" s="19"/>
      <c r="L413" s="19"/>
      <c r="M413" s="19"/>
      <c r="N413" s="19"/>
      <c r="O413" s="19"/>
      <c r="P413" s="19"/>
      <c r="Q413" s="19"/>
      <c r="R413" s="19"/>
      <c r="S413" s="176"/>
    </row>
    <row r="414" spans="6:19" x14ac:dyDescent="0.2">
      <c r="F414" s="175"/>
      <c r="G414" s="175"/>
      <c r="H414" s="176"/>
      <c r="I414" s="19"/>
      <c r="J414" s="19"/>
      <c r="K414" s="19"/>
      <c r="L414" s="19"/>
      <c r="M414" s="19"/>
      <c r="N414" s="19"/>
      <c r="O414" s="19"/>
      <c r="P414" s="19"/>
      <c r="Q414" s="19"/>
      <c r="R414" s="19"/>
      <c r="S414" s="176"/>
    </row>
    <row r="415" spans="6:19" x14ac:dyDescent="0.2">
      <c r="F415" s="175"/>
      <c r="G415" s="175"/>
      <c r="H415" s="176"/>
      <c r="I415" s="19"/>
      <c r="J415" s="19"/>
      <c r="K415" s="19"/>
      <c r="L415" s="19"/>
      <c r="M415" s="19"/>
      <c r="N415" s="19"/>
      <c r="O415" s="19"/>
      <c r="P415" s="19"/>
      <c r="Q415" s="19"/>
      <c r="R415" s="19"/>
      <c r="S415" s="176"/>
    </row>
    <row r="416" spans="6:19" x14ac:dyDescent="0.2">
      <c r="F416" s="175"/>
      <c r="G416" s="175"/>
      <c r="H416" s="176"/>
      <c r="I416" s="19"/>
      <c r="J416" s="19"/>
      <c r="K416" s="19"/>
      <c r="L416" s="19"/>
      <c r="M416" s="19"/>
      <c r="N416" s="19"/>
      <c r="O416" s="19"/>
      <c r="P416" s="19"/>
      <c r="Q416" s="19"/>
      <c r="R416" s="19"/>
      <c r="S416" s="176"/>
    </row>
    <row r="417" spans="6:19" x14ac:dyDescent="0.2">
      <c r="F417" s="175"/>
      <c r="G417" s="175"/>
      <c r="H417" s="176"/>
      <c r="I417" s="19"/>
      <c r="J417" s="19"/>
      <c r="K417" s="19"/>
      <c r="L417" s="19"/>
      <c r="M417" s="19"/>
      <c r="N417" s="19"/>
      <c r="O417" s="19"/>
      <c r="P417" s="19"/>
      <c r="Q417" s="19"/>
      <c r="R417" s="19"/>
      <c r="S417" s="176"/>
    </row>
    <row r="418" spans="6:19" x14ac:dyDescent="0.2">
      <c r="F418" s="175"/>
      <c r="G418" s="175"/>
      <c r="H418" s="176"/>
      <c r="I418" s="19"/>
      <c r="J418" s="19"/>
      <c r="K418" s="19"/>
      <c r="L418" s="19"/>
      <c r="M418" s="19"/>
      <c r="N418" s="19"/>
      <c r="O418" s="19"/>
      <c r="P418" s="19"/>
      <c r="Q418" s="19"/>
      <c r="R418" s="19"/>
      <c r="S418" s="176"/>
    </row>
    <row r="419" spans="6:19" x14ac:dyDescent="0.2">
      <c r="F419" s="175"/>
      <c r="G419" s="175"/>
      <c r="H419" s="176"/>
      <c r="I419" s="19"/>
      <c r="J419" s="19"/>
      <c r="K419" s="19"/>
      <c r="L419" s="19"/>
      <c r="M419" s="19"/>
      <c r="N419" s="19"/>
      <c r="O419" s="19"/>
      <c r="P419" s="19"/>
      <c r="Q419" s="19"/>
      <c r="R419" s="19"/>
      <c r="S419" s="176"/>
    </row>
    <row r="420" spans="6:19" x14ac:dyDescent="0.2">
      <c r="F420" s="175"/>
      <c r="G420" s="175"/>
      <c r="H420" s="176"/>
      <c r="I420" s="19"/>
      <c r="J420" s="19"/>
      <c r="K420" s="19"/>
      <c r="L420" s="19"/>
      <c r="M420" s="19"/>
      <c r="N420" s="19"/>
      <c r="O420" s="19"/>
      <c r="P420" s="19"/>
      <c r="Q420" s="19"/>
      <c r="R420" s="19"/>
      <c r="S420" s="176"/>
    </row>
    <row r="421" spans="6:19" x14ac:dyDescent="0.2">
      <c r="F421" s="175"/>
      <c r="G421" s="175"/>
      <c r="H421" s="176"/>
      <c r="I421" s="19"/>
      <c r="J421" s="19"/>
      <c r="K421" s="19"/>
      <c r="L421" s="19"/>
      <c r="M421" s="19"/>
      <c r="N421" s="19"/>
      <c r="O421" s="19"/>
      <c r="P421" s="19"/>
      <c r="Q421" s="19"/>
      <c r="R421" s="19"/>
      <c r="S421" s="176"/>
    </row>
    <row r="422" spans="6:19" x14ac:dyDescent="0.2">
      <c r="F422" s="175"/>
      <c r="G422" s="175"/>
      <c r="H422" s="176"/>
      <c r="I422" s="19"/>
      <c r="J422" s="19"/>
      <c r="K422" s="19"/>
      <c r="L422" s="19"/>
      <c r="M422" s="19"/>
      <c r="N422" s="19"/>
      <c r="O422" s="19"/>
      <c r="P422" s="19"/>
      <c r="Q422" s="19"/>
      <c r="R422" s="19"/>
      <c r="S422" s="176"/>
    </row>
    <row r="423" spans="6:19" x14ac:dyDescent="0.2">
      <c r="F423" s="175"/>
      <c r="G423" s="175"/>
      <c r="H423" s="176"/>
      <c r="I423" s="19"/>
      <c r="J423" s="19"/>
      <c r="K423" s="19"/>
      <c r="L423" s="19"/>
      <c r="M423" s="19"/>
      <c r="N423" s="19"/>
      <c r="O423" s="19"/>
      <c r="P423" s="19"/>
      <c r="Q423" s="19"/>
      <c r="R423" s="19"/>
      <c r="S423" s="176"/>
    </row>
    <row r="424" spans="6:19" x14ac:dyDescent="0.2">
      <c r="F424" s="175"/>
      <c r="G424" s="175"/>
      <c r="H424" s="176"/>
      <c r="I424" s="19"/>
      <c r="J424" s="19"/>
      <c r="K424" s="19"/>
      <c r="L424" s="19"/>
      <c r="M424" s="19"/>
      <c r="N424" s="19"/>
      <c r="O424" s="19"/>
      <c r="P424" s="19"/>
      <c r="Q424" s="19"/>
      <c r="R424" s="19"/>
      <c r="S424" s="176"/>
    </row>
    <row r="425" spans="6:19" x14ac:dyDescent="0.2">
      <c r="F425" s="175"/>
      <c r="G425" s="175"/>
      <c r="H425" s="176"/>
      <c r="I425" s="19"/>
      <c r="J425" s="19"/>
      <c r="K425" s="19"/>
      <c r="L425" s="19"/>
      <c r="M425" s="19"/>
      <c r="N425" s="19"/>
      <c r="O425" s="19"/>
      <c r="P425" s="19"/>
      <c r="Q425" s="19"/>
      <c r="R425" s="19"/>
      <c r="S425" s="176"/>
    </row>
    <row r="426" spans="6:19" x14ac:dyDescent="0.2">
      <c r="F426" s="175"/>
      <c r="G426" s="175"/>
      <c r="H426" s="176"/>
      <c r="I426" s="19"/>
      <c r="J426" s="19"/>
      <c r="K426" s="19"/>
      <c r="L426" s="19"/>
      <c r="M426" s="19"/>
      <c r="N426" s="19"/>
      <c r="O426" s="19"/>
      <c r="P426" s="19"/>
      <c r="Q426" s="19"/>
      <c r="R426" s="19"/>
      <c r="S426" s="176"/>
    </row>
    <row r="427" spans="6:19" x14ac:dyDescent="0.2">
      <c r="F427" s="175"/>
      <c r="G427" s="175"/>
      <c r="H427" s="176"/>
      <c r="I427" s="19"/>
      <c r="J427" s="19"/>
      <c r="K427" s="19"/>
      <c r="L427" s="19"/>
      <c r="M427" s="19"/>
      <c r="N427" s="19"/>
      <c r="O427" s="19"/>
      <c r="P427" s="19"/>
      <c r="Q427" s="19"/>
      <c r="R427" s="19"/>
      <c r="S427" s="176"/>
    </row>
    <row r="428" spans="6:19" x14ac:dyDescent="0.2">
      <c r="F428" s="175"/>
      <c r="G428" s="175"/>
      <c r="H428" s="176"/>
      <c r="I428" s="19"/>
      <c r="J428" s="19"/>
      <c r="K428" s="19"/>
      <c r="L428" s="19"/>
      <c r="M428" s="19"/>
      <c r="N428" s="19"/>
      <c r="O428" s="19"/>
      <c r="P428" s="19"/>
      <c r="Q428" s="19"/>
      <c r="R428" s="19"/>
      <c r="S428" s="176"/>
    </row>
    <row r="429" spans="6:19" x14ac:dyDescent="0.2">
      <c r="F429" s="175"/>
      <c r="G429" s="175"/>
      <c r="H429" s="176"/>
      <c r="I429" s="19"/>
      <c r="J429" s="19"/>
      <c r="K429" s="19"/>
      <c r="L429" s="19"/>
      <c r="M429" s="19"/>
      <c r="N429" s="19"/>
      <c r="O429" s="19"/>
      <c r="P429" s="19"/>
      <c r="Q429" s="19"/>
      <c r="R429" s="19"/>
      <c r="S429" s="176"/>
    </row>
    <row r="430" spans="6:19" x14ac:dyDescent="0.2">
      <c r="F430" s="175"/>
      <c r="G430" s="175"/>
      <c r="H430" s="176"/>
      <c r="I430" s="19"/>
      <c r="J430" s="19"/>
      <c r="K430" s="19"/>
      <c r="L430" s="19"/>
      <c r="M430" s="19"/>
      <c r="N430" s="19"/>
      <c r="O430" s="19"/>
      <c r="P430" s="19"/>
      <c r="Q430" s="19"/>
      <c r="R430" s="19"/>
      <c r="S430" s="176"/>
    </row>
    <row r="431" spans="6:19" x14ac:dyDescent="0.2">
      <c r="F431" s="175"/>
      <c r="G431" s="175"/>
      <c r="H431" s="176"/>
      <c r="I431" s="19"/>
      <c r="J431" s="19"/>
      <c r="K431" s="19"/>
      <c r="L431" s="19"/>
      <c r="M431" s="19"/>
      <c r="N431" s="19"/>
      <c r="O431" s="19"/>
      <c r="P431" s="19"/>
      <c r="Q431" s="19"/>
      <c r="R431" s="19"/>
      <c r="S431" s="176"/>
    </row>
    <row r="432" spans="6:19" x14ac:dyDescent="0.2">
      <c r="F432" s="175"/>
      <c r="G432" s="175"/>
      <c r="H432" s="176"/>
      <c r="I432" s="19"/>
      <c r="J432" s="19"/>
      <c r="K432" s="19"/>
      <c r="L432" s="19"/>
      <c r="M432" s="19"/>
      <c r="N432" s="19"/>
      <c r="O432" s="19"/>
      <c r="P432" s="19"/>
      <c r="Q432" s="19"/>
      <c r="R432" s="19"/>
      <c r="S432" s="176"/>
    </row>
    <row r="433" spans="6:19" x14ac:dyDescent="0.2">
      <c r="F433" s="175"/>
      <c r="G433" s="175"/>
      <c r="H433" s="176"/>
      <c r="I433" s="19"/>
      <c r="J433" s="19"/>
      <c r="K433" s="19"/>
      <c r="L433" s="19"/>
      <c r="M433" s="19"/>
      <c r="N433" s="19"/>
      <c r="O433" s="19"/>
      <c r="P433" s="19"/>
      <c r="Q433" s="19"/>
      <c r="R433" s="19"/>
      <c r="S433" s="176"/>
    </row>
    <row r="434" spans="6:19" x14ac:dyDescent="0.2">
      <c r="F434" s="175"/>
      <c r="G434" s="175"/>
      <c r="H434" s="176"/>
      <c r="I434" s="19"/>
      <c r="J434" s="19"/>
      <c r="K434" s="19"/>
      <c r="L434" s="19"/>
      <c r="M434" s="19"/>
      <c r="N434" s="19"/>
      <c r="O434" s="19"/>
      <c r="P434" s="19"/>
      <c r="Q434" s="19"/>
      <c r="R434" s="19"/>
      <c r="S434" s="176"/>
    </row>
    <row r="435" spans="6:19" x14ac:dyDescent="0.2">
      <c r="F435" s="175"/>
      <c r="G435" s="175"/>
      <c r="H435" s="176"/>
      <c r="I435" s="19"/>
      <c r="J435" s="19"/>
      <c r="K435" s="19"/>
      <c r="L435" s="19"/>
      <c r="M435" s="19"/>
      <c r="N435" s="19"/>
      <c r="O435" s="19"/>
      <c r="P435" s="19"/>
      <c r="Q435" s="19"/>
      <c r="R435" s="19"/>
      <c r="S435" s="176"/>
    </row>
    <row r="436" spans="6:19" x14ac:dyDescent="0.2">
      <c r="F436" s="175"/>
      <c r="G436" s="175"/>
      <c r="H436" s="176"/>
      <c r="I436" s="19"/>
      <c r="J436" s="19"/>
      <c r="K436" s="19"/>
      <c r="L436" s="19"/>
      <c r="M436" s="19"/>
      <c r="N436" s="19"/>
      <c r="O436" s="19"/>
      <c r="P436" s="19"/>
      <c r="Q436" s="19"/>
      <c r="R436" s="19"/>
      <c r="S436" s="176"/>
    </row>
    <row r="437" spans="6:19" x14ac:dyDescent="0.2">
      <c r="F437" s="175"/>
      <c r="G437" s="175"/>
      <c r="H437" s="176"/>
      <c r="I437" s="19"/>
      <c r="J437" s="19"/>
      <c r="K437" s="19"/>
      <c r="L437" s="19"/>
      <c r="M437" s="19"/>
      <c r="N437" s="19"/>
      <c r="O437" s="19"/>
      <c r="P437" s="19"/>
      <c r="Q437" s="19"/>
      <c r="R437" s="19"/>
      <c r="S437" s="176"/>
    </row>
    <row r="438" spans="6:19" x14ac:dyDescent="0.2">
      <c r="F438" s="175"/>
      <c r="G438" s="175"/>
      <c r="H438" s="176"/>
      <c r="I438" s="19"/>
      <c r="J438" s="19"/>
      <c r="K438" s="19"/>
      <c r="L438" s="19"/>
      <c r="M438" s="19"/>
      <c r="N438" s="19"/>
      <c r="O438" s="19"/>
      <c r="P438" s="19"/>
      <c r="Q438" s="19"/>
      <c r="R438" s="19"/>
      <c r="S438" s="176"/>
    </row>
    <row r="439" spans="6:19" x14ac:dyDescent="0.2">
      <c r="F439" s="175"/>
      <c r="G439" s="175"/>
      <c r="H439" s="176"/>
      <c r="I439" s="19"/>
      <c r="J439" s="19"/>
      <c r="K439" s="19"/>
      <c r="L439" s="19"/>
      <c r="M439" s="19"/>
      <c r="N439" s="19"/>
      <c r="O439" s="19"/>
      <c r="P439" s="19"/>
      <c r="Q439" s="19"/>
      <c r="R439" s="19"/>
      <c r="S439" s="176"/>
    </row>
    <row r="440" spans="6:19" x14ac:dyDescent="0.2">
      <c r="F440" s="175"/>
      <c r="G440" s="175"/>
      <c r="H440" s="176"/>
      <c r="I440" s="19"/>
      <c r="J440" s="19"/>
      <c r="K440" s="19"/>
      <c r="L440" s="19"/>
      <c r="M440" s="19"/>
      <c r="N440" s="19"/>
      <c r="O440" s="19"/>
      <c r="P440" s="19"/>
      <c r="Q440" s="19"/>
      <c r="R440" s="19"/>
      <c r="S440" s="176"/>
    </row>
    <row r="441" spans="6:19" x14ac:dyDescent="0.2">
      <c r="F441" s="175"/>
      <c r="G441" s="175"/>
      <c r="H441" s="176"/>
      <c r="I441" s="19"/>
      <c r="J441" s="19"/>
      <c r="K441" s="19"/>
      <c r="L441" s="19"/>
      <c r="M441" s="19"/>
      <c r="N441" s="19"/>
      <c r="O441" s="19"/>
      <c r="P441" s="19"/>
      <c r="Q441" s="19"/>
      <c r="R441" s="19"/>
      <c r="S441" s="176"/>
    </row>
    <row r="442" spans="6:19" x14ac:dyDescent="0.2">
      <c r="F442" s="175"/>
      <c r="G442" s="175"/>
      <c r="H442" s="176"/>
      <c r="I442" s="19"/>
      <c r="J442" s="19"/>
      <c r="K442" s="19"/>
      <c r="L442" s="19"/>
      <c r="M442" s="19"/>
      <c r="N442" s="19"/>
      <c r="O442" s="19"/>
      <c r="P442" s="19"/>
      <c r="Q442" s="19"/>
      <c r="R442" s="19"/>
      <c r="S442" s="176"/>
    </row>
    <row r="443" spans="6:19" x14ac:dyDescent="0.2">
      <c r="F443" s="175"/>
      <c r="G443" s="175"/>
      <c r="H443" s="176"/>
      <c r="I443" s="19"/>
      <c r="J443" s="19"/>
      <c r="K443" s="19"/>
      <c r="L443" s="19"/>
      <c r="M443" s="19"/>
      <c r="N443" s="19"/>
      <c r="O443" s="19"/>
      <c r="P443" s="19"/>
      <c r="Q443" s="19"/>
      <c r="R443" s="19"/>
      <c r="S443" s="176"/>
    </row>
    <row r="444" spans="6:19" x14ac:dyDescent="0.2">
      <c r="F444" s="175"/>
      <c r="G444" s="175"/>
      <c r="H444" s="176"/>
      <c r="I444" s="19"/>
      <c r="J444" s="19"/>
      <c r="K444" s="19"/>
      <c r="L444" s="19"/>
      <c r="M444" s="19"/>
      <c r="N444" s="19"/>
      <c r="O444" s="19"/>
      <c r="P444" s="19"/>
      <c r="Q444" s="19"/>
      <c r="R444" s="19"/>
      <c r="S444" s="176"/>
    </row>
    <row r="445" spans="6:19" x14ac:dyDescent="0.2">
      <c r="F445" s="175"/>
      <c r="G445" s="175"/>
      <c r="H445" s="176"/>
      <c r="I445" s="19"/>
      <c r="J445" s="19"/>
      <c r="K445" s="19"/>
      <c r="L445" s="19"/>
      <c r="M445" s="19"/>
      <c r="N445" s="19"/>
      <c r="O445" s="19"/>
      <c r="P445" s="19"/>
      <c r="Q445" s="19"/>
      <c r="R445" s="19"/>
      <c r="S445" s="176"/>
    </row>
    <row r="446" spans="6:19" x14ac:dyDescent="0.2">
      <c r="F446" s="175"/>
      <c r="G446" s="175"/>
      <c r="H446" s="176"/>
      <c r="I446" s="19"/>
      <c r="J446" s="19"/>
      <c r="K446" s="19"/>
      <c r="L446" s="19"/>
      <c r="M446" s="19"/>
      <c r="N446" s="19"/>
      <c r="O446" s="19"/>
      <c r="P446" s="19"/>
      <c r="Q446" s="19"/>
      <c r="R446" s="19"/>
      <c r="S446" s="176"/>
    </row>
    <row r="447" spans="6:19" x14ac:dyDescent="0.2">
      <c r="F447" s="175"/>
      <c r="G447" s="175"/>
      <c r="H447" s="176"/>
      <c r="I447" s="19"/>
      <c r="J447" s="19"/>
      <c r="K447" s="19"/>
      <c r="L447" s="19"/>
      <c r="M447" s="19"/>
      <c r="N447" s="19"/>
      <c r="O447" s="19"/>
      <c r="P447" s="19"/>
      <c r="Q447" s="19"/>
      <c r="R447" s="19"/>
      <c r="S447" s="176"/>
    </row>
    <row r="448" spans="6:19" x14ac:dyDescent="0.2">
      <c r="F448" s="175"/>
      <c r="G448" s="175"/>
      <c r="H448" s="176"/>
      <c r="I448" s="19"/>
      <c r="J448" s="19"/>
      <c r="K448" s="19"/>
      <c r="L448" s="19"/>
      <c r="M448" s="19"/>
      <c r="N448" s="19"/>
      <c r="O448" s="19"/>
      <c r="P448" s="19"/>
      <c r="Q448" s="19"/>
      <c r="R448" s="19"/>
      <c r="S448" s="176"/>
    </row>
    <row r="449" spans="6:19" x14ac:dyDescent="0.2">
      <c r="F449" s="175"/>
      <c r="G449" s="175"/>
      <c r="H449" s="176"/>
      <c r="I449" s="19"/>
      <c r="J449" s="19"/>
      <c r="K449" s="19"/>
      <c r="L449" s="19"/>
      <c r="M449" s="19"/>
      <c r="N449" s="19"/>
      <c r="O449" s="19"/>
      <c r="P449" s="19"/>
      <c r="Q449" s="19"/>
      <c r="R449" s="19"/>
      <c r="S449" s="176"/>
    </row>
    <row r="450" spans="6:19" x14ac:dyDescent="0.2">
      <c r="F450" s="175"/>
      <c r="G450" s="175"/>
      <c r="H450" s="176"/>
      <c r="I450" s="19"/>
      <c r="J450" s="19"/>
      <c r="K450" s="19"/>
      <c r="L450" s="19"/>
      <c r="M450" s="19"/>
      <c r="N450" s="19"/>
      <c r="O450" s="19"/>
      <c r="P450" s="19"/>
      <c r="Q450" s="19"/>
      <c r="R450" s="19"/>
      <c r="S450" s="176"/>
    </row>
    <row r="451" spans="6:19" x14ac:dyDescent="0.2">
      <c r="F451" s="175"/>
      <c r="G451" s="175"/>
      <c r="H451" s="176"/>
      <c r="I451" s="19"/>
      <c r="J451" s="19"/>
      <c r="K451" s="19"/>
      <c r="L451" s="19"/>
      <c r="M451" s="19"/>
      <c r="N451" s="19"/>
      <c r="O451" s="19"/>
      <c r="P451" s="19"/>
      <c r="Q451" s="19"/>
      <c r="R451" s="19"/>
      <c r="S451" s="176"/>
    </row>
    <row r="452" spans="6:19" x14ac:dyDescent="0.2">
      <c r="F452" s="175"/>
      <c r="G452" s="175"/>
      <c r="H452" s="176"/>
      <c r="I452" s="19"/>
      <c r="J452" s="19"/>
      <c r="K452" s="19"/>
      <c r="L452" s="19"/>
      <c r="M452" s="19"/>
      <c r="N452" s="19"/>
      <c r="O452" s="19"/>
      <c r="P452" s="19"/>
      <c r="Q452" s="19"/>
      <c r="R452" s="19"/>
      <c r="S452" s="176"/>
    </row>
    <row r="453" spans="6:19" x14ac:dyDescent="0.2">
      <c r="F453" s="175"/>
      <c r="G453" s="175"/>
      <c r="H453" s="176"/>
      <c r="I453" s="19"/>
      <c r="J453" s="19"/>
      <c r="K453" s="19"/>
      <c r="L453" s="19"/>
      <c r="M453" s="19"/>
      <c r="N453" s="19"/>
      <c r="O453" s="19"/>
      <c r="P453" s="19"/>
      <c r="Q453" s="19"/>
      <c r="R453" s="19"/>
      <c r="S453" s="176"/>
    </row>
    <row r="454" spans="6:19" x14ac:dyDescent="0.2">
      <c r="F454" s="175"/>
      <c r="G454" s="175"/>
      <c r="H454" s="176"/>
      <c r="I454" s="19"/>
      <c r="J454" s="19"/>
      <c r="K454" s="19"/>
      <c r="L454" s="19"/>
      <c r="M454" s="19"/>
      <c r="N454" s="19"/>
      <c r="O454" s="19"/>
      <c r="P454" s="19"/>
      <c r="Q454" s="19"/>
      <c r="R454" s="19"/>
      <c r="S454" s="176"/>
    </row>
    <row r="455" spans="6:19" x14ac:dyDescent="0.2">
      <c r="F455" s="175"/>
      <c r="G455" s="175"/>
      <c r="H455" s="176"/>
      <c r="I455" s="19"/>
      <c r="J455" s="19"/>
      <c r="K455" s="19"/>
      <c r="L455" s="19"/>
      <c r="M455" s="19"/>
      <c r="N455" s="19"/>
      <c r="O455" s="19"/>
      <c r="P455" s="19"/>
      <c r="Q455" s="19"/>
      <c r="R455" s="19"/>
      <c r="S455" s="176"/>
    </row>
    <row r="456" spans="6:19" x14ac:dyDescent="0.2">
      <c r="F456" s="175"/>
      <c r="G456" s="175"/>
      <c r="H456" s="176"/>
      <c r="I456" s="19"/>
      <c r="J456" s="19"/>
      <c r="K456" s="19"/>
      <c r="L456" s="19"/>
      <c r="M456" s="19"/>
      <c r="N456" s="19"/>
      <c r="O456" s="19"/>
      <c r="P456" s="19"/>
      <c r="Q456" s="19"/>
      <c r="R456" s="19"/>
      <c r="S456" s="176"/>
    </row>
    <row r="457" spans="6:19" x14ac:dyDescent="0.2">
      <c r="F457" s="175"/>
      <c r="G457" s="175"/>
      <c r="H457" s="176"/>
      <c r="I457" s="19"/>
      <c r="J457" s="19"/>
      <c r="K457" s="19"/>
      <c r="L457" s="19"/>
      <c r="M457" s="19"/>
      <c r="N457" s="19"/>
      <c r="O457" s="19"/>
      <c r="P457" s="19"/>
      <c r="Q457" s="19"/>
      <c r="R457" s="19"/>
      <c r="S457" s="176"/>
    </row>
    <row r="458" spans="6:19" x14ac:dyDescent="0.2">
      <c r="F458" s="175"/>
      <c r="G458" s="175"/>
      <c r="H458" s="176"/>
      <c r="I458" s="19"/>
      <c r="J458" s="19"/>
      <c r="K458" s="19"/>
      <c r="L458" s="19"/>
      <c r="M458" s="19"/>
      <c r="N458" s="19"/>
      <c r="O458" s="19"/>
      <c r="P458" s="19"/>
      <c r="Q458" s="19"/>
      <c r="R458" s="19"/>
      <c r="S458" s="176"/>
    </row>
    <row r="459" spans="6:19" x14ac:dyDescent="0.2">
      <c r="F459" s="175"/>
      <c r="G459" s="175"/>
      <c r="H459" s="176"/>
      <c r="I459" s="19"/>
      <c r="J459" s="19"/>
      <c r="K459" s="19"/>
      <c r="L459" s="19"/>
      <c r="M459" s="19"/>
      <c r="N459" s="19"/>
      <c r="O459" s="19"/>
      <c r="P459" s="19"/>
      <c r="Q459" s="19"/>
      <c r="R459" s="19"/>
      <c r="S459" s="176"/>
    </row>
    <row r="460" spans="6:19" x14ac:dyDescent="0.2">
      <c r="F460" s="175"/>
      <c r="G460" s="175"/>
      <c r="H460" s="176"/>
      <c r="I460" s="19"/>
      <c r="J460" s="19"/>
      <c r="K460" s="19"/>
      <c r="L460" s="19"/>
      <c r="M460" s="19"/>
      <c r="N460" s="19"/>
      <c r="O460" s="19"/>
      <c r="P460" s="19"/>
      <c r="Q460" s="19"/>
      <c r="R460" s="19"/>
      <c r="S460" s="176"/>
    </row>
    <row r="461" spans="6:19" x14ac:dyDescent="0.2">
      <c r="F461" s="175"/>
      <c r="G461" s="175"/>
      <c r="H461" s="176"/>
      <c r="I461" s="19"/>
      <c r="J461" s="19"/>
      <c r="K461" s="19"/>
      <c r="L461" s="19"/>
      <c r="M461" s="19"/>
      <c r="N461" s="19"/>
      <c r="O461" s="19"/>
      <c r="P461" s="19"/>
      <c r="Q461" s="19"/>
      <c r="R461" s="19"/>
      <c r="S461" s="176"/>
    </row>
    <row r="462" spans="6:19" x14ac:dyDescent="0.2">
      <c r="F462" s="175"/>
      <c r="G462" s="175"/>
      <c r="H462" s="176"/>
      <c r="I462" s="19"/>
      <c r="J462" s="19"/>
      <c r="K462" s="19"/>
      <c r="L462" s="19"/>
      <c r="M462" s="19"/>
      <c r="N462" s="19"/>
      <c r="O462" s="19"/>
      <c r="P462" s="19"/>
      <c r="Q462" s="19"/>
      <c r="R462" s="19"/>
      <c r="S462" s="176"/>
    </row>
    <row r="463" spans="6:19" x14ac:dyDescent="0.2">
      <c r="F463" s="175"/>
      <c r="G463" s="175"/>
      <c r="H463" s="176"/>
      <c r="I463" s="19"/>
      <c r="J463" s="19"/>
      <c r="K463" s="19"/>
      <c r="L463" s="19"/>
      <c r="M463" s="19"/>
      <c r="N463" s="19"/>
      <c r="O463" s="19"/>
      <c r="P463" s="19"/>
      <c r="Q463" s="19"/>
      <c r="R463" s="19"/>
      <c r="S463" s="176"/>
    </row>
    <row r="464" spans="6:19" x14ac:dyDescent="0.2">
      <c r="F464" s="175"/>
      <c r="G464" s="175"/>
      <c r="H464" s="176"/>
      <c r="I464" s="19"/>
      <c r="J464" s="19"/>
      <c r="K464" s="19"/>
      <c r="L464" s="19"/>
      <c r="M464" s="19"/>
      <c r="N464" s="19"/>
      <c r="O464" s="19"/>
      <c r="P464" s="19"/>
      <c r="Q464" s="19"/>
      <c r="R464" s="19"/>
      <c r="S464" s="176"/>
    </row>
    <row r="465" spans="6:19" x14ac:dyDescent="0.2">
      <c r="F465" s="175"/>
      <c r="G465" s="175"/>
      <c r="H465" s="176"/>
      <c r="I465" s="19"/>
      <c r="J465" s="19"/>
      <c r="K465" s="19"/>
      <c r="L465" s="19"/>
      <c r="M465" s="19"/>
      <c r="N465" s="19"/>
      <c r="O465" s="19"/>
      <c r="P465" s="19"/>
      <c r="Q465" s="19"/>
      <c r="R465" s="19"/>
      <c r="S465" s="176"/>
    </row>
    <row r="466" spans="6:19" x14ac:dyDescent="0.2">
      <c r="F466" s="175"/>
      <c r="G466" s="175"/>
      <c r="H466" s="176"/>
      <c r="I466" s="19"/>
      <c r="J466" s="19"/>
      <c r="K466" s="19"/>
      <c r="L466" s="19"/>
      <c r="M466" s="19"/>
      <c r="N466" s="19"/>
      <c r="O466" s="19"/>
      <c r="P466" s="19"/>
      <c r="Q466" s="19"/>
      <c r="R466" s="19"/>
      <c r="S466" s="176"/>
    </row>
    <row r="467" spans="6:19" x14ac:dyDescent="0.2">
      <c r="F467" s="175"/>
      <c r="G467" s="175"/>
      <c r="H467" s="176"/>
      <c r="I467" s="19"/>
      <c r="J467" s="19"/>
      <c r="K467" s="19"/>
      <c r="L467" s="19"/>
      <c r="M467" s="19"/>
      <c r="N467" s="19"/>
      <c r="O467" s="19"/>
      <c r="P467" s="19"/>
      <c r="Q467" s="19"/>
      <c r="R467" s="19"/>
      <c r="S467" s="176"/>
    </row>
    <row r="468" spans="6:19" x14ac:dyDescent="0.2">
      <c r="F468" s="175"/>
      <c r="G468" s="175"/>
      <c r="H468" s="176"/>
      <c r="I468" s="19"/>
      <c r="J468" s="19"/>
      <c r="K468" s="19"/>
      <c r="L468" s="19"/>
      <c r="M468" s="19"/>
      <c r="N468" s="19"/>
      <c r="O468" s="19"/>
      <c r="P468" s="19"/>
      <c r="Q468" s="19"/>
      <c r="R468" s="19"/>
      <c r="S468" s="176"/>
    </row>
    <row r="469" spans="6:19" x14ac:dyDescent="0.2">
      <c r="F469" s="175"/>
      <c r="G469" s="175"/>
      <c r="H469" s="176"/>
      <c r="I469" s="19"/>
      <c r="J469" s="19"/>
      <c r="K469" s="19"/>
      <c r="L469" s="19"/>
      <c r="M469" s="19"/>
      <c r="N469" s="19"/>
      <c r="O469" s="19"/>
      <c r="P469" s="19"/>
      <c r="Q469" s="19"/>
      <c r="R469" s="19"/>
      <c r="S469" s="176"/>
    </row>
    <row r="470" spans="6:19" x14ac:dyDescent="0.2">
      <c r="F470" s="175"/>
      <c r="G470" s="175"/>
      <c r="H470" s="176"/>
      <c r="I470" s="19"/>
      <c r="J470" s="19"/>
      <c r="K470" s="19"/>
      <c r="L470" s="19"/>
      <c r="M470" s="19"/>
      <c r="N470" s="19"/>
      <c r="O470" s="19"/>
      <c r="P470" s="19"/>
      <c r="Q470" s="19"/>
      <c r="R470" s="19"/>
      <c r="S470" s="176"/>
    </row>
    <row r="471" spans="6:19" x14ac:dyDescent="0.2">
      <c r="F471" s="175"/>
      <c r="G471" s="175"/>
      <c r="H471" s="176"/>
      <c r="I471" s="19"/>
      <c r="J471" s="19"/>
      <c r="K471" s="19"/>
      <c r="L471" s="19"/>
      <c r="M471" s="19"/>
      <c r="N471" s="19"/>
      <c r="O471" s="19"/>
      <c r="P471" s="19"/>
      <c r="Q471" s="19"/>
      <c r="R471" s="19"/>
      <c r="S471" s="176"/>
    </row>
    <row r="472" spans="6:19" x14ac:dyDescent="0.2">
      <c r="F472" s="175"/>
      <c r="G472" s="175"/>
      <c r="H472" s="176"/>
      <c r="I472" s="19"/>
      <c r="J472" s="19"/>
      <c r="K472" s="19"/>
      <c r="L472" s="19"/>
      <c r="M472" s="19"/>
      <c r="N472" s="19"/>
      <c r="O472" s="19"/>
      <c r="P472" s="19"/>
      <c r="Q472" s="19"/>
      <c r="R472" s="19"/>
      <c r="S472" s="176"/>
    </row>
    <row r="473" spans="6:19" x14ac:dyDescent="0.2">
      <c r="F473" s="175"/>
      <c r="G473" s="175"/>
      <c r="H473" s="176"/>
      <c r="I473" s="19"/>
      <c r="J473" s="19"/>
      <c r="K473" s="19"/>
      <c r="L473" s="19"/>
      <c r="M473" s="19"/>
      <c r="N473" s="19"/>
      <c r="O473" s="19"/>
      <c r="P473" s="19"/>
      <c r="Q473" s="19"/>
      <c r="R473" s="19"/>
      <c r="S473" s="176"/>
    </row>
    <row r="474" spans="6:19" x14ac:dyDescent="0.2">
      <c r="F474" s="175"/>
      <c r="G474" s="175"/>
      <c r="H474" s="176"/>
      <c r="I474" s="19"/>
      <c r="J474" s="19"/>
      <c r="K474" s="19"/>
      <c r="L474" s="19"/>
      <c r="M474" s="19"/>
      <c r="N474" s="19"/>
      <c r="O474" s="19"/>
      <c r="P474" s="19"/>
      <c r="Q474" s="19"/>
      <c r="R474" s="19"/>
      <c r="S474" s="176"/>
    </row>
    <row r="475" spans="6:19" x14ac:dyDescent="0.2">
      <c r="F475" s="175"/>
      <c r="G475" s="175"/>
      <c r="H475" s="176"/>
      <c r="I475" s="19"/>
      <c r="J475" s="19"/>
      <c r="K475" s="19"/>
      <c r="L475" s="19"/>
      <c r="M475" s="19"/>
      <c r="N475" s="19"/>
      <c r="O475" s="19"/>
      <c r="P475" s="19"/>
      <c r="Q475" s="19"/>
      <c r="R475" s="19"/>
      <c r="S475" s="176"/>
    </row>
    <row r="476" spans="6:19" x14ac:dyDescent="0.2">
      <c r="F476" s="175"/>
      <c r="G476" s="175"/>
      <c r="H476" s="176"/>
      <c r="I476" s="19"/>
      <c r="J476" s="19"/>
      <c r="K476" s="19"/>
      <c r="L476" s="19"/>
      <c r="M476" s="19"/>
      <c r="N476" s="19"/>
      <c r="O476" s="19"/>
      <c r="P476" s="19"/>
      <c r="Q476" s="19"/>
      <c r="R476" s="19"/>
      <c r="S476" s="176"/>
    </row>
    <row r="477" spans="6:19" x14ac:dyDescent="0.2">
      <c r="F477" s="175"/>
      <c r="G477" s="175"/>
      <c r="H477" s="176"/>
      <c r="I477" s="19"/>
      <c r="J477" s="19"/>
      <c r="K477" s="19"/>
      <c r="L477" s="19"/>
      <c r="M477" s="19"/>
      <c r="N477" s="19"/>
      <c r="O477" s="19"/>
      <c r="P477" s="19"/>
      <c r="Q477" s="19"/>
      <c r="R477" s="19"/>
      <c r="S477" s="176"/>
    </row>
    <row r="478" spans="6:19" x14ac:dyDescent="0.2">
      <c r="F478" s="175"/>
      <c r="G478" s="175"/>
      <c r="H478" s="176"/>
      <c r="I478" s="19"/>
      <c r="J478" s="19"/>
      <c r="K478" s="19"/>
      <c r="L478" s="19"/>
      <c r="M478" s="19"/>
      <c r="N478" s="19"/>
      <c r="O478" s="19"/>
      <c r="P478" s="19"/>
      <c r="Q478" s="19"/>
      <c r="R478" s="19"/>
      <c r="S478" s="176"/>
    </row>
    <row r="479" spans="6:19" x14ac:dyDescent="0.2">
      <c r="F479" s="175"/>
      <c r="G479" s="175"/>
      <c r="H479" s="176"/>
      <c r="I479" s="19"/>
      <c r="J479" s="19"/>
      <c r="K479" s="19"/>
      <c r="L479" s="19"/>
      <c r="M479" s="19"/>
      <c r="N479" s="19"/>
      <c r="O479" s="19"/>
      <c r="P479" s="19"/>
      <c r="Q479" s="19"/>
      <c r="R479" s="19"/>
      <c r="S479" s="176"/>
    </row>
    <row r="480" spans="6:19" x14ac:dyDescent="0.2">
      <c r="F480" s="175"/>
      <c r="G480" s="175"/>
      <c r="H480" s="176"/>
      <c r="I480" s="19"/>
      <c r="J480" s="19"/>
      <c r="K480" s="19"/>
      <c r="L480" s="19"/>
      <c r="M480" s="19"/>
      <c r="N480" s="19"/>
      <c r="O480" s="19"/>
      <c r="P480" s="19"/>
      <c r="Q480" s="19"/>
      <c r="R480" s="19"/>
      <c r="S480" s="176"/>
    </row>
    <row r="481" spans="6:19" x14ac:dyDescent="0.2">
      <c r="F481" s="175"/>
      <c r="G481" s="175"/>
      <c r="H481" s="176"/>
      <c r="I481" s="19"/>
      <c r="J481" s="19"/>
      <c r="K481" s="19"/>
      <c r="L481" s="19"/>
      <c r="M481" s="19"/>
      <c r="N481" s="19"/>
      <c r="O481" s="19"/>
      <c r="P481" s="19"/>
      <c r="Q481" s="19"/>
      <c r="R481" s="19"/>
      <c r="S481" s="176"/>
    </row>
    <row r="482" spans="6:19" x14ac:dyDescent="0.2">
      <c r="F482" s="175"/>
      <c r="G482" s="175"/>
      <c r="H482" s="176"/>
      <c r="I482" s="19"/>
      <c r="J482" s="19"/>
      <c r="K482" s="19"/>
      <c r="L482" s="19"/>
      <c r="M482" s="19"/>
      <c r="N482" s="19"/>
      <c r="O482" s="19"/>
      <c r="P482" s="19"/>
      <c r="Q482" s="19"/>
      <c r="R482" s="19"/>
      <c r="S482" s="176"/>
    </row>
    <row r="483" spans="6:19" x14ac:dyDescent="0.2">
      <c r="F483" s="175"/>
      <c r="G483" s="175"/>
      <c r="H483" s="176"/>
      <c r="I483" s="19"/>
      <c r="J483" s="19"/>
      <c r="K483" s="19"/>
      <c r="L483" s="19"/>
      <c r="M483" s="19"/>
      <c r="N483" s="19"/>
      <c r="O483" s="19"/>
      <c r="P483" s="19"/>
      <c r="Q483" s="19"/>
      <c r="R483" s="19"/>
      <c r="S483" s="176"/>
    </row>
    <row r="484" spans="6:19" x14ac:dyDescent="0.2">
      <c r="F484" s="175"/>
      <c r="G484" s="175"/>
      <c r="H484" s="176"/>
      <c r="I484" s="19"/>
      <c r="J484" s="19"/>
      <c r="K484" s="19"/>
      <c r="L484" s="19"/>
      <c r="M484" s="19"/>
      <c r="N484" s="19"/>
      <c r="O484" s="19"/>
      <c r="P484" s="19"/>
      <c r="Q484" s="19"/>
      <c r="R484" s="19"/>
      <c r="S484" s="176"/>
    </row>
    <row r="485" spans="6:19" x14ac:dyDescent="0.2">
      <c r="F485" s="175"/>
      <c r="G485" s="175"/>
      <c r="H485" s="176"/>
      <c r="I485" s="19"/>
      <c r="J485" s="19"/>
      <c r="K485" s="19"/>
      <c r="L485" s="19"/>
      <c r="M485" s="19"/>
      <c r="N485" s="19"/>
      <c r="O485" s="19"/>
      <c r="P485" s="19"/>
      <c r="Q485" s="19"/>
      <c r="R485" s="19"/>
      <c r="S485" s="176"/>
    </row>
    <row r="486" spans="6:19" x14ac:dyDescent="0.2">
      <c r="F486" s="175"/>
      <c r="G486" s="175"/>
      <c r="H486" s="176"/>
      <c r="I486" s="19"/>
      <c r="J486" s="19"/>
      <c r="K486" s="19"/>
      <c r="L486" s="19"/>
      <c r="M486" s="19"/>
      <c r="N486" s="19"/>
      <c r="O486" s="19"/>
      <c r="P486" s="19"/>
      <c r="Q486" s="19"/>
      <c r="R486" s="19"/>
      <c r="S486" s="176"/>
    </row>
    <row r="487" spans="6:19" x14ac:dyDescent="0.2">
      <c r="F487" s="175"/>
      <c r="G487" s="175"/>
      <c r="H487" s="176"/>
      <c r="I487" s="19"/>
      <c r="J487" s="19"/>
      <c r="K487" s="19"/>
      <c r="L487" s="19"/>
      <c r="M487" s="19"/>
      <c r="N487" s="19"/>
      <c r="O487" s="19"/>
      <c r="P487" s="19"/>
      <c r="Q487" s="19"/>
      <c r="R487" s="19"/>
      <c r="S487" s="176"/>
    </row>
    <row r="488" spans="6:19" x14ac:dyDescent="0.2">
      <c r="F488" s="175"/>
      <c r="G488" s="175"/>
      <c r="H488" s="176"/>
      <c r="I488" s="19"/>
      <c r="J488" s="19"/>
      <c r="K488" s="19"/>
      <c r="L488" s="19"/>
      <c r="M488" s="19"/>
      <c r="N488" s="19"/>
      <c r="O488" s="19"/>
      <c r="P488" s="19"/>
      <c r="Q488" s="19"/>
      <c r="R488" s="19"/>
      <c r="S488" s="176"/>
    </row>
    <row r="489" spans="6:19" x14ac:dyDescent="0.2">
      <c r="F489" s="175"/>
      <c r="G489" s="175"/>
      <c r="H489" s="176"/>
      <c r="I489" s="19"/>
      <c r="J489" s="19"/>
      <c r="K489" s="19"/>
      <c r="L489" s="19"/>
      <c r="M489" s="19"/>
      <c r="N489" s="19"/>
      <c r="O489" s="19"/>
      <c r="P489" s="19"/>
      <c r="Q489" s="19"/>
      <c r="R489" s="19"/>
      <c r="S489" s="176"/>
    </row>
    <row r="490" spans="6:19" x14ac:dyDescent="0.2">
      <c r="F490" s="175"/>
      <c r="G490" s="175"/>
      <c r="H490" s="176"/>
      <c r="I490" s="19"/>
      <c r="J490" s="19"/>
      <c r="K490" s="19"/>
      <c r="L490" s="19"/>
      <c r="M490" s="19"/>
      <c r="N490" s="19"/>
      <c r="O490" s="19"/>
      <c r="P490" s="19"/>
      <c r="Q490" s="19"/>
      <c r="R490" s="19"/>
      <c r="S490" s="176"/>
    </row>
    <row r="491" spans="6:19" x14ac:dyDescent="0.2">
      <c r="F491" s="175"/>
      <c r="G491" s="175"/>
      <c r="H491" s="176"/>
      <c r="I491" s="19"/>
      <c r="J491" s="19"/>
      <c r="K491" s="19"/>
      <c r="L491" s="19"/>
      <c r="M491" s="19"/>
      <c r="N491" s="19"/>
      <c r="O491" s="19"/>
      <c r="P491" s="19"/>
      <c r="Q491" s="19"/>
      <c r="R491" s="19"/>
      <c r="S491" s="176"/>
    </row>
    <row r="492" spans="6:19" x14ac:dyDescent="0.2">
      <c r="F492" s="175"/>
      <c r="G492" s="175"/>
      <c r="H492" s="176"/>
      <c r="I492" s="19"/>
      <c r="J492" s="19"/>
      <c r="K492" s="19"/>
      <c r="L492" s="19"/>
      <c r="M492" s="19"/>
      <c r="N492" s="19"/>
      <c r="O492" s="19"/>
      <c r="P492" s="19"/>
      <c r="Q492" s="19"/>
      <c r="R492" s="19"/>
      <c r="S492" s="176"/>
    </row>
    <row r="493" spans="6:19" x14ac:dyDescent="0.2">
      <c r="F493" s="175"/>
      <c r="G493" s="175"/>
      <c r="H493" s="176"/>
      <c r="I493" s="19"/>
      <c r="J493" s="19"/>
      <c r="K493" s="19"/>
      <c r="L493" s="19"/>
      <c r="M493" s="19"/>
      <c r="N493" s="19"/>
      <c r="O493" s="19"/>
      <c r="P493" s="19"/>
      <c r="Q493" s="19"/>
      <c r="R493" s="19"/>
      <c r="S493" s="176"/>
    </row>
    <row r="494" spans="6:19" x14ac:dyDescent="0.2">
      <c r="F494" s="175"/>
      <c r="G494" s="175"/>
      <c r="H494" s="176"/>
      <c r="I494" s="19"/>
      <c r="J494" s="19"/>
      <c r="K494" s="19"/>
      <c r="L494" s="19"/>
      <c r="M494" s="19"/>
      <c r="N494" s="19"/>
      <c r="O494" s="19"/>
      <c r="P494" s="19"/>
      <c r="Q494" s="19"/>
      <c r="R494" s="19"/>
      <c r="S494" s="176"/>
    </row>
    <row r="495" spans="6:19" x14ac:dyDescent="0.2">
      <c r="F495" s="175"/>
      <c r="G495" s="175"/>
      <c r="H495" s="176"/>
      <c r="I495" s="19"/>
      <c r="J495" s="19"/>
      <c r="K495" s="19"/>
      <c r="L495" s="19"/>
      <c r="M495" s="19"/>
      <c r="N495" s="19"/>
      <c r="O495" s="19"/>
      <c r="P495" s="19"/>
      <c r="Q495" s="19"/>
      <c r="R495" s="19"/>
      <c r="S495" s="176"/>
    </row>
    <row r="496" spans="6:19" x14ac:dyDescent="0.2">
      <c r="F496" s="175"/>
      <c r="G496" s="175"/>
      <c r="H496" s="176"/>
      <c r="I496" s="19"/>
      <c r="J496" s="19"/>
      <c r="K496" s="19"/>
      <c r="L496" s="19"/>
      <c r="M496" s="19"/>
      <c r="N496" s="19"/>
      <c r="O496" s="19"/>
      <c r="P496" s="19"/>
      <c r="Q496" s="19"/>
      <c r="R496" s="19"/>
      <c r="S496" s="176"/>
    </row>
    <row r="497" spans="6:19" x14ac:dyDescent="0.2">
      <c r="F497" s="175"/>
      <c r="G497" s="175"/>
      <c r="H497" s="176"/>
      <c r="I497" s="19"/>
      <c r="J497" s="19"/>
      <c r="K497" s="19"/>
      <c r="L497" s="19"/>
      <c r="M497" s="19"/>
      <c r="N497" s="19"/>
      <c r="O497" s="19"/>
      <c r="P497" s="19"/>
      <c r="Q497" s="19"/>
      <c r="R497" s="19"/>
      <c r="S497" s="176"/>
    </row>
    <row r="498" spans="6:19" x14ac:dyDescent="0.2">
      <c r="F498" s="175"/>
      <c r="G498" s="175"/>
      <c r="H498" s="176"/>
      <c r="I498" s="19"/>
      <c r="J498" s="19"/>
      <c r="K498" s="19"/>
      <c r="L498" s="19"/>
      <c r="M498" s="19"/>
      <c r="N498" s="19"/>
      <c r="O498" s="19"/>
      <c r="P498" s="19"/>
      <c r="Q498" s="19"/>
      <c r="R498" s="19"/>
      <c r="S498" s="176"/>
    </row>
    <row r="499" spans="6:19" x14ac:dyDescent="0.2">
      <c r="F499" s="175"/>
      <c r="G499" s="175"/>
      <c r="H499" s="176"/>
      <c r="I499" s="19"/>
      <c r="J499" s="19"/>
      <c r="K499" s="19"/>
      <c r="L499" s="19"/>
      <c r="M499" s="19"/>
      <c r="N499" s="19"/>
      <c r="O499" s="19"/>
      <c r="P499" s="19"/>
      <c r="Q499" s="19"/>
      <c r="R499" s="19"/>
      <c r="S499" s="176"/>
    </row>
    <row r="500" spans="6:19" x14ac:dyDescent="0.2">
      <c r="F500" s="175"/>
      <c r="G500" s="175"/>
      <c r="H500" s="176"/>
      <c r="I500" s="19"/>
      <c r="J500" s="19"/>
      <c r="K500" s="19"/>
      <c r="L500" s="19"/>
      <c r="M500" s="19"/>
      <c r="N500" s="19"/>
      <c r="O500" s="19"/>
      <c r="P500" s="19"/>
      <c r="Q500" s="19"/>
      <c r="R500" s="19"/>
      <c r="S500" s="176"/>
    </row>
    <row r="501" spans="6:19" x14ac:dyDescent="0.2">
      <c r="F501" s="175"/>
      <c r="G501" s="175"/>
      <c r="H501" s="176"/>
      <c r="I501" s="19"/>
      <c r="J501" s="19"/>
      <c r="K501" s="19"/>
      <c r="L501" s="19"/>
      <c r="M501" s="19"/>
      <c r="N501" s="19"/>
      <c r="O501" s="19"/>
      <c r="P501" s="19"/>
      <c r="Q501" s="19"/>
      <c r="R501" s="19"/>
      <c r="S501" s="176"/>
    </row>
    <row r="502" spans="6:19" x14ac:dyDescent="0.2">
      <c r="F502" s="175"/>
      <c r="G502" s="175"/>
      <c r="H502" s="176"/>
      <c r="I502" s="19"/>
      <c r="J502" s="19"/>
      <c r="K502" s="19"/>
      <c r="L502" s="19"/>
      <c r="M502" s="19"/>
      <c r="N502" s="19"/>
      <c r="O502" s="19"/>
      <c r="P502" s="19"/>
      <c r="Q502" s="19"/>
      <c r="R502" s="19"/>
      <c r="S502" s="176"/>
    </row>
    <row r="503" spans="6:19" x14ac:dyDescent="0.2">
      <c r="F503" s="175"/>
      <c r="G503" s="175"/>
      <c r="H503" s="176"/>
      <c r="I503" s="19"/>
      <c r="J503" s="19"/>
      <c r="K503" s="19"/>
      <c r="L503" s="19"/>
      <c r="M503" s="19"/>
      <c r="N503" s="19"/>
      <c r="O503" s="19"/>
      <c r="P503" s="19"/>
      <c r="Q503" s="19"/>
      <c r="R503" s="19"/>
      <c r="S503" s="176"/>
    </row>
    <row r="504" spans="6:19" x14ac:dyDescent="0.2">
      <c r="F504" s="175"/>
      <c r="G504" s="175"/>
      <c r="H504" s="176"/>
      <c r="I504" s="19"/>
      <c r="J504" s="19"/>
      <c r="K504" s="19"/>
      <c r="L504" s="19"/>
      <c r="M504" s="19"/>
      <c r="N504" s="19"/>
      <c r="O504" s="19"/>
      <c r="P504" s="19"/>
      <c r="Q504" s="19"/>
      <c r="R504" s="19"/>
      <c r="S504" s="176"/>
    </row>
    <row r="505" spans="6:19" x14ac:dyDescent="0.2">
      <c r="F505" s="175"/>
      <c r="G505" s="175"/>
      <c r="H505" s="176"/>
      <c r="I505" s="19"/>
      <c r="J505" s="19"/>
      <c r="K505" s="19"/>
      <c r="L505" s="19"/>
      <c r="M505" s="19"/>
      <c r="N505" s="19"/>
      <c r="O505" s="19"/>
      <c r="P505" s="19"/>
      <c r="Q505" s="19"/>
      <c r="R505" s="19"/>
      <c r="S505" s="176"/>
    </row>
    <row r="506" spans="6:19" x14ac:dyDescent="0.2">
      <c r="F506" s="175"/>
      <c r="G506" s="175"/>
      <c r="H506" s="176"/>
      <c r="I506" s="19"/>
      <c r="J506" s="19"/>
      <c r="K506" s="19"/>
      <c r="L506" s="19"/>
      <c r="M506" s="19"/>
      <c r="N506" s="19"/>
      <c r="O506" s="19"/>
      <c r="P506" s="19"/>
      <c r="Q506" s="19"/>
      <c r="R506" s="19"/>
      <c r="S506" s="176"/>
    </row>
    <row r="507" spans="6:19" x14ac:dyDescent="0.2">
      <c r="F507" s="175"/>
      <c r="G507" s="175"/>
      <c r="H507" s="176"/>
      <c r="I507" s="19"/>
      <c r="J507" s="19"/>
      <c r="K507" s="19"/>
      <c r="L507" s="19"/>
      <c r="M507" s="19"/>
      <c r="N507" s="19"/>
      <c r="O507" s="19"/>
      <c r="P507" s="19"/>
      <c r="Q507" s="19"/>
      <c r="R507" s="19"/>
      <c r="S507" s="176"/>
    </row>
    <row r="508" spans="6:19" x14ac:dyDescent="0.2">
      <c r="F508" s="175"/>
      <c r="G508" s="175"/>
      <c r="H508" s="176"/>
      <c r="I508" s="19"/>
      <c r="J508" s="19"/>
      <c r="K508" s="19"/>
      <c r="L508" s="19"/>
      <c r="M508" s="19"/>
      <c r="N508" s="19"/>
      <c r="O508" s="19"/>
      <c r="P508" s="19"/>
      <c r="Q508" s="19"/>
      <c r="R508" s="19"/>
      <c r="S508" s="176"/>
    </row>
    <row r="509" spans="6:19" x14ac:dyDescent="0.2">
      <c r="F509" s="175"/>
      <c r="G509" s="175"/>
      <c r="H509" s="176"/>
      <c r="I509" s="19"/>
      <c r="J509" s="19"/>
      <c r="K509" s="19"/>
      <c r="L509" s="19"/>
      <c r="M509" s="19"/>
      <c r="N509" s="19"/>
      <c r="O509" s="19"/>
      <c r="P509" s="19"/>
      <c r="Q509" s="19"/>
      <c r="R509" s="19"/>
      <c r="S509" s="176"/>
    </row>
    <row r="510" spans="6:19" x14ac:dyDescent="0.2">
      <c r="F510" s="175"/>
      <c r="G510" s="175"/>
      <c r="H510" s="176"/>
      <c r="I510" s="19"/>
      <c r="J510" s="19"/>
      <c r="K510" s="19"/>
      <c r="L510" s="19"/>
      <c r="M510" s="19"/>
      <c r="N510" s="19"/>
      <c r="O510" s="19"/>
      <c r="P510" s="19"/>
      <c r="Q510" s="19"/>
      <c r="R510" s="19"/>
      <c r="S510" s="176"/>
    </row>
    <row r="511" spans="6:19" x14ac:dyDescent="0.2">
      <c r="F511" s="175"/>
      <c r="G511" s="175"/>
      <c r="H511" s="176"/>
      <c r="I511" s="19"/>
      <c r="J511" s="19"/>
      <c r="K511" s="19"/>
      <c r="L511" s="19"/>
      <c r="M511" s="19"/>
      <c r="N511" s="19"/>
      <c r="O511" s="19"/>
      <c r="P511" s="19"/>
      <c r="Q511" s="19"/>
      <c r="R511" s="19"/>
      <c r="S511" s="176"/>
    </row>
    <row r="512" spans="6:19" x14ac:dyDescent="0.2">
      <c r="F512" s="175"/>
      <c r="G512" s="175"/>
      <c r="H512" s="176"/>
      <c r="I512" s="19"/>
      <c r="J512" s="19"/>
      <c r="K512" s="19"/>
      <c r="L512" s="19"/>
      <c r="M512" s="19"/>
      <c r="N512" s="19"/>
      <c r="O512" s="19"/>
      <c r="P512" s="19"/>
      <c r="Q512" s="19"/>
      <c r="R512" s="19"/>
      <c r="S512" s="176"/>
    </row>
    <row r="513" spans="6:19" x14ac:dyDescent="0.2">
      <c r="F513" s="175"/>
      <c r="G513" s="175"/>
      <c r="H513" s="176"/>
      <c r="I513" s="19"/>
      <c r="J513" s="19"/>
      <c r="K513" s="19"/>
      <c r="L513" s="19"/>
      <c r="M513" s="19"/>
      <c r="N513" s="19"/>
      <c r="O513" s="19"/>
      <c r="P513" s="19"/>
      <c r="Q513" s="19"/>
      <c r="R513" s="19"/>
      <c r="S513" s="176"/>
    </row>
    <row r="514" spans="6:19" x14ac:dyDescent="0.2">
      <c r="F514" s="175"/>
      <c r="G514" s="175"/>
      <c r="H514" s="176"/>
      <c r="I514" s="19"/>
      <c r="J514" s="19"/>
      <c r="K514" s="19"/>
      <c r="L514" s="19"/>
      <c r="M514" s="19"/>
      <c r="N514" s="19"/>
      <c r="O514" s="19"/>
      <c r="P514" s="19"/>
      <c r="Q514" s="19"/>
      <c r="R514" s="19"/>
      <c r="S514" s="176"/>
    </row>
    <row r="515" spans="6:19" x14ac:dyDescent="0.2">
      <c r="F515" s="175"/>
      <c r="G515" s="175"/>
      <c r="H515" s="176"/>
      <c r="I515" s="19"/>
      <c r="J515" s="19"/>
      <c r="K515" s="19"/>
      <c r="L515" s="19"/>
      <c r="M515" s="19"/>
      <c r="N515" s="19"/>
      <c r="O515" s="19"/>
      <c r="P515" s="19"/>
      <c r="Q515" s="19"/>
      <c r="R515" s="19"/>
      <c r="S515" s="176"/>
    </row>
    <row r="516" spans="6:19" x14ac:dyDescent="0.2">
      <c r="F516" s="175"/>
      <c r="G516" s="175"/>
      <c r="H516" s="176"/>
      <c r="I516" s="19"/>
      <c r="J516" s="19"/>
      <c r="K516" s="19"/>
      <c r="L516" s="19"/>
      <c r="M516" s="19"/>
      <c r="N516" s="19"/>
      <c r="O516" s="19"/>
      <c r="P516" s="19"/>
      <c r="Q516" s="19"/>
      <c r="R516" s="19"/>
      <c r="S516" s="176"/>
    </row>
    <row r="517" spans="6:19" x14ac:dyDescent="0.2">
      <c r="F517" s="175"/>
      <c r="G517" s="175"/>
      <c r="H517" s="176"/>
      <c r="I517" s="19"/>
      <c r="J517" s="19"/>
      <c r="K517" s="19"/>
      <c r="L517" s="19"/>
      <c r="M517" s="19"/>
      <c r="N517" s="19"/>
      <c r="O517" s="19"/>
      <c r="P517" s="19"/>
      <c r="Q517" s="19"/>
      <c r="R517" s="19"/>
      <c r="S517" s="176"/>
    </row>
    <row r="518" spans="6:19" x14ac:dyDescent="0.2">
      <c r="F518" s="175"/>
      <c r="G518" s="175"/>
      <c r="H518" s="176"/>
      <c r="I518" s="19"/>
      <c r="J518" s="19"/>
      <c r="K518" s="19"/>
      <c r="L518" s="19"/>
      <c r="M518" s="19"/>
      <c r="N518" s="19"/>
      <c r="O518" s="19"/>
      <c r="P518" s="19"/>
      <c r="Q518" s="19"/>
      <c r="R518" s="19"/>
      <c r="S518" s="176"/>
    </row>
    <row r="519" spans="6:19" x14ac:dyDescent="0.2">
      <c r="F519" s="175"/>
      <c r="G519" s="175"/>
      <c r="H519" s="176"/>
      <c r="I519" s="19"/>
      <c r="J519" s="19"/>
      <c r="K519" s="19"/>
      <c r="L519" s="19"/>
      <c r="M519" s="19"/>
      <c r="N519" s="19"/>
      <c r="O519" s="19"/>
      <c r="P519" s="19"/>
      <c r="Q519" s="19"/>
      <c r="R519" s="19"/>
      <c r="S519" s="176"/>
    </row>
    <row r="520" spans="6:19" x14ac:dyDescent="0.2">
      <c r="F520" s="175"/>
      <c r="G520" s="175"/>
      <c r="H520" s="176"/>
      <c r="I520" s="19"/>
      <c r="J520" s="19"/>
      <c r="K520" s="19"/>
      <c r="L520" s="19"/>
      <c r="M520" s="19"/>
      <c r="N520" s="19"/>
      <c r="O520" s="19"/>
      <c r="P520" s="19"/>
      <c r="Q520" s="19"/>
      <c r="R520" s="19"/>
      <c r="S520" s="176"/>
    </row>
    <row r="521" spans="6:19" x14ac:dyDescent="0.2">
      <c r="F521" s="175"/>
      <c r="G521" s="175"/>
      <c r="H521" s="176"/>
      <c r="I521" s="19"/>
      <c r="J521" s="19"/>
      <c r="K521" s="19"/>
      <c r="L521" s="19"/>
      <c r="M521" s="19"/>
      <c r="N521" s="19"/>
      <c r="O521" s="19"/>
      <c r="P521" s="19"/>
      <c r="Q521" s="19"/>
      <c r="R521" s="19"/>
      <c r="S521" s="176"/>
    </row>
    <row r="522" spans="6:19" x14ac:dyDescent="0.2">
      <c r="F522" s="175"/>
      <c r="G522" s="175"/>
      <c r="H522" s="176"/>
      <c r="I522" s="19"/>
      <c r="J522" s="19"/>
      <c r="K522" s="19"/>
      <c r="L522" s="19"/>
      <c r="M522" s="19"/>
      <c r="N522" s="19"/>
      <c r="O522" s="19"/>
      <c r="P522" s="19"/>
      <c r="Q522" s="19"/>
      <c r="R522" s="19"/>
      <c r="S522" s="176"/>
    </row>
    <row r="523" spans="6:19" x14ac:dyDescent="0.2">
      <c r="F523" s="175"/>
      <c r="G523" s="175"/>
      <c r="H523" s="176"/>
      <c r="I523" s="19"/>
      <c r="J523" s="19"/>
      <c r="K523" s="19"/>
      <c r="L523" s="19"/>
      <c r="M523" s="19"/>
      <c r="N523" s="19"/>
      <c r="O523" s="19"/>
      <c r="P523" s="19"/>
      <c r="Q523" s="19"/>
      <c r="R523" s="19"/>
      <c r="S523" s="176"/>
    </row>
    <row r="524" spans="6:19" x14ac:dyDescent="0.2">
      <c r="F524" s="175"/>
      <c r="G524" s="175"/>
      <c r="H524" s="176"/>
      <c r="I524" s="19"/>
      <c r="J524" s="19"/>
      <c r="K524" s="19"/>
      <c r="L524" s="19"/>
      <c r="M524" s="19"/>
      <c r="N524" s="19"/>
      <c r="O524" s="19"/>
      <c r="P524" s="19"/>
      <c r="Q524" s="19"/>
      <c r="R524" s="19"/>
      <c r="S524" s="176"/>
    </row>
    <row r="525" spans="6:19" x14ac:dyDescent="0.2">
      <c r="F525" s="175"/>
      <c r="G525" s="175"/>
      <c r="H525" s="176"/>
      <c r="I525" s="19"/>
      <c r="J525" s="19"/>
      <c r="K525" s="19"/>
      <c r="L525" s="19"/>
      <c r="M525" s="19"/>
      <c r="N525" s="19"/>
      <c r="O525" s="19"/>
      <c r="P525" s="19"/>
      <c r="Q525" s="19"/>
      <c r="R525" s="19"/>
      <c r="S525" s="176"/>
    </row>
    <row r="526" spans="6:19" x14ac:dyDescent="0.2">
      <c r="F526" s="175"/>
      <c r="G526" s="175"/>
      <c r="H526" s="176"/>
      <c r="I526" s="19"/>
      <c r="J526" s="19"/>
      <c r="K526" s="19"/>
      <c r="L526" s="19"/>
      <c r="M526" s="19"/>
      <c r="N526" s="19"/>
      <c r="O526" s="19"/>
      <c r="P526" s="19"/>
      <c r="Q526" s="19"/>
      <c r="R526" s="19"/>
      <c r="S526" s="176"/>
    </row>
    <row r="527" spans="6:19" x14ac:dyDescent="0.2">
      <c r="F527" s="175"/>
      <c r="G527" s="175"/>
      <c r="H527" s="176"/>
      <c r="I527" s="19"/>
      <c r="J527" s="19"/>
      <c r="K527" s="19"/>
      <c r="L527" s="19"/>
      <c r="M527" s="19"/>
      <c r="N527" s="19"/>
      <c r="O527" s="19"/>
      <c r="P527" s="19"/>
      <c r="Q527" s="19"/>
      <c r="R527" s="19"/>
      <c r="S527" s="176"/>
    </row>
    <row r="528" spans="6:19" x14ac:dyDescent="0.2">
      <c r="F528" s="175"/>
      <c r="G528" s="175"/>
      <c r="H528" s="176"/>
      <c r="I528" s="19"/>
      <c r="J528" s="19"/>
      <c r="K528" s="19"/>
      <c r="L528" s="19"/>
      <c r="M528" s="19"/>
      <c r="N528" s="19"/>
      <c r="O528" s="19"/>
      <c r="P528" s="19"/>
      <c r="Q528" s="19"/>
      <c r="R528" s="19"/>
      <c r="S528" s="176"/>
    </row>
    <row r="529" spans="6:19" x14ac:dyDescent="0.2">
      <c r="F529" s="175"/>
      <c r="G529" s="175"/>
      <c r="H529" s="176"/>
      <c r="I529" s="19"/>
      <c r="J529" s="19"/>
      <c r="K529" s="19"/>
      <c r="L529" s="19"/>
      <c r="M529" s="19"/>
      <c r="N529" s="19"/>
      <c r="O529" s="19"/>
      <c r="P529" s="19"/>
      <c r="Q529" s="19"/>
      <c r="R529" s="19"/>
      <c r="S529" s="176"/>
    </row>
    <row r="530" spans="6:19" x14ac:dyDescent="0.2">
      <c r="F530" s="175"/>
      <c r="G530" s="175"/>
      <c r="H530" s="176"/>
      <c r="I530" s="19"/>
      <c r="J530" s="19"/>
      <c r="K530" s="19"/>
      <c r="L530" s="19"/>
      <c r="M530" s="19"/>
      <c r="N530" s="19"/>
      <c r="O530" s="19"/>
      <c r="P530" s="19"/>
      <c r="Q530" s="19"/>
      <c r="R530" s="19"/>
      <c r="S530" s="176"/>
    </row>
    <row r="531" spans="6:19" x14ac:dyDescent="0.2">
      <c r="F531" s="175"/>
      <c r="G531" s="175"/>
      <c r="H531" s="176"/>
      <c r="I531" s="19"/>
      <c r="J531" s="19"/>
      <c r="K531" s="19"/>
      <c r="L531" s="19"/>
      <c r="M531" s="19"/>
      <c r="N531" s="19"/>
      <c r="O531" s="19"/>
      <c r="P531" s="19"/>
      <c r="Q531" s="19"/>
      <c r="R531" s="19"/>
      <c r="S531" s="176"/>
    </row>
    <row r="532" spans="6:19" x14ac:dyDescent="0.2">
      <c r="F532" s="175"/>
      <c r="G532" s="175"/>
      <c r="H532" s="176"/>
      <c r="I532" s="19"/>
      <c r="J532" s="19"/>
      <c r="K532" s="19"/>
      <c r="L532" s="19"/>
      <c r="M532" s="19"/>
      <c r="N532" s="19"/>
      <c r="O532" s="19"/>
      <c r="P532" s="19"/>
      <c r="Q532" s="19"/>
      <c r="R532" s="19"/>
      <c r="S532" s="176"/>
    </row>
    <row r="533" spans="6:19" x14ac:dyDescent="0.2">
      <c r="F533" s="175"/>
      <c r="G533" s="175"/>
      <c r="H533" s="176"/>
      <c r="I533" s="19"/>
      <c r="J533" s="19"/>
      <c r="K533" s="19"/>
      <c r="L533" s="19"/>
      <c r="M533" s="19"/>
      <c r="N533" s="19"/>
      <c r="O533" s="19"/>
      <c r="P533" s="19"/>
      <c r="Q533" s="19"/>
      <c r="R533" s="19"/>
      <c r="S533" s="176"/>
    </row>
    <row r="534" spans="6:19" x14ac:dyDescent="0.2">
      <c r="F534" s="175"/>
      <c r="G534" s="175"/>
      <c r="H534" s="176"/>
      <c r="I534" s="19"/>
      <c r="J534" s="19"/>
      <c r="K534" s="19"/>
      <c r="L534" s="19"/>
      <c r="M534" s="19"/>
      <c r="N534" s="19"/>
      <c r="O534" s="19"/>
      <c r="P534" s="19"/>
      <c r="Q534" s="19"/>
      <c r="R534" s="19"/>
      <c r="S534" s="176"/>
    </row>
    <row r="535" spans="6:19" x14ac:dyDescent="0.2">
      <c r="F535" s="175"/>
      <c r="G535" s="175"/>
      <c r="H535" s="176"/>
      <c r="I535" s="19"/>
      <c r="J535" s="19"/>
      <c r="K535" s="19"/>
      <c r="L535" s="19"/>
      <c r="M535" s="19"/>
      <c r="N535" s="19"/>
      <c r="O535" s="19"/>
      <c r="P535" s="19"/>
      <c r="Q535" s="19"/>
      <c r="R535" s="19"/>
      <c r="S535" s="176"/>
    </row>
    <row r="536" spans="6:19" x14ac:dyDescent="0.2">
      <c r="F536" s="175"/>
      <c r="G536" s="175"/>
      <c r="H536" s="176"/>
      <c r="I536" s="19"/>
      <c r="J536" s="19"/>
      <c r="K536" s="19"/>
      <c r="L536" s="19"/>
      <c r="M536" s="19"/>
      <c r="N536" s="19"/>
      <c r="O536" s="19"/>
      <c r="P536" s="19"/>
      <c r="Q536" s="19"/>
      <c r="R536" s="19"/>
      <c r="S536" s="176"/>
    </row>
    <row r="537" spans="6:19" x14ac:dyDescent="0.2">
      <c r="F537" s="175"/>
      <c r="G537" s="175"/>
      <c r="H537" s="176"/>
      <c r="I537" s="19"/>
      <c r="J537" s="19"/>
      <c r="K537" s="19"/>
      <c r="L537" s="19"/>
      <c r="M537" s="19"/>
      <c r="N537" s="19"/>
      <c r="O537" s="19"/>
      <c r="P537" s="19"/>
      <c r="Q537" s="19"/>
      <c r="R537" s="19"/>
      <c r="S537" s="176"/>
    </row>
    <row r="538" spans="6:19" x14ac:dyDescent="0.2">
      <c r="F538" s="175"/>
      <c r="G538" s="175"/>
      <c r="H538" s="176"/>
      <c r="I538" s="19"/>
      <c r="J538" s="19"/>
      <c r="K538" s="19"/>
      <c r="L538" s="19"/>
      <c r="M538" s="19"/>
      <c r="N538" s="19"/>
      <c r="O538" s="19"/>
      <c r="P538" s="19"/>
      <c r="Q538" s="19"/>
      <c r="R538" s="19"/>
      <c r="S538" s="176"/>
    </row>
    <row r="539" spans="6:19" x14ac:dyDescent="0.2">
      <c r="F539" s="175"/>
      <c r="G539" s="175"/>
      <c r="H539" s="176"/>
      <c r="I539" s="19"/>
      <c r="J539" s="19"/>
      <c r="K539" s="19"/>
      <c r="L539" s="19"/>
      <c r="M539" s="19"/>
      <c r="N539" s="19"/>
      <c r="O539" s="19"/>
      <c r="P539" s="19"/>
      <c r="Q539" s="19"/>
      <c r="R539" s="19"/>
      <c r="S539" s="176"/>
    </row>
    <row r="540" spans="6:19" x14ac:dyDescent="0.2">
      <c r="F540" s="175"/>
      <c r="G540" s="175"/>
      <c r="H540" s="176"/>
      <c r="I540" s="19"/>
      <c r="J540" s="19"/>
      <c r="K540" s="19"/>
      <c r="L540" s="19"/>
      <c r="M540" s="19"/>
      <c r="N540" s="19"/>
      <c r="O540" s="19"/>
      <c r="P540" s="19"/>
      <c r="Q540" s="19"/>
      <c r="R540" s="19"/>
      <c r="S540" s="176"/>
    </row>
    <row r="541" spans="6:19" x14ac:dyDescent="0.2">
      <c r="F541" s="175"/>
      <c r="G541" s="175"/>
      <c r="H541" s="176"/>
      <c r="I541" s="19"/>
      <c r="J541" s="19"/>
      <c r="K541" s="19"/>
      <c r="L541" s="19"/>
      <c r="M541" s="19"/>
      <c r="N541" s="19"/>
      <c r="O541" s="19"/>
      <c r="P541" s="19"/>
      <c r="Q541" s="19"/>
      <c r="R541" s="19"/>
      <c r="S541" s="176"/>
    </row>
    <row r="542" spans="6:19" x14ac:dyDescent="0.2">
      <c r="F542" s="175"/>
      <c r="G542" s="175"/>
      <c r="H542" s="176"/>
      <c r="I542" s="19"/>
      <c r="J542" s="19"/>
      <c r="K542" s="19"/>
      <c r="L542" s="19"/>
      <c r="M542" s="19"/>
      <c r="N542" s="19"/>
      <c r="O542" s="19"/>
      <c r="P542" s="19"/>
      <c r="Q542" s="19"/>
      <c r="R542" s="19"/>
      <c r="S542" s="176"/>
    </row>
    <row r="543" spans="6:19" x14ac:dyDescent="0.2">
      <c r="F543" s="175"/>
      <c r="G543" s="175"/>
      <c r="H543" s="176"/>
      <c r="I543" s="19"/>
      <c r="J543" s="19"/>
      <c r="K543" s="19"/>
      <c r="L543" s="19"/>
      <c r="M543" s="19"/>
      <c r="N543" s="19"/>
      <c r="O543" s="19"/>
      <c r="P543" s="19"/>
      <c r="Q543" s="19"/>
      <c r="R543" s="19"/>
      <c r="S543" s="176"/>
    </row>
    <row r="544" spans="6:19" x14ac:dyDescent="0.2">
      <c r="F544" s="175"/>
      <c r="G544" s="175"/>
      <c r="H544" s="176"/>
      <c r="I544" s="19"/>
      <c r="J544" s="19"/>
      <c r="K544" s="19"/>
      <c r="L544" s="19"/>
      <c r="M544" s="19"/>
      <c r="N544" s="19"/>
      <c r="O544" s="19"/>
      <c r="P544" s="19"/>
      <c r="Q544" s="19"/>
      <c r="R544" s="19"/>
      <c r="S544" s="176"/>
    </row>
    <row r="545" spans="6:19" x14ac:dyDescent="0.2">
      <c r="F545" s="175"/>
      <c r="G545" s="175"/>
      <c r="H545" s="176"/>
      <c r="I545" s="19"/>
      <c r="J545" s="19"/>
      <c r="K545" s="19"/>
      <c r="L545" s="19"/>
      <c r="M545" s="19"/>
      <c r="N545" s="19"/>
      <c r="O545" s="19"/>
      <c r="P545" s="19"/>
      <c r="Q545" s="19"/>
      <c r="R545" s="19"/>
      <c r="S545" s="176"/>
    </row>
    <row r="546" spans="6:19" x14ac:dyDescent="0.2">
      <c r="F546" s="175"/>
      <c r="G546" s="175"/>
      <c r="H546" s="176"/>
      <c r="I546" s="19"/>
      <c r="J546" s="19"/>
      <c r="K546" s="19"/>
      <c r="L546" s="19"/>
      <c r="M546" s="19"/>
      <c r="N546" s="19"/>
      <c r="O546" s="19"/>
      <c r="P546" s="19"/>
      <c r="Q546" s="19"/>
      <c r="R546" s="19"/>
      <c r="S546" s="176"/>
    </row>
    <row r="547" spans="6:19" x14ac:dyDescent="0.2">
      <c r="F547" s="175"/>
      <c r="G547" s="175"/>
      <c r="H547" s="176"/>
      <c r="I547" s="19"/>
      <c r="J547" s="19"/>
      <c r="K547" s="19"/>
      <c r="L547" s="19"/>
      <c r="M547" s="19"/>
      <c r="N547" s="19"/>
      <c r="O547" s="19"/>
      <c r="P547" s="19"/>
      <c r="Q547" s="19"/>
      <c r="R547" s="19"/>
      <c r="S547" s="176"/>
    </row>
    <row r="548" spans="6:19" x14ac:dyDescent="0.2">
      <c r="F548" s="175"/>
      <c r="G548" s="175"/>
      <c r="H548" s="176"/>
      <c r="I548" s="19"/>
      <c r="J548" s="19"/>
      <c r="K548" s="19"/>
      <c r="L548" s="19"/>
      <c r="M548" s="19"/>
      <c r="N548" s="19"/>
      <c r="O548" s="19"/>
      <c r="P548" s="19"/>
      <c r="Q548" s="19"/>
      <c r="R548" s="19"/>
      <c r="S548" s="176"/>
    </row>
    <row r="549" spans="6:19" x14ac:dyDescent="0.2">
      <c r="F549" s="175"/>
      <c r="G549" s="175"/>
      <c r="H549" s="176"/>
      <c r="I549" s="19"/>
      <c r="J549" s="19"/>
      <c r="K549" s="19"/>
      <c r="L549" s="19"/>
      <c r="M549" s="19"/>
      <c r="N549" s="19"/>
      <c r="O549" s="19"/>
      <c r="P549" s="19"/>
      <c r="Q549" s="19"/>
      <c r="R549" s="19"/>
      <c r="S549" s="176"/>
    </row>
    <row r="550" spans="6:19" x14ac:dyDescent="0.2">
      <c r="F550" s="175"/>
      <c r="G550" s="175"/>
      <c r="H550" s="176"/>
      <c r="I550" s="19"/>
      <c r="J550" s="19"/>
      <c r="K550" s="19"/>
      <c r="L550" s="19"/>
      <c r="M550" s="19"/>
      <c r="N550" s="19"/>
      <c r="O550" s="19"/>
      <c r="P550" s="19"/>
      <c r="Q550" s="19"/>
      <c r="R550" s="19"/>
      <c r="S550" s="176"/>
    </row>
    <row r="551" spans="6:19" x14ac:dyDescent="0.2">
      <c r="F551" s="175"/>
      <c r="G551" s="175"/>
      <c r="H551" s="176"/>
      <c r="I551" s="19"/>
      <c r="J551" s="19"/>
      <c r="K551" s="19"/>
      <c r="L551" s="19"/>
      <c r="M551" s="19"/>
      <c r="N551" s="19"/>
      <c r="O551" s="19"/>
      <c r="P551" s="19"/>
      <c r="Q551" s="19"/>
      <c r="R551" s="19"/>
      <c r="S551" s="176"/>
    </row>
    <row r="552" spans="6:19" x14ac:dyDescent="0.2">
      <c r="F552" s="175"/>
      <c r="G552" s="175"/>
      <c r="H552" s="176"/>
      <c r="I552" s="19"/>
      <c r="J552" s="19"/>
      <c r="K552" s="19"/>
      <c r="L552" s="19"/>
      <c r="M552" s="19"/>
      <c r="N552" s="19"/>
      <c r="O552" s="19"/>
      <c r="P552" s="19"/>
      <c r="Q552" s="19"/>
      <c r="R552" s="19"/>
      <c r="S552" s="176"/>
    </row>
    <row r="553" spans="6:19" x14ac:dyDescent="0.2">
      <c r="F553" s="175"/>
      <c r="G553" s="175"/>
      <c r="H553" s="176"/>
      <c r="I553" s="19"/>
      <c r="J553" s="19"/>
      <c r="K553" s="19"/>
      <c r="L553" s="19"/>
      <c r="M553" s="19"/>
      <c r="N553" s="19"/>
      <c r="O553" s="19"/>
      <c r="P553" s="19"/>
      <c r="Q553" s="19"/>
      <c r="R553" s="19"/>
      <c r="S553" s="176"/>
    </row>
    <row r="554" spans="6:19" x14ac:dyDescent="0.2">
      <c r="F554" s="175"/>
      <c r="G554" s="175"/>
      <c r="H554" s="176"/>
      <c r="I554" s="19"/>
      <c r="J554" s="19"/>
      <c r="K554" s="19"/>
      <c r="L554" s="19"/>
      <c r="M554" s="19"/>
      <c r="N554" s="19"/>
      <c r="O554" s="19"/>
      <c r="P554" s="19"/>
      <c r="Q554" s="19"/>
      <c r="R554" s="19"/>
      <c r="S554" s="176"/>
    </row>
    <row r="555" spans="6:19" x14ac:dyDescent="0.2">
      <c r="F555" s="175"/>
      <c r="G555" s="175"/>
      <c r="H555" s="176"/>
      <c r="I555" s="19"/>
      <c r="J555" s="19"/>
      <c r="K555" s="19"/>
      <c r="L555" s="19"/>
      <c r="M555" s="19"/>
      <c r="N555" s="19"/>
      <c r="O555" s="19"/>
      <c r="P555" s="19"/>
      <c r="Q555" s="19"/>
      <c r="R555" s="19"/>
      <c r="S555" s="176"/>
    </row>
    <row r="556" spans="6:19" x14ac:dyDescent="0.2">
      <c r="F556" s="175"/>
      <c r="G556" s="175"/>
      <c r="H556" s="176"/>
      <c r="I556" s="19"/>
      <c r="J556" s="19"/>
      <c r="K556" s="19"/>
      <c r="L556" s="19"/>
      <c r="M556" s="19"/>
      <c r="N556" s="19"/>
      <c r="O556" s="19"/>
      <c r="P556" s="19"/>
      <c r="Q556" s="19"/>
      <c r="R556" s="19"/>
      <c r="S556" s="176"/>
    </row>
    <row r="557" spans="6:19" x14ac:dyDescent="0.2">
      <c r="F557" s="175"/>
      <c r="G557" s="175"/>
      <c r="H557" s="176"/>
      <c r="I557" s="19"/>
      <c r="J557" s="19"/>
      <c r="K557" s="19"/>
      <c r="L557" s="19"/>
      <c r="M557" s="19"/>
      <c r="N557" s="19"/>
      <c r="O557" s="19"/>
      <c r="P557" s="19"/>
      <c r="Q557" s="19"/>
      <c r="R557" s="19"/>
      <c r="S557" s="176"/>
    </row>
    <row r="558" spans="6:19" x14ac:dyDescent="0.2">
      <c r="F558" s="175"/>
      <c r="G558" s="175"/>
      <c r="H558" s="176"/>
      <c r="I558" s="19"/>
      <c r="J558" s="19"/>
      <c r="K558" s="19"/>
      <c r="L558" s="19"/>
      <c r="M558" s="19"/>
      <c r="N558" s="19"/>
      <c r="O558" s="19"/>
      <c r="P558" s="19"/>
      <c r="Q558" s="19"/>
      <c r="R558" s="19"/>
      <c r="S558" s="176"/>
    </row>
    <row r="559" spans="6:19" x14ac:dyDescent="0.2">
      <c r="F559" s="175"/>
      <c r="G559" s="175"/>
      <c r="H559" s="176"/>
      <c r="I559" s="19"/>
      <c r="J559" s="19"/>
      <c r="K559" s="19"/>
      <c r="L559" s="19"/>
      <c r="M559" s="19"/>
      <c r="N559" s="19"/>
      <c r="O559" s="19"/>
      <c r="P559" s="19"/>
      <c r="Q559" s="19"/>
      <c r="R559" s="19"/>
      <c r="S559" s="176"/>
    </row>
    <row r="560" spans="6:19" x14ac:dyDescent="0.2">
      <c r="F560" s="175"/>
      <c r="G560" s="175"/>
      <c r="H560" s="176"/>
      <c r="I560" s="19"/>
      <c r="J560" s="19"/>
      <c r="K560" s="19"/>
      <c r="L560" s="19"/>
      <c r="M560" s="19"/>
      <c r="N560" s="19"/>
      <c r="O560" s="19"/>
      <c r="P560" s="19"/>
      <c r="Q560" s="19"/>
      <c r="R560" s="19"/>
      <c r="S560" s="176"/>
    </row>
    <row r="561" spans="6:19" x14ac:dyDescent="0.2">
      <c r="F561" s="175"/>
      <c r="G561" s="175"/>
      <c r="H561" s="176"/>
      <c r="I561" s="19"/>
      <c r="J561" s="19"/>
      <c r="K561" s="19"/>
      <c r="L561" s="19"/>
      <c r="M561" s="19"/>
      <c r="N561" s="19"/>
      <c r="O561" s="19"/>
      <c r="P561" s="19"/>
      <c r="Q561" s="19"/>
      <c r="R561" s="19"/>
      <c r="S561" s="176"/>
    </row>
    <row r="562" spans="6:19" x14ac:dyDescent="0.2">
      <c r="F562" s="175"/>
      <c r="G562" s="175"/>
      <c r="H562" s="176"/>
      <c r="I562" s="19"/>
      <c r="J562" s="19"/>
      <c r="K562" s="19"/>
      <c r="L562" s="19"/>
      <c r="M562" s="19"/>
      <c r="N562" s="19"/>
      <c r="O562" s="19"/>
      <c r="P562" s="19"/>
      <c r="Q562" s="19"/>
      <c r="R562" s="19"/>
      <c r="S562" s="176"/>
    </row>
    <row r="563" spans="6:19" x14ac:dyDescent="0.2">
      <c r="F563" s="175"/>
      <c r="G563" s="175"/>
      <c r="H563" s="176"/>
      <c r="I563" s="19"/>
      <c r="J563" s="19"/>
      <c r="K563" s="19"/>
      <c r="L563" s="19"/>
      <c r="M563" s="19"/>
      <c r="N563" s="19"/>
      <c r="O563" s="19"/>
      <c r="P563" s="19"/>
      <c r="Q563" s="19"/>
      <c r="R563" s="19"/>
      <c r="S563" s="176"/>
    </row>
    <row r="564" spans="6:19" x14ac:dyDescent="0.2">
      <c r="F564" s="175"/>
      <c r="G564" s="175"/>
      <c r="H564" s="176"/>
      <c r="I564" s="19"/>
      <c r="J564" s="19"/>
      <c r="K564" s="19"/>
      <c r="L564" s="19"/>
      <c r="M564" s="19"/>
      <c r="N564" s="19"/>
      <c r="O564" s="19"/>
      <c r="P564" s="19"/>
      <c r="Q564" s="19"/>
      <c r="R564" s="19"/>
      <c r="S564" s="176"/>
    </row>
    <row r="565" spans="6:19" x14ac:dyDescent="0.2">
      <c r="F565" s="175"/>
      <c r="G565" s="175"/>
      <c r="H565" s="176"/>
      <c r="I565" s="19"/>
      <c r="J565" s="19"/>
      <c r="K565" s="19"/>
      <c r="L565" s="19"/>
      <c r="M565" s="19"/>
      <c r="N565" s="19"/>
      <c r="O565" s="19"/>
      <c r="P565" s="19"/>
      <c r="Q565" s="19"/>
      <c r="R565" s="19"/>
      <c r="S565" s="176"/>
    </row>
    <row r="566" spans="6:19" x14ac:dyDescent="0.2">
      <c r="F566" s="175"/>
      <c r="G566" s="175"/>
      <c r="H566" s="176"/>
      <c r="I566" s="19"/>
      <c r="J566" s="19"/>
      <c r="K566" s="19"/>
      <c r="L566" s="19"/>
      <c r="M566" s="19"/>
      <c r="N566" s="19"/>
      <c r="O566" s="19"/>
      <c r="P566" s="19"/>
      <c r="Q566" s="19"/>
      <c r="R566" s="19"/>
      <c r="S566" s="176"/>
    </row>
    <row r="567" spans="6:19" x14ac:dyDescent="0.2">
      <c r="F567" s="175"/>
      <c r="G567" s="175"/>
      <c r="H567" s="176"/>
      <c r="I567" s="19"/>
      <c r="J567" s="19"/>
      <c r="K567" s="19"/>
      <c r="L567" s="19"/>
      <c r="M567" s="19"/>
      <c r="N567" s="19"/>
      <c r="O567" s="19"/>
      <c r="P567" s="19"/>
      <c r="Q567" s="19"/>
      <c r="R567" s="19"/>
      <c r="S567" s="176"/>
    </row>
    <row r="568" spans="6:19" x14ac:dyDescent="0.2">
      <c r="F568" s="175"/>
      <c r="G568" s="175"/>
      <c r="H568" s="176"/>
      <c r="I568" s="19"/>
      <c r="J568" s="19"/>
      <c r="K568" s="19"/>
      <c r="L568" s="19"/>
      <c r="M568" s="19"/>
      <c r="N568" s="19"/>
      <c r="O568" s="19"/>
      <c r="P568" s="19"/>
      <c r="Q568" s="19"/>
      <c r="R568" s="19"/>
      <c r="S568" s="176"/>
    </row>
    <row r="569" spans="6:19" x14ac:dyDescent="0.2">
      <c r="F569" s="175"/>
      <c r="G569" s="175"/>
      <c r="H569" s="176"/>
      <c r="I569" s="19"/>
      <c r="J569" s="19"/>
      <c r="K569" s="19"/>
      <c r="L569" s="19"/>
      <c r="M569" s="19"/>
      <c r="N569" s="19"/>
      <c r="O569" s="19"/>
      <c r="P569" s="19"/>
      <c r="Q569" s="19"/>
      <c r="R569" s="19"/>
      <c r="S569" s="176"/>
    </row>
    <row r="570" spans="6:19" x14ac:dyDescent="0.2">
      <c r="F570" s="175"/>
      <c r="G570" s="175"/>
      <c r="H570" s="176"/>
      <c r="I570" s="19"/>
      <c r="J570" s="19"/>
      <c r="K570" s="19"/>
      <c r="L570" s="19"/>
      <c r="M570" s="19"/>
      <c r="N570" s="19"/>
      <c r="O570" s="19"/>
      <c r="P570" s="19"/>
      <c r="Q570" s="19"/>
      <c r="R570" s="19"/>
      <c r="S570" s="176"/>
    </row>
    <row r="571" spans="6:19" x14ac:dyDescent="0.2">
      <c r="F571" s="175"/>
      <c r="G571" s="175"/>
      <c r="H571" s="176"/>
      <c r="I571" s="19"/>
      <c r="J571" s="19"/>
      <c r="K571" s="19"/>
      <c r="L571" s="19"/>
      <c r="M571" s="19"/>
      <c r="N571" s="19"/>
      <c r="O571" s="19"/>
      <c r="P571" s="19"/>
      <c r="Q571" s="19"/>
      <c r="R571" s="19"/>
      <c r="S571" s="176"/>
    </row>
    <row r="572" spans="6:19" x14ac:dyDescent="0.2">
      <c r="F572" s="175"/>
      <c r="G572" s="175"/>
      <c r="H572" s="176"/>
      <c r="I572" s="19"/>
      <c r="J572" s="19"/>
      <c r="K572" s="19"/>
      <c r="L572" s="19"/>
      <c r="M572" s="19"/>
      <c r="N572" s="19"/>
      <c r="O572" s="19"/>
      <c r="P572" s="19"/>
      <c r="Q572" s="19"/>
      <c r="R572" s="19"/>
      <c r="S572" s="176"/>
    </row>
    <row r="573" spans="6:19" x14ac:dyDescent="0.2">
      <c r="F573" s="175"/>
      <c r="G573" s="175"/>
      <c r="H573" s="176"/>
      <c r="I573" s="19"/>
      <c r="J573" s="19"/>
      <c r="K573" s="19"/>
      <c r="L573" s="19"/>
      <c r="M573" s="19"/>
      <c r="N573" s="19"/>
      <c r="O573" s="19"/>
      <c r="P573" s="19"/>
      <c r="Q573" s="19"/>
      <c r="R573" s="19"/>
      <c r="S573" s="176"/>
    </row>
    <row r="574" spans="6:19" x14ac:dyDescent="0.2">
      <c r="F574" s="175"/>
      <c r="G574" s="175"/>
      <c r="H574" s="176"/>
      <c r="I574" s="19"/>
      <c r="J574" s="19"/>
      <c r="K574" s="19"/>
      <c r="L574" s="19"/>
      <c r="M574" s="19"/>
      <c r="N574" s="19"/>
      <c r="O574" s="19"/>
      <c r="P574" s="19"/>
      <c r="Q574" s="19"/>
      <c r="R574" s="19"/>
      <c r="S574" s="176"/>
    </row>
    <row r="575" spans="6:19" x14ac:dyDescent="0.2">
      <c r="F575" s="175"/>
      <c r="G575" s="175"/>
      <c r="H575" s="176"/>
      <c r="I575" s="19"/>
      <c r="J575" s="19"/>
      <c r="K575" s="19"/>
      <c r="L575" s="19"/>
      <c r="M575" s="19"/>
      <c r="N575" s="19"/>
      <c r="O575" s="19"/>
      <c r="P575" s="19"/>
      <c r="Q575" s="19"/>
      <c r="R575" s="19"/>
      <c r="S575" s="176"/>
    </row>
    <row r="576" spans="6:19" x14ac:dyDescent="0.2">
      <c r="F576" s="175"/>
      <c r="G576" s="175"/>
      <c r="H576" s="176"/>
      <c r="I576" s="19"/>
      <c r="J576" s="19"/>
      <c r="K576" s="19"/>
      <c r="L576" s="19"/>
      <c r="M576" s="19"/>
      <c r="N576" s="19"/>
      <c r="O576" s="19"/>
      <c r="P576" s="19"/>
      <c r="Q576" s="19"/>
      <c r="R576" s="19"/>
      <c r="S576" s="176"/>
    </row>
    <row r="577" spans="6:19" x14ac:dyDescent="0.2">
      <c r="F577" s="175"/>
      <c r="G577" s="175"/>
      <c r="H577" s="176"/>
      <c r="I577" s="19"/>
      <c r="J577" s="19"/>
      <c r="K577" s="19"/>
      <c r="L577" s="19"/>
      <c r="M577" s="19"/>
      <c r="N577" s="19"/>
      <c r="O577" s="19"/>
      <c r="P577" s="19"/>
      <c r="Q577" s="19"/>
      <c r="R577" s="19"/>
      <c r="S577" s="176"/>
    </row>
    <row r="578" spans="6:19" x14ac:dyDescent="0.2">
      <c r="F578" s="175"/>
      <c r="G578" s="175"/>
      <c r="H578" s="176"/>
      <c r="I578" s="19"/>
      <c r="J578" s="19"/>
      <c r="K578" s="19"/>
      <c r="L578" s="19"/>
      <c r="M578" s="19"/>
      <c r="N578" s="19"/>
      <c r="O578" s="19"/>
      <c r="P578" s="19"/>
      <c r="Q578" s="19"/>
      <c r="R578" s="19"/>
      <c r="S578" s="176"/>
    </row>
    <row r="579" spans="6:19" x14ac:dyDescent="0.2">
      <c r="F579" s="175"/>
      <c r="G579" s="175"/>
      <c r="H579" s="176"/>
      <c r="I579" s="19"/>
      <c r="J579" s="19"/>
      <c r="K579" s="19"/>
      <c r="L579" s="19"/>
      <c r="M579" s="19"/>
      <c r="N579" s="19"/>
      <c r="O579" s="19"/>
      <c r="P579" s="19"/>
      <c r="Q579" s="19"/>
      <c r="R579" s="19"/>
      <c r="S579" s="176"/>
    </row>
    <row r="580" spans="6:19" x14ac:dyDescent="0.2">
      <c r="F580" s="175"/>
      <c r="G580" s="175"/>
      <c r="H580" s="176"/>
      <c r="I580" s="19"/>
      <c r="J580" s="19"/>
      <c r="K580" s="19"/>
      <c r="L580" s="19"/>
      <c r="M580" s="19"/>
      <c r="N580" s="19"/>
      <c r="O580" s="19"/>
      <c r="P580" s="19"/>
      <c r="Q580" s="19"/>
      <c r="R580" s="19"/>
      <c r="S580" s="176"/>
    </row>
    <row r="581" spans="6:19" x14ac:dyDescent="0.2">
      <c r="F581" s="175"/>
      <c r="G581" s="175"/>
      <c r="H581" s="176"/>
      <c r="I581" s="19"/>
      <c r="J581" s="19"/>
      <c r="K581" s="19"/>
      <c r="L581" s="19"/>
      <c r="M581" s="19"/>
      <c r="N581" s="19"/>
      <c r="O581" s="19"/>
      <c r="P581" s="19"/>
      <c r="Q581" s="19"/>
      <c r="R581" s="19"/>
      <c r="S581" s="176"/>
    </row>
    <row r="582" spans="6:19" x14ac:dyDescent="0.2">
      <c r="F582" s="175"/>
      <c r="G582" s="175"/>
      <c r="H582" s="176"/>
      <c r="I582" s="19"/>
      <c r="J582" s="19"/>
      <c r="K582" s="19"/>
      <c r="L582" s="19"/>
      <c r="M582" s="19"/>
      <c r="N582" s="19"/>
      <c r="O582" s="19"/>
      <c r="P582" s="19"/>
      <c r="Q582" s="19"/>
      <c r="R582" s="19"/>
      <c r="S582" s="176"/>
    </row>
    <row r="583" spans="6:19" x14ac:dyDescent="0.2">
      <c r="F583" s="175"/>
      <c r="G583" s="175"/>
      <c r="H583" s="176"/>
      <c r="I583" s="19"/>
      <c r="J583" s="19"/>
      <c r="K583" s="19"/>
      <c r="L583" s="19"/>
      <c r="M583" s="19"/>
      <c r="N583" s="19"/>
      <c r="O583" s="19"/>
      <c r="P583" s="19"/>
      <c r="Q583" s="19"/>
      <c r="R583" s="19"/>
      <c r="S583" s="176"/>
    </row>
    <row r="584" spans="6:19" x14ac:dyDescent="0.2">
      <c r="F584" s="175"/>
      <c r="G584" s="175"/>
      <c r="H584" s="176"/>
      <c r="I584" s="19"/>
      <c r="J584" s="19"/>
      <c r="K584" s="19"/>
      <c r="L584" s="19"/>
      <c r="M584" s="19"/>
      <c r="N584" s="19"/>
      <c r="O584" s="19"/>
      <c r="P584" s="19"/>
      <c r="Q584" s="19"/>
      <c r="R584" s="19"/>
      <c r="S584" s="176"/>
    </row>
    <row r="585" spans="6:19" x14ac:dyDescent="0.2">
      <c r="F585" s="175"/>
      <c r="G585" s="175"/>
      <c r="H585" s="176"/>
      <c r="I585" s="19"/>
      <c r="J585" s="19"/>
      <c r="K585" s="19"/>
      <c r="L585" s="19"/>
      <c r="M585" s="19"/>
      <c r="N585" s="19"/>
      <c r="O585" s="19"/>
      <c r="P585" s="19"/>
      <c r="Q585" s="19"/>
      <c r="R585" s="19"/>
      <c r="S585" s="176"/>
    </row>
    <row r="586" spans="6:19" x14ac:dyDescent="0.2">
      <c r="F586" s="175"/>
      <c r="G586" s="175"/>
      <c r="H586" s="176"/>
      <c r="I586" s="19"/>
      <c r="J586" s="19"/>
      <c r="K586" s="19"/>
      <c r="L586" s="19"/>
      <c r="M586" s="19"/>
      <c r="N586" s="19"/>
      <c r="O586" s="19"/>
      <c r="P586" s="19"/>
      <c r="Q586" s="19"/>
      <c r="R586" s="19"/>
      <c r="S586" s="176"/>
    </row>
    <row r="587" spans="6:19" x14ac:dyDescent="0.2">
      <c r="F587" s="175"/>
      <c r="G587" s="175"/>
      <c r="H587" s="176"/>
      <c r="I587" s="19"/>
      <c r="J587" s="19"/>
      <c r="K587" s="19"/>
      <c r="L587" s="19"/>
      <c r="M587" s="19"/>
      <c r="N587" s="19"/>
      <c r="O587" s="19"/>
      <c r="P587" s="19"/>
      <c r="Q587" s="19"/>
      <c r="R587" s="19"/>
      <c r="S587" s="176"/>
    </row>
    <row r="588" spans="6:19" x14ac:dyDescent="0.2">
      <c r="F588" s="175"/>
      <c r="G588" s="175"/>
      <c r="H588" s="176"/>
      <c r="I588" s="19"/>
      <c r="J588" s="19"/>
      <c r="K588" s="19"/>
      <c r="L588" s="19"/>
      <c r="M588" s="19"/>
      <c r="N588" s="19"/>
      <c r="O588" s="19"/>
      <c r="P588" s="19"/>
      <c r="Q588" s="19"/>
      <c r="R588" s="19"/>
      <c r="S588" s="176"/>
    </row>
    <row r="589" spans="6:19" x14ac:dyDescent="0.2">
      <c r="F589" s="175"/>
      <c r="G589" s="175"/>
      <c r="H589" s="176"/>
      <c r="I589" s="19"/>
      <c r="J589" s="19"/>
      <c r="K589" s="19"/>
      <c r="L589" s="19"/>
      <c r="M589" s="19"/>
      <c r="N589" s="19"/>
      <c r="O589" s="19"/>
      <c r="P589" s="19"/>
      <c r="Q589" s="19"/>
      <c r="R589" s="19"/>
      <c r="S589" s="176"/>
    </row>
    <row r="590" spans="6:19" x14ac:dyDescent="0.2">
      <c r="F590" s="175"/>
      <c r="G590" s="175"/>
      <c r="H590" s="176"/>
      <c r="I590" s="19"/>
      <c r="J590" s="19"/>
      <c r="K590" s="19"/>
      <c r="L590" s="19"/>
      <c r="M590" s="19"/>
      <c r="N590" s="19"/>
      <c r="O590" s="19"/>
      <c r="P590" s="19"/>
      <c r="Q590" s="19"/>
      <c r="R590" s="19"/>
      <c r="S590" s="176"/>
    </row>
    <row r="591" spans="6:19" x14ac:dyDescent="0.2">
      <c r="F591" s="175"/>
      <c r="G591" s="175"/>
      <c r="H591" s="176"/>
      <c r="I591" s="19"/>
      <c r="J591" s="19"/>
      <c r="K591" s="19"/>
      <c r="L591" s="19"/>
      <c r="M591" s="19"/>
      <c r="N591" s="19"/>
      <c r="O591" s="19"/>
      <c r="P591" s="19"/>
      <c r="Q591" s="19"/>
      <c r="R591" s="19"/>
      <c r="S591" s="176"/>
    </row>
    <row r="592" spans="6:19" x14ac:dyDescent="0.2">
      <c r="F592" s="175"/>
      <c r="G592" s="175"/>
      <c r="H592" s="176"/>
      <c r="I592" s="19"/>
      <c r="J592" s="19"/>
      <c r="K592" s="19"/>
      <c r="L592" s="19"/>
      <c r="M592" s="19"/>
      <c r="N592" s="19"/>
      <c r="O592" s="19"/>
      <c r="P592" s="19"/>
      <c r="Q592" s="19"/>
      <c r="R592" s="19"/>
      <c r="S592" s="176"/>
    </row>
    <row r="593" spans="6:19" x14ac:dyDescent="0.2">
      <c r="F593" s="175"/>
      <c r="G593" s="175"/>
      <c r="H593" s="176"/>
      <c r="I593" s="19"/>
      <c r="J593" s="19"/>
      <c r="K593" s="19"/>
      <c r="L593" s="19"/>
      <c r="M593" s="19"/>
      <c r="N593" s="19"/>
      <c r="O593" s="19"/>
      <c r="P593" s="19"/>
      <c r="Q593" s="19"/>
      <c r="R593" s="19"/>
      <c r="S593" s="176"/>
    </row>
    <row r="594" spans="6:19" x14ac:dyDescent="0.2">
      <c r="F594" s="175"/>
      <c r="G594" s="175"/>
      <c r="H594" s="176"/>
      <c r="I594" s="19"/>
      <c r="J594" s="19"/>
      <c r="K594" s="19"/>
      <c r="L594" s="19"/>
      <c r="M594" s="19"/>
      <c r="N594" s="19"/>
      <c r="O594" s="19"/>
      <c r="P594" s="19"/>
      <c r="Q594" s="19"/>
      <c r="R594" s="19"/>
      <c r="S594" s="176"/>
    </row>
    <row r="595" spans="6:19" x14ac:dyDescent="0.2">
      <c r="F595" s="175"/>
      <c r="G595" s="175"/>
      <c r="H595" s="176"/>
      <c r="I595" s="19"/>
      <c r="J595" s="19"/>
      <c r="K595" s="19"/>
      <c r="L595" s="19"/>
      <c r="M595" s="19"/>
      <c r="N595" s="19"/>
      <c r="O595" s="19"/>
      <c r="P595" s="19"/>
      <c r="Q595" s="19"/>
      <c r="R595" s="19"/>
      <c r="S595" s="176"/>
    </row>
    <row r="596" spans="6:19" x14ac:dyDescent="0.2">
      <c r="F596" s="175"/>
      <c r="G596" s="175"/>
      <c r="H596" s="176"/>
      <c r="I596" s="19"/>
      <c r="J596" s="19"/>
      <c r="K596" s="19"/>
      <c r="L596" s="19"/>
      <c r="M596" s="19"/>
      <c r="N596" s="19"/>
      <c r="O596" s="19"/>
      <c r="P596" s="19"/>
      <c r="Q596" s="19"/>
      <c r="R596" s="19"/>
      <c r="S596" s="176"/>
    </row>
    <row r="597" spans="6:19" x14ac:dyDescent="0.2">
      <c r="F597" s="175"/>
      <c r="G597" s="175"/>
      <c r="H597" s="176"/>
      <c r="I597" s="19"/>
      <c r="J597" s="19"/>
      <c r="K597" s="19"/>
      <c r="L597" s="19"/>
      <c r="M597" s="19"/>
      <c r="N597" s="19"/>
      <c r="O597" s="19"/>
      <c r="P597" s="19"/>
      <c r="Q597" s="19"/>
      <c r="R597" s="19"/>
      <c r="S597" s="176"/>
    </row>
    <row r="598" spans="6:19" x14ac:dyDescent="0.2">
      <c r="F598" s="175"/>
      <c r="G598" s="175"/>
      <c r="H598" s="176"/>
      <c r="I598" s="19"/>
      <c r="J598" s="19"/>
      <c r="K598" s="19"/>
      <c r="L598" s="19"/>
      <c r="M598" s="19"/>
      <c r="N598" s="19"/>
      <c r="O598" s="19"/>
      <c r="P598" s="19"/>
      <c r="Q598" s="19"/>
      <c r="R598" s="19"/>
      <c r="S598" s="176"/>
    </row>
    <row r="599" spans="6:19" x14ac:dyDescent="0.2">
      <c r="F599" s="175"/>
      <c r="G599" s="175"/>
      <c r="H599" s="176"/>
      <c r="I599" s="19"/>
      <c r="J599" s="19"/>
      <c r="K599" s="19"/>
      <c r="L599" s="19"/>
      <c r="M599" s="19"/>
      <c r="N599" s="19"/>
      <c r="O599" s="19"/>
      <c r="P599" s="19"/>
      <c r="Q599" s="19"/>
      <c r="R599" s="19"/>
      <c r="S599" s="176"/>
    </row>
    <row r="600" spans="6:19" x14ac:dyDescent="0.2">
      <c r="F600" s="175"/>
      <c r="G600" s="175"/>
      <c r="H600" s="176"/>
      <c r="I600" s="19"/>
      <c r="J600" s="19"/>
      <c r="K600" s="19"/>
      <c r="L600" s="19"/>
      <c r="M600" s="19"/>
      <c r="N600" s="19"/>
      <c r="O600" s="19"/>
      <c r="P600" s="19"/>
      <c r="Q600" s="19"/>
      <c r="R600" s="19"/>
      <c r="S600" s="176"/>
    </row>
    <row r="601" spans="6:19" x14ac:dyDescent="0.2">
      <c r="F601" s="175"/>
      <c r="G601" s="175"/>
      <c r="H601" s="176"/>
      <c r="I601" s="19"/>
      <c r="J601" s="19"/>
      <c r="K601" s="19"/>
      <c r="L601" s="19"/>
      <c r="M601" s="19"/>
      <c r="N601" s="19"/>
      <c r="O601" s="19"/>
      <c r="P601" s="19"/>
      <c r="Q601" s="19"/>
      <c r="R601" s="19"/>
      <c r="S601" s="176"/>
    </row>
    <row r="602" spans="6:19" x14ac:dyDescent="0.2">
      <c r="F602" s="175"/>
      <c r="G602" s="175"/>
      <c r="H602" s="176"/>
      <c r="I602" s="19"/>
      <c r="J602" s="19"/>
      <c r="K602" s="19"/>
      <c r="L602" s="19"/>
      <c r="M602" s="19"/>
      <c r="N602" s="19"/>
      <c r="O602" s="19"/>
      <c r="P602" s="19"/>
      <c r="Q602" s="19"/>
      <c r="R602" s="19"/>
      <c r="S602" s="176"/>
    </row>
    <row r="603" spans="6:19" x14ac:dyDescent="0.2">
      <c r="F603" s="175"/>
      <c r="G603" s="175"/>
      <c r="H603" s="176"/>
      <c r="I603" s="19"/>
      <c r="J603" s="19"/>
      <c r="K603" s="19"/>
      <c r="L603" s="19"/>
      <c r="M603" s="19"/>
      <c r="N603" s="19"/>
      <c r="O603" s="19"/>
      <c r="P603" s="19"/>
      <c r="Q603" s="19"/>
      <c r="R603" s="19"/>
      <c r="S603" s="176"/>
    </row>
    <row r="604" spans="6:19" x14ac:dyDescent="0.2">
      <c r="F604" s="175"/>
      <c r="G604" s="175"/>
      <c r="H604" s="176"/>
      <c r="I604" s="19"/>
      <c r="J604" s="19"/>
      <c r="K604" s="19"/>
      <c r="L604" s="19"/>
      <c r="M604" s="19"/>
      <c r="N604" s="19"/>
      <c r="O604" s="19"/>
      <c r="P604" s="19"/>
      <c r="Q604" s="19"/>
      <c r="R604" s="19"/>
      <c r="S604" s="176"/>
    </row>
    <row r="605" spans="6:19" x14ac:dyDescent="0.2">
      <c r="F605" s="175"/>
      <c r="G605" s="175"/>
      <c r="H605" s="176"/>
      <c r="I605" s="19"/>
      <c r="J605" s="19"/>
      <c r="K605" s="19"/>
      <c r="L605" s="19"/>
      <c r="M605" s="19"/>
      <c r="N605" s="19"/>
      <c r="O605" s="19"/>
      <c r="P605" s="19"/>
      <c r="Q605" s="19"/>
      <c r="R605" s="19"/>
      <c r="S605" s="176"/>
    </row>
    <row r="606" spans="6:19" x14ac:dyDescent="0.2">
      <c r="F606" s="175"/>
      <c r="G606" s="175"/>
      <c r="H606" s="176"/>
      <c r="I606" s="19"/>
      <c r="J606" s="19"/>
      <c r="K606" s="19"/>
      <c r="L606" s="19"/>
      <c r="M606" s="19"/>
      <c r="N606" s="19"/>
      <c r="O606" s="19"/>
      <c r="P606" s="19"/>
      <c r="Q606" s="19"/>
      <c r="R606" s="19"/>
      <c r="S606" s="176"/>
    </row>
    <row r="607" spans="6:19" x14ac:dyDescent="0.2">
      <c r="F607" s="175"/>
      <c r="G607" s="175"/>
      <c r="H607" s="176"/>
      <c r="I607" s="19"/>
      <c r="J607" s="19"/>
      <c r="K607" s="19"/>
      <c r="L607" s="19"/>
      <c r="M607" s="19"/>
      <c r="N607" s="19"/>
      <c r="O607" s="19"/>
      <c r="P607" s="19"/>
      <c r="Q607" s="19"/>
      <c r="R607" s="19"/>
      <c r="S607" s="176"/>
    </row>
    <row r="608" spans="6:19" x14ac:dyDescent="0.2">
      <c r="F608" s="175"/>
      <c r="G608" s="175"/>
      <c r="H608" s="176"/>
      <c r="I608" s="19"/>
      <c r="J608" s="19"/>
      <c r="K608" s="19"/>
      <c r="L608" s="19"/>
      <c r="M608" s="19"/>
      <c r="N608" s="19"/>
      <c r="O608" s="19"/>
      <c r="P608" s="19"/>
      <c r="Q608" s="19"/>
      <c r="R608" s="19"/>
      <c r="S608" s="176"/>
    </row>
    <row r="609" spans="6:19" x14ac:dyDescent="0.2">
      <c r="F609" s="175"/>
      <c r="G609" s="175"/>
      <c r="H609" s="176"/>
      <c r="I609" s="19"/>
      <c r="J609" s="19"/>
      <c r="K609" s="19"/>
      <c r="L609" s="19"/>
      <c r="M609" s="19"/>
      <c r="N609" s="19"/>
      <c r="O609" s="19"/>
      <c r="P609" s="19"/>
      <c r="Q609" s="19"/>
      <c r="R609" s="19"/>
      <c r="S609" s="176"/>
    </row>
    <row r="610" spans="6:19" x14ac:dyDescent="0.2">
      <c r="F610" s="175"/>
      <c r="G610" s="175"/>
      <c r="H610" s="176"/>
      <c r="I610" s="19"/>
      <c r="J610" s="19"/>
      <c r="K610" s="19"/>
      <c r="L610" s="19"/>
      <c r="M610" s="19"/>
      <c r="N610" s="19"/>
      <c r="O610" s="19"/>
      <c r="P610" s="19"/>
      <c r="Q610" s="19"/>
      <c r="R610" s="19"/>
      <c r="S610" s="176"/>
    </row>
    <row r="611" spans="6:19" x14ac:dyDescent="0.2">
      <c r="F611" s="175"/>
      <c r="G611" s="175"/>
      <c r="H611" s="176"/>
      <c r="I611" s="19"/>
      <c r="J611" s="19"/>
      <c r="K611" s="19"/>
      <c r="L611" s="19"/>
      <c r="M611" s="19"/>
      <c r="N611" s="19"/>
      <c r="O611" s="19"/>
      <c r="P611" s="19"/>
      <c r="Q611" s="19"/>
      <c r="R611" s="19"/>
      <c r="S611" s="176"/>
    </row>
    <row r="612" spans="6:19" x14ac:dyDescent="0.2">
      <c r="F612" s="175"/>
      <c r="G612" s="175"/>
      <c r="H612" s="176"/>
      <c r="I612" s="19"/>
      <c r="J612" s="19"/>
      <c r="K612" s="19"/>
      <c r="L612" s="19"/>
      <c r="M612" s="19"/>
      <c r="N612" s="19"/>
      <c r="O612" s="19"/>
      <c r="P612" s="19"/>
      <c r="Q612" s="19"/>
      <c r="R612" s="19"/>
      <c r="S612" s="176"/>
    </row>
    <row r="613" spans="6:19" x14ac:dyDescent="0.2">
      <c r="F613" s="175"/>
      <c r="G613" s="175"/>
      <c r="H613" s="176"/>
      <c r="I613" s="19"/>
      <c r="J613" s="19"/>
      <c r="K613" s="19"/>
      <c r="L613" s="19"/>
      <c r="M613" s="19"/>
      <c r="N613" s="19"/>
      <c r="O613" s="19"/>
      <c r="P613" s="19"/>
      <c r="Q613" s="19"/>
      <c r="R613" s="19"/>
      <c r="S613" s="176"/>
    </row>
    <row r="614" spans="6:19" x14ac:dyDescent="0.2">
      <c r="F614" s="175"/>
      <c r="G614" s="175"/>
      <c r="H614" s="176"/>
      <c r="I614" s="19"/>
      <c r="J614" s="19"/>
      <c r="K614" s="19"/>
      <c r="L614" s="19"/>
      <c r="M614" s="19"/>
      <c r="N614" s="19"/>
      <c r="O614" s="19"/>
      <c r="P614" s="19"/>
      <c r="Q614" s="19"/>
      <c r="R614" s="19"/>
      <c r="S614" s="176"/>
    </row>
    <row r="615" spans="6:19" x14ac:dyDescent="0.2">
      <c r="F615" s="175"/>
      <c r="G615" s="175"/>
      <c r="H615" s="176"/>
      <c r="I615" s="19"/>
      <c r="J615" s="19"/>
      <c r="K615" s="19"/>
      <c r="L615" s="19"/>
      <c r="M615" s="19"/>
      <c r="N615" s="19"/>
      <c r="O615" s="19"/>
      <c r="P615" s="19"/>
      <c r="Q615" s="19"/>
      <c r="R615" s="19"/>
      <c r="S615" s="176"/>
    </row>
    <row r="616" spans="6:19" x14ac:dyDescent="0.2">
      <c r="F616" s="175"/>
      <c r="G616" s="175"/>
      <c r="H616" s="176"/>
      <c r="I616" s="19"/>
      <c r="J616" s="19"/>
      <c r="K616" s="19"/>
      <c r="L616" s="19"/>
      <c r="M616" s="19"/>
      <c r="N616" s="19"/>
      <c r="O616" s="19"/>
      <c r="P616" s="19"/>
      <c r="Q616" s="19"/>
      <c r="R616" s="19"/>
      <c r="S616" s="176"/>
    </row>
    <row r="617" spans="6:19" x14ac:dyDescent="0.2">
      <c r="F617" s="175"/>
      <c r="G617" s="175"/>
      <c r="H617" s="176"/>
      <c r="I617" s="19"/>
      <c r="J617" s="19"/>
      <c r="K617" s="19"/>
      <c r="L617" s="19"/>
      <c r="M617" s="19"/>
      <c r="N617" s="19"/>
      <c r="O617" s="19"/>
      <c r="P617" s="19"/>
      <c r="Q617" s="19"/>
      <c r="R617" s="19"/>
      <c r="S617" s="176"/>
    </row>
    <row r="618" spans="6:19" x14ac:dyDescent="0.2">
      <c r="F618" s="175"/>
      <c r="G618" s="175"/>
      <c r="H618" s="176"/>
      <c r="I618" s="19"/>
      <c r="J618" s="19"/>
      <c r="K618" s="19"/>
      <c r="L618" s="19"/>
      <c r="M618" s="19"/>
      <c r="N618" s="19"/>
      <c r="O618" s="19"/>
      <c r="P618" s="19"/>
      <c r="Q618" s="19"/>
      <c r="R618" s="19"/>
      <c r="S618" s="176"/>
    </row>
    <row r="619" spans="6:19" x14ac:dyDescent="0.2">
      <c r="F619" s="175"/>
      <c r="G619" s="175"/>
      <c r="H619" s="176"/>
      <c r="I619" s="19"/>
      <c r="J619" s="19"/>
      <c r="K619" s="19"/>
      <c r="L619" s="19"/>
      <c r="M619" s="19"/>
      <c r="N619" s="19"/>
      <c r="O619" s="19"/>
      <c r="P619" s="19"/>
      <c r="Q619" s="19"/>
      <c r="R619" s="19"/>
      <c r="S619" s="176"/>
    </row>
    <row r="620" spans="6:19" x14ac:dyDescent="0.2">
      <c r="F620" s="175"/>
      <c r="G620" s="175"/>
      <c r="H620" s="176"/>
      <c r="I620" s="19"/>
      <c r="J620" s="19"/>
      <c r="K620" s="19"/>
      <c r="L620" s="19"/>
      <c r="M620" s="19"/>
      <c r="N620" s="19"/>
      <c r="O620" s="19"/>
      <c r="P620" s="19"/>
      <c r="Q620" s="19"/>
      <c r="R620" s="19"/>
      <c r="S620" s="176"/>
    </row>
    <row r="621" spans="6:19" x14ac:dyDescent="0.2">
      <c r="F621" s="175"/>
      <c r="G621" s="175"/>
      <c r="H621" s="176"/>
      <c r="I621" s="19"/>
      <c r="J621" s="19"/>
      <c r="K621" s="19"/>
      <c r="L621" s="19"/>
      <c r="M621" s="19"/>
      <c r="N621" s="19"/>
      <c r="O621" s="19"/>
      <c r="P621" s="19"/>
      <c r="Q621" s="19"/>
      <c r="R621" s="19"/>
      <c r="S621" s="176"/>
    </row>
    <row r="622" spans="6:19" x14ac:dyDescent="0.2">
      <c r="F622" s="175"/>
      <c r="G622" s="175"/>
      <c r="H622" s="176"/>
      <c r="I622" s="19"/>
      <c r="J622" s="19"/>
      <c r="K622" s="19"/>
      <c r="L622" s="19"/>
      <c r="M622" s="19"/>
      <c r="N622" s="19"/>
      <c r="O622" s="19"/>
      <c r="P622" s="19"/>
      <c r="Q622" s="19"/>
      <c r="R622" s="19"/>
      <c r="S622" s="176"/>
    </row>
    <row r="623" spans="6:19" x14ac:dyDescent="0.2">
      <c r="F623" s="175"/>
      <c r="G623" s="175"/>
      <c r="H623" s="176"/>
      <c r="I623" s="19"/>
      <c r="J623" s="19"/>
      <c r="K623" s="19"/>
      <c r="L623" s="19"/>
      <c r="M623" s="19"/>
      <c r="N623" s="19"/>
      <c r="O623" s="19"/>
      <c r="P623" s="19"/>
      <c r="Q623" s="19"/>
      <c r="R623" s="19"/>
      <c r="S623" s="176"/>
    </row>
    <row r="624" spans="6:19" x14ac:dyDescent="0.2">
      <c r="F624" s="175"/>
      <c r="G624" s="175"/>
      <c r="H624" s="176"/>
      <c r="I624" s="19"/>
      <c r="J624" s="19"/>
      <c r="K624" s="19"/>
      <c r="L624" s="19"/>
      <c r="M624" s="19"/>
      <c r="N624" s="19"/>
      <c r="O624" s="19"/>
      <c r="P624" s="19"/>
      <c r="Q624" s="19"/>
      <c r="R624" s="19"/>
      <c r="S624" s="176"/>
    </row>
    <row r="625" spans="6:19" x14ac:dyDescent="0.2">
      <c r="F625" s="175"/>
      <c r="G625" s="175"/>
      <c r="H625" s="176"/>
      <c r="I625" s="19"/>
      <c r="J625" s="19"/>
      <c r="K625" s="19"/>
      <c r="L625" s="19"/>
      <c r="M625" s="19"/>
      <c r="N625" s="19"/>
      <c r="O625" s="19"/>
      <c r="P625" s="19"/>
      <c r="Q625" s="19"/>
      <c r="R625" s="19"/>
      <c r="S625" s="176"/>
    </row>
    <row r="626" spans="6:19" x14ac:dyDescent="0.2">
      <c r="F626" s="175"/>
      <c r="G626" s="175"/>
      <c r="H626" s="176"/>
      <c r="I626" s="19"/>
      <c r="J626" s="19"/>
      <c r="K626" s="19"/>
      <c r="L626" s="19"/>
      <c r="M626" s="19"/>
      <c r="N626" s="19"/>
      <c r="O626" s="19"/>
      <c r="P626" s="19"/>
      <c r="Q626" s="19"/>
      <c r="R626" s="19"/>
      <c r="S626" s="176"/>
    </row>
    <row r="627" spans="6:19" x14ac:dyDescent="0.2">
      <c r="F627" s="175"/>
      <c r="G627" s="175"/>
      <c r="H627" s="176"/>
      <c r="I627" s="19"/>
      <c r="J627" s="19"/>
      <c r="K627" s="19"/>
      <c r="L627" s="19"/>
      <c r="M627" s="19"/>
      <c r="N627" s="19"/>
      <c r="O627" s="19"/>
      <c r="P627" s="19"/>
      <c r="Q627" s="19"/>
      <c r="R627" s="19"/>
      <c r="S627" s="176"/>
    </row>
    <row r="628" spans="6:19" x14ac:dyDescent="0.2">
      <c r="F628" s="175"/>
      <c r="G628" s="175"/>
      <c r="H628" s="176"/>
      <c r="I628" s="19"/>
      <c r="J628" s="19"/>
      <c r="K628" s="19"/>
      <c r="L628" s="19"/>
      <c r="M628" s="19"/>
      <c r="N628" s="19"/>
      <c r="O628" s="19"/>
      <c r="P628" s="19"/>
      <c r="Q628" s="19"/>
      <c r="R628" s="19"/>
      <c r="S628" s="176"/>
    </row>
    <row r="629" spans="6:19" x14ac:dyDescent="0.2">
      <c r="F629" s="175"/>
      <c r="G629" s="175"/>
      <c r="H629" s="176"/>
      <c r="I629" s="19"/>
      <c r="J629" s="19"/>
      <c r="K629" s="19"/>
      <c r="L629" s="19"/>
      <c r="M629" s="19"/>
      <c r="N629" s="19"/>
      <c r="O629" s="19"/>
      <c r="P629" s="19"/>
      <c r="Q629" s="19"/>
      <c r="R629" s="19"/>
      <c r="S629" s="176"/>
    </row>
    <row r="630" spans="6:19" x14ac:dyDescent="0.2">
      <c r="F630" s="175"/>
      <c r="G630" s="175"/>
      <c r="H630" s="176"/>
      <c r="I630" s="19"/>
      <c r="J630" s="19"/>
      <c r="K630" s="19"/>
      <c r="L630" s="19"/>
      <c r="M630" s="19"/>
      <c r="N630" s="19"/>
      <c r="O630" s="19"/>
      <c r="P630" s="19"/>
      <c r="Q630" s="19"/>
      <c r="R630" s="19"/>
      <c r="S630" s="176"/>
    </row>
    <row r="631" spans="6:19" x14ac:dyDescent="0.2">
      <c r="F631" s="175"/>
      <c r="G631" s="175"/>
      <c r="H631" s="176"/>
      <c r="I631" s="19"/>
      <c r="J631" s="19"/>
      <c r="K631" s="19"/>
      <c r="L631" s="19"/>
      <c r="M631" s="19"/>
      <c r="N631" s="19"/>
      <c r="O631" s="19"/>
      <c r="P631" s="19"/>
      <c r="Q631" s="19"/>
      <c r="R631" s="19"/>
      <c r="S631" s="176"/>
    </row>
    <row r="632" spans="6:19" x14ac:dyDescent="0.2">
      <c r="F632" s="175"/>
      <c r="G632" s="175"/>
      <c r="H632" s="176"/>
      <c r="I632" s="19"/>
      <c r="J632" s="19"/>
      <c r="K632" s="19"/>
      <c r="L632" s="19"/>
      <c r="M632" s="19"/>
      <c r="N632" s="19"/>
      <c r="O632" s="19"/>
      <c r="P632" s="19"/>
      <c r="Q632" s="19"/>
      <c r="R632" s="19"/>
      <c r="S632" s="176"/>
    </row>
    <row r="633" spans="6:19" x14ac:dyDescent="0.2">
      <c r="F633" s="175"/>
      <c r="G633" s="175"/>
      <c r="H633" s="176"/>
      <c r="I633" s="19"/>
      <c r="J633" s="19"/>
      <c r="K633" s="19"/>
      <c r="L633" s="19"/>
      <c r="M633" s="19"/>
      <c r="N633" s="19"/>
      <c r="O633" s="19"/>
      <c r="P633" s="19"/>
      <c r="Q633" s="19"/>
      <c r="R633" s="19"/>
      <c r="S633" s="176"/>
    </row>
    <row r="634" spans="6:19" x14ac:dyDescent="0.2">
      <c r="F634" s="175"/>
      <c r="G634" s="175"/>
      <c r="H634" s="176"/>
      <c r="I634" s="19"/>
      <c r="J634" s="19"/>
      <c r="K634" s="19"/>
      <c r="L634" s="19"/>
      <c r="M634" s="19"/>
      <c r="N634" s="19"/>
      <c r="O634" s="19"/>
      <c r="P634" s="19"/>
      <c r="Q634" s="19"/>
      <c r="R634" s="19"/>
      <c r="S634" s="176"/>
    </row>
    <row r="635" spans="6:19" x14ac:dyDescent="0.2">
      <c r="F635" s="175"/>
      <c r="G635" s="175"/>
      <c r="H635" s="176"/>
      <c r="I635" s="19"/>
      <c r="J635" s="19"/>
      <c r="K635" s="19"/>
      <c r="L635" s="19"/>
      <c r="M635" s="19"/>
      <c r="N635" s="19"/>
      <c r="O635" s="19"/>
      <c r="P635" s="19"/>
      <c r="Q635" s="19"/>
      <c r="R635" s="19"/>
      <c r="S635" s="176"/>
    </row>
    <row r="636" spans="6:19" x14ac:dyDescent="0.2">
      <c r="F636" s="175"/>
      <c r="G636" s="175"/>
      <c r="H636" s="176"/>
      <c r="I636" s="19"/>
      <c r="J636" s="19"/>
      <c r="K636" s="19"/>
      <c r="L636" s="19"/>
      <c r="M636" s="19"/>
      <c r="N636" s="19"/>
      <c r="O636" s="19"/>
      <c r="P636" s="19"/>
      <c r="Q636" s="19"/>
      <c r="R636" s="19"/>
      <c r="S636" s="176"/>
    </row>
    <row r="637" spans="6:19" x14ac:dyDescent="0.2">
      <c r="F637" s="175"/>
      <c r="G637" s="175"/>
      <c r="H637" s="176"/>
      <c r="I637" s="19"/>
      <c r="J637" s="19"/>
      <c r="K637" s="19"/>
      <c r="L637" s="19"/>
      <c r="M637" s="19"/>
      <c r="N637" s="19"/>
      <c r="O637" s="19"/>
      <c r="P637" s="19"/>
      <c r="Q637" s="19"/>
      <c r="R637" s="19"/>
      <c r="S637" s="176"/>
    </row>
    <row r="638" spans="6:19" x14ac:dyDescent="0.2">
      <c r="F638" s="175"/>
      <c r="G638" s="175"/>
      <c r="H638" s="176"/>
      <c r="I638" s="19"/>
      <c r="J638" s="19"/>
      <c r="K638" s="19"/>
      <c r="L638" s="19"/>
      <c r="M638" s="19"/>
      <c r="N638" s="19"/>
      <c r="O638" s="19"/>
      <c r="P638" s="19"/>
      <c r="Q638" s="19"/>
      <c r="R638" s="19"/>
      <c r="S638" s="176"/>
    </row>
    <row r="639" spans="6:19" x14ac:dyDescent="0.2">
      <c r="F639" s="175"/>
      <c r="G639" s="175"/>
      <c r="H639" s="176"/>
      <c r="I639" s="19"/>
      <c r="J639" s="19"/>
      <c r="K639" s="19"/>
      <c r="L639" s="19"/>
      <c r="M639" s="19"/>
      <c r="N639" s="19"/>
      <c r="O639" s="19"/>
      <c r="P639" s="19"/>
      <c r="Q639" s="19"/>
      <c r="R639" s="19"/>
      <c r="S639" s="176"/>
    </row>
    <row r="640" spans="6:19" x14ac:dyDescent="0.2">
      <c r="F640" s="175"/>
      <c r="G640" s="175"/>
      <c r="H640" s="176"/>
      <c r="I640" s="19"/>
      <c r="J640" s="19"/>
      <c r="K640" s="19"/>
      <c r="L640" s="19"/>
      <c r="M640" s="19"/>
      <c r="N640" s="19"/>
      <c r="O640" s="19"/>
      <c r="P640" s="19"/>
      <c r="Q640" s="19"/>
      <c r="R640" s="19"/>
      <c r="S640" s="176"/>
    </row>
    <row r="641" spans="6:19" x14ac:dyDescent="0.2">
      <c r="F641" s="175"/>
      <c r="G641" s="175"/>
      <c r="H641" s="176"/>
      <c r="I641" s="19"/>
      <c r="J641" s="19"/>
      <c r="K641" s="19"/>
      <c r="L641" s="19"/>
      <c r="M641" s="19"/>
      <c r="N641" s="19"/>
      <c r="O641" s="19"/>
      <c r="P641" s="19"/>
      <c r="Q641" s="19"/>
      <c r="R641" s="19"/>
      <c r="S641" s="176"/>
    </row>
    <row r="642" spans="6:19" x14ac:dyDescent="0.2">
      <c r="F642" s="175"/>
      <c r="G642" s="175"/>
      <c r="H642" s="176"/>
      <c r="I642" s="19"/>
      <c r="J642" s="19"/>
      <c r="K642" s="19"/>
      <c r="L642" s="19"/>
      <c r="M642" s="19"/>
      <c r="N642" s="19"/>
      <c r="O642" s="19"/>
      <c r="P642" s="19"/>
      <c r="Q642" s="19"/>
      <c r="R642" s="19"/>
      <c r="S642" s="176"/>
    </row>
    <row r="643" spans="6:19" x14ac:dyDescent="0.2">
      <c r="F643" s="175"/>
      <c r="G643" s="175"/>
      <c r="H643" s="176"/>
      <c r="I643" s="19"/>
      <c r="J643" s="19"/>
      <c r="K643" s="19"/>
      <c r="L643" s="19"/>
      <c r="M643" s="19"/>
      <c r="N643" s="19"/>
      <c r="O643" s="19"/>
      <c r="P643" s="19"/>
      <c r="Q643" s="19"/>
      <c r="R643" s="19"/>
      <c r="S643" s="176"/>
    </row>
    <row r="644" spans="6:19" x14ac:dyDescent="0.2">
      <c r="F644" s="175"/>
      <c r="G644" s="175"/>
      <c r="H644" s="176"/>
      <c r="I644" s="19"/>
      <c r="J644" s="19"/>
      <c r="K644" s="19"/>
      <c r="L644" s="19"/>
      <c r="M644" s="19"/>
      <c r="N644" s="19"/>
      <c r="O644" s="19"/>
      <c r="P644" s="19"/>
      <c r="Q644" s="19"/>
      <c r="R644" s="19"/>
      <c r="S644" s="176"/>
    </row>
  </sheetData>
  <autoFilter ref="A16:BB113" xr:uid="{5DAE7FF8-BDED-0C4D-A5F3-BD2EF7651907}">
    <filterColumn colId="10" showButton="0"/>
    <filterColumn colId="11" showButton="0"/>
    <filterColumn colId="12" showButton="0"/>
    <filterColumn colId="13" showButton="0"/>
    <filterColumn colId="14" showButton="0"/>
    <filterColumn colId="15" showButton="0"/>
    <filterColumn colId="16" showButton="0"/>
  </autoFilter>
  <mergeCells count="33">
    <mergeCell ref="B2:C7"/>
    <mergeCell ref="E2:T3"/>
    <mergeCell ref="E4:T4"/>
    <mergeCell ref="E5:T5"/>
    <mergeCell ref="E6:T6"/>
    <mergeCell ref="G9:T9"/>
    <mergeCell ref="G10:T10"/>
    <mergeCell ref="G11:T11"/>
    <mergeCell ref="G12:T12"/>
    <mergeCell ref="B9:F9"/>
    <mergeCell ref="B10:F10"/>
    <mergeCell ref="B11:F11"/>
    <mergeCell ref="B12:F12"/>
    <mergeCell ref="B15:D15"/>
    <mergeCell ref="E15:S15"/>
    <mergeCell ref="B14:D14"/>
    <mergeCell ref="E14:S14"/>
    <mergeCell ref="B16:B18"/>
    <mergeCell ref="C16:C18"/>
    <mergeCell ref="D16:D18"/>
    <mergeCell ref="F16:F18"/>
    <mergeCell ref="E16:E18"/>
    <mergeCell ref="G16:G18"/>
    <mergeCell ref="H16:H18"/>
    <mergeCell ref="I16:I18"/>
    <mergeCell ref="J16:J18"/>
    <mergeCell ref="K16:R16"/>
    <mergeCell ref="S16:S18"/>
    <mergeCell ref="T16:T18"/>
    <mergeCell ref="K17:L17"/>
    <mergeCell ref="M17:N17"/>
    <mergeCell ref="O17:P17"/>
    <mergeCell ref="Q17:R17"/>
  </mergeCells>
  <pageMargins left="0.7" right="0.7" top="0.75" bottom="0.75" header="0.3" footer="0.3"/>
  <pageSetup paperSize="9" scale="28"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453CFE5A-42B6-475B-A81B-F2700BEFC1EB}">
          <x14:formula1>
            <xm:f>Hoja1!$B$4:$B$7</xm:f>
          </x14:formula1>
          <xm:sqref>B19 B81:B90 B93:B113 B50:B79 B24 B26:B48</xm:sqref>
        </x14:dataValidation>
        <x14:dataValidation type="list" allowBlank="1" showInputMessage="1" showErrorMessage="1" xr:uid="{8E35DE3F-4248-48DB-BF6D-DAD9A77376A7}">
          <x14:formula1>
            <xm:f>Hoja1!$C$4:$C$5</xm:f>
          </x14:formula1>
          <xm:sqref>C19 C81:C90 C93:C113 C50:C79 C24 C26:C48</xm:sqref>
        </x14:dataValidation>
        <x14:dataValidation type="list" allowBlank="1" showInputMessage="1" showErrorMessage="1" xr:uid="{3656B17A-1FDD-4103-91CD-825EB8569333}">
          <x14:formula1>
            <xm:f>Hoja1!$F$4:$F$22</xm:f>
          </x14:formula1>
          <xm:sqref>G19 G81:G90 G93:G113 G50:G79 G24 H46:H47 G26:G45 G48</xm:sqref>
        </x14:dataValidation>
        <x14:dataValidation type="list" allowBlank="1" showInputMessage="1" showErrorMessage="1" xr:uid="{65499713-298B-4888-9328-83C3C6C0F518}">
          <x14:formula1>
            <xm:f>Hoja1!$E$4:$E$10</xm:f>
          </x14:formula1>
          <xm:sqref>F19 F81:F90 F93:F113 F50:F79 F24 F26:F48</xm:sqref>
        </x14:dataValidation>
        <x14:dataValidation type="list" allowBlank="1" showInputMessage="1" showErrorMessage="1" xr:uid="{D1B799AD-8EAF-4749-97C2-E6DB58058EB4}">
          <x14:formula1>
            <xm:f>Hoja1!$D$4:$D$22</xm:f>
          </x14:formula1>
          <xm:sqref>E43:E48 E81:E90 E50:E79 E93:E112</xm:sqref>
        </x14:dataValidation>
        <x14:dataValidation type="list" allowBlank="1" showInputMessage="1" showErrorMessage="1" xr:uid="{03563B7B-84A0-4916-925A-69F63970CE84}">
          <x14:formula1>
            <xm:f>Hoja1!$D$4:$D$20</xm:f>
          </x14:formula1>
          <xm:sqref>E113 E99:E107 E19 E24 E26:E42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0DA6F-6F33-8A4B-BC3B-8DCF8D07EA1D}">
  <sheetPr filterMode="1"/>
  <dimension ref="A1:Y1454"/>
  <sheetViews>
    <sheetView showGridLines="0" topLeftCell="N1241" zoomScale="142" zoomScaleNormal="150" workbookViewId="0">
      <selection activeCell="V1268" sqref="V1268"/>
    </sheetView>
  </sheetViews>
  <sheetFormatPr baseColWidth="10" defaultColWidth="27.1640625" defaultRowHeight="10" x14ac:dyDescent="0.15"/>
  <cols>
    <col min="1" max="1" width="27.1640625" style="45" customWidth="1"/>
    <col min="2" max="2" width="21.1640625" style="44" customWidth="1"/>
    <col min="3" max="4" width="12" style="44" customWidth="1"/>
    <col min="5" max="5" width="10.83203125" style="44" customWidth="1"/>
    <col min="6" max="6" width="10.5" style="44" customWidth="1"/>
    <col min="7" max="7" width="24.6640625" style="45" customWidth="1"/>
    <col min="8" max="8" width="28" style="45" hidden="1" customWidth="1"/>
    <col min="9" max="9" width="10.1640625" style="46" bestFit="1" customWidth="1"/>
    <col min="10" max="12" width="5.5" style="46" bestFit="1" customWidth="1"/>
    <col min="13" max="13" width="6" style="46" bestFit="1" customWidth="1"/>
    <col min="14" max="14" width="5.5" style="46" bestFit="1" customWidth="1"/>
    <col min="15" max="15" width="6" style="46" bestFit="1" customWidth="1"/>
    <col min="16" max="17" width="5.6640625" style="46" bestFit="1" customWidth="1"/>
    <col min="18" max="21" width="6" style="46" bestFit="1" customWidth="1"/>
    <col min="22" max="16384" width="27.1640625" style="47"/>
  </cols>
  <sheetData>
    <row r="1" spans="1:21" ht="17" x14ac:dyDescent="0.15">
      <c r="A1" s="43" t="s">
        <v>300</v>
      </c>
      <c r="I1" s="46">
        <f>+SUBTOTAL(9,I4:I1244)</f>
        <v>2717.102399999992</v>
      </c>
      <c r="J1" s="46">
        <f>+SUBTOTAL(9,J4:J1244)</f>
        <v>31.910755555555539</v>
      </c>
      <c r="K1" s="46">
        <f t="shared" ref="K1:U1" si="0">+SUBTOTAL(9,K4:K1244)</f>
        <v>58.737684848484889</v>
      </c>
      <c r="L1" s="46">
        <f t="shared" si="0"/>
        <v>70.13908484848487</v>
      </c>
      <c r="M1" s="46">
        <f t="shared" si="0"/>
        <v>326.93136484848469</v>
      </c>
      <c r="N1" s="46">
        <f t="shared" si="0"/>
        <v>311.57669818181807</v>
      </c>
      <c r="O1" s="46">
        <f t="shared" si="0"/>
        <v>291.77825818181816</v>
      </c>
      <c r="P1" s="46">
        <f t="shared" si="0"/>
        <v>287.13651818181739</v>
      </c>
      <c r="Q1" s="46">
        <f t="shared" si="0"/>
        <v>267.04338484848466</v>
      </c>
      <c r="R1" s="46">
        <f t="shared" si="0"/>
        <v>263.82338484848475</v>
      </c>
      <c r="S1" s="46">
        <f t="shared" si="0"/>
        <v>262.14616262626248</v>
      </c>
      <c r="T1" s="46">
        <f t="shared" si="0"/>
        <v>262.3880515151514</v>
      </c>
      <c r="U1" s="46">
        <f t="shared" si="0"/>
        <v>283.49105151515067</v>
      </c>
    </row>
    <row r="2" spans="1:21" ht="11" x14ac:dyDescent="0.15">
      <c r="A2" s="40" t="s">
        <v>301</v>
      </c>
      <c r="B2" s="40" t="s">
        <v>302</v>
      </c>
      <c r="C2" s="48" t="s">
        <v>303</v>
      </c>
      <c r="D2" s="48" t="s">
        <v>304</v>
      </c>
      <c r="E2" s="48" t="s">
        <v>305</v>
      </c>
      <c r="F2" s="48" t="s">
        <v>306</v>
      </c>
      <c r="G2" s="40" t="s">
        <v>307</v>
      </c>
      <c r="H2" s="40" t="s">
        <v>308</v>
      </c>
      <c r="I2" s="49" t="s">
        <v>309</v>
      </c>
      <c r="J2" s="49" t="s">
        <v>310</v>
      </c>
      <c r="K2" s="49" t="s">
        <v>311</v>
      </c>
      <c r="L2" s="49" t="s">
        <v>312</v>
      </c>
      <c r="M2" s="49" t="s">
        <v>313</v>
      </c>
      <c r="N2" s="49" t="s">
        <v>314</v>
      </c>
      <c r="O2" s="49" t="s">
        <v>315</v>
      </c>
      <c r="P2" s="49" t="s">
        <v>316</v>
      </c>
      <c r="Q2" s="49" t="s">
        <v>317</v>
      </c>
      <c r="R2" s="49" t="s">
        <v>318</v>
      </c>
      <c r="S2" s="49" t="s">
        <v>319</v>
      </c>
      <c r="T2" s="49" t="s">
        <v>320</v>
      </c>
      <c r="U2" s="49" t="s">
        <v>321</v>
      </c>
    </row>
    <row r="3" spans="1:21" s="51" customFormat="1" ht="11" x14ac:dyDescent="0.15">
      <c r="A3" s="35" t="s">
        <v>322</v>
      </c>
      <c r="B3" s="35"/>
      <c r="C3" s="35"/>
      <c r="D3" s="35"/>
      <c r="E3" s="35"/>
      <c r="F3" s="35"/>
      <c r="G3" s="35"/>
      <c r="H3" s="35"/>
      <c r="I3" s="50">
        <f t="shared" ref="I3:U3" si="1">SUM(I4:I1245)</f>
        <v>2717.602399999992</v>
      </c>
      <c r="J3" s="50">
        <f t="shared" si="1"/>
        <v>31.910755555555539</v>
      </c>
      <c r="K3" s="50">
        <f t="shared" si="1"/>
        <v>58.737684848484889</v>
      </c>
      <c r="L3" s="50">
        <f t="shared" si="1"/>
        <v>70.13908484848487</v>
      </c>
      <c r="M3" s="50">
        <f t="shared" si="1"/>
        <v>326.9813648484847</v>
      </c>
      <c r="N3" s="50">
        <f t="shared" si="1"/>
        <v>311.62669818181809</v>
      </c>
      <c r="O3" s="50">
        <f t="shared" si="1"/>
        <v>291.82825818181817</v>
      </c>
      <c r="P3" s="50">
        <f t="shared" si="1"/>
        <v>287.19485151515073</v>
      </c>
      <c r="Q3" s="50">
        <f t="shared" si="1"/>
        <v>267.101718181818</v>
      </c>
      <c r="R3" s="50">
        <f t="shared" si="1"/>
        <v>263.88171818181809</v>
      </c>
      <c r="S3" s="50">
        <f t="shared" si="1"/>
        <v>262.20449595959582</v>
      </c>
      <c r="T3" s="50">
        <f t="shared" si="1"/>
        <v>262.44638484848474</v>
      </c>
      <c r="U3" s="50">
        <f t="shared" si="1"/>
        <v>283.54938484848401</v>
      </c>
    </row>
    <row r="4" spans="1:21" ht="11" x14ac:dyDescent="0.15">
      <c r="A4" s="39" t="s">
        <v>323</v>
      </c>
      <c r="B4" s="39" t="s">
        <v>324</v>
      </c>
      <c r="C4" s="39" t="s">
        <v>325</v>
      </c>
      <c r="D4" s="39" t="s">
        <v>326</v>
      </c>
      <c r="E4" s="39" t="s">
        <v>327</v>
      </c>
      <c r="F4" s="39" t="s">
        <v>306</v>
      </c>
      <c r="G4" s="39"/>
      <c r="H4" s="39" t="s">
        <v>328</v>
      </c>
      <c r="I4" s="52">
        <f>SUM(J4:U4)</f>
        <v>0.5</v>
      </c>
      <c r="J4" s="52">
        <v>0.5</v>
      </c>
      <c r="K4" s="52"/>
      <c r="L4" s="52"/>
      <c r="M4" s="52"/>
      <c r="N4" s="52"/>
      <c r="O4" s="52"/>
      <c r="P4" s="52"/>
      <c r="Q4" s="52"/>
      <c r="R4" s="52"/>
      <c r="S4" s="52"/>
      <c r="T4" s="52"/>
      <c r="U4" s="52"/>
    </row>
    <row r="5" spans="1:21" ht="11" x14ac:dyDescent="0.15">
      <c r="A5" s="39" t="s">
        <v>323</v>
      </c>
      <c r="B5" s="39" t="s">
        <v>324</v>
      </c>
      <c r="C5" s="39" t="s">
        <v>329</v>
      </c>
      <c r="D5" s="39" t="s">
        <v>326</v>
      </c>
      <c r="E5" s="39" t="s">
        <v>327</v>
      </c>
      <c r="F5" s="39" t="s">
        <v>306</v>
      </c>
      <c r="G5" s="39"/>
      <c r="H5" s="39" t="s">
        <v>328</v>
      </c>
      <c r="I5" s="52">
        <f t="shared" ref="I5:I68" si="2">SUM(J5:U5)</f>
        <v>1.33</v>
      </c>
      <c r="J5" s="52">
        <v>0.5</v>
      </c>
      <c r="K5" s="52">
        <v>0.83</v>
      </c>
      <c r="L5" s="52"/>
      <c r="M5" s="52"/>
      <c r="N5" s="52"/>
      <c r="O5" s="52"/>
      <c r="P5" s="52"/>
      <c r="Q5" s="52"/>
      <c r="R5" s="52"/>
      <c r="S5" s="52"/>
      <c r="T5" s="52"/>
      <c r="U5" s="52"/>
    </row>
    <row r="6" spans="1:21" ht="22" x14ac:dyDescent="0.15">
      <c r="A6" s="39" t="s">
        <v>323</v>
      </c>
      <c r="B6" s="39" t="s">
        <v>324</v>
      </c>
      <c r="C6" s="39" t="s">
        <v>330</v>
      </c>
      <c r="D6" s="39" t="s">
        <v>331</v>
      </c>
      <c r="E6" s="39" t="s">
        <v>332</v>
      </c>
      <c r="F6" s="39" t="s">
        <v>333</v>
      </c>
      <c r="G6" s="39"/>
      <c r="H6" s="39" t="s">
        <v>334</v>
      </c>
      <c r="I6" s="52">
        <f t="shared" si="2"/>
        <v>1.8800000000000001</v>
      </c>
      <c r="J6" s="52">
        <v>0.8</v>
      </c>
      <c r="K6" s="52">
        <v>1.08</v>
      </c>
      <c r="L6" s="52"/>
      <c r="M6" s="52"/>
      <c r="N6" s="52"/>
      <c r="O6" s="52"/>
      <c r="P6" s="52"/>
      <c r="Q6" s="52"/>
      <c r="R6" s="52"/>
      <c r="S6" s="52"/>
      <c r="T6" s="52"/>
      <c r="U6" s="52"/>
    </row>
    <row r="7" spans="1:21" ht="33" x14ac:dyDescent="0.15">
      <c r="A7" s="39" t="s">
        <v>323</v>
      </c>
      <c r="B7" s="39" t="s">
        <v>324</v>
      </c>
      <c r="C7" s="39" t="s">
        <v>335</v>
      </c>
      <c r="D7" s="39" t="s">
        <v>336</v>
      </c>
      <c r="E7" s="39" t="s">
        <v>337</v>
      </c>
      <c r="F7" s="39" t="s">
        <v>333</v>
      </c>
      <c r="G7" s="39"/>
      <c r="H7" s="39" t="s">
        <v>338</v>
      </c>
      <c r="I7" s="52">
        <f t="shared" si="2"/>
        <v>4.25</v>
      </c>
      <c r="J7" s="52">
        <v>1.2</v>
      </c>
      <c r="K7" s="52">
        <v>1.2</v>
      </c>
      <c r="L7" s="52">
        <v>1</v>
      </c>
      <c r="M7" s="52">
        <v>0.85</v>
      </c>
      <c r="N7" s="52"/>
      <c r="O7" s="52"/>
      <c r="P7" s="52"/>
      <c r="Q7" s="52"/>
      <c r="R7" s="52"/>
      <c r="S7" s="52"/>
      <c r="T7" s="52"/>
      <c r="U7" s="52"/>
    </row>
    <row r="8" spans="1:21" ht="33" x14ac:dyDescent="0.15">
      <c r="A8" s="39" t="s">
        <v>323</v>
      </c>
      <c r="B8" s="39" t="s">
        <v>324</v>
      </c>
      <c r="C8" s="39" t="s">
        <v>339</v>
      </c>
      <c r="D8" s="39" t="s">
        <v>326</v>
      </c>
      <c r="E8" s="39" t="s">
        <v>340</v>
      </c>
      <c r="F8" s="39" t="s">
        <v>306</v>
      </c>
      <c r="G8" s="39"/>
      <c r="H8" s="39" t="s">
        <v>341</v>
      </c>
      <c r="I8" s="52">
        <f t="shared" si="2"/>
        <v>0.7</v>
      </c>
      <c r="J8" s="52">
        <v>0.35</v>
      </c>
      <c r="K8" s="52">
        <v>0.35</v>
      </c>
      <c r="L8" s="52"/>
      <c r="M8" s="52"/>
      <c r="N8" s="52"/>
      <c r="O8" s="52"/>
      <c r="P8" s="52"/>
      <c r="Q8" s="52"/>
      <c r="R8" s="52"/>
      <c r="S8" s="52"/>
      <c r="T8" s="52"/>
      <c r="U8" s="52"/>
    </row>
    <row r="9" spans="1:21" ht="44" x14ac:dyDescent="0.15">
      <c r="A9" s="39" t="s">
        <v>323</v>
      </c>
      <c r="B9" s="39" t="s">
        <v>324</v>
      </c>
      <c r="C9" s="39" t="s">
        <v>342</v>
      </c>
      <c r="D9" s="39" t="s">
        <v>326</v>
      </c>
      <c r="E9" s="39" t="s">
        <v>343</v>
      </c>
      <c r="F9" s="39" t="s">
        <v>306</v>
      </c>
      <c r="G9" s="39"/>
      <c r="H9" s="39" t="s">
        <v>344</v>
      </c>
      <c r="I9" s="52">
        <f t="shared" si="2"/>
        <v>3.2</v>
      </c>
      <c r="J9" s="52"/>
      <c r="K9" s="52">
        <v>0.8</v>
      </c>
      <c r="L9" s="52">
        <v>1</v>
      </c>
      <c r="M9" s="52">
        <v>1.4</v>
      </c>
      <c r="N9" s="52"/>
      <c r="O9" s="52"/>
      <c r="P9" s="52"/>
      <c r="Q9" s="52"/>
      <c r="R9" s="52"/>
      <c r="S9" s="52"/>
      <c r="T9" s="52"/>
      <c r="U9" s="52"/>
    </row>
    <row r="10" spans="1:21" ht="11" x14ac:dyDescent="0.15">
      <c r="A10" s="39" t="s">
        <v>323</v>
      </c>
      <c r="B10" s="39" t="s">
        <v>324</v>
      </c>
      <c r="C10" s="39" t="s">
        <v>345</v>
      </c>
      <c r="D10" s="39" t="s">
        <v>346</v>
      </c>
      <c r="E10" s="39" t="s">
        <v>347</v>
      </c>
      <c r="F10" s="39" t="s">
        <v>306</v>
      </c>
      <c r="G10" s="39"/>
      <c r="H10" s="39" t="s">
        <v>348</v>
      </c>
      <c r="I10" s="52">
        <f t="shared" si="2"/>
        <v>1.5</v>
      </c>
      <c r="J10" s="52">
        <v>1.5</v>
      </c>
      <c r="K10" s="52"/>
      <c r="L10" s="52"/>
      <c r="M10" s="52"/>
      <c r="N10" s="52"/>
      <c r="O10" s="52"/>
      <c r="P10" s="52"/>
      <c r="Q10" s="52"/>
      <c r="R10" s="52"/>
      <c r="S10" s="52"/>
      <c r="T10" s="52"/>
      <c r="U10" s="52"/>
    </row>
    <row r="11" spans="1:21" ht="22" x14ac:dyDescent="0.15">
      <c r="A11" s="39" t="s">
        <v>323</v>
      </c>
      <c r="B11" s="39" t="s">
        <v>324</v>
      </c>
      <c r="C11" s="39" t="s">
        <v>349</v>
      </c>
      <c r="D11" s="39" t="s">
        <v>331</v>
      </c>
      <c r="E11" s="39" t="s">
        <v>350</v>
      </c>
      <c r="F11" s="39" t="s">
        <v>333</v>
      </c>
      <c r="G11" s="39"/>
      <c r="H11" s="39" t="s">
        <v>351</v>
      </c>
      <c r="I11" s="52">
        <f t="shared" si="2"/>
        <v>0.35</v>
      </c>
      <c r="J11" s="52">
        <v>0.35</v>
      </c>
      <c r="K11" s="52"/>
      <c r="L11" s="52"/>
      <c r="M11" s="52"/>
      <c r="N11" s="52"/>
      <c r="O11" s="52"/>
      <c r="P11" s="52"/>
      <c r="Q11" s="52"/>
      <c r="R11" s="52"/>
      <c r="S11" s="52"/>
      <c r="T11" s="52"/>
      <c r="U11" s="52"/>
    </row>
    <row r="12" spans="1:21" ht="44" x14ac:dyDescent="0.15">
      <c r="A12" s="39" t="s">
        <v>323</v>
      </c>
      <c r="B12" s="39" t="s">
        <v>324</v>
      </c>
      <c r="C12" s="39" t="s">
        <v>352</v>
      </c>
      <c r="D12" s="39" t="s">
        <v>331</v>
      </c>
      <c r="E12" s="39" t="s">
        <v>353</v>
      </c>
      <c r="F12" s="39" t="s">
        <v>306</v>
      </c>
      <c r="G12" s="39"/>
      <c r="H12" s="39" t="s">
        <v>354</v>
      </c>
      <c r="I12" s="52">
        <f t="shared" si="2"/>
        <v>0.56299999999999994</v>
      </c>
      <c r="J12" s="52">
        <v>0.1</v>
      </c>
      <c r="K12" s="52">
        <v>0.2</v>
      </c>
      <c r="L12" s="52">
        <v>0.2629999999999999</v>
      </c>
      <c r="M12" s="52"/>
      <c r="N12" s="52"/>
      <c r="O12" s="52"/>
      <c r="P12" s="52"/>
      <c r="Q12" s="52"/>
      <c r="R12" s="52"/>
      <c r="S12" s="52"/>
      <c r="T12" s="52"/>
      <c r="U12" s="52"/>
    </row>
    <row r="13" spans="1:21" ht="22" x14ac:dyDescent="0.15">
      <c r="A13" s="39" t="s">
        <v>323</v>
      </c>
      <c r="B13" s="39" t="s">
        <v>324</v>
      </c>
      <c r="C13" s="39" t="s">
        <v>355</v>
      </c>
      <c r="D13" s="39" t="s">
        <v>356</v>
      </c>
      <c r="E13" s="39" t="s">
        <v>357</v>
      </c>
      <c r="F13" s="39" t="s">
        <v>306</v>
      </c>
      <c r="G13" s="39"/>
      <c r="H13" s="39" t="s">
        <v>358</v>
      </c>
      <c r="I13" s="52">
        <f t="shared" si="2"/>
        <v>4.2</v>
      </c>
      <c r="J13" s="52">
        <v>0.5</v>
      </c>
      <c r="K13" s="52">
        <v>1.5</v>
      </c>
      <c r="L13" s="52">
        <v>1.5</v>
      </c>
      <c r="M13" s="52">
        <v>0.70000000000000018</v>
      </c>
      <c r="N13" s="52"/>
      <c r="O13" s="52"/>
      <c r="P13" s="52"/>
      <c r="Q13" s="52"/>
      <c r="R13" s="52"/>
      <c r="S13" s="52"/>
      <c r="T13" s="52"/>
      <c r="U13" s="52"/>
    </row>
    <row r="14" spans="1:21" ht="22" x14ac:dyDescent="0.15">
      <c r="A14" s="39" t="s">
        <v>323</v>
      </c>
      <c r="B14" s="39" t="s">
        <v>324</v>
      </c>
      <c r="C14" s="39" t="s">
        <v>359</v>
      </c>
      <c r="D14" s="39" t="s">
        <v>331</v>
      </c>
      <c r="E14" s="39" t="s">
        <v>332</v>
      </c>
      <c r="F14" s="39" t="s">
        <v>333</v>
      </c>
      <c r="G14" s="39"/>
      <c r="H14" s="39" t="s">
        <v>360</v>
      </c>
      <c r="I14" s="52">
        <f t="shared" si="2"/>
        <v>0.28000000000000003</v>
      </c>
      <c r="J14" s="52">
        <v>0.28000000000000003</v>
      </c>
      <c r="K14" s="52"/>
      <c r="L14" s="52"/>
      <c r="M14" s="52"/>
      <c r="N14" s="52"/>
      <c r="O14" s="52"/>
      <c r="P14" s="52"/>
      <c r="Q14" s="52"/>
      <c r="R14" s="52"/>
      <c r="S14" s="52"/>
      <c r="T14" s="52"/>
      <c r="U14" s="52"/>
    </row>
    <row r="15" spans="1:21" ht="22" x14ac:dyDescent="0.15">
      <c r="A15" s="39" t="s">
        <v>323</v>
      </c>
      <c r="B15" s="39" t="s">
        <v>324</v>
      </c>
      <c r="C15" s="39" t="s">
        <v>361</v>
      </c>
      <c r="D15" s="39" t="s">
        <v>336</v>
      </c>
      <c r="E15" s="39" t="s">
        <v>362</v>
      </c>
      <c r="F15" s="39" t="s">
        <v>306</v>
      </c>
      <c r="G15" s="39"/>
      <c r="H15" s="39" t="s">
        <v>363</v>
      </c>
      <c r="I15" s="52">
        <f t="shared" si="2"/>
        <v>2.5</v>
      </c>
      <c r="J15" s="52">
        <v>0.5</v>
      </c>
      <c r="K15" s="52">
        <v>0.7</v>
      </c>
      <c r="L15" s="52">
        <v>0.8</v>
      </c>
      <c r="M15" s="52">
        <v>0.5</v>
      </c>
      <c r="N15" s="52"/>
      <c r="O15" s="52"/>
      <c r="P15" s="52"/>
      <c r="Q15" s="52"/>
      <c r="R15" s="52"/>
      <c r="S15" s="52"/>
      <c r="T15" s="52"/>
      <c r="U15" s="52"/>
    </row>
    <row r="16" spans="1:21" ht="44" x14ac:dyDescent="0.15">
      <c r="A16" s="39" t="s">
        <v>323</v>
      </c>
      <c r="B16" s="39" t="s">
        <v>324</v>
      </c>
      <c r="C16" s="39" t="s">
        <v>364</v>
      </c>
      <c r="D16" s="39" t="s">
        <v>365</v>
      </c>
      <c r="E16" s="39" t="s">
        <v>366</v>
      </c>
      <c r="F16" s="39" t="s">
        <v>333</v>
      </c>
      <c r="G16" s="39"/>
      <c r="H16" s="39" t="s">
        <v>367</v>
      </c>
      <c r="I16" s="52">
        <f t="shared" si="2"/>
        <v>4</v>
      </c>
      <c r="J16" s="52"/>
      <c r="K16" s="52"/>
      <c r="L16" s="52"/>
      <c r="M16" s="52"/>
      <c r="N16" s="52"/>
      <c r="O16" s="52">
        <v>0.2</v>
      </c>
      <c r="P16" s="52">
        <v>0.5</v>
      </c>
      <c r="Q16" s="52">
        <v>0.5</v>
      </c>
      <c r="R16" s="52">
        <v>0.7</v>
      </c>
      <c r="S16" s="52">
        <v>0.7</v>
      </c>
      <c r="T16" s="52">
        <v>0.7</v>
      </c>
      <c r="U16" s="52">
        <v>0.7</v>
      </c>
    </row>
    <row r="17" spans="1:21" ht="22" x14ac:dyDescent="0.15">
      <c r="A17" s="39" t="s">
        <v>323</v>
      </c>
      <c r="B17" s="39" t="s">
        <v>324</v>
      </c>
      <c r="C17" s="39" t="s">
        <v>368</v>
      </c>
      <c r="D17" s="39" t="s">
        <v>326</v>
      </c>
      <c r="E17" s="39" t="s">
        <v>327</v>
      </c>
      <c r="F17" s="39" t="s">
        <v>306</v>
      </c>
      <c r="G17" s="39"/>
      <c r="H17" s="39" t="s">
        <v>369</v>
      </c>
      <c r="I17" s="52">
        <f t="shared" si="2"/>
        <v>2.5</v>
      </c>
      <c r="J17" s="52"/>
      <c r="K17" s="52"/>
      <c r="L17" s="52"/>
      <c r="M17" s="52"/>
      <c r="N17" s="52"/>
      <c r="O17" s="52"/>
      <c r="P17" s="52"/>
      <c r="Q17" s="52"/>
      <c r="R17" s="52">
        <v>0.5</v>
      </c>
      <c r="S17" s="52">
        <v>0.5</v>
      </c>
      <c r="T17" s="52">
        <v>0.8</v>
      </c>
      <c r="U17" s="52">
        <v>0.7</v>
      </c>
    </row>
    <row r="18" spans="1:21" ht="11" x14ac:dyDescent="0.15">
      <c r="A18" s="39" t="s">
        <v>323</v>
      </c>
      <c r="B18" s="39" t="s">
        <v>324</v>
      </c>
      <c r="C18" s="39" t="s">
        <v>370</v>
      </c>
      <c r="D18" s="39" t="s">
        <v>331</v>
      </c>
      <c r="E18" s="39" t="s">
        <v>353</v>
      </c>
      <c r="F18" s="39" t="s">
        <v>306</v>
      </c>
      <c r="G18" s="39"/>
      <c r="H18" s="39" t="s">
        <v>371</v>
      </c>
      <c r="I18" s="52">
        <f t="shared" si="2"/>
        <v>10</v>
      </c>
      <c r="J18" s="52"/>
      <c r="K18" s="52"/>
      <c r="L18" s="52"/>
      <c r="M18" s="52"/>
      <c r="N18" s="52">
        <v>0.8</v>
      </c>
      <c r="O18" s="52">
        <v>1</v>
      </c>
      <c r="P18" s="52">
        <v>1</v>
      </c>
      <c r="Q18" s="52">
        <v>1.2</v>
      </c>
      <c r="R18" s="52">
        <v>1.2</v>
      </c>
      <c r="S18" s="52">
        <v>1.5</v>
      </c>
      <c r="T18" s="52">
        <v>1.5</v>
      </c>
      <c r="U18" s="52">
        <v>1.8</v>
      </c>
    </row>
    <row r="19" spans="1:21" ht="44" x14ac:dyDescent="0.15">
      <c r="A19" s="39" t="s">
        <v>323</v>
      </c>
      <c r="B19" s="39" t="s">
        <v>324</v>
      </c>
      <c r="C19" s="39" t="s">
        <v>372</v>
      </c>
      <c r="D19" s="39" t="s">
        <v>373</v>
      </c>
      <c r="E19" s="39" t="s">
        <v>374</v>
      </c>
      <c r="F19" s="39" t="s">
        <v>333</v>
      </c>
      <c r="G19" s="39"/>
      <c r="H19" s="39" t="s">
        <v>375</v>
      </c>
      <c r="I19" s="52">
        <f t="shared" si="2"/>
        <v>3.5</v>
      </c>
      <c r="J19" s="52"/>
      <c r="K19" s="52">
        <v>0.5</v>
      </c>
      <c r="L19" s="52">
        <v>0.7</v>
      </c>
      <c r="M19" s="52">
        <v>0.7</v>
      </c>
      <c r="N19" s="52">
        <v>1</v>
      </c>
      <c r="O19" s="52">
        <v>0.6</v>
      </c>
      <c r="P19" s="52"/>
      <c r="Q19" s="52"/>
      <c r="R19" s="52"/>
      <c r="S19" s="52"/>
      <c r="T19" s="52"/>
      <c r="U19" s="52"/>
    </row>
    <row r="20" spans="1:21" ht="44" x14ac:dyDescent="0.15">
      <c r="A20" s="39" t="s">
        <v>323</v>
      </c>
      <c r="B20" s="39" t="s">
        <v>324</v>
      </c>
      <c r="C20" s="39" t="s">
        <v>339</v>
      </c>
      <c r="D20" s="39" t="s">
        <v>376</v>
      </c>
      <c r="E20" s="39" t="s">
        <v>377</v>
      </c>
      <c r="F20" s="39" t="s">
        <v>306</v>
      </c>
      <c r="G20" s="39"/>
      <c r="H20" s="39" t="s">
        <v>378</v>
      </c>
      <c r="I20" s="52">
        <f t="shared" si="2"/>
        <v>1.089</v>
      </c>
      <c r="J20" s="52"/>
      <c r="K20" s="52"/>
      <c r="L20" s="52">
        <v>0.1</v>
      </c>
      <c r="M20" s="52">
        <v>0.3</v>
      </c>
      <c r="N20" s="52">
        <v>0.3</v>
      </c>
      <c r="O20" s="52">
        <v>0.38900000000000001</v>
      </c>
      <c r="P20" s="52"/>
      <c r="Q20" s="52"/>
      <c r="R20" s="52"/>
      <c r="S20" s="52"/>
      <c r="T20" s="52"/>
      <c r="U20" s="52"/>
    </row>
    <row r="21" spans="1:21" ht="22" x14ac:dyDescent="0.15">
      <c r="A21" s="39" t="s">
        <v>323</v>
      </c>
      <c r="B21" s="39" t="s">
        <v>324</v>
      </c>
      <c r="C21" s="39" t="s">
        <v>339</v>
      </c>
      <c r="D21" s="39" t="s">
        <v>376</v>
      </c>
      <c r="E21" s="39" t="s">
        <v>379</v>
      </c>
      <c r="F21" s="39" t="s">
        <v>306</v>
      </c>
      <c r="G21" s="39"/>
      <c r="H21" s="39" t="s">
        <v>380</v>
      </c>
      <c r="I21" s="52">
        <f t="shared" si="2"/>
        <v>1.25</v>
      </c>
      <c r="J21" s="52"/>
      <c r="K21" s="52"/>
      <c r="L21" s="52">
        <v>0.2</v>
      </c>
      <c r="M21" s="52">
        <v>0.4</v>
      </c>
      <c r="N21" s="52">
        <v>0.4</v>
      </c>
      <c r="O21" s="52">
        <v>0.25</v>
      </c>
      <c r="P21" s="52"/>
      <c r="Q21" s="52"/>
      <c r="R21" s="52"/>
      <c r="S21" s="52"/>
      <c r="T21" s="52"/>
      <c r="U21" s="52"/>
    </row>
    <row r="22" spans="1:21" ht="22" x14ac:dyDescent="0.15">
      <c r="A22" s="39" t="s">
        <v>323</v>
      </c>
      <c r="B22" s="39" t="s">
        <v>324</v>
      </c>
      <c r="C22" s="39" t="s">
        <v>339</v>
      </c>
      <c r="D22" s="39" t="s">
        <v>376</v>
      </c>
      <c r="E22" s="39" t="s">
        <v>381</v>
      </c>
      <c r="F22" s="39" t="s">
        <v>333</v>
      </c>
      <c r="G22" s="39"/>
      <c r="H22" s="39" t="s">
        <v>382</v>
      </c>
      <c r="I22" s="52">
        <f t="shared" si="2"/>
        <v>0.77</v>
      </c>
      <c r="J22" s="52"/>
      <c r="K22" s="52">
        <v>0.1</v>
      </c>
      <c r="L22" s="52">
        <v>0.2</v>
      </c>
      <c r="M22" s="52">
        <v>0.2</v>
      </c>
      <c r="N22" s="52">
        <v>0.27</v>
      </c>
      <c r="O22" s="52"/>
      <c r="P22" s="52"/>
      <c r="Q22" s="52"/>
      <c r="R22" s="52"/>
      <c r="S22" s="52"/>
      <c r="T22" s="52"/>
      <c r="U22" s="52"/>
    </row>
    <row r="23" spans="1:21" ht="33" x14ac:dyDescent="0.15">
      <c r="A23" s="39" t="s">
        <v>323</v>
      </c>
      <c r="B23" s="39" t="s">
        <v>324</v>
      </c>
      <c r="C23" s="39" t="s">
        <v>339</v>
      </c>
      <c r="D23" s="39" t="s">
        <v>376</v>
      </c>
      <c r="E23" s="39" t="s">
        <v>383</v>
      </c>
      <c r="F23" s="39" t="s">
        <v>306</v>
      </c>
      <c r="G23" s="39"/>
      <c r="H23" s="39" t="s">
        <v>384</v>
      </c>
      <c r="I23" s="52">
        <f t="shared" si="2"/>
        <v>0.79900000000000004</v>
      </c>
      <c r="J23" s="52"/>
      <c r="K23" s="52"/>
      <c r="L23" s="52">
        <v>0.2</v>
      </c>
      <c r="M23" s="52">
        <v>0.2</v>
      </c>
      <c r="N23" s="52">
        <v>0.39900000000000002</v>
      </c>
      <c r="O23" s="52"/>
      <c r="P23" s="52"/>
      <c r="Q23" s="52"/>
      <c r="R23" s="52"/>
      <c r="S23" s="52"/>
      <c r="T23" s="52"/>
      <c r="U23" s="52"/>
    </row>
    <row r="24" spans="1:21" ht="11" x14ac:dyDescent="0.15">
      <c r="A24" s="39" t="s">
        <v>323</v>
      </c>
      <c r="B24" s="39" t="s">
        <v>324</v>
      </c>
      <c r="C24" s="39" t="s">
        <v>385</v>
      </c>
      <c r="D24" s="39" t="s">
        <v>356</v>
      </c>
      <c r="E24" s="39" t="s">
        <v>386</v>
      </c>
      <c r="F24" s="39" t="s">
        <v>306</v>
      </c>
      <c r="G24" s="39"/>
      <c r="H24" s="39" t="s">
        <v>387</v>
      </c>
      <c r="I24" s="52">
        <f t="shared" si="2"/>
        <v>0.77</v>
      </c>
      <c r="J24" s="52">
        <v>0.3</v>
      </c>
      <c r="K24" s="52">
        <v>0.3</v>
      </c>
      <c r="L24" s="52">
        <v>0.17</v>
      </c>
      <c r="M24" s="52"/>
      <c r="N24" s="52"/>
      <c r="O24" s="52"/>
      <c r="P24" s="52"/>
      <c r="Q24" s="52"/>
      <c r="R24" s="52"/>
      <c r="S24" s="52"/>
      <c r="T24" s="52"/>
      <c r="U24" s="52"/>
    </row>
    <row r="25" spans="1:21" ht="22" x14ac:dyDescent="0.15">
      <c r="A25" s="39" t="s">
        <v>323</v>
      </c>
      <c r="B25" s="39" t="s">
        <v>324</v>
      </c>
      <c r="C25" s="39" t="s">
        <v>388</v>
      </c>
      <c r="D25" s="39" t="s">
        <v>346</v>
      </c>
      <c r="E25" s="39" t="s">
        <v>347</v>
      </c>
      <c r="F25" s="39" t="s">
        <v>306</v>
      </c>
      <c r="G25" s="39"/>
      <c r="H25" s="39" t="s">
        <v>389</v>
      </c>
      <c r="I25" s="52">
        <f t="shared" si="2"/>
        <v>1</v>
      </c>
      <c r="J25" s="52"/>
      <c r="K25" s="52"/>
      <c r="L25" s="52"/>
      <c r="M25" s="52"/>
      <c r="N25" s="52"/>
      <c r="O25" s="52"/>
      <c r="P25" s="52">
        <v>0.1</v>
      </c>
      <c r="Q25" s="52">
        <v>0.1</v>
      </c>
      <c r="R25" s="52">
        <v>0.1</v>
      </c>
      <c r="S25" s="52">
        <v>0.2</v>
      </c>
      <c r="T25" s="52">
        <v>0.2</v>
      </c>
      <c r="U25" s="52">
        <v>0.3</v>
      </c>
    </row>
    <row r="26" spans="1:21" ht="11" x14ac:dyDescent="0.15">
      <c r="A26" s="39" t="s">
        <v>323</v>
      </c>
      <c r="B26" s="39" t="s">
        <v>324</v>
      </c>
      <c r="C26" s="39" t="s">
        <v>388</v>
      </c>
      <c r="D26" s="39" t="s">
        <v>336</v>
      </c>
      <c r="E26" s="39" t="s">
        <v>390</v>
      </c>
      <c r="F26" s="39" t="s">
        <v>306</v>
      </c>
      <c r="G26" s="39"/>
      <c r="H26" s="39" t="s">
        <v>391</v>
      </c>
      <c r="I26" s="52">
        <f t="shared" si="2"/>
        <v>2</v>
      </c>
      <c r="J26" s="52"/>
      <c r="K26" s="52"/>
      <c r="L26" s="52"/>
      <c r="M26" s="52"/>
      <c r="N26" s="52"/>
      <c r="O26" s="52"/>
      <c r="P26" s="52"/>
      <c r="Q26" s="52"/>
      <c r="R26" s="52"/>
      <c r="S26" s="52"/>
      <c r="T26" s="52">
        <v>1</v>
      </c>
      <c r="U26" s="52">
        <v>1</v>
      </c>
    </row>
    <row r="27" spans="1:21" ht="11" x14ac:dyDescent="0.15">
      <c r="A27" s="39" t="s">
        <v>323</v>
      </c>
      <c r="B27" s="39" t="s">
        <v>324</v>
      </c>
      <c r="C27" s="39" t="s">
        <v>388</v>
      </c>
      <c r="D27" s="39" t="s">
        <v>392</v>
      </c>
      <c r="E27" s="39" t="s">
        <v>393</v>
      </c>
      <c r="F27" s="39" t="s">
        <v>333</v>
      </c>
      <c r="G27" s="39"/>
      <c r="H27" s="39" t="s">
        <v>394</v>
      </c>
      <c r="I27" s="52">
        <f t="shared" si="2"/>
        <v>0.88000000000000012</v>
      </c>
      <c r="J27" s="52"/>
      <c r="K27" s="52"/>
      <c r="L27" s="52"/>
      <c r="M27" s="52"/>
      <c r="N27" s="52">
        <v>0.1</v>
      </c>
      <c r="O27" s="52">
        <v>0.2</v>
      </c>
      <c r="P27" s="52">
        <v>0.28000000000000003</v>
      </c>
      <c r="Q27" s="52">
        <v>0.3</v>
      </c>
      <c r="R27" s="52"/>
      <c r="S27" s="52"/>
      <c r="T27" s="52"/>
      <c r="U27" s="52"/>
    </row>
    <row r="28" spans="1:21" ht="22" x14ac:dyDescent="0.15">
      <c r="A28" s="39" t="s">
        <v>323</v>
      </c>
      <c r="B28" s="39" t="s">
        <v>324</v>
      </c>
      <c r="C28" s="39" t="s">
        <v>388</v>
      </c>
      <c r="D28" s="39" t="s">
        <v>336</v>
      </c>
      <c r="E28" s="39" t="s">
        <v>362</v>
      </c>
      <c r="F28" s="39" t="s">
        <v>306</v>
      </c>
      <c r="G28" s="39"/>
      <c r="H28" s="39" t="s">
        <v>395</v>
      </c>
      <c r="I28" s="52">
        <f t="shared" si="2"/>
        <v>1</v>
      </c>
      <c r="J28" s="52"/>
      <c r="K28" s="52"/>
      <c r="L28" s="52"/>
      <c r="M28" s="52"/>
      <c r="N28" s="52"/>
      <c r="O28" s="52"/>
      <c r="P28" s="52"/>
      <c r="Q28" s="52"/>
      <c r="R28" s="52"/>
      <c r="S28" s="52"/>
      <c r="T28" s="52">
        <v>0.5</v>
      </c>
      <c r="U28" s="52">
        <v>0.5</v>
      </c>
    </row>
    <row r="29" spans="1:21" ht="33" x14ac:dyDescent="0.15">
      <c r="A29" s="39" t="s">
        <v>323</v>
      </c>
      <c r="B29" s="39" t="s">
        <v>324</v>
      </c>
      <c r="C29" s="39" t="s">
        <v>388</v>
      </c>
      <c r="D29" s="39" t="s">
        <v>376</v>
      </c>
      <c r="E29" s="39" t="s">
        <v>396</v>
      </c>
      <c r="F29" s="39" t="s">
        <v>333</v>
      </c>
      <c r="G29" s="39"/>
      <c r="H29" s="39" t="s">
        <v>397</v>
      </c>
      <c r="I29" s="52">
        <f t="shared" si="2"/>
        <v>1.5</v>
      </c>
      <c r="J29" s="52"/>
      <c r="K29" s="52"/>
      <c r="L29" s="52"/>
      <c r="M29" s="52"/>
      <c r="N29" s="52"/>
      <c r="O29" s="52"/>
      <c r="P29" s="52"/>
      <c r="Q29" s="52">
        <v>0.2</v>
      </c>
      <c r="R29" s="52">
        <v>0.2</v>
      </c>
      <c r="S29" s="52">
        <v>0.3</v>
      </c>
      <c r="T29" s="52">
        <v>0.3</v>
      </c>
      <c r="U29" s="52">
        <v>0.5</v>
      </c>
    </row>
    <row r="30" spans="1:21" ht="22" x14ac:dyDescent="0.15">
      <c r="A30" s="39" t="s">
        <v>323</v>
      </c>
      <c r="B30" s="39" t="s">
        <v>324</v>
      </c>
      <c r="C30" s="39" t="s">
        <v>388</v>
      </c>
      <c r="D30" s="39" t="s">
        <v>398</v>
      </c>
      <c r="E30" s="39" t="s">
        <v>399</v>
      </c>
      <c r="F30" s="39" t="s">
        <v>306</v>
      </c>
      <c r="G30" s="39"/>
      <c r="H30" s="39" t="s">
        <v>400</v>
      </c>
      <c r="I30" s="52">
        <f t="shared" si="2"/>
        <v>2</v>
      </c>
      <c r="J30" s="52"/>
      <c r="K30" s="52"/>
      <c r="L30" s="52"/>
      <c r="M30" s="52"/>
      <c r="N30" s="52"/>
      <c r="O30" s="52"/>
      <c r="P30" s="52"/>
      <c r="Q30" s="52"/>
      <c r="R30" s="52"/>
      <c r="S30" s="52">
        <v>0.5</v>
      </c>
      <c r="T30" s="52">
        <v>0.7</v>
      </c>
      <c r="U30" s="52">
        <v>0.8</v>
      </c>
    </row>
    <row r="31" spans="1:21" ht="22" x14ac:dyDescent="0.15">
      <c r="A31" s="39" t="s">
        <v>323</v>
      </c>
      <c r="B31" s="39" t="s">
        <v>324</v>
      </c>
      <c r="C31" s="39" t="s">
        <v>388</v>
      </c>
      <c r="D31" s="39" t="s">
        <v>398</v>
      </c>
      <c r="E31" s="39" t="s">
        <v>401</v>
      </c>
      <c r="F31" s="39" t="s">
        <v>306</v>
      </c>
      <c r="G31" s="39"/>
      <c r="H31" s="39" t="s">
        <v>402</v>
      </c>
      <c r="I31" s="52">
        <f t="shared" si="2"/>
        <v>1.5</v>
      </c>
      <c r="J31" s="52"/>
      <c r="K31" s="52"/>
      <c r="L31" s="52"/>
      <c r="M31" s="52"/>
      <c r="N31" s="52"/>
      <c r="O31" s="52"/>
      <c r="P31" s="52"/>
      <c r="Q31" s="52"/>
      <c r="R31" s="52"/>
      <c r="S31" s="52"/>
      <c r="T31" s="52">
        <v>0.5</v>
      </c>
      <c r="U31" s="52">
        <v>1</v>
      </c>
    </row>
    <row r="32" spans="1:21" ht="22" x14ac:dyDescent="0.15">
      <c r="A32" s="39" t="s">
        <v>323</v>
      </c>
      <c r="B32" s="39" t="s">
        <v>324</v>
      </c>
      <c r="C32" s="39" t="s">
        <v>388</v>
      </c>
      <c r="D32" s="39" t="s">
        <v>403</v>
      </c>
      <c r="E32" s="39" t="s">
        <v>404</v>
      </c>
      <c r="F32" s="39" t="s">
        <v>333</v>
      </c>
      <c r="G32" s="39"/>
      <c r="H32" s="39" t="s">
        <v>405</v>
      </c>
      <c r="I32" s="52">
        <f t="shared" si="2"/>
        <v>1</v>
      </c>
      <c r="J32" s="52"/>
      <c r="K32" s="52"/>
      <c r="L32" s="52"/>
      <c r="M32" s="52"/>
      <c r="N32" s="52"/>
      <c r="O32" s="52"/>
      <c r="P32" s="52"/>
      <c r="Q32" s="52"/>
      <c r="R32" s="52"/>
      <c r="S32" s="52">
        <v>0.2</v>
      </c>
      <c r="T32" s="52">
        <v>0.4</v>
      </c>
      <c r="U32" s="52">
        <v>0.4</v>
      </c>
    </row>
    <row r="33" spans="1:21" ht="11" x14ac:dyDescent="0.15">
      <c r="A33" s="39" t="s">
        <v>323</v>
      </c>
      <c r="B33" s="39" t="s">
        <v>324</v>
      </c>
      <c r="C33" s="39" t="s">
        <v>388</v>
      </c>
      <c r="D33" s="39" t="s">
        <v>326</v>
      </c>
      <c r="E33" s="39" t="s">
        <v>340</v>
      </c>
      <c r="F33" s="39" t="s">
        <v>306</v>
      </c>
      <c r="G33" s="39"/>
      <c r="H33" s="39" t="s">
        <v>406</v>
      </c>
      <c r="I33" s="52">
        <f t="shared" si="2"/>
        <v>0.3</v>
      </c>
      <c r="J33" s="52"/>
      <c r="K33" s="52"/>
      <c r="L33" s="52"/>
      <c r="M33" s="52"/>
      <c r="N33" s="52"/>
      <c r="O33" s="52"/>
      <c r="P33" s="52"/>
      <c r="Q33" s="52"/>
      <c r="R33" s="52"/>
      <c r="S33" s="52"/>
      <c r="T33" s="52">
        <v>0.15</v>
      </c>
      <c r="U33" s="52">
        <v>0.15</v>
      </c>
    </row>
    <row r="34" spans="1:21" ht="22" x14ac:dyDescent="0.15">
      <c r="A34" s="39" t="s">
        <v>323</v>
      </c>
      <c r="B34" s="39" t="s">
        <v>324</v>
      </c>
      <c r="C34" s="39" t="s">
        <v>388</v>
      </c>
      <c r="D34" s="39" t="s">
        <v>398</v>
      </c>
      <c r="E34" s="39" t="s">
        <v>407</v>
      </c>
      <c r="F34" s="39" t="s">
        <v>306</v>
      </c>
      <c r="G34" s="39"/>
      <c r="H34" s="39" t="s">
        <v>408</v>
      </c>
      <c r="I34" s="52">
        <f t="shared" si="2"/>
        <v>0.30000000000000004</v>
      </c>
      <c r="J34" s="52"/>
      <c r="K34" s="52"/>
      <c r="L34" s="52"/>
      <c r="M34" s="52"/>
      <c r="N34" s="52"/>
      <c r="O34" s="52"/>
      <c r="P34" s="52"/>
      <c r="Q34" s="52"/>
      <c r="R34" s="52"/>
      <c r="S34" s="52">
        <v>0.1</v>
      </c>
      <c r="T34" s="52">
        <v>0.1</v>
      </c>
      <c r="U34" s="52">
        <v>0.1</v>
      </c>
    </row>
    <row r="35" spans="1:21" ht="22" x14ac:dyDescent="0.15">
      <c r="A35" s="39" t="s">
        <v>323</v>
      </c>
      <c r="B35" s="39" t="s">
        <v>324</v>
      </c>
      <c r="C35" s="39" t="s">
        <v>388</v>
      </c>
      <c r="D35" s="39" t="s">
        <v>365</v>
      </c>
      <c r="E35" s="39" t="s">
        <v>409</v>
      </c>
      <c r="F35" s="39" t="s">
        <v>333</v>
      </c>
      <c r="G35" s="39"/>
      <c r="H35" s="39" t="s">
        <v>410</v>
      </c>
      <c r="I35" s="52">
        <f t="shared" si="2"/>
        <v>0.8</v>
      </c>
      <c r="J35" s="52"/>
      <c r="K35" s="52"/>
      <c r="L35" s="52"/>
      <c r="M35" s="52"/>
      <c r="N35" s="52"/>
      <c r="O35" s="52"/>
      <c r="P35" s="52"/>
      <c r="Q35" s="52"/>
      <c r="R35" s="52"/>
      <c r="S35" s="52"/>
      <c r="T35" s="52">
        <v>0.3</v>
      </c>
      <c r="U35" s="52">
        <v>0.5</v>
      </c>
    </row>
    <row r="36" spans="1:21" ht="11" x14ac:dyDescent="0.15">
      <c r="A36" s="39" t="s">
        <v>323</v>
      </c>
      <c r="B36" s="39" t="s">
        <v>324</v>
      </c>
      <c r="C36" s="39" t="s">
        <v>388</v>
      </c>
      <c r="D36" s="39" t="s">
        <v>392</v>
      </c>
      <c r="E36" s="39" t="s">
        <v>411</v>
      </c>
      <c r="F36" s="39" t="s">
        <v>333</v>
      </c>
      <c r="G36" s="39"/>
      <c r="H36" s="39" t="s">
        <v>412</v>
      </c>
      <c r="I36" s="52">
        <f t="shared" si="2"/>
        <v>0.29000000000000004</v>
      </c>
      <c r="J36" s="52"/>
      <c r="K36" s="52"/>
      <c r="L36" s="52"/>
      <c r="M36" s="52"/>
      <c r="N36" s="52">
        <v>0.1</v>
      </c>
      <c r="O36" s="52">
        <v>0.1</v>
      </c>
      <c r="P36" s="52">
        <v>0.09</v>
      </c>
      <c r="Q36" s="52"/>
      <c r="R36" s="52"/>
      <c r="S36" s="52"/>
      <c r="T36" s="52"/>
      <c r="U36" s="52"/>
    </row>
    <row r="37" spans="1:21" ht="11" x14ac:dyDescent="0.15">
      <c r="A37" s="39" t="s">
        <v>323</v>
      </c>
      <c r="B37" s="39" t="s">
        <v>324</v>
      </c>
      <c r="C37" s="39" t="s">
        <v>413</v>
      </c>
      <c r="D37" s="39" t="s">
        <v>414</v>
      </c>
      <c r="E37" s="39" t="s">
        <v>415</v>
      </c>
      <c r="F37" s="39" t="s">
        <v>306</v>
      </c>
      <c r="G37" s="39"/>
      <c r="H37" s="39" t="s">
        <v>416</v>
      </c>
      <c r="I37" s="52">
        <f t="shared" si="2"/>
        <v>6.197280000000001</v>
      </c>
      <c r="J37" s="52"/>
      <c r="K37" s="52"/>
      <c r="L37" s="52"/>
      <c r="M37" s="52"/>
      <c r="N37" s="52">
        <v>6.197280000000001</v>
      </c>
      <c r="O37" s="52"/>
      <c r="P37" s="52"/>
      <c r="Q37" s="52"/>
      <c r="R37" s="52"/>
      <c r="S37" s="52"/>
      <c r="T37" s="52"/>
      <c r="U37" s="52"/>
    </row>
    <row r="38" spans="1:21" ht="22" x14ac:dyDescent="0.15">
      <c r="A38" s="39" t="s">
        <v>323</v>
      </c>
      <c r="B38" s="39" t="s">
        <v>324</v>
      </c>
      <c r="C38" s="39" t="s">
        <v>417</v>
      </c>
      <c r="D38" s="39" t="s">
        <v>414</v>
      </c>
      <c r="E38" s="39" t="s">
        <v>418</v>
      </c>
      <c r="F38" s="39" t="s">
        <v>306</v>
      </c>
      <c r="G38" s="39"/>
      <c r="H38" s="39" t="s">
        <v>419</v>
      </c>
      <c r="I38" s="52">
        <f t="shared" si="2"/>
        <v>8.36144</v>
      </c>
      <c r="J38" s="52"/>
      <c r="K38" s="52"/>
      <c r="L38" s="52"/>
      <c r="M38" s="52">
        <v>8.36144</v>
      </c>
      <c r="N38" s="52"/>
      <c r="O38" s="52"/>
      <c r="P38" s="52"/>
      <c r="Q38" s="52"/>
      <c r="R38" s="52"/>
      <c r="S38" s="52"/>
      <c r="T38" s="52"/>
      <c r="U38" s="52"/>
    </row>
    <row r="39" spans="1:21" ht="22" x14ac:dyDescent="0.15">
      <c r="A39" s="39" t="s">
        <v>323</v>
      </c>
      <c r="B39" s="39" t="s">
        <v>324</v>
      </c>
      <c r="C39" s="39" t="s">
        <v>420</v>
      </c>
      <c r="D39" s="39" t="s">
        <v>414</v>
      </c>
      <c r="E39" s="39" t="s">
        <v>418</v>
      </c>
      <c r="F39" s="39" t="s">
        <v>306</v>
      </c>
      <c r="G39" s="39"/>
      <c r="H39" s="39" t="s">
        <v>421</v>
      </c>
      <c r="I39" s="52">
        <f t="shared" si="2"/>
        <v>4.3814399999999996</v>
      </c>
      <c r="J39" s="52"/>
      <c r="K39" s="52"/>
      <c r="L39" s="52"/>
      <c r="M39" s="52">
        <v>4.3814399999999996</v>
      </c>
      <c r="N39" s="52"/>
      <c r="O39" s="52"/>
      <c r="P39" s="52"/>
      <c r="Q39" s="52"/>
      <c r="R39" s="52"/>
      <c r="S39" s="52"/>
      <c r="T39" s="52"/>
      <c r="U39" s="52"/>
    </row>
    <row r="40" spans="1:21" ht="22" x14ac:dyDescent="0.15">
      <c r="A40" s="39" t="s">
        <v>323</v>
      </c>
      <c r="B40" s="39" t="s">
        <v>324</v>
      </c>
      <c r="C40" s="39" t="s">
        <v>422</v>
      </c>
      <c r="D40" s="39" t="s">
        <v>414</v>
      </c>
      <c r="E40" s="39" t="s">
        <v>418</v>
      </c>
      <c r="F40" s="39" t="s">
        <v>306</v>
      </c>
      <c r="G40" s="39"/>
      <c r="H40" s="39" t="s">
        <v>423</v>
      </c>
      <c r="I40" s="52">
        <f t="shared" si="2"/>
        <v>12.50544</v>
      </c>
      <c r="J40" s="52"/>
      <c r="K40" s="52"/>
      <c r="L40" s="52"/>
      <c r="M40" s="52"/>
      <c r="N40" s="52"/>
      <c r="O40" s="52">
        <v>12.50544</v>
      </c>
      <c r="P40" s="52"/>
      <c r="Q40" s="52"/>
      <c r="R40" s="52"/>
      <c r="S40" s="52"/>
      <c r="T40" s="52"/>
      <c r="U40" s="52"/>
    </row>
    <row r="41" spans="1:21" ht="22" x14ac:dyDescent="0.15">
      <c r="A41" s="39" t="s">
        <v>323</v>
      </c>
      <c r="B41" s="39" t="s">
        <v>324</v>
      </c>
      <c r="C41" s="39" t="s">
        <v>424</v>
      </c>
      <c r="D41" s="39" t="s">
        <v>414</v>
      </c>
      <c r="E41" s="39" t="s">
        <v>425</v>
      </c>
      <c r="F41" s="39" t="s">
        <v>306</v>
      </c>
      <c r="G41" s="39"/>
      <c r="H41" s="39" t="s">
        <v>426</v>
      </c>
      <c r="I41" s="52">
        <f t="shared" si="2"/>
        <v>13.568000000000001</v>
      </c>
      <c r="J41" s="52"/>
      <c r="K41" s="52"/>
      <c r="L41" s="52"/>
      <c r="M41" s="52"/>
      <c r="N41" s="52"/>
      <c r="O41" s="52">
        <v>13.568000000000001</v>
      </c>
      <c r="P41" s="52"/>
      <c r="Q41" s="52"/>
      <c r="R41" s="52"/>
      <c r="S41" s="52"/>
      <c r="T41" s="52"/>
      <c r="U41" s="52"/>
    </row>
    <row r="42" spans="1:21" ht="11" x14ac:dyDescent="0.15">
      <c r="A42" s="39" t="s">
        <v>323</v>
      </c>
      <c r="B42" s="39" t="s">
        <v>324</v>
      </c>
      <c r="C42" s="39" t="s">
        <v>427</v>
      </c>
      <c r="D42" s="39" t="s">
        <v>414</v>
      </c>
      <c r="E42" s="39" t="s">
        <v>428</v>
      </c>
      <c r="F42" s="39" t="s">
        <v>333</v>
      </c>
      <c r="G42" s="39"/>
      <c r="H42" s="39" t="s">
        <v>429</v>
      </c>
      <c r="I42" s="52">
        <f t="shared" si="2"/>
        <v>13.4688</v>
      </c>
      <c r="J42" s="52"/>
      <c r="K42" s="52"/>
      <c r="L42" s="52"/>
      <c r="M42" s="52"/>
      <c r="N42" s="52"/>
      <c r="O42" s="52">
        <v>13.4688</v>
      </c>
      <c r="P42" s="52"/>
      <c r="Q42" s="52"/>
      <c r="R42" s="52"/>
      <c r="S42" s="52"/>
      <c r="T42" s="52"/>
      <c r="U42" s="52"/>
    </row>
    <row r="43" spans="1:21" ht="22" x14ac:dyDescent="0.15">
      <c r="A43" s="39" t="s">
        <v>323</v>
      </c>
      <c r="B43" s="39" t="s">
        <v>324</v>
      </c>
      <c r="C43" s="39" t="s">
        <v>430</v>
      </c>
      <c r="D43" s="39" t="s">
        <v>414</v>
      </c>
      <c r="E43" s="39" t="s">
        <v>431</v>
      </c>
      <c r="F43" s="39" t="s">
        <v>333</v>
      </c>
      <c r="G43" s="39"/>
      <c r="H43" s="39" t="s">
        <v>432</v>
      </c>
      <c r="I43" s="52">
        <f t="shared" si="2"/>
        <v>5.6320000000000006</v>
      </c>
      <c r="J43" s="52"/>
      <c r="K43" s="52"/>
      <c r="L43" s="52"/>
      <c r="M43" s="52"/>
      <c r="N43" s="52">
        <v>5.6320000000000006</v>
      </c>
      <c r="O43" s="52"/>
      <c r="P43" s="52"/>
      <c r="Q43" s="52"/>
      <c r="R43" s="52"/>
      <c r="S43" s="52"/>
      <c r="T43" s="52"/>
      <c r="U43" s="52"/>
    </row>
    <row r="44" spans="1:21" ht="11" x14ac:dyDescent="0.15">
      <c r="A44" s="39" t="s">
        <v>323</v>
      </c>
      <c r="B44" s="39" t="s">
        <v>324</v>
      </c>
      <c r="C44" s="39" t="s">
        <v>433</v>
      </c>
      <c r="D44" s="39" t="s">
        <v>414</v>
      </c>
      <c r="E44" s="39" t="s">
        <v>434</v>
      </c>
      <c r="F44" s="39" t="s">
        <v>333</v>
      </c>
      <c r="G44" s="39"/>
      <c r="H44" s="39" t="s">
        <v>435</v>
      </c>
      <c r="I44" s="52">
        <f t="shared" si="2"/>
        <v>9.0079999999999991</v>
      </c>
      <c r="J44" s="52"/>
      <c r="K44" s="52"/>
      <c r="L44" s="52"/>
      <c r="M44" s="52">
        <v>9.0079999999999991</v>
      </c>
      <c r="N44" s="52"/>
      <c r="O44" s="52"/>
      <c r="P44" s="52"/>
      <c r="Q44" s="52"/>
      <c r="R44" s="52"/>
      <c r="S44" s="52"/>
      <c r="T44" s="52"/>
      <c r="U44" s="52"/>
    </row>
    <row r="45" spans="1:21" ht="11" x14ac:dyDescent="0.15">
      <c r="A45" s="39" t="s">
        <v>323</v>
      </c>
      <c r="B45" s="39" t="s">
        <v>324</v>
      </c>
      <c r="C45" s="39" t="s">
        <v>436</v>
      </c>
      <c r="D45" s="39" t="s">
        <v>414</v>
      </c>
      <c r="E45" s="39" t="s">
        <v>437</v>
      </c>
      <c r="F45" s="39" t="s">
        <v>306</v>
      </c>
      <c r="G45" s="39"/>
      <c r="H45" s="39" t="s">
        <v>438</v>
      </c>
      <c r="I45" s="52">
        <f t="shared" si="2"/>
        <v>6.1096000000000004</v>
      </c>
      <c r="J45" s="52"/>
      <c r="K45" s="52"/>
      <c r="L45" s="52">
        <v>6.1096000000000004</v>
      </c>
      <c r="M45" s="52"/>
      <c r="N45" s="52"/>
      <c r="O45" s="52"/>
      <c r="P45" s="52"/>
      <c r="Q45" s="52"/>
      <c r="R45" s="52"/>
      <c r="S45" s="52"/>
      <c r="T45" s="52"/>
      <c r="U45" s="52"/>
    </row>
    <row r="46" spans="1:21" ht="11" x14ac:dyDescent="0.15">
      <c r="A46" s="39" t="s">
        <v>323</v>
      </c>
      <c r="B46" s="39" t="s">
        <v>324</v>
      </c>
      <c r="C46" s="39" t="s">
        <v>439</v>
      </c>
      <c r="D46" s="39" t="s">
        <v>440</v>
      </c>
      <c r="E46" s="39" t="s">
        <v>441</v>
      </c>
      <c r="F46" s="39" t="s">
        <v>333</v>
      </c>
      <c r="G46" s="39"/>
      <c r="H46" s="39" t="s">
        <v>442</v>
      </c>
      <c r="I46" s="52">
        <f t="shared" si="2"/>
        <v>8.3680000000000003</v>
      </c>
      <c r="J46" s="52"/>
      <c r="K46" s="52"/>
      <c r="L46" s="52"/>
      <c r="M46" s="52"/>
      <c r="N46" s="52">
        <v>8.3680000000000003</v>
      </c>
      <c r="O46" s="52"/>
      <c r="P46" s="52"/>
      <c r="Q46" s="52"/>
      <c r="R46" s="52"/>
      <c r="S46" s="52"/>
      <c r="T46" s="52"/>
      <c r="U46" s="52"/>
    </row>
    <row r="47" spans="1:21" ht="22" x14ac:dyDescent="0.15">
      <c r="A47" s="39" t="s">
        <v>323</v>
      </c>
      <c r="B47" s="39" t="s">
        <v>324</v>
      </c>
      <c r="C47" s="39" t="s">
        <v>443</v>
      </c>
      <c r="D47" s="39" t="s">
        <v>440</v>
      </c>
      <c r="E47" s="39" t="s">
        <v>444</v>
      </c>
      <c r="F47" s="39" t="s">
        <v>333</v>
      </c>
      <c r="G47" s="39"/>
      <c r="H47" s="39" t="s">
        <v>445</v>
      </c>
      <c r="I47" s="52">
        <f t="shared" si="2"/>
        <v>2.5760000000000005</v>
      </c>
      <c r="J47" s="52"/>
      <c r="K47" s="52"/>
      <c r="L47" s="52">
        <v>2.5760000000000005</v>
      </c>
      <c r="M47" s="52"/>
      <c r="N47" s="52"/>
      <c r="O47" s="52"/>
      <c r="P47" s="52"/>
      <c r="Q47" s="52"/>
      <c r="R47" s="52"/>
      <c r="S47" s="52"/>
      <c r="T47" s="52"/>
      <c r="U47" s="52"/>
    </row>
    <row r="48" spans="1:21" ht="11" x14ac:dyDescent="0.15">
      <c r="A48" s="39" t="s">
        <v>323</v>
      </c>
      <c r="B48" s="39" t="s">
        <v>324</v>
      </c>
      <c r="C48" s="39" t="s">
        <v>446</v>
      </c>
      <c r="D48" s="39" t="s">
        <v>440</v>
      </c>
      <c r="E48" s="39" t="s">
        <v>447</v>
      </c>
      <c r="F48" s="39" t="s">
        <v>333</v>
      </c>
      <c r="G48" s="39"/>
      <c r="H48" s="39" t="s">
        <v>448</v>
      </c>
      <c r="I48" s="52">
        <f t="shared" si="2"/>
        <v>7.36</v>
      </c>
      <c r="J48" s="52"/>
      <c r="K48" s="52"/>
      <c r="L48" s="52"/>
      <c r="M48" s="52"/>
      <c r="N48" s="52"/>
      <c r="O48" s="52"/>
      <c r="P48" s="52">
        <v>7.36</v>
      </c>
      <c r="Q48" s="52"/>
      <c r="R48" s="52"/>
      <c r="S48" s="52"/>
      <c r="T48" s="52"/>
      <c r="U48" s="52"/>
    </row>
    <row r="49" spans="1:21" ht="11" x14ac:dyDescent="0.15">
      <c r="A49" s="39" t="s">
        <v>323</v>
      </c>
      <c r="B49" s="39" t="s">
        <v>324</v>
      </c>
      <c r="C49" s="39" t="s">
        <v>449</v>
      </c>
      <c r="D49" s="39" t="s">
        <v>440</v>
      </c>
      <c r="E49" s="39" t="s">
        <v>450</v>
      </c>
      <c r="F49" s="39" t="s">
        <v>333</v>
      </c>
      <c r="G49" s="39"/>
      <c r="H49" s="39" t="s">
        <v>451</v>
      </c>
      <c r="I49" s="52">
        <f t="shared" si="2"/>
        <v>8.9984000000000002</v>
      </c>
      <c r="J49" s="52"/>
      <c r="K49" s="52"/>
      <c r="L49" s="52"/>
      <c r="M49" s="52"/>
      <c r="N49" s="52">
        <v>8.9984000000000002</v>
      </c>
      <c r="O49" s="52"/>
      <c r="P49" s="52"/>
      <c r="Q49" s="52"/>
      <c r="R49" s="52"/>
      <c r="S49" s="52"/>
      <c r="T49" s="52"/>
      <c r="U49" s="52"/>
    </row>
    <row r="50" spans="1:21" ht="11" x14ac:dyDescent="0.15">
      <c r="A50" s="39" t="s">
        <v>323</v>
      </c>
      <c r="B50" s="39" t="s">
        <v>324</v>
      </c>
      <c r="C50" s="39" t="s">
        <v>452</v>
      </c>
      <c r="D50" s="39" t="s">
        <v>440</v>
      </c>
      <c r="E50" s="39" t="s">
        <v>453</v>
      </c>
      <c r="F50" s="39" t="s">
        <v>333</v>
      </c>
      <c r="G50" s="39"/>
      <c r="H50" s="39" t="s">
        <v>454</v>
      </c>
      <c r="I50" s="52">
        <f t="shared" si="2"/>
        <v>21.2728</v>
      </c>
      <c r="J50" s="52"/>
      <c r="K50" s="52"/>
      <c r="L50" s="52"/>
      <c r="M50" s="52">
        <v>21.2728</v>
      </c>
      <c r="N50" s="52"/>
      <c r="O50" s="52"/>
      <c r="P50" s="52"/>
      <c r="Q50" s="52"/>
      <c r="R50" s="52"/>
      <c r="S50" s="52"/>
      <c r="T50" s="52"/>
      <c r="U50" s="52"/>
    </row>
    <row r="51" spans="1:21" ht="11" x14ac:dyDescent="0.15">
      <c r="A51" s="39" t="s">
        <v>323</v>
      </c>
      <c r="B51" s="39" t="s">
        <v>455</v>
      </c>
      <c r="C51" s="39" t="s">
        <v>456</v>
      </c>
      <c r="D51" s="39" t="s">
        <v>440</v>
      </c>
      <c r="E51" s="39" t="s">
        <v>457</v>
      </c>
      <c r="F51" s="39" t="s">
        <v>333</v>
      </c>
      <c r="G51" s="39"/>
      <c r="H51" s="39" t="s">
        <v>458</v>
      </c>
      <c r="I51" s="52">
        <f t="shared" si="2"/>
        <v>12.8</v>
      </c>
      <c r="J51" s="52"/>
      <c r="K51" s="52"/>
      <c r="L51" s="52"/>
      <c r="M51" s="52"/>
      <c r="N51" s="52"/>
      <c r="O51" s="52"/>
      <c r="P51" s="52"/>
      <c r="Q51" s="52"/>
      <c r="R51" s="52"/>
      <c r="S51" s="52"/>
      <c r="T51" s="52"/>
      <c r="U51" s="52">
        <v>12.8</v>
      </c>
    </row>
    <row r="52" spans="1:21" ht="63.75" customHeight="1" x14ac:dyDescent="0.15">
      <c r="A52" s="39" t="s">
        <v>323</v>
      </c>
      <c r="B52" s="39" t="s">
        <v>324</v>
      </c>
      <c r="C52" s="53" t="s">
        <v>459</v>
      </c>
      <c r="D52" s="39" t="s">
        <v>376</v>
      </c>
      <c r="E52" s="39" t="s">
        <v>460</v>
      </c>
      <c r="F52" s="39" t="s">
        <v>333</v>
      </c>
      <c r="G52" s="39"/>
      <c r="H52" s="39" t="s">
        <v>461</v>
      </c>
      <c r="I52" s="52">
        <f t="shared" si="2"/>
        <v>17.12</v>
      </c>
      <c r="J52" s="52"/>
      <c r="K52" s="52"/>
      <c r="L52" s="52"/>
      <c r="M52" s="52"/>
      <c r="N52" s="52">
        <v>17.12</v>
      </c>
      <c r="O52" s="52"/>
      <c r="P52" s="52"/>
      <c r="Q52" s="52"/>
      <c r="R52" s="52"/>
      <c r="S52" s="52"/>
      <c r="T52" s="52"/>
      <c r="U52" s="52"/>
    </row>
    <row r="53" spans="1:21" ht="22" x14ac:dyDescent="0.15">
      <c r="A53" s="39" t="s">
        <v>323</v>
      </c>
      <c r="B53" s="39" t="s">
        <v>324</v>
      </c>
      <c r="C53" s="39" t="s">
        <v>462</v>
      </c>
      <c r="D53" s="39" t="s">
        <v>376</v>
      </c>
      <c r="E53" s="39" t="s">
        <v>463</v>
      </c>
      <c r="F53" s="39" t="s">
        <v>333</v>
      </c>
      <c r="G53" s="39"/>
      <c r="H53" s="39" t="s">
        <v>463</v>
      </c>
      <c r="I53" s="52">
        <f t="shared" si="2"/>
        <v>8.2240000000000002</v>
      </c>
      <c r="J53" s="52"/>
      <c r="K53" s="52">
        <v>8.2240000000000002</v>
      </c>
      <c r="L53" s="52"/>
      <c r="M53" s="52"/>
      <c r="N53" s="52"/>
      <c r="O53" s="52"/>
      <c r="P53" s="52"/>
      <c r="Q53" s="52"/>
      <c r="R53" s="52"/>
      <c r="S53" s="52"/>
      <c r="T53" s="52"/>
      <c r="U53" s="52"/>
    </row>
    <row r="54" spans="1:21" ht="11" x14ac:dyDescent="0.15">
      <c r="A54" s="39" t="s">
        <v>323</v>
      </c>
      <c r="B54" s="39" t="s">
        <v>455</v>
      </c>
      <c r="C54" s="39" t="s">
        <v>464</v>
      </c>
      <c r="D54" s="39" t="s">
        <v>392</v>
      </c>
      <c r="E54" s="39" t="s">
        <v>393</v>
      </c>
      <c r="F54" s="39" t="s">
        <v>333</v>
      </c>
      <c r="G54" s="39"/>
      <c r="H54" s="39" t="s">
        <v>465</v>
      </c>
      <c r="I54" s="52">
        <f t="shared" si="2"/>
        <v>8.44</v>
      </c>
      <c r="J54" s="52"/>
      <c r="K54" s="52"/>
      <c r="L54" s="52"/>
      <c r="M54" s="52"/>
      <c r="N54" s="52"/>
      <c r="O54" s="52"/>
      <c r="P54" s="52"/>
      <c r="Q54" s="52"/>
      <c r="R54" s="52"/>
      <c r="S54" s="52"/>
      <c r="T54" s="52"/>
      <c r="U54" s="52">
        <v>8.44</v>
      </c>
    </row>
    <row r="55" spans="1:21" ht="11" x14ac:dyDescent="0.15">
      <c r="A55" s="39" t="s">
        <v>323</v>
      </c>
      <c r="B55" s="39" t="s">
        <v>455</v>
      </c>
      <c r="C55" s="39" t="s">
        <v>466</v>
      </c>
      <c r="D55" s="39" t="s">
        <v>392</v>
      </c>
      <c r="E55" s="39" t="s">
        <v>467</v>
      </c>
      <c r="F55" s="39" t="s">
        <v>333</v>
      </c>
      <c r="G55" s="39"/>
      <c r="H55" s="39" t="s">
        <v>468</v>
      </c>
      <c r="I55" s="52">
        <f t="shared" si="2"/>
        <v>7.0000000000000009</v>
      </c>
      <c r="J55" s="52"/>
      <c r="K55" s="52">
        <v>0.7</v>
      </c>
      <c r="L55" s="52">
        <v>0.7</v>
      </c>
      <c r="M55" s="52">
        <v>0.7</v>
      </c>
      <c r="N55" s="52">
        <v>0.7</v>
      </c>
      <c r="O55" s="52">
        <v>0.7</v>
      </c>
      <c r="P55" s="52">
        <v>0.7</v>
      </c>
      <c r="Q55" s="52">
        <v>0.7</v>
      </c>
      <c r="R55" s="52">
        <v>0.7</v>
      </c>
      <c r="S55" s="52">
        <v>0.7</v>
      </c>
      <c r="T55" s="52">
        <v>0.7</v>
      </c>
      <c r="U55" s="52"/>
    </row>
    <row r="56" spans="1:21" ht="11" x14ac:dyDescent="0.15">
      <c r="A56" s="39" t="s">
        <v>323</v>
      </c>
      <c r="B56" s="39" t="s">
        <v>455</v>
      </c>
      <c r="C56" s="39" t="s">
        <v>466</v>
      </c>
      <c r="D56" s="39" t="s">
        <v>392</v>
      </c>
      <c r="E56" s="39" t="s">
        <v>469</v>
      </c>
      <c r="F56" s="39" t="s">
        <v>333</v>
      </c>
      <c r="G56" s="39"/>
      <c r="H56" s="39" t="s">
        <v>470</v>
      </c>
      <c r="I56" s="52">
        <f t="shared" si="2"/>
        <v>4.9999999999999991</v>
      </c>
      <c r="J56" s="52"/>
      <c r="K56" s="52">
        <v>0.55555555555555558</v>
      </c>
      <c r="L56" s="52">
        <v>0.55555555555555558</v>
      </c>
      <c r="M56" s="52">
        <v>0.55555555555555558</v>
      </c>
      <c r="N56" s="52">
        <v>0.55555555555555558</v>
      </c>
      <c r="O56" s="52">
        <v>0.55555555555555558</v>
      </c>
      <c r="P56" s="52">
        <v>0.55555555555555558</v>
      </c>
      <c r="Q56" s="52">
        <v>0.55555555555555558</v>
      </c>
      <c r="R56" s="52">
        <v>0.55555555555555558</v>
      </c>
      <c r="S56" s="52">
        <v>0.55555555555555558</v>
      </c>
      <c r="T56" s="52"/>
      <c r="U56" s="52"/>
    </row>
    <row r="57" spans="1:21" ht="11" x14ac:dyDescent="0.15">
      <c r="A57" s="39" t="s">
        <v>323</v>
      </c>
      <c r="B57" s="39" t="s">
        <v>455</v>
      </c>
      <c r="C57" s="39" t="s">
        <v>471</v>
      </c>
      <c r="D57" s="39" t="s">
        <v>331</v>
      </c>
      <c r="E57" s="39" t="s">
        <v>353</v>
      </c>
      <c r="F57" s="39" t="s">
        <v>306</v>
      </c>
      <c r="G57" s="39"/>
      <c r="H57" s="39" t="s">
        <v>472</v>
      </c>
      <c r="I57" s="52">
        <f t="shared" si="2"/>
        <v>0.99</v>
      </c>
      <c r="J57" s="52"/>
      <c r="K57" s="52">
        <v>0.99</v>
      </c>
      <c r="L57" s="52"/>
      <c r="M57" s="52"/>
      <c r="N57" s="52"/>
      <c r="O57" s="52"/>
      <c r="P57" s="52"/>
      <c r="Q57" s="52"/>
      <c r="R57" s="52"/>
      <c r="S57" s="52"/>
      <c r="T57" s="52"/>
      <c r="U57" s="52"/>
    </row>
    <row r="58" spans="1:21" ht="11" x14ac:dyDescent="0.15">
      <c r="A58" s="39" t="s">
        <v>323</v>
      </c>
      <c r="B58" s="39" t="s">
        <v>455</v>
      </c>
      <c r="C58" s="39" t="s">
        <v>473</v>
      </c>
      <c r="D58" s="39" t="s">
        <v>331</v>
      </c>
      <c r="E58" s="39" t="s">
        <v>474</v>
      </c>
      <c r="F58" s="39" t="s">
        <v>306</v>
      </c>
      <c r="G58" s="39"/>
      <c r="H58" s="39" t="s">
        <v>475</v>
      </c>
      <c r="I58" s="52">
        <f t="shared" si="2"/>
        <v>2.2999999999999998</v>
      </c>
      <c r="J58" s="52">
        <v>1.1499999999999999</v>
      </c>
      <c r="K58" s="52">
        <v>1.1499999999999999</v>
      </c>
      <c r="L58" s="52"/>
      <c r="M58" s="52"/>
      <c r="N58" s="52"/>
      <c r="O58" s="52"/>
      <c r="P58" s="52"/>
      <c r="Q58" s="52"/>
      <c r="R58" s="52"/>
      <c r="S58" s="52"/>
      <c r="T58" s="52"/>
      <c r="U58" s="52"/>
    </row>
    <row r="59" spans="1:21" ht="11" x14ac:dyDescent="0.15">
      <c r="A59" s="39" t="s">
        <v>323</v>
      </c>
      <c r="B59" s="39" t="s">
        <v>455</v>
      </c>
      <c r="C59" s="39" t="s">
        <v>476</v>
      </c>
      <c r="D59" s="39" t="s">
        <v>477</v>
      </c>
      <c r="E59" s="39" t="s">
        <v>478</v>
      </c>
      <c r="F59" s="39" t="s">
        <v>333</v>
      </c>
      <c r="G59" s="39"/>
      <c r="H59" s="39" t="s">
        <v>479</v>
      </c>
      <c r="I59" s="52">
        <f t="shared" si="2"/>
        <v>2.8</v>
      </c>
      <c r="J59" s="52">
        <v>0.4</v>
      </c>
      <c r="K59" s="52">
        <v>0.4</v>
      </c>
      <c r="L59" s="52">
        <v>0.4</v>
      </c>
      <c r="M59" s="52">
        <v>0.4</v>
      </c>
      <c r="N59" s="52">
        <v>0.4</v>
      </c>
      <c r="O59" s="52">
        <v>0.4</v>
      </c>
      <c r="P59" s="52">
        <v>0.4</v>
      </c>
      <c r="Q59" s="52"/>
      <c r="R59" s="52"/>
      <c r="S59" s="52"/>
      <c r="T59" s="52"/>
      <c r="U59" s="52"/>
    </row>
    <row r="60" spans="1:21" ht="22" x14ac:dyDescent="0.15">
      <c r="A60" s="39" t="s">
        <v>323</v>
      </c>
      <c r="B60" s="39" t="s">
        <v>455</v>
      </c>
      <c r="C60" s="39" t="s">
        <v>480</v>
      </c>
      <c r="D60" s="39" t="s">
        <v>376</v>
      </c>
      <c r="E60" s="39" t="s">
        <v>481</v>
      </c>
      <c r="F60" s="39" t="s">
        <v>306</v>
      </c>
      <c r="G60" s="39"/>
      <c r="H60" s="39" t="s">
        <v>482</v>
      </c>
      <c r="I60" s="52">
        <f t="shared" si="2"/>
        <v>20</v>
      </c>
      <c r="J60" s="52">
        <v>0.5</v>
      </c>
      <c r="K60" s="52">
        <v>1</v>
      </c>
      <c r="L60" s="52">
        <v>1</v>
      </c>
      <c r="M60" s="52">
        <v>1</v>
      </c>
      <c r="N60" s="52">
        <v>1.5</v>
      </c>
      <c r="O60" s="52">
        <v>1.5</v>
      </c>
      <c r="P60" s="52">
        <v>1.5</v>
      </c>
      <c r="Q60" s="52">
        <v>2.4</v>
      </c>
      <c r="R60" s="52">
        <v>2.4</v>
      </c>
      <c r="S60" s="52">
        <v>2.4</v>
      </c>
      <c r="T60" s="52">
        <v>2.4</v>
      </c>
      <c r="U60" s="52">
        <v>2.4</v>
      </c>
    </row>
    <row r="61" spans="1:21" ht="22" x14ac:dyDescent="0.15">
      <c r="A61" s="39" t="s">
        <v>323</v>
      </c>
      <c r="B61" s="39" t="s">
        <v>455</v>
      </c>
      <c r="C61" s="39" t="s">
        <v>483</v>
      </c>
      <c r="D61" s="39" t="s">
        <v>376</v>
      </c>
      <c r="E61" s="39" t="s">
        <v>484</v>
      </c>
      <c r="F61" s="39" t="s">
        <v>306</v>
      </c>
      <c r="G61" s="39"/>
      <c r="H61" s="39" t="s">
        <v>485</v>
      </c>
      <c r="I61" s="52">
        <f t="shared" si="2"/>
        <v>8.3000000000000007</v>
      </c>
      <c r="J61" s="52">
        <v>1</v>
      </c>
      <c r="K61" s="52">
        <v>1.3</v>
      </c>
      <c r="L61" s="52">
        <v>1.5</v>
      </c>
      <c r="M61" s="52">
        <v>1.5</v>
      </c>
      <c r="N61" s="52">
        <v>1.5</v>
      </c>
      <c r="O61" s="52">
        <v>1.5</v>
      </c>
      <c r="P61" s="52"/>
      <c r="Q61" s="52"/>
      <c r="R61" s="52"/>
      <c r="S61" s="52"/>
      <c r="T61" s="52"/>
      <c r="U61" s="52"/>
    </row>
    <row r="62" spans="1:21" ht="22" x14ac:dyDescent="0.15">
      <c r="A62" s="39" t="s">
        <v>323</v>
      </c>
      <c r="B62" s="39" t="s">
        <v>455</v>
      </c>
      <c r="C62" s="39" t="s">
        <v>486</v>
      </c>
      <c r="D62" s="39" t="s">
        <v>376</v>
      </c>
      <c r="E62" s="39" t="s">
        <v>487</v>
      </c>
      <c r="F62" s="39" t="s">
        <v>333</v>
      </c>
      <c r="G62" s="39"/>
      <c r="H62" s="39" t="s">
        <v>488</v>
      </c>
      <c r="I62" s="52">
        <f t="shared" si="2"/>
        <v>3</v>
      </c>
      <c r="J62" s="52"/>
      <c r="K62" s="52"/>
      <c r="L62" s="52"/>
      <c r="M62" s="52"/>
      <c r="N62" s="52"/>
      <c r="O62" s="52"/>
      <c r="P62" s="52">
        <v>0.5</v>
      </c>
      <c r="Q62" s="52">
        <v>0.5</v>
      </c>
      <c r="R62" s="52">
        <v>0.5</v>
      </c>
      <c r="S62" s="52">
        <v>0.5</v>
      </c>
      <c r="T62" s="52">
        <v>0.5</v>
      </c>
      <c r="U62" s="52">
        <v>0.5</v>
      </c>
    </row>
    <row r="63" spans="1:21" ht="44" x14ac:dyDescent="0.15">
      <c r="A63" s="39" t="s">
        <v>323</v>
      </c>
      <c r="B63" s="39" t="s">
        <v>324</v>
      </c>
      <c r="C63" s="39" t="s">
        <v>489</v>
      </c>
      <c r="D63" s="39" t="s">
        <v>490</v>
      </c>
      <c r="E63" s="39" t="s">
        <v>491</v>
      </c>
      <c r="F63" s="39" t="s">
        <v>306</v>
      </c>
      <c r="G63" s="39"/>
      <c r="H63" s="39" t="s">
        <v>492</v>
      </c>
      <c r="I63" s="52">
        <f t="shared" si="2"/>
        <v>5</v>
      </c>
      <c r="J63" s="52"/>
      <c r="K63" s="52"/>
      <c r="L63" s="52"/>
      <c r="M63" s="52">
        <v>0.625</v>
      </c>
      <c r="N63" s="52">
        <v>0.625</v>
      </c>
      <c r="O63" s="52">
        <v>0.625</v>
      </c>
      <c r="P63" s="52">
        <v>0.625</v>
      </c>
      <c r="Q63" s="52">
        <v>0.625</v>
      </c>
      <c r="R63" s="52">
        <v>0.625</v>
      </c>
      <c r="S63" s="52">
        <v>0.625</v>
      </c>
      <c r="T63" s="52">
        <v>0.625</v>
      </c>
      <c r="U63" s="52"/>
    </row>
    <row r="64" spans="1:21" ht="11" x14ac:dyDescent="0.15">
      <c r="A64" s="39" t="s">
        <v>323</v>
      </c>
      <c r="B64" s="39" t="s">
        <v>455</v>
      </c>
      <c r="C64" s="39" t="s">
        <v>493</v>
      </c>
      <c r="D64" s="39" t="s">
        <v>494</v>
      </c>
      <c r="E64" s="39" t="s">
        <v>495</v>
      </c>
      <c r="F64" s="39" t="s">
        <v>333</v>
      </c>
      <c r="G64" s="39"/>
      <c r="H64" s="39" t="s">
        <v>496</v>
      </c>
      <c r="I64" s="52">
        <f t="shared" si="2"/>
        <v>15.999999999999998</v>
      </c>
      <c r="J64" s="52"/>
      <c r="K64" s="52"/>
      <c r="L64" s="52">
        <v>1.6</v>
      </c>
      <c r="M64" s="52">
        <v>1.6</v>
      </c>
      <c r="N64" s="52">
        <v>1.6</v>
      </c>
      <c r="O64" s="52">
        <v>1.6</v>
      </c>
      <c r="P64" s="52">
        <v>1.6</v>
      </c>
      <c r="Q64" s="52">
        <v>1.6</v>
      </c>
      <c r="R64" s="52">
        <v>1.6</v>
      </c>
      <c r="S64" s="52">
        <v>1.6</v>
      </c>
      <c r="T64" s="52">
        <v>1.6</v>
      </c>
      <c r="U64" s="52">
        <v>1.6</v>
      </c>
    </row>
    <row r="65" spans="1:21" ht="22" x14ac:dyDescent="0.15">
      <c r="A65" s="39" t="s">
        <v>323</v>
      </c>
      <c r="B65" s="39" t="s">
        <v>455</v>
      </c>
      <c r="C65" s="39" t="s">
        <v>497</v>
      </c>
      <c r="D65" s="39" t="s">
        <v>494</v>
      </c>
      <c r="E65" s="39" t="s">
        <v>498</v>
      </c>
      <c r="F65" s="39" t="s">
        <v>333</v>
      </c>
      <c r="G65" s="39"/>
      <c r="H65" s="39" t="s">
        <v>499</v>
      </c>
      <c r="I65" s="52">
        <f t="shared" si="2"/>
        <v>10.5</v>
      </c>
      <c r="J65" s="52"/>
      <c r="K65" s="52"/>
      <c r="L65" s="52">
        <v>1.75</v>
      </c>
      <c r="M65" s="52">
        <v>1.75</v>
      </c>
      <c r="N65" s="52">
        <v>1.75</v>
      </c>
      <c r="O65" s="52">
        <v>1.75</v>
      </c>
      <c r="P65" s="52">
        <v>1.75</v>
      </c>
      <c r="Q65" s="52">
        <v>1.75</v>
      </c>
      <c r="R65" s="52"/>
      <c r="S65" s="52"/>
      <c r="T65" s="52"/>
      <c r="U65" s="52"/>
    </row>
    <row r="66" spans="1:21" ht="11" x14ac:dyDescent="0.15">
      <c r="A66" s="39" t="s">
        <v>323</v>
      </c>
      <c r="B66" s="39" t="s">
        <v>455</v>
      </c>
      <c r="C66" s="39" t="s">
        <v>500</v>
      </c>
      <c r="D66" s="39" t="s">
        <v>501</v>
      </c>
      <c r="E66" s="39" t="s">
        <v>502</v>
      </c>
      <c r="F66" s="39" t="s">
        <v>333</v>
      </c>
      <c r="G66" s="39"/>
      <c r="H66" s="39" t="s">
        <v>503</v>
      </c>
      <c r="I66" s="52">
        <f t="shared" si="2"/>
        <v>4</v>
      </c>
      <c r="J66" s="52"/>
      <c r="K66" s="52"/>
      <c r="L66" s="52"/>
      <c r="M66" s="52"/>
      <c r="N66" s="52"/>
      <c r="O66" s="52">
        <v>1</v>
      </c>
      <c r="P66" s="52">
        <v>1</v>
      </c>
      <c r="Q66" s="52">
        <v>1</v>
      </c>
      <c r="R66" s="52">
        <v>1</v>
      </c>
      <c r="S66" s="52"/>
      <c r="T66" s="52"/>
      <c r="U66" s="52"/>
    </row>
    <row r="67" spans="1:21" ht="22" x14ac:dyDescent="0.15">
      <c r="A67" s="39" t="s">
        <v>323</v>
      </c>
      <c r="B67" s="39" t="s">
        <v>455</v>
      </c>
      <c r="C67" s="39" t="s">
        <v>504</v>
      </c>
      <c r="D67" s="39" t="s">
        <v>409</v>
      </c>
      <c r="E67" s="39" t="s">
        <v>505</v>
      </c>
      <c r="F67" s="39" t="s">
        <v>333</v>
      </c>
      <c r="G67" s="39"/>
      <c r="H67" s="39" t="s">
        <v>506</v>
      </c>
      <c r="I67" s="52">
        <f t="shared" si="2"/>
        <v>9</v>
      </c>
      <c r="J67" s="52">
        <v>0.5</v>
      </c>
      <c r="K67" s="52">
        <v>0.5</v>
      </c>
      <c r="L67" s="52">
        <v>1</v>
      </c>
      <c r="M67" s="52">
        <v>0.5</v>
      </c>
      <c r="N67" s="52">
        <v>1</v>
      </c>
      <c r="O67" s="52">
        <v>1</v>
      </c>
      <c r="P67" s="52">
        <v>1</v>
      </c>
      <c r="Q67" s="52">
        <v>1</v>
      </c>
      <c r="R67" s="52">
        <v>1</v>
      </c>
      <c r="S67" s="52">
        <v>0.5</v>
      </c>
      <c r="T67" s="52">
        <v>0.5</v>
      </c>
      <c r="U67" s="52">
        <v>0.5</v>
      </c>
    </row>
    <row r="68" spans="1:21" ht="11" x14ac:dyDescent="0.15">
      <c r="A68" s="39" t="s">
        <v>323</v>
      </c>
      <c r="B68" s="39" t="s">
        <v>455</v>
      </c>
      <c r="C68" s="39" t="s">
        <v>507</v>
      </c>
      <c r="D68" s="39" t="s">
        <v>373</v>
      </c>
      <c r="E68" s="39" t="s">
        <v>508</v>
      </c>
      <c r="F68" s="39" t="s">
        <v>333</v>
      </c>
      <c r="G68" s="39"/>
      <c r="H68" s="39"/>
      <c r="I68" s="52">
        <f t="shared" si="2"/>
        <v>5.774</v>
      </c>
      <c r="J68" s="52"/>
      <c r="K68" s="52"/>
      <c r="L68" s="52"/>
      <c r="M68" s="52">
        <v>5.774</v>
      </c>
      <c r="N68" s="52"/>
      <c r="O68" s="52"/>
      <c r="P68" s="52"/>
      <c r="Q68" s="52"/>
      <c r="R68" s="52"/>
      <c r="S68" s="52"/>
      <c r="T68" s="52"/>
      <c r="U68" s="52"/>
    </row>
    <row r="69" spans="1:21" ht="22" x14ac:dyDescent="0.15">
      <c r="A69" s="39" t="s">
        <v>323</v>
      </c>
      <c r="B69" s="39" t="s">
        <v>455</v>
      </c>
      <c r="C69" s="39" t="s">
        <v>509</v>
      </c>
      <c r="D69" s="39" t="s">
        <v>510</v>
      </c>
      <c r="E69" s="39" t="s">
        <v>511</v>
      </c>
      <c r="F69" s="39" t="s">
        <v>333</v>
      </c>
      <c r="G69" s="39"/>
      <c r="H69" s="39" t="s">
        <v>512</v>
      </c>
      <c r="I69" s="52">
        <f t="shared" ref="I69:I132" si="3">SUM(J69:U69)</f>
        <v>7.6</v>
      </c>
      <c r="J69" s="52">
        <v>1.5</v>
      </c>
      <c r="K69" s="52">
        <v>1.5</v>
      </c>
      <c r="L69" s="52">
        <v>1.1000000000000001</v>
      </c>
      <c r="M69" s="52"/>
      <c r="N69" s="52"/>
      <c r="O69" s="52">
        <v>0.5</v>
      </c>
      <c r="P69" s="52">
        <v>0.5</v>
      </c>
      <c r="Q69" s="52">
        <v>0.5</v>
      </c>
      <c r="R69" s="52">
        <v>0.5</v>
      </c>
      <c r="S69" s="52">
        <v>0.5</v>
      </c>
      <c r="T69" s="52">
        <v>0.5</v>
      </c>
      <c r="U69" s="52">
        <v>0.5</v>
      </c>
    </row>
    <row r="70" spans="1:21" ht="11" x14ac:dyDescent="0.15">
      <c r="A70" s="39" t="s">
        <v>323</v>
      </c>
      <c r="B70" s="39" t="s">
        <v>455</v>
      </c>
      <c r="C70" s="39" t="s">
        <v>513</v>
      </c>
      <c r="D70" s="39" t="s">
        <v>373</v>
      </c>
      <c r="E70" s="39" t="s">
        <v>514</v>
      </c>
      <c r="F70" s="39" t="s">
        <v>333</v>
      </c>
      <c r="G70" s="39"/>
      <c r="H70" s="39" t="s">
        <v>515</v>
      </c>
      <c r="I70" s="52">
        <f t="shared" si="3"/>
        <v>4.9000000000000004</v>
      </c>
      <c r="J70" s="52"/>
      <c r="K70" s="52">
        <v>1.5</v>
      </c>
      <c r="L70" s="52">
        <v>1.5</v>
      </c>
      <c r="M70" s="52">
        <v>1.5</v>
      </c>
      <c r="N70" s="52">
        <v>0.4</v>
      </c>
      <c r="O70" s="52"/>
      <c r="P70" s="52"/>
      <c r="Q70" s="52"/>
      <c r="R70" s="52"/>
      <c r="S70" s="52"/>
      <c r="T70" s="52"/>
      <c r="U70" s="52"/>
    </row>
    <row r="71" spans="1:21" ht="22" x14ac:dyDescent="0.15">
      <c r="A71" s="39" t="s">
        <v>323</v>
      </c>
      <c r="B71" s="39" t="s">
        <v>324</v>
      </c>
      <c r="C71" s="39" t="s">
        <v>516</v>
      </c>
      <c r="D71" s="39" t="s">
        <v>517</v>
      </c>
      <c r="E71" s="39" t="s">
        <v>518</v>
      </c>
      <c r="F71" s="39" t="s">
        <v>306</v>
      </c>
      <c r="G71" s="39"/>
      <c r="H71" s="39" t="s">
        <v>519</v>
      </c>
      <c r="I71" s="52">
        <f t="shared" si="3"/>
        <v>3.5</v>
      </c>
      <c r="J71" s="52">
        <v>0.5</v>
      </c>
      <c r="K71" s="52">
        <v>1</v>
      </c>
      <c r="L71" s="52">
        <v>1</v>
      </c>
      <c r="M71" s="52">
        <v>1</v>
      </c>
      <c r="N71" s="52"/>
      <c r="O71" s="52"/>
      <c r="P71" s="52"/>
      <c r="Q71" s="52"/>
      <c r="R71" s="52"/>
      <c r="S71" s="52"/>
      <c r="T71" s="52"/>
      <c r="U71" s="52"/>
    </row>
    <row r="72" spans="1:21" ht="22" x14ac:dyDescent="0.15">
      <c r="A72" s="39" t="s">
        <v>323</v>
      </c>
      <c r="B72" s="39" t="s">
        <v>455</v>
      </c>
      <c r="C72" s="39" t="s">
        <v>520</v>
      </c>
      <c r="D72" s="39" t="s">
        <v>356</v>
      </c>
      <c r="E72" s="39" t="s">
        <v>521</v>
      </c>
      <c r="F72" s="39" t="s">
        <v>333</v>
      </c>
      <c r="G72" s="39"/>
      <c r="H72" s="39" t="s">
        <v>522</v>
      </c>
      <c r="I72" s="52">
        <f t="shared" si="3"/>
        <v>2</v>
      </c>
      <c r="J72" s="52"/>
      <c r="K72" s="52"/>
      <c r="L72" s="52">
        <v>0.5</v>
      </c>
      <c r="M72" s="52"/>
      <c r="N72" s="52">
        <v>0.5</v>
      </c>
      <c r="O72" s="52"/>
      <c r="P72" s="52">
        <v>0.5</v>
      </c>
      <c r="Q72" s="52"/>
      <c r="R72" s="52">
        <v>0.5</v>
      </c>
      <c r="S72" s="52"/>
      <c r="T72" s="52"/>
      <c r="U72" s="52"/>
    </row>
    <row r="73" spans="1:21" ht="11" x14ac:dyDescent="0.15">
      <c r="A73" s="39" t="s">
        <v>323</v>
      </c>
      <c r="B73" s="39" t="s">
        <v>455</v>
      </c>
      <c r="C73" s="39" t="s">
        <v>523</v>
      </c>
      <c r="D73" s="39" t="s">
        <v>510</v>
      </c>
      <c r="E73" s="39" t="s">
        <v>524</v>
      </c>
      <c r="F73" s="39" t="s">
        <v>333</v>
      </c>
      <c r="G73" s="39"/>
      <c r="H73" s="39" t="s">
        <v>525</v>
      </c>
      <c r="I73" s="52">
        <f t="shared" si="3"/>
        <v>0.60000000000000009</v>
      </c>
      <c r="J73" s="52"/>
      <c r="K73" s="52">
        <v>0.1</v>
      </c>
      <c r="L73" s="52">
        <v>0.3</v>
      </c>
      <c r="M73" s="52">
        <v>0.2</v>
      </c>
      <c r="N73" s="52"/>
      <c r="O73" s="52"/>
      <c r="P73" s="52"/>
      <c r="Q73" s="52"/>
      <c r="R73" s="52"/>
      <c r="S73" s="52"/>
      <c r="T73" s="52"/>
      <c r="U73" s="52"/>
    </row>
    <row r="74" spans="1:21" ht="22" x14ac:dyDescent="0.15">
      <c r="A74" s="39" t="s">
        <v>323</v>
      </c>
      <c r="B74" s="39" t="s">
        <v>455</v>
      </c>
      <c r="C74" s="39" t="s">
        <v>526</v>
      </c>
      <c r="D74" s="39" t="s">
        <v>373</v>
      </c>
      <c r="E74" s="39" t="s">
        <v>374</v>
      </c>
      <c r="F74" s="39" t="s">
        <v>333</v>
      </c>
      <c r="G74" s="39"/>
      <c r="H74" s="39" t="s">
        <v>527</v>
      </c>
      <c r="I74" s="52">
        <f t="shared" si="3"/>
        <v>2.8000000000000003</v>
      </c>
      <c r="J74" s="52">
        <v>0.2</v>
      </c>
      <c r="K74" s="52">
        <v>0.3</v>
      </c>
      <c r="L74" s="52">
        <v>0.4</v>
      </c>
      <c r="M74" s="52">
        <v>0.4</v>
      </c>
      <c r="N74" s="52">
        <v>0.4</v>
      </c>
      <c r="O74" s="52">
        <v>0.4</v>
      </c>
      <c r="P74" s="52">
        <v>0.4</v>
      </c>
      <c r="Q74" s="52">
        <v>0.2</v>
      </c>
      <c r="R74" s="52">
        <v>0.1</v>
      </c>
      <c r="S74" s="52"/>
      <c r="T74" s="52"/>
      <c r="U74" s="52"/>
    </row>
    <row r="75" spans="1:21" ht="11" x14ac:dyDescent="0.15">
      <c r="A75" s="39" t="s">
        <v>323</v>
      </c>
      <c r="B75" s="39" t="s">
        <v>455</v>
      </c>
      <c r="C75" s="39" t="s">
        <v>528</v>
      </c>
      <c r="D75" s="39" t="s">
        <v>326</v>
      </c>
      <c r="E75" s="39" t="s">
        <v>529</v>
      </c>
      <c r="F75" s="39" t="s">
        <v>333</v>
      </c>
      <c r="G75" s="39"/>
      <c r="H75" s="39" t="s">
        <v>530</v>
      </c>
      <c r="I75" s="52">
        <f t="shared" si="3"/>
        <v>3.0999999999999996</v>
      </c>
      <c r="J75" s="52"/>
      <c r="K75" s="52">
        <v>0.2818181818181818</v>
      </c>
      <c r="L75" s="52">
        <v>0.2818181818181818</v>
      </c>
      <c r="M75" s="52">
        <v>0.2818181818181818</v>
      </c>
      <c r="N75" s="52">
        <v>0.2818181818181818</v>
      </c>
      <c r="O75" s="52">
        <v>0.2818181818181818</v>
      </c>
      <c r="P75" s="52">
        <v>0.2818181818181818</v>
      </c>
      <c r="Q75" s="52">
        <v>0.2818181818181818</v>
      </c>
      <c r="R75" s="52">
        <v>0.2818181818181818</v>
      </c>
      <c r="S75" s="52">
        <v>0.2818181818181818</v>
      </c>
      <c r="T75" s="52">
        <v>0.2818181818181818</v>
      </c>
      <c r="U75" s="52">
        <v>0.2818181818181818</v>
      </c>
    </row>
    <row r="76" spans="1:21" ht="22" x14ac:dyDescent="0.15">
      <c r="A76" s="39" t="s">
        <v>323</v>
      </c>
      <c r="B76" s="39" t="s">
        <v>455</v>
      </c>
      <c r="C76" s="39" t="s">
        <v>531</v>
      </c>
      <c r="D76" s="39" t="s">
        <v>532</v>
      </c>
      <c r="E76" s="39" t="s">
        <v>533</v>
      </c>
      <c r="F76" s="39" t="s">
        <v>333</v>
      </c>
      <c r="G76" s="39"/>
      <c r="H76" s="39" t="s">
        <v>534</v>
      </c>
      <c r="I76" s="52">
        <f t="shared" si="3"/>
        <v>4.75</v>
      </c>
      <c r="J76" s="52"/>
      <c r="K76" s="52">
        <v>0.52777777777777779</v>
      </c>
      <c r="L76" s="52">
        <v>0.52777777777777779</v>
      </c>
      <c r="M76" s="52">
        <v>0.52777777777777779</v>
      </c>
      <c r="N76" s="52">
        <v>0.52777777777777779</v>
      </c>
      <c r="O76" s="52">
        <v>0.52777777777777779</v>
      </c>
      <c r="P76" s="52">
        <v>0.52777777777777779</v>
      </c>
      <c r="Q76" s="52">
        <v>0.52777777777777779</v>
      </c>
      <c r="R76" s="52">
        <v>0.52777777777777779</v>
      </c>
      <c r="S76" s="52">
        <v>0.52777777777777779</v>
      </c>
      <c r="T76" s="52"/>
      <c r="U76" s="52"/>
    </row>
    <row r="77" spans="1:21" ht="11" x14ac:dyDescent="0.15">
      <c r="A77" s="39" t="s">
        <v>323</v>
      </c>
      <c r="B77" s="39" t="s">
        <v>455</v>
      </c>
      <c r="C77" s="39" t="s">
        <v>535</v>
      </c>
      <c r="D77" s="39" t="s">
        <v>346</v>
      </c>
      <c r="E77" s="39" t="s">
        <v>536</v>
      </c>
      <c r="F77" s="39" t="s">
        <v>333</v>
      </c>
      <c r="G77" s="39"/>
      <c r="H77" s="39" t="s">
        <v>537</v>
      </c>
      <c r="I77" s="52">
        <f t="shared" si="3"/>
        <v>8.8000000000000007</v>
      </c>
      <c r="J77" s="52"/>
      <c r="K77" s="52">
        <v>0.97777777777777786</v>
      </c>
      <c r="L77" s="52">
        <v>0.97777777777777786</v>
      </c>
      <c r="M77" s="52">
        <v>0.97777777777777786</v>
      </c>
      <c r="N77" s="52">
        <v>0.97777777777777786</v>
      </c>
      <c r="O77" s="52">
        <v>0.97777777777777786</v>
      </c>
      <c r="P77" s="52">
        <v>0.97777777777777786</v>
      </c>
      <c r="Q77" s="52">
        <v>0.97777777777777786</v>
      </c>
      <c r="R77" s="52">
        <v>0.97777777777777786</v>
      </c>
      <c r="S77" s="52">
        <v>0.97777777777777786</v>
      </c>
      <c r="T77" s="52"/>
      <c r="U77" s="52"/>
    </row>
    <row r="78" spans="1:21" ht="11" x14ac:dyDescent="0.15">
      <c r="A78" s="39" t="s">
        <v>323</v>
      </c>
      <c r="B78" s="39" t="s">
        <v>455</v>
      </c>
      <c r="C78" s="39" t="s">
        <v>538</v>
      </c>
      <c r="D78" s="39" t="s">
        <v>331</v>
      </c>
      <c r="E78" s="39" t="s">
        <v>539</v>
      </c>
      <c r="F78" s="39" t="s">
        <v>333</v>
      </c>
      <c r="G78" s="39"/>
      <c r="H78" s="39" t="s">
        <v>540</v>
      </c>
      <c r="I78" s="52">
        <f t="shared" si="3"/>
        <v>1.4</v>
      </c>
      <c r="J78" s="52"/>
      <c r="K78" s="52"/>
      <c r="L78" s="52"/>
      <c r="M78" s="52"/>
      <c r="N78" s="52">
        <v>0.35</v>
      </c>
      <c r="O78" s="52">
        <v>0.35</v>
      </c>
      <c r="P78" s="52">
        <v>0.35</v>
      </c>
      <c r="Q78" s="52">
        <v>0.35</v>
      </c>
      <c r="R78" s="52"/>
      <c r="S78" s="52"/>
      <c r="T78" s="52"/>
      <c r="U78" s="52"/>
    </row>
    <row r="79" spans="1:21" ht="22" x14ac:dyDescent="0.15">
      <c r="A79" s="39" t="s">
        <v>323</v>
      </c>
      <c r="B79" s="39" t="s">
        <v>324</v>
      </c>
      <c r="C79" s="39" t="s">
        <v>541</v>
      </c>
      <c r="D79" s="39" t="s">
        <v>373</v>
      </c>
      <c r="E79" s="39" t="s">
        <v>542</v>
      </c>
      <c r="F79" s="39" t="s">
        <v>333</v>
      </c>
      <c r="G79" s="39"/>
      <c r="H79" s="39" t="s">
        <v>543</v>
      </c>
      <c r="I79" s="52">
        <f t="shared" si="3"/>
        <v>2</v>
      </c>
      <c r="J79" s="52"/>
      <c r="K79" s="52"/>
      <c r="L79" s="52"/>
      <c r="M79" s="52">
        <v>2</v>
      </c>
      <c r="N79" s="52"/>
      <c r="O79" s="52"/>
      <c r="P79" s="52"/>
      <c r="Q79" s="52"/>
      <c r="R79" s="52"/>
      <c r="S79" s="52"/>
      <c r="T79" s="52"/>
      <c r="U79" s="52"/>
    </row>
    <row r="80" spans="1:21" ht="33" x14ac:dyDescent="0.15">
      <c r="A80" s="39" t="s">
        <v>323</v>
      </c>
      <c r="B80" s="39" t="s">
        <v>324</v>
      </c>
      <c r="C80" s="39" t="s">
        <v>544</v>
      </c>
      <c r="D80" s="39" t="s">
        <v>490</v>
      </c>
      <c r="E80" s="39" t="s">
        <v>545</v>
      </c>
      <c r="F80" s="39" t="s">
        <v>333</v>
      </c>
      <c r="G80" s="39"/>
      <c r="H80" s="39" t="s">
        <v>546</v>
      </c>
      <c r="I80" s="52">
        <f t="shared" si="3"/>
        <v>5.1189999999999998</v>
      </c>
      <c r="J80" s="52"/>
      <c r="K80" s="52"/>
      <c r="L80" s="52"/>
      <c r="M80" s="52">
        <v>3.1</v>
      </c>
      <c r="N80" s="52">
        <v>2.0190000000000001</v>
      </c>
      <c r="O80" s="52"/>
      <c r="P80" s="52"/>
      <c r="Q80" s="52"/>
      <c r="R80" s="52"/>
      <c r="S80" s="52"/>
      <c r="T80" s="52"/>
      <c r="U80" s="52"/>
    </row>
    <row r="81" spans="1:21" ht="22" x14ac:dyDescent="0.15">
      <c r="A81" s="39" t="s">
        <v>323</v>
      </c>
      <c r="B81" s="39" t="s">
        <v>324</v>
      </c>
      <c r="C81" s="39" t="s">
        <v>547</v>
      </c>
      <c r="D81" s="39" t="s">
        <v>490</v>
      </c>
      <c r="E81" s="39" t="s">
        <v>548</v>
      </c>
      <c r="F81" s="39" t="s">
        <v>333</v>
      </c>
      <c r="G81" s="39"/>
      <c r="H81" s="39" t="s">
        <v>549</v>
      </c>
      <c r="I81" s="52">
        <f t="shared" si="3"/>
        <v>6.92</v>
      </c>
      <c r="J81" s="52"/>
      <c r="K81" s="52"/>
      <c r="L81" s="52">
        <v>2.5</v>
      </c>
      <c r="M81" s="52">
        <v>2.5</v>
      </c>
      <c r="N81" s="52">
        <v>1.92</v>
      </c>
      <c r="O81" s="52"/>
      <c r="P81" s="52"/>
      <c r="Q81" s="52"/>
      <c r="R81" s="52"/>
      <c r="S81" s="52"/>
      <c r="T81" s="52"/>
      <c r="U81" s="52"/>
    </row>
    <row r="82" spans="1:21" ht="22" x14ac:dyDescent="0.15">
      <c r="A82" s="39" t="s">
        <v>323</v>
      </c>
      <c r="B82" s="39" t="s">
        <v>324</v>
      </c>
      <c r="C82" s="39" t="s">
        <v>550</v>
      </c>
      <c r="D82" s="39" t="s">
        <v>490</v>
      </c>
      <c r="E82" s="39" t="s">
        <v>551</v>
      </c>
      <c r="F82" s="39" t="s">
        <v>306</v>
      </c>
      <c r="G82" s="39"/>
      <c r="H82" s="39" t="s">
        <v>552</v>
      </c>
      <c r="I82" s="52">
        <f t="shared" si="3"/>
        <v>3.42</v>
      </c>
      <c r="J82" s="52"/>
      <c r="K82" s="52"/>
      <c r="L82" s="52"/>
      <c r="M82" s="52">
        <v>1.42</v>
      </c>
      <c r="N82" s="52">
        <v>2</v>
      </c>
      <c r="O82" s="52"/>
      <c r="P82" s="52"/>
      <c r="Q82" s="52"/>
      <c r="R82" s="52"/>
      <c r="S82" s="52"/>
      <c r="T82" s="52"/>
      <c r="U82" s="52"/>
    </row>
    <row r="83" spans="1:21" ht="22" x14ac:dyDescent="0.15">
      <c r="A83" s="39" t="s">
        <v>323</v>
      </c>
      <c r="B83" s="39" t="s">
        <v>324</v>
      </c>
      <c r="C83" s="39" t="s">
        <v>553</v>
      </c>
      <c r="D83" s="39" t="s">
        <v>490</v>
      </c>
      <c r="E83" s="39" t="s">
        <v>551</v>
      </c>
      <c r="F83" s="39" t="s">
        <v>306</v>
      </c>
      <c r="G83" s="39"/>
      <c r="H83" s="39" t="s">
        <v>554</v>
      </c>
      <c r="I83" s="52">
        <f t="shared" si="3"/>
        <v>3.73</v>
      </c>
      <c r="J83" s="52"/>
      <c r="K83" s="52"/>
      <c r="L83" s="52"/>
      <c r="M83" s="52">
        <v>1.73</v>
      </c>
      <c r="N83" s="52">
        <v>2</v>
      </c>
      <c r="O83" s="52"/>
      <c r="P83" s="52"/>
      <c r="Q83" s="52"/>
      <c r="R83" s="52"/>
      <c r="S83" s="52"/>
      <c r="T83" s="52"/>
      <c r="U83" s="52"/>
    </row>
    <row r="84" spans="1:21" ht="22" x14ac:dyDescent="0.15">
      <c r="A84" s="39" t="s">
        <v>323</v>
      </c>
      <c r="B84" s="39" t="s">
        <v>324</v>
      </c>
      <c r="C84" s="39" t="s">
        <v>555</v>
      </c>
      <c r="D84" s="39" t="s">
        <v>490</v>
      </c>
      <c r="E84" s="39" t="s">
        <v>556</v>
      </c>
      <c r="F84" s="39" t="s">
        <v>333</v>
      </c>
      <c r="G84" s="39"/>
      <c r="H84" s="39" t="s">
        <v>557</v>
      </c>
      <c r="I84" s="52">
        <f t="shared" si="3"/>
        <v>1.8660000000000001</v>
      </c>
      <c r="J84" s="52"/>
      <c r="K84" s="52"/>
      <c r="L84" s="52">
        <v>0.86599999999999999</v>
      </c>
      <c r="M84" s="52">
        <v>1</v>
      </c>
      <c r="N84" s="52"/>
      <c r="O84" s="52"/>
      <c r="P84" s="52"/>
      <c r="Q84" s="52"/>
      <c r="R84" s="52"/>
      <c r="S84" s="52"/>
      <c r="T84" s="52"/>
      <c r="U84" s="52"/>
    </row>
    <row r="85" spans="1:21" ht="22" x14ac:dyDescent="0.15">
      <c r="A85" s="39" t="s">
        <v>323</v>
      </c>
      <c r="B85" s="39" t="s">
        <v>324</v>
      </c>
      <c r="C85" s="39" t="s">
        <v>558</v>
      </c>
      <c r="D85" s="39" t="s">
        <v>490</v>
      </c>
      <c r="E85" s="39" t="s">
        <v>559</v>
      </c>
      <c r="F85" s="39" t="s">
        <v>333</v>
      </c>
      <c r="G85" s="39"/>
      <c r="H85" s="39" t="s">
        <v>560</v>
      </c>
      <c r="I85" s="52">
        <f t="shared" si="3"/>
        <v>2.75</v>
      </c>
      <c r="J85" s="52"/>
      <c r="K85" s="52"/>
      <c r="L85" s="52"/>
      <c r="M85" s="52">
        <v>1.5</v>
      </c>
      <c r="N85" s="52">
        <v>1.25</v>
      </c>
      <c r="O85" s="52"/>
      <c r="P85" s="52"/>
      <c r="Q85" s="52"/>
      <c r="R85" s="52"/>
      <c r="S85" s="52"/>
      <c r="T85" s="52"/>
      <c r="U85" s="52"/>
    </row>
    <row r="86" spans="1:21" ht="22" x14ac:dyDescent="0.15">
      <c r="A86" s="39" t="s">
        <v>323</v>
      </c>
      <c r="B86" s="39" t="s">
        <v>324</v>
      </c>
      <c r="C86" s="39" t="s">
        <v>561</v>
      </c>
      <c r="D86" s="39" t="s">
        <v>490</v>
      </c>
      <c r="E86" s="39" t="s">
        <v>562</v>
      </c>
      <c r="F86" s="39" t="s">
        <v>333</v>
      </c>
      <c r="G86" s="39"/>
      <c r="H86" s="39" t="s">
        <v>563</v>
      </c>
      <c r="I86" s="52">
        <f t="shared" si="3"/>
        <v>0.7</v>
      </c>
      <c r="J86" s="52"/>
      <c r="K86" s="52"/>
      <c r="L86" s="52"/>
      <c r="M86" s="52">
        <v>0.7</v>
      </c>
      <c r="N86" s="52"/>
      <c r="O86" s="52"/>
      <c r="P86" s="52"/>
      <c r="Q86" s="52"/>
      <c r="R86" s="52"/>
      <c r="S86" s="52"/>
      <c r="T86" s="52"/>
      <c r="U86" s="52"/>
    </row>
    <row r="87" spans="1:21" ht="22" x14ac:dyDescent="0.15">
      <c r="A87" s="39" t="s">
        <v>323</v>
      </c>
      <c r="B87" s="39" t="s">
        <v>324</v>
      </c>
      <c r="C87" s="39" t="s">
        <v>564</v>
      </c>
      <c r="D87" s="39" t="s">
        <v>490</v>
      </c>
      <c r="E87" s="39" t="s">
        <v>565</v>
      </c>
      <c r="F87" s="39" t="s">
        <v>333</v>
      </c>
      <c r="G87" s="39"/>
      <c r="H87" s="39" t="s">
        <v>566</v>
      </c>
      <c r="I87" s="52">
        <f t="shared" si="3"/>
        <v>8.4700000000000006</v>
      </c>
      <c r="J87" s="52"/>
      <c r="K87" s="52"/>
      <c r="L87" s="52">
        <v>2.4700000000000002</v>
      </c>
      <c r="M87" s="52">
        <v>3</v>
      </c>
      <c r="N87" s="52">
        <v>3</v>
      </c>
      <c r="O87" s="52"/>
      <c r="P87" s="52"/>
      <c r="Q87" s="52"/>
      <c r="R87" s="52"/>
      <c r="S87" s="52"/>
      <c r="T87" s="52"/>
      <c r="U87" s="52"/>
    </row>
    <row r="88" spans="1:21" ht="22" x14ac:dyDescent="0.15">
      <c r="A88" s="39" t="s">
        <v>323</v>
      </c>
      <c r="B88" s="39" t="s">
        <v>324</v>
      </c>
      <c r="C88" s="39" t="s">
        <v>567</v>
      </c>
      <c r="D88" s="39" t="s">
        <v>490</v>
      </c>
      <c r="E88" s="39" t="s">
        <v>568</v>
      </c>
      <c r="F88" s="39" t="s">
        <v>333</v>
      </c>
      <c r="G88" s="39"/>
      <c r="H88" s="39" t="s">
        <v>569</v>
      </c>
      <c r="I88" s="52">
        <f t="shared" si="3"/>
        <v>3.29</v>
      </c>
      <c r="J88" s="52"/>
      <c r="K88" s="52"/>
      <c r="L88" s="52">
        <v>1</v>
      </c>
      <c r="M88" s="52">
        <v>1.29</v>
      </c>
      <c r="N88" s="52">
        <v>1</v>
      </c>
      <c r="O88" s="52"/>
      <c r="P88" s="52"/>
      <c r="Q88" s="52"/>
      <c r="R88" s="52"/>
      <c r="S88" s="52"/>
      <c r="T88" s="52"/>
      <c r="U88" s="52"/>
    </row>
    <row r="89" spans="1:21" ht="22" x14ac:dyDescent="0.15">
      <c r="A89" s="39" t="s">
        <v>323</v>
      </c>
      <c r="B89" s="39" t="s">
        <v>324</v>
      </c>
      <c r="C89" s="39" t="s">
        <v>570</v>
      </c>
      <c r="D89" s="39" t="s">
        <v>517</v>
      </c>
      <c r="E89" s="39" t="s">
        <v>571</v>
      </c>
      <c r="F89" s="39" t="s">
        <v>306</v>
      </c>
      <c r="G89" s="39"/>
      <c r="H89" s="39" t="s">
        <v>572</v>
      </c>
      <c r="I89" s="52">
        <f t="shared" si="3"/>
        <v>0.7</v>
      </c>
      <c r="J89" s="52"/>
      <c r="K89" s="52"/>
      <c r="L89" s="52"/>
      <c r="M89" s="52"/>
      <c r="N89" s="52"/>
      <c r="O89" s="52"/>
      <c r="P89" s="52">
        <v>0.7</v>
      </c>
      <c r="Q89" s="52"/>
      <c r="R89" s="52"/>
      <c r="S89" s="52"/>
      <c r="T89" s="52"/>
      <c r="U89" s="52"/>
    </row>
    <row r="90" spans="1:21" ht="55" x14ac:dyDescent="0.15">
      <c r="A90" s="39" t="s">
        <v>323</v>
      </c>
      <c r="B90" s="39" t="s">
        <v>324</v>
      </c>
      <c r="C90" s="39" t="s">
        <v>573</v>
      </c>
      <c r="D90" s="39" t="s">
        <v>494</v>
      </c>
      <c r="E90" s="39" t="s">
        <v>574</v>
      </c>
      <c r="F90" s="39" t="s">
        <v>333</v>
      </c>
      <c r="G90" s="39"/>
      <c r="H90" s="39" t="s">
        <v>575</v>
      </c>
      <c r="I90" s="52">
        <f t="shared" si="3"/>
        <v>0.7</v>
      </c>
      <c r="J90" s="52"/>
      <c r="K90" s="52"/>
      <c r="L90" s="52"/>
      <c r="M90" s="52"/>
      <c r="N90" s="52"/>
      <c r="O90" s="52"/>
      <c r="P90" s="52">
        <v>0.7</v>
      </c>
      <c r="Q90" s="52"/>
      <c r="R90" s="52"/>
      <c r="S90" s="52"/>
      <c r="T90" s="52"/>
      <c r="U90" s="52"/>
    </row>
    <row r="91" spans="1:21" ht="33" x14ac:dyDescent="0.15">
      <c r="A91" s="39" t="s">
        <v>323</v>
      </c>
      <c r="B91" s="39" t="s">
        <v>324</v>
      </c>
      <c r="C91" s="39" t="s">
        <v>576</v>
      </c>
      <c r="D91" s="39" t="s">
        <v>577</v>
      </c>
      <c r="E91" s="39" t="s">
        <v>578</v>
      </c>
      <c r="F91" s="39" t="s">
        <v>333</v>
      </c>
      <c r="G91" s="39"/>
      <c r="H91" s="39" t="s">
        <v>579</v>
      </c>
      <c r="I91" s="52">
        <f t="shared" si="3"/>
        <v>0.35</v>
      </c>
      <c r="J91" s="52"/>
      <c r="K91" s="52"/>
      <c r="L91" s="52"/>
      <c r="M91" s="52"/>
      <c r="N91" s="52"/>
      <c r="O91" s="52"/>
      <c r="P91" s="52">
        <v>0.35</v>
      </c>
      <c r="Q91" s="52"/>
      <c r="R91" s="52"/>
      <c r="S91" s="52"/>
      <c r="T91" s="52"/>
      <c r="U91" s="52"/>
    </row>
    <row r="92" spans="1:21" ht="22" x14ac:dyDescent="0.15">
      <c r="A92" s="39" t="s">
        <v>323</v>
      </c>
      <c r="B92" s="39" t="s">
        <v>324</v>
      </c>
      <c r="C92" s="39" t="s">
        <v>580</v>
      </c>
      <c r="D92" s="39" t="s">
        <v>373</v>
      </c>
      <c r="E92" s="39" t="s">
        <v>581</v>
      </c>
      <c r="F92" s="39" t="s">
        <v>333</v>
      </c>
      <c r="G92" s="39"/>
      <c r="H92" s="39" t="s">
        <v>582</v>
      </c>
      <c r="I92" s="52">
        <f t="shared" si="3"/>
        <v>3.45</v>
      </c>
      <c r="J92" s="52"/>
      <c r="K92" s="52"/>
      <c r="L92" s="52">
        <v>1</v>
      </c>
      <c r="M92" s="52">
        <v>1</v>
      </c>
      <c r="N92" s="52">
        <v>1.45</v>
      </c>
      <c r="O92" s="52"/>
      <c r="P92" s="52"/>
      <c r="Q92" s="52"/>
      <c r="R92" s="52"/>
      <c r="S92" s="52"/>
      <c r="T92" s="52"/>
      <c r="U92" s="52"/>
    </row>
    <row r="93" spans="1:21" ht="22" x14ac:dyDescent="0.15">
      <c r="A93" s="39" t="s">
        <v>323</v>
      </c>
      <c r="B93" s="39" t="s">
        <v>324</v>
      </c>
      <c r="C93" s="39" t="s">
        <v>583</v>
      </c>
      <c r="D93" s="39" t="s">
        <v>373</v>
      </c>
      <c r="E93" s="39" t="s">
        <v>584</v>
      </c>
      <c r="F93" s="39" t="s">
        <v>333</v>
      </c>
      <c r="G93" s="39"/>
      <c r="H93" s="39" t="s">
        <v>585</v>
      </c>
      <c r="I93" s="52">
        <f t="shared" si="3"/>
        <v>2.75</v>
      </c>
      <c r="J93" s="52"/>
      <c r="K93" s="52"/>
      <c r="L93" s="52">
        <v>1</v>
      </c>
      <c r="M93" s="52">
        <v>1.75</v>
      </c>
      <c r="N93" s="52"/>
      <c r="O93" s="52"/>
      <c r="P93" s="52"/>
      <c r="Q93" s="52"/>
      <c r="R93" s="52"/>
      <c r="S93" s="52"/>
      <c r="T93" s="52"/>
      <c r="U93" s="52"/>
    </row>
    <row r="94" spans="1:21" ht="33" x14ac:dyDescent="0.15">
      <c r="A94" s="39" t="s">
        <v>323</v>
      </c>
      <c r="B94" s="39" t="s">
        <v>324</v>
      </c>
      <c r="C94" s="39" t="s">
        <v>586</v>
      </c>
      <c r="D94" s="39" t="s">
        <v>587</v>
      </c>
      <c r="E94" s="39" t="s">
        <v>588</v>
      </c>
      <c r="F94" s="39" t="s">
        <v>333</v>
      </c>
      <c r="G94" s="39"/>
      <c r="H94" s="39" t="s">
        <v>589</v>
      </c>
      <c r="I94" s="52">
        <f t="shared" si="3"/>
        <v>1.3900000000000001</v>
      </c>
      <c r="J94" s="52"/>
      <c r="K94" s="52"/>
      <c r="L94" s="52">
        <v>0.39</v>
      </c>
      <c r="M94" s="52">
        <v>1</v>
      </c>
      <c r="N94" s="52"/>
      <c r="O94" s="52"/>
      <c r="P94" s="52"/>
      <c r="Q94" s="52"/>
      <c r="R94" s="52"/>
      <c r="S94" s="52"/>
      <c r="T94" s="52"/>
      <c r="U94" s="52"/>
    </row>
    <row r="95" spans="1:21" ht="55" x14ac:dyDescent="0.15">
      <c r="A95" s="39" t="s">
        <v>323</v>
      </c>
      <c r="B95" s="39" t="s">
        <v>324</v>
      </c>
      <c r="C95" s="39" t="s">
        <v>590</v>
      </c>
      <c r="D95" s="39" t="s">
        <v>587</v>
      </c>
      <c r="E95" s="39" t="s">
        <v>591</v>
      </c>
      <c r="F95" s="39" t="s">
        <v>333</v>
      </c>
      <c r="G95" s="39"/>
      <c r="H95" s="39" t="s">
        <v>592</v>
      </c>
      <c r="I95" s="52">
        <f t="shared" si="3"/>
        <v>1.88</v>
      </c>
      <c r="J95" s="52"/>
      <c r="K95" s="52"/>
      <c r="L95" s="52">
        <v>0.88</v>
      </c>
      <c r="M95" s="52">
        <v>1</v>
      </c>
      <c r="N95" s="52"/>
      <c r="O95" s="52"/>
      <c r="P95" s="52"/>
      <c r="Q95" s="52"/>
      <c r="R95" s="52"/>
      <c r="S95" s="52"/>
      <c r="T95" s="52"/>
      <c r="U95" s="52"/>
    </row>
    <row r="96" spans="1:21" ht="44" x14ac:dyDescent="0.15">
      <c r="A96" s="39" t="s">
        <v>323</v>
      </c>
      <c r="B96" s="39" t="s">
        <v>324</v>
      </c>
      <c r="C96" s="39" t="s">
        <v>593</v>
      </c>
      <c r="D96" s="39" t="s">
        <v>587</v>
      </c>
      <c r="E96" s="39" t="s">
        <v>588</v>
      </c>
      <c r="F96" s="39" t="s">
        <v>333</v>
      </c>
      <c r="G96" s="39"/>
      <c r="H96" s="39" t="s">
        <v>594</v>
      </c>
      <c r="I96" s="52">
        <f t="shared" si="3"/>
        <v>2.5409999999999999</v>
      </c>
      <c r="J96" s="52"/>
      <c r="K96" s="52"/>
      <c r="L96" s="52"/>
      <c r="M96" s="52">
        <v>1.5409999999999999</v>
      </c>
      <c r="N96" s="52">
        <v>1</v>
      </c>
      <c r="O96" s="52"/>
      <c r="P96" s="52"/>
      <c r="Q96" s="52"/>
      <c r="R96" s="52"/>
      <c r="S96" s="52"/>
      <c r="T96" s="52"/>
      <c r="U96" s="52"/>
    </row>
    <row r="97" spans="1:21" ht="33" x14ac:dyDescent="0.15">
      <c r="A97" s="39" t="s">
        <v>323</v>
      </c>
      <c r="B97" s="39" t="s">
        <v>324</v>
      </c>
      <c r="C97" s="39" t="s">
        <v>595</v>
      </c>
      <c r="D97" s="39" t="s">
        <v>587</v>
      </c>
      <c r="E97" s="39" t="s">
        <v>588</v>
      </c>
      <c r="F97" s="39" t="s">
        <v>333</v>
      </c>
      <c r="G97" s="39"/>
      <c r="H97" s="39" t="s">
        <v>596</v>
      </c>
      <c r="I97" s="52">
        <f t="shared" si="3"/>
        <v>1.79</v>
      </c>
      <c r="J97" s="52"/>
      <c r="K97" s="52"/>
      <c r="L97" s="52"/>
      <c r="M97" s="52">
        <v>0.79</v>
      </c>
      <c r="N97" s="52">
        <v>1</v>
      </c>
      <c r="O97" s="52"/>
      <c r="P97" s="52"/>
      <c r="Q97" s="52"/>
      <c r="R97" s="52"/>
      <c r="S97" s="52"/>
      <c r="T97" s="52"/>
      <c r="U97" s="52"/>
    </row>
    <row r="98" spans="1:21" ht="22" x14ac:dyDescent="0.15">
      <c r="A98" s="39" t="s">
        <v>323</v>
      </c>
      <c r="B98" s="39" t="s">
        <v>324</v>
      </c>
      <c r="C98" s="39" t="s">
        <v>597</v>
      </c>
      <c r="D98" s="39" t="s">
        <v>598</v>
      </c>
      <c r="E98" s="39" t="s">
        <v>599</v>
      </c>
      <c r="F98" s="39" t="s">
        <v>333</v>
      </c>
      <c r="G98" s="39"/>
      <c r="H98" s="39" t="s">
        <v>600</v>
      </c>
      <c r="I98" s="52">
        <f t="shared" si="3"/>
        <v>0.05</v>
      </c>
      <c r="J98" s="52"/>
      <c r="K98" s="52"/>
      <c r="L98" s="52"/>
      <c r="M98" s="52"/>
      <c r="N98" s="52">
        <v>0.05</v>
      </c>
      <c r="O98" s="52"/>
      <c r="P98" s="52"/>
      <c r="Q98" s="52"/>
      <c r="R98" s="52"/>
      <c r="S98" s="52"/>
      <c r="T98" s="52"/>
      <c r="U98" s="52"/>
    </row>
    <row r="99" spans="1:21" ht="11" x14ac:dyDescent="0.15">
      <c r="A99" s="39" t="s">
        <v>323</v>
      </c>
      <c r="B99" s="39" t="s">
        <v>324</v>
      </c>
      <c r="C99" s="39" t="s">
        <v>601</v>
      </c>
      <c r="D99" s="39" t="s">
        <v>602</v>
      </c>
      <c r="E99" s="39" t="s">
        <v>603</v>
      </c>
      <c r="F99" s="39" t="s">
        <v>333</v>
      </c>
      <c r="G99" s="39"/>
      <c r="H99" s="39" t="s">
        <v>604</v>
      </c>
      <c r="I99" s="52">
        <f t="shared" si="3"/>
        <v>5</v>
      </c>
      <c r="J99" s="52"/>
      <c r="K99" s="52"/>
      <c r="L99" s="52"/>
      <c r="M99" s="52">
        <v>0.5</v>
      </c>
      <c r="N99" s="52">
        <v>0.5</v>
      </c>
      <c r="O99" s="52">
        <v>1</v>
      </c>
      <c r="P99" s="52">
        <v>2</v>
      </c>
      <c r="Q99" s="52">
        <v>1</v>
      </c>
      <c r="R99" s="52"/>
      <c r="S99" s="52"/>
      <c r="T99" s="52"/>
      <c r="U99" s="52"/>
    </row>
    <row r="100" spans="1:21" ht="11" x14ac:dyDescent="0.15">
      <c r="A100" s="39" t="s">
        <v>323</v>
      </c>
      <c r="B100" s="39" t="s">
        <v>324</v>
      </c>
      <c r="C100" s="39" t="s">
        <v>605</v>
      </c>
      <c r="D100" s="39" t="s">
        <v>602</v>
      </c>
      <c r="E100" s="39"/>
      <c r="F100" s="39" t="e">
        <v>#N/A</v>
      </c>
      <c r="G100" s="39"/>
      <c r="H100" s="39" t="s">
        <v>606</v>
      </c>
      <c r="I100" s="52">
        <f t="shared" si="3"/>
        <v>67</v>
      </c>
      <c r="J100" s="52"/>
      <c r="K100" s="52">
        <v>1</v>
      </c>
      <c r="L100" s="52">
        <v>2</v>
      </c>
      <c r="M100" s="52">
        <v>5</v>
      </c>
      <c r="N100" s="52">
        <v>5</v>
      </c>
      <c r="O100" s="52">
        <v>10</v>
      </c>
      <c r="P100" s="52">
        <v>7</v>
      </c>
      <c r="Q100" s="52">
        <v>7</v>
      </c>
      <c r="R100" s="52">
        <v>8</v>
      </c>
      <c r="S100" s="52">
        <v>8</v>
      </c>
      <c r="T100" s="52">
        <v>8</v>
      </c>
      <c r="U100" s="52">
        <v>6</v>
      </c>
    </row>
    <row r="101" spans="1:21" ht="22" x14ac:dyDescent="0.15">
      <c r="A101" s="39" t="s">
        <v>323</v>
      </c>
      <c r="B101" s="39" t="s">
        <v>324</v>
      </c>
      <c r="C101" s="39" t="s">
        <v>607</v>
      </c>
      <c r="D101" s="39" t="s">
        <v>331</v>
      </c>
      <c r="E101" s="39" t="s">
        <v>608</v>
      </c>
      <c r="F101" s="39" t="s">
        <v>333</v>
      </c>
      <c r="G101" s="39"/>
      <c r="H101" s="39" t="s">
        <v>609</v>
      </c>
      <c r="I101" s="52">
        <f t="shared" si="3"/>
        <v>2.1442000000000001</v>
      </c>
      <c r="J101" s="52"/>
      <c r="K101" s="52">
        <v>0.1</v>
      </c>
      <c r="L101" s="52">
        <v>0.3</v>
      </c>
      <c r="M101" s="52">
        <v>0.5</v>
      </c>
      <c r="N101" s="52">
        <v>0.5</v>
      </c>
      <c r="O101" s="52">
        <v>0.5</v>
      </c>
      <c r="P101" s="52">
        <v>0.2442</v>
      </c>
      <c r="Q101" s="52"/>
      <c r="R101" s="52"/>
      <c r="S101" s="52"/>
      <c r="T101" s="52"/>
      <c r="U101" s="52"/>
    </row>
    <row r="102" spans="1:21" ht="22" x14ac:dyDescent="0.15">
      <c r="A102" s="39" t="s">
        <v>323</v>
      </c>
      <c r="B102" s="39" t="s">
        <v>324</v>
      </c>
      <c r="C102" s="39" t="s">
        <v>610</v>
      </c>
      <c r="D102" s="39" t="s">
        <v>331</v>
      </c>
      <c r="E102" s="39" t="s">
        <v>611</v>
      </c>
      <c r="F102" s="39" t="s">
        <v>333</v>
      </c>
      <c r="G102" s="39"/>
      <c r="H102" s="39" t="s">
        <v>612</v>
      </c>
      <c r="I102" s="52">
        <f t="shared" si="3"/>
        <v>2.9429999999999996</v>
      </c>
      <c r="J102" s="52"/>
      <c r="K102" s="52">
        <v>0.1</v>
      </c>
      <c r="L102" s="52">
        <v>0.3</v>
      </c>
      <c r="M102" s="52">
        <v>0.2</v>
      </c>
      <c r="N102" s="52">
        <v>0.3</v>
      </c>
      <c r="O102" s="52">
        <v>0.4</v>
      </c>
      <c r="P102" s="52">
        <v>0.4</v>
      </c>
      <c r="Q102" s="52">
        <v>0.3</v>
      </c>
      <c r="R102" s="52">
        <v>0.4</v>
      </c>
      <c r="S102" s="52">
        <v>0.4</v>
      </c>
      <c r="T102" s="52">
        <v>0.14299999999999999</v>
      </c>
      <c r="U102" s="52"/>
    </row>
    <row r="103" spans="1:21" ht="11" x14ac:dyDescent="0.15">
      <c r="A103" s="39" t="s">
        <v>323</v>
      </c>
      <c r="B103" s="39" t="s">
        <v>324</v>
      </c>
      <c r="C103" s="39" t="s">
        <v>613</v>
      </c>
      <c r="D103" s="39" t="s">
        <v>331</v>
      </c>
      <c r="E103" s="39" t="s">
        <v>350</v>
      </c>
      <c r="F103" s="39" t="s">
        <v>333</v>
      </c>
      <c r="G103" s="39"/>
      <c r="H103" s="39" t="s">
        <v>614</v>
      </c>
      <c r="I103" s="52">
        <f t="shared" si="3"/>
        <v>1.4079999999999999</v>
      </c>
      <c r="J103" s="52"/>
      <c r="K103" s="52">
        <v>0.1</v>
      </c>
      <c r="L103" s="52">
        <v>0.1</v>
      </c>
      <c r="M103" s="52">
        <v>0.2</v>
      </c>
      <c r="N103" s="52">
        <v>0.1</v>
      </c>
      <c r="O103" s="52">
        <v>0.2</v>
      </c>
      <c r="P103" s="52">
        <v>0.1</v>
      </c>
      <c r="Q103" s="52">
        <v>0.1</v>
      </c>
      <c r="R103" s="52">
        <v>0.1</v>
      </c>
      <c r="S103" s="52">
        <v>0.40799999999999997</v>
      </c>
      <c r="T103" s="52"/>
      <c r="U103" s="52"/>
    </row>
    <row r="104" spans="1:21" ht="11" x14ac:dyDescent="0.15">
      <c r="A104" s="39" t="s">
        <v>323</v>
      </c>
      <c r="B104" s="39" t="s">
        <v>324</v>
      </c>
      <c r="C104" s="39" t="s">
        <v>615</v>
      </c>
      <c r="D104" s="39" t="s">
        <v>331</v>
      </c>
      <c r="E104" s="39" t="s">
        <v>616</v>
      </c>
      <c r="F104" s="39" t="s">
        <v>333</v>
      </c>
      <c r="G104" s="39"/>
      <c r="H104" s="39" t="s">
        <v>617</v>
      </c>
      <c r="I104" s="52">
        <f t="shared" si="3"/>
        <v>0.65</v>
      </c>
      <c r="J104" s="52"/>
      <c r="K104" s="52">
        <v>0.1</v>
      </c>
      <c r="L104" s="52">
        <v>0.1</v>
      </c>
      <c r="M104" s="52">
        <v>0.2</v>
      </c>
      <c r="N104" s="52">
        <v>0.1</v>
      </c>
      <c r="O104" s="52">
        <v>0.15</v>
      </c>
      <c r="P104" s="52"/>
      <c r="Q104" s="52"/>
      <c r="R104" s="52"/>
      <c r="S104" s="52"/>
      <c r="T104" s="52"/>
      <c r="U104" s="52"/>
    </row>
    <row r="105" spans="1:21" ht="11" x14ac:dyDescent="0.15">
      <c r="A105" s="39" t="s">
        <v>323</v>
      </c>
      <c r="B105" s="39" t="s">
        <v>324</v>
      </c>
      <c r="C105" s="39" t="s">
        <v>618</v>
      </c>
      <c r="D105" s="39" t="s">
        <v>331</v>
      </c>
      <c r="E105" s="39" t="s">
        <v>619</v>
      </c>
      <c r="F105" s="39" t="s">
        <v>333</v>
      </c>
      <c r="G105" s="39"/>
      <c r="H105" s="39" t="s">
        <v>620</v>
      </c>
      <c r="I105" s="52">
        <f t="shared" si="3"/>
        <v>0.21400000000000002</v>
      </c>
      <c r="J105" s="52">
        <v>0.05</v>
      </c>
      <c r="K105" s="52">
        <v>0.05</v>
      </c>
      <c r="L105" s="52">
        <v>0.05</v>
      </c>
      <c r="M105" s="52">
        <v>6.4000000000000001E-2</v>
      </c>
      <c r="N105" s="52"/>
      <c r="O105" s="52"/>
      <c r="P105" s="52"/>
      <c r="Q105" s="52"/>
      <c r="R105" s="52"/>
      <c r="S105" s="52"/>
      <c r="T105" s="52"/>
      <c r="U105" s="52"/>
    </row>
    <row r="106" spans="1:21" ht="22" x14ac:dyDescent="0.15">
      <c r="A106" s="39" t="s">
        <v>323</v>
      </c>
      <c r="B106" s="39" t="s">
        <v>324</v>
      </c>
      <c r="C106" s="39" t="s">
        <v>621</v>
      </c>
      <c r="D106" s="39" t="s">
        <v>331</v>
      </c>
      <c r="E106" s="39" t="s">
        <v>622</v>
      </c>
      <c r="F106" s="39" t="s">
        <v>333</v>
      </c>
      <c r="G106" s="39"/>
      <c r="H106" s="39" t="s">
        <v>623</v>
      </c>
      <c r="I106" s="52">
        <f t="shared" si="3"/>
        <v>6.5000000000000002E-2</v>
      </c>
      <c r="J106" s="52"/>
      <c r="K106" s="52">
        <v>0.05</v>
      </c>
      <c r="L106" s="52">
        <v>1.4999999999999999E-2</v>
      </c>
      <c r="M106" s="52"/>
      <c r="N106" s="52"/>
      <c r="O106" s="52"/>
      <c r="P106" s="52"/>
      <c r="Q106" s="52"/>
      <c r="R106" s="52"/>
      <c r="S106" s="52"/>
      <c r="T106" s="52"/>
      <c r="U106" s="52"/>
    </row>
    <row r="107" spans="1:21" ht="11" x14ac:dyDescent="0.15">
      <c r="A107" s="39" t="s">
        <v>323</v>
      </c>
      <c r="B107" s="39" t="s">
        <v>324</v>
      </c>
      <c r="C107" s="39" t="s">
        <v>624</v>
      </c>
      <c r="D107" s="39" t="s">
        <v>365</v>
      </c>
      <c r="E107" s="39" t="s">
        <v>625</v>
      </c>
      <c r="F107" s="39" t="s">
        <v>333</v>
      </c>
      <c r="G107" s="39"/>
      <c r="H107" s="39" t="s">
        <v>626</v>
      </c>
      <c r="I107" s="52">
        <f t="shared" si="3"/>
        <v>1.0470000000000002</v>
      </c>
      <c r="J107" s="52"/>
      <c r="K107" s="52"/>
      <c r="L107" s="52"/>
      <c r="M107" s="52">
        <v>0.2</v>
      </c>
      <c r="N107" s="52">
        <v>0.3</v>
      </c>
      <c r="O107" s="52">
        <v>0.3</v>
      </c>
      <c r="P107" s="52">
        <v>0.247</v>
      </c>
      <c r="Q107" s="52"/>
      <c r="R107" s="52"/>
      <c r="S107" s="52"/>
      <c r="T107" s="52"/>
      <c r="U107" s="52"/>
    </row>
    <row r="108" spans="1:21" ht="22" x14ac:dyDescent="0.15">
      <c r="A108" s="39" t="s">
        <v>323</v>
      </c>
      <c r="B108" s="39" t="s">
        <v>324</v>
      </c>
      <c r="C108" s="39" t="s">
        <v>627</v>
      </c>
      <c r="D108" s="39" t="s">
        <v>365</v>
      </c>
      <c r="E108" s="39" t="s">
        <v>628</v>
      </c>
      <c r="F108" s="39" t="s">
        <v>333</v>
      </c>
      <c r="G108" s="39"/>
      <c r="H108" s="39" t="s">
        <v>629</v>
      </c>
      <c r="I108" s="52">
        <f t="shared" si="3"/>
        <v>5.5309999999999988</v>
      </c>
      <c r="J108" s="52">
        <v>0.1</v>
      </c>
      <c r="K108" s="52">
        <v>0.3</v>
      </c>
      <c r="L108" s="52">
        <v>0.3</v>
      </c>
      <c r="M108" s="52">
        <v>0.4</v>
      </c>
      <c r="N108" s="52">
        <v>0.5</v>
      </c>
      <c r="O108" s="52">
        <v>0.4</v>
      </c>
      <c r="P108" s="52">
        <v>0.3</v>
      </c>
      <c r="Q108" s="52">
        <v>0.4</v>
      </c>
      <c r="R108" s="52">
        <v>0.4</v>
      </c>
      <c r="S108" s="52">
        <v>0.8</v>
      </c>
      <c r="T108" s="52">
        <v>0.8</v>
      </c>
      <c r="U108" s="52">
        <v>0.83099999999999996</v>
      </c>
    </row>
    <row r="109" spans="1:21" ht="11" x14ac:dyDescent="0.15">
      <c r="A109" s="39" t="s">
        <v>323</v>
      </c>
      <c r="B109" s="39" t="s">
        <v>324</v>
      </c>
      <c r="C109" s="39" t="s">
        <v>630</v>
      </c>
      <c r="D109" s="39" t="s">
        <v>365</v>
      </c>
      <c r="E109" s="39" t="s">
        <v>631</v>
      </c>
      <c r="F109" s="39" t="s">
        <v>306</v>
      </c>
      <c r="G109" s="39"/>
      <c r="H109" s="39" t="s">
        <v>632</v>
      </c>
      <c r="I109" s="52">
        <f t="shared" si="3"/>
        <v>5</v>
      </c>
      <c r="J109" s="52"/>
      <c r="K109" s="52"/>
      <c r="L109" s="52"/>
      <c r="M109" s="52"/>
      <c r="N109" s="52">
        <v>0.5</v>
      </c>
      <c r="O109" s="52">
        <v>0.5</v>
      </c>
      <c r="P109" s="52">
        <v>0.5</v>
      </c>
      <c r="Q109" s="52">
        <v>0.5</v>
      </c>
      <c r="R109" s="52">
        <v>0.5</v>
      </c>
      <c r="S109" s="52">
        <v>0.5</v>
      </c>
      <c r="T109" s="52">
        <v>1</v>
      </c>
      <c r="U109" s="52">
        <v>1</v>
      </c>
    </row>
    <row r="110" spans="1:21" ht="22" x14ac:dyDescent="0.15">
      <c r="A110" s="39" t="s">
        <v>323</v>
      </c>
      <c r="B110" s="39" t="s">
        <v>633</v>
      </c>
      <c r="C110" s="39" t="s">
        <v>634</v>
      </c>
      <c r="D110" s="39" t="s">
        <v>635</v>
      </c>
      <c r="E110" s="39" t="s">
        <v>636</v>
      </c>
      <c r="F110" s="39" t="s">
        <v>333</v>
      </c>
      <c r="G110" s="39"/>
      <c r="H110" s="39" t="s">
        <v>637</v>
      </c>
      <c r="I110" s="52">
        <f t="shared" si="3"/>
        <v>1.2</v>
      </c>
      <c r="J110" s="52"/>
      <c r="K110" s="52">
        <v>0.1</v>
      </c>
      <c r="L110" s="52">
        <v>0.2</v>
      </c>
      <c r="M110" s="52">
        <v>0.2</v>
      </c>
      <c r="N110" s="52">
        <v>0.2</v>
      </c>
      <c r="O110" s="52">
        <v>0.2</v>
      </c>
      <c r="P110" s="52">
        <v>0.3</v>
      </c>
      <c r="Q110" s="52"/>
      <c r="R110" s="52"/>
      <c r="S110" s="52"/>
      <c r="T110" s="52"/>
      <c r="U110" s="52"/>
    </row>
    <row r="111" spans="1:21" ht="33" x14ac:dyDescent="0.15">
      <c r="A111" s="39" t="s">
        <v>323</v>
      </c>
      <c r="B111" s="39" t="s">
        <v>324</v>
      </c>
      <c r="C111" s="39" t="s">
        <v>638</v>
      </c>
      <c r="D111" s="39" t="s">
        <v>635</v>
      </c>
      <c r="E111" s="39" t="s">
        <v>639</v>
      </c>
      <c r="F111" s="39" t="s">
        <v>333</v>
      </c>
      <c r="G111" s="39"/>
      <c r="H111" s="39" t="s">
        <v>640</v>
      </c>
      <c r="I111" s="52">
        <f t="shared" si="3"/>
        <v>1</v>
      </c>
      <c r="J111" s="52"/>
      <c r="K111" s="52">
        <v>0.1</v>
      </c>
      <c r="L111" s="52">
        <v>0.2</v>
      </c>
      <c r="M111" s="52">
        <v>0.2</v>
      </c>
      <c r="N111" s="52">
        <v>0.2</v>
      </c>
      <c r="O111" s="52">
        <v>0.3</v>
      </c>
      <c r="P111" s="52"/>
      <c r="Q111" s="52"/>
      <c r="R111" s="52"/>
      <c r="S111" s="52"/>
      <c r="T111" s="52"/>
      <c r="U111" s="52"/>
    </row>
    <row r="112" spans="1:21" ht="22" x14ac:dyDescent="0.15">
      <c r="A112" s="39" t="s">
        <v>323</v>
      </c>
      <c r="B112" s="39" t="s">
        <v>324</v>
      </c>
      <c r="C112" s="39" t="s">
        <v>641</v>
      </c>
      <c r="D112" s="39" t="s">
        <v>635</v>
      </c>
      <c r="E112" s="39"/>
      <c r="F112" s="39" t="e">
        <v>#N/A</v>
      </c>
      <c r="G112" s="39"/>
      <c r="H112" s="39" t="s">
        <v>642</v>
      </c>
      <c r="I112" s="52">
        <f t="shared" si="3"/>
        <v>0.99999999999999989</v>
      </c>
      <c r="J112" s="52"/>
      <c r="K112" s="52">
        <v>0.1</v>
      </c>
      <c r="L112" s="52">
        <v>0.1</v>
      </c>
      <c r="M112" s="52">
        <v>0.1</v>
      </c>
      <c r="N112" s="52">
        <v>0.2</v>
      </c>
      <c r="O112" s="52">
        <v>0.2</v>
      </c>
      <c r="P112" s="52">
        <v>0.2</v>
      </c>
      <c r="Q112" s="52">
        <v>0.1</v>
      </c>
      <c r="R112" s="52"/>
      <c r="S112" s="52"/>
      <c r="T112" s="52"/>
      <c r="U112" s="52"/>
    </row>
    <row r="113" spans="1:21" ht="22" x14ac:dyDescent="0.15">
      <c r="A113" s="39" t="s">
        <v>323</v>
      </c>
      <c r="B113" s="39" t="s">
        <v>324</v>
      </c>
      <c r="C113" s="39" t="s">
        <v>643</v>
      </c>
      <c r="D113" s="39" t="s">
        <v>477</v>
      </c>
      <c r="E113" s="39" t="s">
        <v>644</v>
      </c>
      <c r="F113" s="39" t="s">
        <v>333</v>
      </c>
      <c r="G113" s="39"/>
      <c r="H113" s="39" t="s">
        <v>645</v>
      </c>
      <c r="I113" s="52">
        <f t="shared" si="3"/>
        <v>0.7</v>
      </c>
      <c r="J113" s="52">
        <v>0.2</v>
      </c>
      <c r="K113" s="52">
        <v>0.2</v>
      </c>
      <c r="L113" s="52">
        <v>0.3</v>
      </c>
      <c r="M113" s="52"/>
      <c r="N113" s="52"/>
      <c r="O113" s="52"/>
      <c r="P113" s="52"/>
      <c r="Q113" s="52"/>
      <c r="R113" s="52"/>
      <c r="S113" s="52"/>
      <c r="T113" s="52"/>
      <c r="U113" s="52"/>
    </row>
    <row r="114" spans="1:21" ht="11" x14ac:dyDescent="0.15">
      <c r="A114" s="39" t="s">
        <v>323</v>
      </c>
      <c r="B114" s="39" t="s">
        <v>324</v>
      </c>
      <c r="C114" s="39" t="s">
        <v>646</v>
      </c>
      <c r="D114" s="39" t="s">
        <v>477</v>
      </c>
      <c r="E114" s="39" t="s">
        <v>647</v>
      </c>
      <c r="F114" s="39" t="s">
        <v>333</v>
      </c>
      <c r="G114" s="39"/>
      <c r="H114" s="39" t="s">
        <v>648</v>
      </c>
      <c r="I114" s="52">
        <f t="shared" si="3"/>
        <v>0.16999999999999998</v>
      </c>
      <c r="J114" s="52">
        <v>0.04</v>
      </c>
      <c r="K114" s="52">
        <v>0.04</v>
      </c>
      <c r="L114" s="52">
        <v>3.6999999999999998E-2</v>
      </c>
      <c r="M114" s="52">
        <v>5.2999999999999999E-2</v>
      </c>
      <c r="N114" s="52"/>
      <c r="O114" s="52"/>
      <c r="P114" s="52"/>
      <c r="Q114" s="52"/>
      <c r="R114" s="52"/>
      <c r="S114" s="52"/>
      <c r="T114" s="52"/>
      <c r="U114" s="52"/>
    </row>
    <row r="115" spans="1:21" ht="11" x14ac:dyDescent="0.15">
      <c r="A115" s="39" t="s">
        <v>323</v>
      </c>
      <c r="B115" s="39" t="s">
        <v>324</v>
      </c>
      <c r="C115" s="39" t="s">
        <v>649</v>
      </c>
      <c r="D115" s="39" t="s">
        <v>477</v>
      </c>
      <c r="E115" s="39" t="s">
        <v>650</v>
      </c>
      <c r="F115" s="39" t="s">
        <v>306</v>
      </c>
      <c r="G115" s="39"/>
      <c r="H115" s="39"/>
      <c r="I115" s="52">
        <f t="shared" si="3"/>
        <v>2.5000000000000001E-2</v>
      </c>
      <c r="J115" s="52"/>
      <c r="K115" s="52"/>
      <c r="L115" s="52"/>
      <c r="M115" s="52"/>
      <c r="N115" s="52"/>
      <c r="O115" s="52"/>
      <c r="P115" s="52">
        <v>2.5000000000000001E-2</v>
      </c>
      <c r="Q115" s="52"/>
      <c r="R115" s="52"/>
      <c r="S115" s="52"/>
      <c r="T115" s="52"/>
      <c r="U115" s="52"/>
    </row>
    <row r="116" spans="1:21" ht="22" x14ac:dyDescent="0.15">
      <c r="A116" s="39" t="s">
        <v>323</v>
      </c>
      <c r="B116" s="39" t="s">
        <v>324</v>
      </c>
      <c r="C116" s="39" t="s">
        <v>651</v>
      </c>
      <c r="D116" s="39" t="s">
        <v>477</v>
      </c>
      <c r="E116" s="39" t="s">
        <v>644</v>
      </c>
      <c r="F116" s="39" t="s">
        <v>333</v>
      </c>
      <c r="G116" s="39"/>
      <c r="H116" s="39"/>
      <c r="I116" s="52">
        <f t="shared" si="3"/>
        <v>1.3400000000000003</v>
      </c>
      <c r="J116" s="52"/>
      <c r="K116" s="52">
        <v>0.2</v>
      </c>
      <c r="L116" s="52">
        <v>0.2</v>
      </c>
      <c r="M116" s="52">
        <v>0.2</v>
      </c>
      <c r="N116" s="52">
        <v>0.3</v>
      </c>
      <c r="O116" s="52">
        <v>0.3</v>
      </c>
      <c r="P116" s="52">
        <v>0.14000000000000001</v>
      </c>
      <c r="Q116" s="52"/>
      <c r="R116" s="52"/>
      <c r="S116" s="52"/>
      <c r="T116" s="52"/>
      <c r="U116" s="52"/>
    </row>
    <row r="117" spans="1:21" ht="11" x14ac:dyDescent="0.15">
      <c r="A117" s="39" t="s">
        <v>323</v>
      </c>
      <c r="B117" s="39" t="s">
        <v>633</v>
      </c>
      <c r="C117" s="39" t="s">
        <v>652</v>
      </c>
      <c r="D117" s="39" t="s">
        <v>403</v>
      </c>
      <c r="E117" s="39"/>
      <c r="F117" s="39" t="e">
        <v>#N/A</v>
      </c>
      <c r="G117" s="39"/>
      <c r="H117" s="39" t="s">
        <v>606</v>
      </c>
      <c r="I117" s="52">
        <f t="shared" si="3"/>
        <v>7.1400000000000006</v>
      </c>
      <c r="J117" s="52">
        <v>0.2</v>
      </c>
      <c r="K117" s="52">
        <v>0.5</v>
      </c>
      <c r="L117" s="52">
        <v>0.7</v>
      </c>
      <c r="M117" s="52">
        <v>0.6</v>
      </c>
      <c r="N117" s="52">
        <v>0.5</v>
      </c>
      <c r="O117" s="52">
        <v>0.9</v>
      </c>
      <c r="P117" s="52">
        <v>0.9</v>
      </c>
      <c r="Q117" s="52">
        <v>0.7</v>
      </c>
      <c r="R117" s="52">
        <v>0.9</v>
      </c>
      <c r="S117" s="52">
        <v>0.5</v>
      </c>
      <c r="T117" s="52">
        <v>0.4</v>
      </c>
      <c r="U117" s="52">
        <v>0.34</v>
      </c>
    </row>
    <row r="118" spans="1:21" ht="11" x14ac:dyDescent="0.15">
      <c r="A118" s="39" t="s">
        <v>323</v>
      </c>
      <c r="B118" s="39" t="s">
        <v>324</v>
      </c>
      <c r="C118" s="39" t="s">
        <v>653</v>
      </c>
      <c r="D118" s="39" t="s">
        <v>403</v>
      </c>
      <c r="E118" s="39" t="s">
        <v>654</v>
      </c>
      <c r="F118" s="39" t="s">
        <v>333</v>
      </c>
      <c r="G118" s="39"/>
      <c r="H118" s="39" t="s">
        <v>655</v>
      </c>
      <c r="I118" s="52">
        <f t="shared" si="3"/>
        <v>2</v>
      </c>
      <c r="J118" s="52"/>
      <c r="K118" s="52"/>
      <c r="L118" s="52"/>
      <c r="M118" s="52"/>
      <c r="N118" s="52"/>
      <c r="O118" s="52"/>
      <c r="P118" s="52"/>
      <c r="Q118" s="52"/>
      <c r="R118" s="52"/>
      <c r="S118" s="52"/>
      <c r="T118" s="52"/>
      <c r="U118" s="52">
        <v>2</v>
      </c>
    </row>
    <row r="119" spans="1:21" ht="11" x14ac:dyDescent="0.15">
      <c r="A119" s="39" t="s">
        <v>323</v>
      </c>
      <c r="B119" s="39" t="s">
        <v>324</v>
      </c>
      <c r="C119" s="39" t="s">
        <v>656</v>
      </c>
      <c r="D119" s="39" t="s">
        <v>403</v>
      </c>
      <c r="E119" s="39" t="s">
        <v>657</v>
      </c>
      <c r="F119" s="39" t="s">
        <v>333</v>
      </c>
      <c r="G119" s="39"/>
      <c r="H119" s="39" t="s">
        <v>606</v>
      </c>
      <c r="I119" s="52">
        <f t="shared" si="3"/>
        <v>0.68199999999999994</v>
      </c>
      <c r="J119" s="52"/>
      <c r="K119" s="52"/>
      <c r="L119" s="52"/>
      <c r="M119" s="52"/>
      <c r="N119" s="52">
        <v>0.1</v>
      </c>
      <c r="O119" s="52">
        <v>0.1</v>
      </c>
      <c r="P119" s="52">
        <v>0.1</v>
      </c>
      <c r="Q119" s="52">
        <v>0.1</v>
      </c>
      <c r="R119" s="52">
        <v>0.1</v>
      </c>
      <c r="S119" s="52">
        <v>0.182</v>
      </c>
      <c r="T119" s="52"/>
      <c r="U119" s="52"/>
    </row>
    <row r="120" spans="1:21" ht="11" x14ac:dyDescent="0.15">
      <c r="A120" s="39" t="s">
        <v>323</v>
      </c>
      <c r="B120" s="39" t="s">
        <v>324</v>
      </c>
      <c r="C120" s="39" t="s">
        <v>658</v>
      </c>
      <c r="D120" s="39" t="s">
        <v>403</v>
      </c>
      <c r="E120" s="39" t="s">
        <v>659</v>
      </c>
      <c r="F120" s="39" t="s">
        <v>333</v>
      </c>
      <c r="G120" s="39"/>
      <c r="H120" s="39" t="s">
        <v>660</v>
      </c>
      <c r="I120" s="52">
        <f t="shared" si="3"/>
        <v>0.16</v>
      </c>
      <c r="J120" s="52"/>
      <c r="K120" s="52"/>
      <c r="L120" s="52"/>
      <c r="M120" s="52"/>
      <c r="N120" s="52">
        <v>0.05</v>
      </c>
      <c r="O120" s="52">
        <v>0.04</v>
      </c>
      <c r="P120" s="52">
        <v>7.0000000000000007E-2</v>
      </c>
      <c r="Q120" s="52"/>
      <c r="R120" s="52"/>
      <c r="S120" s="52"/>
      <c r="T120" s="52"/>
      <c r="U120" s="52"/>
    </row>
    <row r="121" spans="1:21" ht="11" x14ac:dyDescent="0.15">
      <c r="A121" s="39" t="s">
        <v>323</v>
      </c>
      <c r="B121" s="39" t="s">
        <v>455</v>
      </c>
      <c r="C121" s="39" t="s">
        <v>661</v>
      </c>
      <c r="D121" s="39" t="s">
        <v>326</v>
      </c>
      <c r="E121" s="39" t="s">
        <v>662</v>
      </c>
      <c r="F121" s="39" t="s">
        <v>333</v>
      </c>
      <c r="G121" s="39"/>
      <c r="H121" s="39" t="s">
        <v>663</v>
      </c>
      <c r="I121" s="52">
        <f t="shared" si="3"/>
        <v>1.5</v>
      </c>
      <c r="J121" s="52"/>
      <c r="K121" s="52"/>
      <c r="L121" s="52">
        <v>0.1</v>
      </c>
      <c r="M121" s="52">
        <v>0.1</v>
      </c>
      <c r="N121" s="52">
        <v>0.2</v>
      </c>
      <c r="O121" s="52">
        <v>0.2</v>
      </c>
      <c r="P121" s="52">
        <v>0.2</v>
      </c>
      <c r="Q121" s="52">
        <v>0.2</v>
      </c>
      <c r="R121" s="52">
        <v>0.2</v>
      </c>
      <c r="S121" s="52">
        <v>0.3</v>
      </c>
      <c r="T121" s="52"/>
      <c r="U121" s="52"/>
    </row>
    <row r="122" spans="1:21" ht="11" x14ac:dyDescent="0.15">
      <c r="A122" s="39" t="s">
        <v>323</v>
      </c>
      <c r="B122" s="39" t="s">
        <v>324</v>
      </c>
      <c r="C122" s="39" t="s">
        <v>664</v>
      </c>
      <c r="D122" s="39" t="s">
        <v>326</v>
      </c>
      <c r="E122" s="39" t="s">
        <v>409</v>
      </c>
      <c r="F122" s="39" t="s">
        <v>333</v>
      </c>
      <c r="G122" s="39"/>
      <c r="H122" s="39" t="s">
        <v>665</v>
      </c>
      <c r="I122" s="52">
        <f t="shared" si="3"/>
        <v>3.2199999999999998</v>
      </c>
      <c r="J122" s="52">
        <v>0.1</v>
      </c>
      <c r="K122" s="52">
        <v>0.2</v>
      </c>
      <c r="L122" s="52">
        <v>0.2</v>
      </c>
      <c r="M122" s="52">
        <v>0.3</v>
      </c>
      <c r="N122" s="52">
        <v>0.3</v>
      </c>
      <c r="O122" s="52">
        <v>0.4</v>
      </c>
      <c r="P122" s="52">
        <v>0.4</v>
      </c>
      <c r="Q122" s="52">
        <v>0.3</v>
      </c>
      <c r="R122" s="52">
        <v>0.4</v>
      </c>
      <c r="S122" s="52">
        <v>0.3</v>
      </c>
      <c r="T122" s="52">
        <v>0.2</v>
      </c>
      <c r="U122" s="52">
        <v>0.12</v>
      </c>
    </row>
    <row r="123" spans="1:21" ht="11" x14ac:dyDescent="0.15">
      <c r="A123" s="39" t="s">
        <v>323</v>
      </c>
      <c r="B123" s="39" t="s">
        <v>324</v>
      </c>
      <c r="C123" s="39" t="s">
        <v>666</v>
      </c>
      <c r="D123" s="39" t="s">
        <v>326</v>
      </c>
      <c r="E123" s="39" t="s">
        <v>667</v>
      </c>
      <c r="F123" s="39" t="s">
        <v>333</v>
      </c>
      <c r="G123" s="39"/>
      <c r="H123" s="39" t="s">
        <v>668</v>
      </c>
      <c r="I123" s="52">
        <f t="shared" si="3"/>
        <v>0.03</v>
      </c>
      <c r="J123" s="52"/>
      <c r="K123" s="52"/>
      <c r="L123" s="52">
        <v>0.03</v>
      </c>
      <c r="M123" s="52"/>
      <c r="N123" s="52"/>
      <c r="O123" s="52"/>
      <c r="P123" s="52"/>
      <c r="Q123" s="52"/>
      <c r="R123" s="52"/>
      <c r="S123" s="52"/>
      <c r="T123" s="52"/>
      <c r="U123" s="52"/>
    </row>
    <row r="124" spans="1:21" ht="22" x14ac:dyDescent="0.15">
      <c r="A124" s="39" t="s">
        <v>323</v>
      </c>
      <c r="B124" s="39" t="s">
        <v>324</v>
      </c>
      <c r="C124" s="39" t="s">
        <v>669</v>
      </c>
      <c r="D124" s="39" t="s">
        <v>326</v>
      </c>
      <c r="E124" s="39" t="s">
        <v>667</v>
      </c>
      <c r="F124" s="39" t="s">
        <v>333</v>
      </c>
      <c r="G124" s="39"/>
      <c r="H124" s="39" t="s">
        <v>670</v>
      </c>
      <c r="I124" s="52">
        <f t="shared" si="3"/>
        <v>3.69</v>
      </c>
      <c r="J124" s="52"/>
      <c r="K124" s="52"/>
      <c r="L124" s="52"/>
      <c r="M124" s="52">
        <v>0.2</v>
      </c>
      <c r="N124" s="52">
        <v>0.2</v>
      </c>
      <c r="O124" s="52">
        <v>0.3</v>
      </c>
      <c r="P124" s="52">
        <v>0.4</v>
      </c>
      <c r="Q124" s="52">
        <v>0.5</v>
      </c>
      <c r="R124" s="52">
        <v>0.5</v>
      </c>
      <c r="S124" s="52">
        <v>0.5</v>
      </c>
      <c r="T124" s="52">
        <v>0.5</v>
      </c>
      <c r="U124" s="52">
        <v>0.59</v>
      </c>
    </row>
    <row r="125" spans="1:21" ht="11" x14ac:dyDescent="0.15">
      <c r="A125" s="39" t="s">
        <v>323</v>
      </c>
      <c r="B125" s="39" t="s">
        <v>324</v>
      </c>
      <c r="C125" s="39" t="s">
        <v>671</v>
      </c>
      <c r="D125" s="39" t="s">
        <v>672</v>
      </c>
      <c r="E125" s="39" t="s">
        <v>673</v>
      </c>
      <c r="F125" s="39" t="s">
        <v>306</v>
      </c>
      <c r="G125" s="39"/>
      <c r="H125" s="39" t="s">
        <v>674</v>
      </c>
      <c r="I125" s="52">
        <f t="shared" si="3"/>
        <v>0.42000000000000004</v>
      </c>
      <c r="J125" s="52"/>
      <c r="K125" s="52"/>
      <c r="L125" s="52">
        <v>0.1</v>
      </c>
      <c r="M125" s="52">
        <v>0.2</v>
      </c>
      <c r="N125" s="52">
        <v>0.12</v>
      </c>
      <c r="O125" s="52"/>
      <c r="P125" s="52"/>
      <c r="Q125" s="52"/>
      <c r="R125" s="52"/>
      <c r="S125" s="52"/>
      <c r="T125" s="52"/>
      <c r="U125" s="52"/>
    </row>
    <row r="126" spans="1:21" ht="22" x14ac:dyDescent="0.15">
      <c r="A126" s="39" t="s">
        <v>323</v>
      </c>
      <c r="B126" s="39" t="s">
        <v>324</v>
      </c>
      <c r="C126" s="39" t="s">
        <v>675</v>
      </c>
      <c r="D126" s="39" t="s">
        <v>672</v>
      </c>
      <c r="E126" s="39" t="s">
        <v>676</v>
      </c>
      <c r="F126" s="39" t="s">
        <v>333</v>
      </c>
      <c r="G126" s="39"/>
      <c r="H126" s="39" t="s">
        <v>677</v>
      </c>
      <c r="I126" s="52">
        <f t="shared" si="3"/>
        <v>0.94000000000000006</v>
      </c>
      <c r="J126" s="52">
        <v>0.2</v>
      </c>
      <c r="K126" s="52">
        <v>0.2</v>
      </c>
      <c r="L126" s="52">
        <v>0.2</v>
      </c>
      <c r="M126" s="52">
        <v>0.2</v>
      </c>
      <c r="N126" s="52">
        <v>0.14000000000000001</v>
      </c>
      <c r="O126" s="52"/>
      <c r="P126" s="52"/>
      <c r="Q126" s="52"/>
      <c r="R126" s="52"/>
      <c r="S126" s="52"/>
      <c r="T126" s="52"/>
      <c r="U126" s="52"/>
    </row>
    <row r="127" spans="1:21" ht="22" x14ac:dyDescent="0.15">
      <c r="A127" s="39" t="s">
        <v>323</v>
      </c>
      <c r="B127" s="39" t="s">
        <v>324</v>
      </c>
      <c r="C127" s="39" t="s">
        <v>678</v>
      </c>
      <c r="D127" s="39" t="s">
        <v>672</v>
      </c>
      <c r="E127" s="39" t="s">
        <v>679</v>
      </c>
      <c r="F127" s="39" t="s">
        <v>333</v>
      </c>
      <c r="G127" s="39"/>
      <c r="H127" s="39" t="s">
        <v>680</v>
      </c>
      <c r="I127" s="52">
        <f t="shared" si="3"/>
        <v>0.30000000000000004</v>
      </c>
      <c r="J127" s="52">
        <v>0.1</v>
      </c>
      <c r="K127" s="52">
        <v>0.1</v>
      </c>
      <c r="L127" s="52">
        <v>0.1</v>
      </c>
      <c r="M127" s="52"/>
      <c r="N127" s="52"/>
      <c r="O127" s="52"/>
      <c r="P127" s="52"/>
      <c r="Q127" s="52"/>
      <c r="R127" s="52"/>
      <c r="S127" s="52"/>
      <c r="T127" s="52"/>
      <c r="U127" s="52"/>
    </row>
    <row r="128" spans="1:21" ht="11" x14ac:dyDescent="0.15">
      <c r="A128" s="39" t="s">
        <v>323</v>
      </c>
      <c r="B128" s="39" t="s">
        <v>324</v>
      </c>
      <c r="C128" s="39" t="s">
        <v>681</v>
      </c>
      <c r="D128" s="39" t="s">
        <v>672</v>
      </c>
      <c r="E128" s="39" t="s">
        <v>672</v>
      </c>
      <c r="F128" s="39" t="s">
        <v>333</v>
      </c>
      <c r="G128" s="39"/>
      <c r="H128" s="39" t="s">
        <v>682</v>
      </c>
      <c r="I128" s="52">
        <f t="shared" si="3"/>
        <v>0.48000000000000004</v>
      </c>
      <c r="J128" s="52">
        <v>0.1</v>
      </c>
      <c r="K128" s="52">
        <v>0.1</v>
      </c>
      <c r="L128" s="52">
        <v>0.1</v>
      </c>
      <c r="M128" s="52">
        <v>0.18</v>
      </c>
      <c r="N128" s="52"/>
      <c r="O128" s="52"/>
      <c r="P128" s="52"/>
      <c r="Q128" s="52"/>
      <c r="R128" s="52"/>
      <c r="S128" s="52"/>
      <c r="T128" s="52"/>
      <c r="U128" s="52"/>
    </row>
    <row r="129" spans="1:21" ht="11" x14ac:dyDescent="0.15">
      <c r="A129" s="39" t="s">
        <v>323</v>
      </c>
      <c r="B129" s="39" t="s">
        <v>324</v>
      </c>
      <c r="C129" s="39" t="s">
        <v>683</v>
      </c>
      <c r="D129" s="39" t="s">
        <v>672</v>
      </c>
      <c r="E129" s="39" t="s">
        <v>684</v>
      </c>
      <c r="F129" s="39" t="s">
        <v>306</v>
      </c>
      <c r="G129" s="39"/>
      <c r="H129" s="39" t="s">
        <v>685</v>
      </c>
      <c r="I129" s="52">
        <f t="shared" si="3"/>
        <v>0.43000000000000005</v>
      </c>
      <c r="J129" s="52">
        <v>0.05</v>
      </c>
      <c r="K129" s="52">
        <v>0.05</v>
      </c>
      <c r="L129" s="52">
        <v>0.1</v>
      </c>
      <c r="M129" s="52">
        <v>0.1</v>
      </c>
      <c r="N129" s="52">
        <v>0.13</v>
      </c>
      <c r="O129" s="52"/>
      <c r="P129" s="52"/>
      <c r="Q129" s="52"/>
      <c r="R129" s="52"/>
      <c r="S129" s="52"/>
      <c r="T129" s="52"/>
      <c r="U129" s="52"/>
    </row>
    <row r="130" spans="1:21" ht="22" x14ac:dyDescent="0.15">
      <c r="A130" s="39" t="s">
        <v>323</v>
      </c>
      <c r="B130" s="39" t="s">
        <v>324</v>
      </c>
      <c r="C130" s="39" t="s">
        <v>686</v>
      </c>
      <c r="D130" s="39" t="s">
        <v>672</v>
      </c>
      <c r="E130" s="39" t="s">
        <v>687</v>
      </c>
      <c r="F130" s="39" t="s">
        <v>306</v>
      </c>
      <c r="G130" s="39"/>
      <c r="H130" s="39" t="s">
        <v>688</v>
      </c>
      <c r="I130" s="52">
        <f t="shared" si="3"/>
        <v>2.6500000000000004</v>
      </c>
      <c r="J130" s="52"/>
      <c r="K130" s="52"/>
      <c r="L130" s="52"/>
      <c r="M130" s="52"/>
      <c r="N130" s="52"/>
      <c r="O130" s="52">
        <v>0.2</v>
      </c>
      <c r="P130" s="52">
        <v>0.2</v>
      </c>
      <c r="Q130" s="52">
        <v>0.4</v>
      </c>
      <c r="R130" s="52">
        <v>0.4</v>
      </c>
      <c r="S130" s="52">
        <v>0.5</v>
      </c>
      <c r="T130" s="52">
        <v>0.5</v>
      </c>
      <c r="U130" s="52">
        <v>0.45</v>
      </c>
    </row>
    <row r="131" spans="1:21" ht="11" x14ac:dyDescent="0.15">
      <c r="A131" s="39" t="s">
        <v>323</v>
      </c>
      <c r="B131" s="39" t="s">
        <v>324</v>
      </c>
      <c r="C131" s="39" t="s">
        <v>689</v>
      </c>
      <c r="D131" s="39" t="s">
        <v>672</v>
      </c>
      <c r="E131" s="39" t="s">
        <v>690</v>
      </c>
      <c r="F131" s="39" t="s">
        <v>333</v>
      </c>
      <c r="G131" s="39"/>
      <c r="H131" s="39" t="s">
        <v>691</v>
      </c>
      <c r="I131" s="52">
        <f t="shared" si="3"/>
        <v>1.3</v>
      </c>
      <c r="J131" s="52">
        <v>0.1</v>
      </c>
      <c r="K131" s="52">
        <v>0.2</v>
      </c>
      <c r="L131" s="52">
        <v>0.2</v>
      </c>
      <c r="M131" s="52">
        <v>0.4</v>
      </c>
      <c r="N131" s="52">
        <v>0.4</v>
      </c>
      <c r="O131" s="52"/>
      <c r="P131" s="52"/>
      <c r="Q131" s="52"/>
      <c r="R131" s="52"/>
      <c r="S131" s="52"/>
      <c r="T131" s="52"/>
      <c r="U131" s="52"/>
    </row>
    <row r="132" spans="1:21" ht="11" x14ac:dyDescent="0.15">
      <c r="A132" s="39" t="s">
        <v>323</v>
      </c>
      <c r="B132" s="39" t="s">
        <v>455</v>
      </c>
      <c r="C132" s="39" t="s">
        <v>692</v>
      </c>
      <c r="D132" s="39" t="s">
        <v>672</v>
      </c>
      <c r="E132" s="39" t="s">
        <v>693</v>
      </c>
      <c r="F132" s="39" t="s">
        <v>333</v>
      </c>
      <c r="G132" s="39"/>
      <c r="H132" s="39" t="s">
        <v>694</v>
      </c>
      <c r="I132" s="52">
        <f t="shared" si="3"/>
        <v>3</v>
      </c>
      <c r="J132" s="52"/>
      <c r="K132" s="52"/>
      <c r="L132" s="52"/>
      <c r="M132" s="52">
        <v>0.2</v>
      </c>
      <c r="N132" s="52">
        <v>0.2</v>
      </c>
      <c r="O132" s="52">
        <v>0.2</v>
      </c>
      <c r="P132" s="52">
        <v>0.3</v>
      </c>
      <c r="Q132" s="52">
        <v>0.4</v>
      </c>
      <c r="R132" s="52">
        <v>0.4</v>
      </c>
      <c r="S132" s="52">
        <v>0.4</v>
      </c>
      <c r="T132" s="52">
        <v>0.4</v>
      </c>
      <c r="U132" s="52">
        <v>0.5</v>
      </c>
    </row>
    <row r="133" spans="1:21" ht="11" x14ac:dyDescent="0.15">
      <c r="A133" s="39" t="s">
        <v>323</v>
      </c>
      <c r="B133" s="39" t="s">
        <v>324</v>
      </c>
      <c r="C133" s="39" t="s">
        <v>695</v>
      </c>
      <c r="D133" s="39" t="s">
        <v>409</v>
      </c>
      <c r="E133" s="39" t="s">
        <v>696</v>
      </c>
      <c r="F133" s="39" t="s">
        <v>333</v>
      </c>
      <c r="G133" s="39"/>
      <c r="H133" s="39" t="s">
        <v>697</v>
      </c>
      <c r="I133" s="52">
        <f t="shared" ref="I133:I196" si="4">SUM(J133:U133)</f>
        <v>0.79999999999999993</v>
      </c>
      <c r="J133" s="52">
        <v>0.13333333333333333</v>
      </c>
      <c r="K133" s="52">
        <v>0.13333333333333333</v>
      </c>
      <c r="L133" s="52">
        <v>0.13333333333333333</v>
      </c>
      <c r="M133" s="52">
        <v>0.13333333333333333</v>
      </c>
      <c r="N133" s="52">
        <v>0.13333333333333333</v>
      </c>
      <c r="O133" s="52">
        <v>0.13333333333333333</v>
      </c>
      <c r="P133" s="52"/>
      <c r="Q133" s="52"/>
      <c r="R133" s="52"/>
      <c r="S133" s="52"/>
      <c r="T133" s="52"/>
      <c r="U133" s="52"/>
    </row>
    <row r="134" spans="1:21" ht="33" x14ac:dyDescent="0.15">
      <c r="A134" s="39" t="s">
        <v>323</v>
      </c>
      <c r="B134" s="39" t="s">
        <v>324</v>
      </c>
      <c r="C134" s="39" t="s">
        <v>698</v>
      </c>
      <c r="D134" s="39" t="s">
        <v>409</v>
      </c>
      <c r="E134" s="39" t="s">
        <v>699</v>
      </c>
      <c r="F134" s="39" t="s">
        <v>306</v>
      </c>
      <c r="G134" s="39"/>
      <c r="H134" s="39" t="s">
        <v>700</v>
      </c>
      <c r="I134" s="52">
        <f t="shared" si="4"/>
        <v>4</v>
      </c>
      <c r="J134" s="52">
        <v>0.33333333333333331</v>
      </c>
      <c r="K134" s="52">
        <v>0.33333333333333331</v>
      </c>
      <c r="L134" s="52">
        <v>0.33333333333333331</v>
      </c>
      <c r="M134" s="52">
        <v>0.33333333333333331</v>
      </c>
      <c r="N134" s="52">
        <v>0.33333333333333331</v>
      </c>
      <c r="O134" s="52">
        <v>0.33333333333333331</v>
      </c>
      <c r="P134" s="52">
        <v>0.33333333333333331</v>
      </c>
      <c r="Q134" s="52">
        <v>0.33333333333333331</v>
      </c>
      <c r="R134" s="52">
        <v>0.33333333333333331</v>
      </c>
      <c r="S134" s="52">
        <v>0.33333333333333331</v>
      </c>
      <c r="T134" s="52">
        <v>0.33333333333333331</v>
      </c>
      <c r="U134" s="52">
        <v>0.33333333333333331</v>
      </c>
    </row>
    <row r="135" spans="1:21" ht="22" x14ac:dyDescent="0.15">
      <c r="A135" s="39" t="s">
        <v>323</v>
      </c>
      <c r="B135" s="39" t="s">
        <v>324</v>
      </c>
      <c r="C135" s="39" t="s">
        <v>701</v>
      </c>
      <c r="D135" s="39" t="s">
        <v>409</v>
      </c>
      <c r="E135" s="39" t="s">
        <v>702</v>
      </c>
      <c r="F135" s="39" t="s">
        <v>333</v>
      </c>
      <c r="G135" s="39"/>
      <c r="H135" s="39" t="s">
        <v>703</v>
      </c>
      <c r="I135" s="52">
        <f t="shared" si="4"/>
        <v>2.3840000000000003</v>
      </c>
      <c r="J135" s="52">
        <v>1.1920000000000002</v>
      </c>
      <c r="K135" s="52">
        <v>1.1920000000000002</v>
      </c>
      <c r="L135" s="52"/>
      <c r="M135" s="52"/>
      <c r="N135" s="52"/>
      <c r="O135" s="52"/>
      <c r="P135" s="52"/>
      <c r="Q135" s="52"/>
      <c r="R135" s="52"/>
      <c r="S135" s="52"/>
      <c r="T135" s="52"/>
      <c r="U135" s="52"/>
    </row>
    <row r="136" spans="1:21" ht="11" x14ac:dyDescent="0.15">
      <c r="A136" s="39" t="s">
        <v>323</v>
      </c>
      <c r="B136" s="39" t="s">
        <v>324</v>
      </c>
      <c r="C136" s="39" t="s">
        <v>704</v>
      </c>
      <c r="D136" s="39" t="s">
        <v>409</v>
      </c>
      <c r="E136" s="39" t="s">
        <v>705</v>
      </c>
      <c r="F136" s="39" t="s">
        <v>333</v>
      </c>
      <c r="G136" s="39"/>
      <c r="H136" s="39" t="s">
        <v>706</v>
      </c>
      <c r="I136" s="52">
        <f t="shared" si="4"/>
        <v>3</v>
      </c>
      <c r="J136" s="52">
        <v>0.25</v>
      </c>
      <c r="K136" s="52">
        <v>0.25</v>
      </c>
      <c r="L136" s="52">
        <v>0.25</v>
      </c>
      <c r="M136" s="52">
        <v>0.25</v>
      </c>
      <c r="N136" s="52">
        <v>0.25</v>
      </c>
      <c r="O136" s="52">
        <v>0.25</v>
      </c>
      <c r="P136" s="52">
        <v>0.25</v>
      </c>
      <c r="Q136" s="52">
        <v>0.25</v>
      </c>
      <c r="R136" s="52">
        <v>0.25</v>
      </c>
      <c r="S136" s="52">
        <v>0.25</v>
      </c>
      <c r="T136" s="52">
        <v>0.25</v>
      </c>
      <c r="U136" s="52">
        <v>0.25</v>
      </c>
    </row>
    <row r="137" spans="1:21" ht="11" x14ac:dyDescent="0.15">
      <c r="A137" s="39" t="s">
        <v>323</v>
      </c>
      <c r="B137" s="39" t="s">
        <v>324</v>
      </c>
      <c r="C137" s="39" t="s">
        <v>707</v>
      </c>
      <c r="D137" s="39" t="s">
        <v>409</v>
      </c>
      <c r="E137" s="39" t="s">
        <v>708</v>
      </c>
      <c r="F137" s="39" t="s">
        <v>306</v>
      </c>
      <c r="G137" s="39"/>
      <c r="H137" s="39" t="s">
        <v>709</v>
      </c>
      <c r="I137" s="52">
        <f t="shared" si="4"/>
        <v>0.53599999999999992</v>
      </c>
      <c r="J137" s="52">
        <v>0.26799999999999996</v>
      </c>
      <c r="K137" s="52">
        <v>0.26799999999999996</v>
      </c>
      <c r="L137" s="52"/>
      <c r="M137" s="52"/>
      <c r="N137" s="52"/>
      <c r="O137" s="52"/>
      <c r="P137" s="52"/>
      <c r="Q137" s="52"/>
      <c r="R137" s="52"/>
      <c r="S137" s="52"/>
      <c r="T137" s="52"/>
      <c r="U137" s="52"/>
    </row>
    <row r="138" spans="1:21" ht="11" x14ac:dyDescent="0.15">
      <c r="A138" s="39" t="s">
        <v>323</v>
      </c>
      <c r="B138" s="39" t="s">
        <v>324</v>
      </c>
      <c r="C138" s="39" t="s">
        <v>710</v>
      </c>
      <c r="D138" s="39" t="s">
        <v>336</v>
      </c>
      <c r="E138" s="39" t="s">
        <v>711</v>
      </c>
      <c r="F138" s="39" t="s">
        <v>306</v>
      </c>
      <c r="G138" s="39"/>
      <c r="H138" s="39" t="s">
        <v>712</v>
      </c>
      <c r="I138" s="52">
        <f t="shared" si="4"/>
        <v>1.3599999999999997</v>
      </c>
      <c r="J138" s="52">
        <v>0.11333333333333334</v>
      </c>
      <c r="K138" s="52">
        <v>0.11333333333333334</v>
      </c>
      <c r="L138" s="52">
        <v>0.11333333333333334</v>
      </c>
      <c r="M138" s="52">
        <v>0.11333333333333334</v>
      </c>
      <c r="N138" s="52">
        <v>0.11333333333333334</v>
      </c>
      <c r="O138" s="52">
        <v>0.11333333333333334</v>
      </c>
      <c r="P138" s="52">
        <v>0.11333333333333334</v>
      </c>
      <c r="Q138" s="52">
        <v>0.11333333333333334</v>
      </c>
      <c r="R138" s="52">
        <v>0.11333333333333334</v>
      </c>
      <c r="S138" s="52">
        <v>0.11333333333333334</v>
      </c>
      <c r="T138" s="52">
        <v>0.11333333333333334</v>
      </c>
      <c r="U138" s="52">
        <v>0.11333333333333334</v>
      </c>
    </row>
    <row r="139" spans="1:21" ht="11" x14ac:dyDescent="0.15">
      <c r="A139" s="39" t="s">
        <v>323</v>
      </c>
      <c r="B139" s="39" t="s">
        <v>324</v>
      </c>
      <c r="C139" s="39" t="s">
        <v>713</v>
      </c>
      <c r="D139" s="39" t="s">
        <v>336</v>
      </c>
      <c r="E139" s="39" t="s">
        <v>714</v>
      </c>
      <c r="F139" s="39" t="s">
        <v>333</v>
      </c>
      <c r="G139" s="39"/>
      <c r="H139" s="39" t="s">
        <v>715</v>
      </c>
      <c r="I139" s="52">
        <f t="shared" si="4"/>
        <v>1.4400000000000004</v>
      </c>
      <c r="J139" s="52">
        <v>0.12000000000000001</v>
      </c>
      <c r="K139" s="52">
        <v>0.12000000000000001</v>
      </c>
      <c r="L139" s="52">
        <v>0.12000000000000001</v>
      </c>
      <c r="M139" s="52">
        <v>0.12000000000000001</v>
      </c>
      <c r="N139" s="52">
        <v>0.12000000000000001</v>
      </c>
      <c r="O139" s="52">
        <v>0.12000000000000001</v>
      </c>
      <c r="P139" s="52">
        <v>0.12000000000000001</v>
      </c>
      <c r="Q139" s="52">
        <v>0.12000000000000001</v>
      </c>
      <c r="R139" s="52">
        <v>0.12000000000000001</v>
      </c>
      <c r="S139" s="52">
        <v>0.12000000000000001</v>
      </c>
      <c r="T139" s="52">
        <v>0.12000000000000001</v>
      </c>
      <c r="U139" s="52">
        <v>0.12000000000000001</v>
      </c>
    </row>
    <row r="140" spans="1:21" ht="11" x14ac:dyDescent="0.15">
      <c r="A140" s="39" t="s">
        <v>323</v>
      </c>
      <c r="B140" s="39" t="s">
        <v>324</v>
      </c>
      <c r="C140" s="39" t="s">
        <v>716</v>
      </c>
      <c r="D140" s="39" t="s">
        <v>336</v>
      </c>
      <c r="E140" s="39" t="s">
        <v>717</v>
      </c>
      <c r="F140" s="39" t="s">
        <v>333</v>
      </c>
      <c r="G140" s="39"/>
      <c r="H140" s="39" t="s">
        <v>718</v>
      </c>
      <c r="I140" s="52">
        <f t="shared" si="4"/>
        <v>0.19999999999999998</v>
      </c>
      <c r="J140" s="52">
        <v>1.6666666666666666E-2</v>
      </c>
      <c r="K140" s="52">
        <v>1.6666666666666666E-2</v>
      </c>
      <c r="L140" s="52">
        <v>1.6666666666666666E-2</v>
      </c>
      <c r="M140" s="52">
        <v>1.6666666666666666E-2</v>
      </c>
      <c r="N140" s="52">
        <v>1.6666666666666666E-2</v>
      </c>
      <c r="O140" s="52">
        <v>1.6666666666666666E-2</v>
      </c>
      <c r="P140" s="52">
        <v>1.6666666666666666E-2</v>
      </c>
      <c r="Q140" s="52">
        <v>1.6666666666666666E-2</v>
      </c>
      <c r="R140" s="52">
        <v>1.6666666666666666E-2</v>
      </c>
      <c r="S140" s="52">
        <v>1.6666666666666666E-2</v>
      </c>
      <c r="T140" s="52">
        <v>1.6666666666666666E-2</v>
      </c>
      <c r="U140" s="52">
        <v>1.6666666666666666E-2</v>
      </c>
    </row>
    <row r="141" spans="1:21" ht="11" x14ac:dyDescent="0.15">
      <c r="A141" s="39" t="s">
        <v>323</v>
      </c>
      <c r="B141" s="39" t="s">
        <v>324</v>
      </c>
      <c r="C141" s="39" t="s">
        <v>719</v>
      </c>
      <c r="D141" s="39" t="s">
        <v>336</v>
      </c>
      <c r="E141" s="39" t="s">
        <v>720</v>
      </c>
      <c r="F141" s="39" t="s">
        <v>333</v>
      </c>
      <c r="G141" s="39"/>
      <c r="H141" s="39" t="s">
        <v>721</v>
      </c>
      <c r="I141" s="52">
        <f t="shared" si="4"/>
        <v>0.18400000000000002</v>
      </c>
      <c r="J141" s="52">
        <v>1.5333333333333336E-2</v>
      </c>
      <c r="K141" s="52">
        <v>1.5333333333333336E-2</v>
      </c>
      <c r="L141" s="52">
        <v>1.5333333333333336E-2</v>
      </c>
      <c r="M141" s="52">
        <v>1.5333333333333336E-2</v>
      </c>
      <c r="N141" s="52">
        <v>1.5333333333333336E-2</v>
      </c>
      <c r="O141" s="52">
        <v>1.5333333333333336E-2</v>
      </c>
      <c r="P141" s="52">
        <v>1.5333333333333336E-2</v>
      </c>
      <c r="Q141" s="52">
        <v>1.5333333333333336E-2</v>
      </c>
      <c r="R141" s="52">
        <v>1.5333333333333336E-2</v>
      </c>
      <c r="S141" s="52">
        <v>1.5333333333333336E-2</v>
      </c>
      <c r="T141" s="52">
        <v>1.5333333333333336E-2</v>
      </c>
      <c r="U141" s="52">
        <v>1.5333333333333336E-2</v>
      </c>
    </row>
    <row r="142" spans="1:21" ht="33" x14ac:dyDescent="0.15">
      <c r="A142" s="39" t="s">
        <v>323</v>
      </c>
      <c r="B142" s="39" t="s">
        <v>324</v>
      </c>
      <c r="C142" s="39" t="s">
        <v>722</v>
      </c>
      <c r="D142" s="39" t="s">
        <v>336</v>
      </c>
      <c r="E142" s="39" t="s">
        <v>723</v>
      </c>
      <c r="F142" s="39" t="s">
        <v>333</v>
      </c>
      <c r="G142" s="39"/>
      <c r="H142" s="39" t="s">
        <v>724</v>
      </c>
      <c r="I142" s="52">
        <f t="shared" si="4"/>
        <v>0.39999999999999997</v>
      </c>
      <c r="J142" s="52">
        <v>3.3333333333333333E-2</v>
      </c>
      <c r="K142" s="52">
        <v>3.3333333333333333E-2</v>
      </c>
      <c r="L142" s="52">
        <v>3.3333333333333333E-2</v>
      </c>
      <c r="M142" s="52">
        <v>3.3333333333333333E-2</v>
      </c>
      <c r="N142" s="52">
        <v>3.3333333333333333E-2</v>
      </c>
      <c r="O142" s="52">
        <v>3.3333333333333333E-2</v>
      </c>
      <c r="P142" s="52">
        <v>3.3333333333333333E-2</v>
      </c>
      <c r="Q142" s="52">
        <v>3.3333333333333333E-2</v>
      </c>
      <c r="R142" s="52">
        <v>3.3333333333333333E-2</v>
      </c>
      <c r="S142" s="52">
        <v>3.3333333333333333E-2</v>
      </c>
      <c r="T142" s="52">
        <v>3.3333333333333333E-2</v>
      </c>
      <c r="U142" s="52">
        <v>3.3333333333333333E-2</v>
      </c>
    </row>
    <row r="143" spans="1:21" ht="88" x14ac:dyDescent="0.15">
      <c r="A143" s="39" t="s">
        <v>323</v>
      </c>
      <c r="B143" s="39" t="s">
        <v>324</v>
      </c>
      <c r="C143" s="39" t="s">
        <v>725</v>
      </c>
      <c r="D143" s="39" t="s">
        <v>356</v>
      </c>
      <c r="E143" s="39" t="s">
        <v>357</v>
      </c>
      <c r="F143" s="39" t="s">
        <v>306</v>
      </c>
      <c r="G143" s="39"/>
      <c r="H143" s="39" t="s">
        <v>726</v>
      </c>
      <c r="I143" s="52">
        <f t="shared" si="4"/>
        <v>3.1352000000000007</v>
      </c>
      <c r="J143" s="52">
        <v>0.44788571428571433</v>
      </c>
      <c r="K143" s="52">
        <v>0.44788571428571433</v>
      </c>
      <c r="L143" s="52">
        <v>0.44788571428571433</v>
      </c>
      <c r="M143" s="52">
        <v>0.44788571428571433</v>
      </c>
      <c r="N143" s="52">
        <v>0.44788571428571433</v>
      </c>
      <c r="O143" s="52">
        <v>0.44788571428571433</v>
      </c>
      <c r="P143" s="52">
        <v>0.44788571428571433</v>
      </c>
      <c r="Q143" s="52"/>
      <c r="R143" s="52"/>
      <c r="S143" s="52"/>
      <c r="T143" s="52"/>
      <c r="U143" s="52"/>
    </row>
    <row r="144" spans="1:21" ht="11" x14ac:dyDescent="0.15">
      <c r="A144" s="39" t="s">
        <v>323</v>
      </c>
      <c r="B144" s="39" t="s">
        <v>324</v>
      </c>
      <c r="C144" s="39" t="s">
        <v>727</v>
      </c>
      <c r="D144" s="39" t="s">
        <v>336</v>
      </c>
      <c r="E144" s="39" t="s">
        <v>728</v>
      </c>
      <c r="F144" s="39" t="s">
        <v>306</v>
      </c>
      <c r="G144" s="39"/>
      <c r="H144" s="39" t="s">
        <v>729</v>
      </c>
      <c r="I144" s="52">
        <f t="shared" si="4"/>
        <v>3.9200000000000004</v>
      </c>
      <c r="J144" s="52">
        <v>0.56000000000000005</v>
      </c>
      <c r="K144" s="52">
        <v>0.56000000000000005</v>
      </c>
      <c r="L144" s="52">
        <v>0.56000000000000005</v>
      </c>
      <c r="M144" s="52">
        <v>0.56000000000000005</v>
      </c>
      <c r="N144" s="52">
        <v>0.56000000000000005</v>
      </c>
      <c r="O144" s="52">
        <v>0.56000000000000005</v>
      </c>
      <c r="P144" s="52">
        <v>0.56000000000000005</v>
      </c>
      <c r="Q144" s="52"/>
      <c r="R144" s="52"/>
      <c r="S144" s="52"/>
      <c r="T144" s="52"/>
      <c r="U144" s="52"/>
    </row>
    <row r="145" spans="1:21" ht="11" x14ac:dyDescent="0.15">
      <c r="A145" s="39" t="s">
        <v>323</v>
      </c>
      <c r="B145" s="39" t="s">
        <v>324</v>
      </c>
      <c r="C145" s="39" t="s">
        <v>730</v>
      </c>
      <c r="D145" s="39" t="s">
        <v>336</v>
      </c>
      <c r="E145" s="39" t="s">
        <v>731</v>
      </c>
      <c r="F145" s="39" t="s">
        <v>333</v>
      </c>
      <c r="G145" s="39"/>
      <c r="H145" s="39" t="s">
        <v>732</v>
      </c>
      <c r="I145" s="52">
        <f t="shared" si="4"/>
        <v>0.88000000000000012</v>
      </c>
      <c r="J145" s="52">
        <v>0.17600000000000002</v>
      </c>
      <c r="K145" s="52">
        <v>0.17600000000000002</v>
      </c>
      <c r="L145" s="52">
        <v>0.17600000000000002</v>
      </c>
      <c r="M145" s="52">
        <v>0.17600000000000002</v>
      </c>
      <c r="N145" s="52">
        <v>0.17600000000000002</v>
      </c>
      <c r="O145" s="52"/>
      <c r="P145" s="52"/>
      <c r="Q145" s="52"/>
      <c r="R145" s="52"/>
      <c r="S145" s="52"/>
      <c r="T145" s="52"/>
      <c r="U145" s="52"/>
    </row>
    <row r="146" spans="1:21" ht="33" x14ac:dyDescent="0.15">
      <c r="A146" s="39" t="s">
        <v>323</v>
      </c>
      <c r="B146" s="39" t="s">
        <v>324</v>
      </c>
      <c r="C146" s="39" t="s">
        <v>733</v>
      </c>
      <c r="D146" s="39" t="s">
        <v>510</v>
      </c>
      <c r="E146" s="39" t="s">
        <v>734</v>
      </c>
      <c r="F146" s="39" t="s">
        <v>333</v>
      </c>
      <c r="G146" s="39"/>
      <c r="H146" s="39" t="s">
        <v>735</v>
      </c>
      <c r="I146" s="52">
        <f t="shared" si="4"/>
        <v>7.6800000000000033</v>
      </c>
      <c r="J146" s="52">
        <v>0.64000000000000012</v>
      </c>
      <c r="K146" s="52">
        <v>0.64000000000000012</v>
      </c>
      <c r="L146" s="52">
        <v>0.64000000000000012</v>
      </c>
      <c r="M146" s="52">
        <v>0.64000000000000012</v>
      </c>
      <c r="N146" s="52">
        <v>0.64000000000000012</v>
      </c>
      <c r="O146" s="52">
        <v>0.64000000000000012</v>
      </c>
      <c r="P146" s="52">
        <v>0.64000000000000012</v>
      </c>
      <c r="Q146" s="52">
        <v>0.64000000000000012</v>
      </c>
      <c r="R146" s="52">
        <v>0.64000000000000012</v>
      </c>
      <c r="S146" s="52">
        <v>0.64000000000000012</v>
      </c>
      <c r="T146" s="52">
        <v>0.64000000000000012</v>
      </c>
      <c r="U146" s="52">
        <v>0.64000000000000012</v>
      </c>
    </row>
    <row r="147" spans="1:21" ht="11" x14ac:dyDescent="0.15">
      <c r="A147" s="39" t="s">
        <v>323</v>
      </c>
      <c r="B147" s="39" t="s">
        <v>324</v>
      </c>
      <c r="C147" s="39" t="s">
        <v>736</v>
      </c>
      <c r="D147" s="39" t="s">
        <v>510</v>
      </c>
      <c r="E147" s="39" t="s">
        <v>737</v>
      </c>
      <c r="F147" s="39" t="s">
        <v>333</v>
      </c>
      <c r="G147" s="39"/>
      <c r="H147" s="39" t="s">
        <v>738</v>
      </c>
      <c r="I147" s="52">
        <f t="shared" si="4"/>
        <v>0.88000000000000023</v>
      </c>
      <c r="J147" s="52">
        <v>7.3333333333333348E-2</v>
      </c>
      <c r="K147" s="52">
        <v>7.3333333333333348E-2</v>
      </c>
      <c r="L147" s="52">
        <v>7.3333333333333348E-2</v>
      </c>
      <c r="M147" s="52">
        <v>7.3333333333333348E-2</v>
      </c>
      <c r="N147" s="52">
        <v>7.3333333333333348E-2</v>
      </c>
      <c r="O147" s="52">
        <v>7.3333333333333348E-2</v>
      </c>
      <c r="P147" s="52">
        <v>7.3333333333333348E-2</v>
      </c>
      <c r="Q147" s="52">
        <v>7.3333333333333348E-2</v>
      </c>
      <c r="R147" s="52">
        <v>7.3333333333333348E-2</v>
      </c>
      <c r="S147" s="52">
        <v>7.3333333333333348E-2</v>
      </c>
      <c r="T147" s="52">
        <v>7.3333333333333348E-2</v>
      </c>
      <c r="U147" s="52">
        <v>7.3333333333333348E-2</v>
      </c>
    </row>
    <row r="148" spans="1:21" ht="22" x14ac:dyDescent="0.15">
      <c r="A148" s="39" t="s">
        <v>323</v>
      </c>
      <c r="B148" s="39" t="s">
        <v>324</v>
      </c>
      <c r="C148" s="39" t="s">
        <v>739</v>
      </c>
      <c r="D148" s="39" t="s">
        <v>510</v>
      </c>
      <c r="E148" s="39" t="s">
        <v>511</v>
      </c>
      <c r="F148" s="39" t="s">
        <v>333</v>
      </c>
      <c r="G148" s="39"/>
      <c r="H148" s="39" t="s">
        <v>740</v>
      </c>
      <c r="I148" s="52">
        <f t="shared" si="4"/>
        <v>5.04</v>
      </c>
      <c r="J148" s="52">
        <v>0.72000000000000008</v>
      </c>
      <c r="K148" s="52">
        <v>0.72000000000000008</v>
      </c>
      <c r="L148" s="52">
        <v>0.72000000000000008</v>
      </c>
      <c r="M148" s="52">
        <v>0.72000000000000008</v>
      </c>
      <c r="N148" s="52">
        <v>0.72000000000000008</v>
      </c>
      <c r="O148" s="52">
        <v>0.72000000000000008</v>
      </c>
      <c r="P148" s="52">
        <v>0.72000000000000008</v>
      </c>
      <c r="Q148" s="52"/>
      <c r="R148" s="52"/>
      <c r="S148" s="52"/>
      <c r="T148" s="52"/>
      <c r="U148" s="52"/>
    </row>
    <row r="149" spans="1:21" ht="22" x14ac:dyDescent="0.15">
      <c r="A149" s="39" t="s">
        <v>323</v>
      </c>
      <c r="B149" s="39" t="s">
        <v>324</v>
      </c>
      <c r="C149" s="39" t="s">
        <v>741</v>
      </c>
      <c r="D149" s="39" t="s">
        <v>510</v>
      </c>
      <c r="E149" s="39" t="s">
        <v>734</v>
      </c>
      <c r="F149" s="39" t="s">
        <v>333</v>
      </c>
      <c r="G149" s="39"/>
      <c r="H149" s="39" t="s">
        <v>742</v>
      </c>
      <c r="I149" s="52">
        <f t="shared" si="4"/>
        <v>0.16000000000000014</v>
      </c>
      <c r="J149" s="52">
        <v>2.2857142857142878E-2</v>
      </c>
      <c r="K149" s="52">
        <v>2.2857142857142878E-2</v>
      </c>
      <c r="L149" s="52">
        <v>2.2857142857142878E-2</v>
      </c>
      <c r="M149" s="52">
        <v>2.2857142857142878E-2</v>
      </c>
      <c r="N149" s="52">
        <v>2.2857142857142878E-2</v>
      </c>
      <c r="O149" s="52">
        <v>2.2857142857142878E-2</v>
      </c>
      <c r="P149" s="52">
        <v>2.2857142857142878E-2</v>
      </c>
      <c r="Q149" s="52"/>
      <c r="R149" s="52"/>
      <c r="S149" s="52"/>
      <c r="T149" s="52"/>
      <c r="U149" s="52"/>
    </row>
    <row r="150" spans="1:21" ht="11" x14ac:dyDescent="0.15">
      <c r="A150" s="39" t="s">
        <v>323</v>
      </c>
      <c r="B150" s="39" t="s">
        <v>324</v>
      </c>
      <c r="C150" s="39" t="s">
        <v>743</v>
      </c>
      <c r="D150" s="39" t="s">
        <v>510</v>
      </c>
      <c r="E150" s="39" t="s">
        <v>737</v>
      </c>
      <c r="F150" s="39" t="s">
        <v>333</v>
      </c>
      <c r="G150" s="39"/>
      <c r="H150" s="39" t="s">
        <v>744</v>
      </c>
      <c r="I150" s="52">
        <f t="shared" si="4"/>
        <v>1.8800000000000003</v>
      </c>
      <c r="J150" s="52">
        <v>0.26857142857142857</v>
      </c>
      <c r="K150" s="52">
        <v>0.26857142857142857</v>
      </c>
      <c r="L150" s="52">
        <v>0.26857142857142857</v>
      </c>
      <c r="M150" s="52">
        <v>0.26857142857142857</v>
      </c>
      <c r="N150" s="52">
        <v>0.26857142857142857</v>
      </c>
      <c r="O150" s="52">
        <v>0.26857142857142857</v>
      </c>
      <c r="P150" s="52">
        <v>0.26857142857142857</v>
      </c>
      <c r="Q150" s="52"/>
      <c r="R150" s="52"/>
      <c r="S150" s="52"/>
      <c r="T150" s="52"/>
      <c r="U150" s="52"/>
    </row>
    <row r="151" spans="1:21" ht="33" x14ac:dyDescent="0.15">
      <c r="A151" s="39" t="s">
        <v>323</v>
      </c>
      <c r="B151" s="39" t="s">
        <v>324</v>
      </c>
      <c r="C151" s="39" t="s">
        <v>745</v>
      </c>
      <c r="D151" s="39" t="s">
        <v>501</v>
      </c>
      <c r="E151" s="39" t="s">
        <v>746</v>
      </c>
      <c r="F151" s="39" t="s">
        <v>306</v>
      </c>
      <c r="G151" s="39"/>
      <c r="H151" s="39" t="s">
        <v>747</v>
      </c>
      <c r="I151" s="52">
        <f t="shared" si="4"/>
        <v>0.4</v>
      </c>
      <c r="J151" s="52">
        <v>0.2</v>
      </c>
      <c r="K151" s="52">
        <v>0.2</v>
      </c>
      <c r="L151" s="52"/>
      <c r="M151" s="52"/>
      <c r="N151" s="52"/>
      <c r="O151" s="52"/>
      <c r="P151" s="52"/>
      <c r="Q151" s="52"/>
      <c r="R151" s="52"/>
      <c r="S151" s="52"/>
      <c r="T151" s="52"/>
      <c r="U151" s="52"/>
    </row>
    <row r="152" spans="1:21" ht="11" x14ac:dyDescent="0.15">
      <c r="A152" s="39" t="s">
        <v>323</v>
      </c>
      <c r="B152" s="39" t="s">
        <v>324</v>
      </c>
      <c r="C152" s="39" t="s">
        <v>748</v>
      </c>
      <c r="D152" s="39" t="s">
        <v>501</v>
      </c>
      <c r="E152" s="39" t="s">
        <v>749</v>
      </c>
      <c r="F152" s="39" t="s">
        <v>306</v>
      </c>
      <c r="G152" s="39"/>
      <c r="H152" s="39" t="s">
        <v>750</v>
      </c>
      <c r="I152" s="52">
        <f t="shared" si="4"/>
        <v>6.0760000000000014</v>
      </c>
      <c r="J152" s="52">
        <v>1.0126666666666668</v>
      </c>
      <c r="K152" s="52">
        <v>1.0126666666666668</v>
      </c>
      <c r="L152" s="52">
        <v>1.0126666666666668</v>
      </c>
      <c r="M152" s="52">
        <v>1.0126666666666668</v>
      </c>
      <c r="N152" s="52">
        <v>1.0126666666666668</v>
      </c>
      <c r="O152" s="52">
        <v>1.0126666666666668</v>
      </c>
      <c r="P152" s="52"/>
      <c r="Q152" s="52"/>
      <c r="R152" s="52"/>
      <c r="S152" s="52"/>
      <c r="T152" s="52"/>
      <c r="U152" s="52"/>
    </row>
    <row r="153" spans="1:21" ht="22" x14ac:dyDescent="0.15">
      <c r="A153" s="39" t="s">
        <v>323</v>
      </c>
      <c r="B153" s="39" t="s">
        <v>324</v>
      </c>
      <c r="C153" s="39" t="s">
        <v>751</v>
      </c>
      <c r="D153" s="39" t="s">
        <v>501</v>
      </c>
      <c r="E153" s="39" t="s">
        <v>752</v>
      </c>
      <c r="F153" s="39" t="s">
        <v>333</v>
      </c>
      <c r="G153" s="39"/>
      <c r="H153" s="39" t="s">
        <v>753</v>
      </c>
      <c r="I153" s="52">
        <f t="shared" si="4"/>
        <v>2.6880000000000002</v>
      </c>
      <c r="J153" s="52">
        <v>0.89600000000000002</v>
      </c>
      <c r="K153" s="52">
        <v>0.89600000000000002</v>
      </c>
      <c r="L153" s="52">
        <v>0.89600000000000002</v>
      </c>
      <c r="M153" s="52"/>
      <c r="N153" s="52"/>
      <c r="O153" s="52"/>
      <c r="P153" s="52"/>
      <c r="Q153" s="52"/>
      <c r="R153" s="52"/>
      <c r="S153" s="52"/>
      <c r="T153" s="52"/>
      <c r="U153" s="52"/>
    </row>
    <row r="154" spans="1:21" ht="11" x14ac:dyDescent="0.15">
      <c r="A154" s="39" t="s">
        <v>323</v>
      </c>
      <c r="B154" s="39" t="s">
        <v>324</v>
      </c>
      <c r="C154" s="39" t="s">
        <v>754</v>
      </c>
      <c r="D154" s="39" t="s">
        <v>501</v>
      </c>
      <c r="E154" s="39" t="s">
        <v>755</v>
      </c>
      <c r="F154" s="39" t="s">
        <v>333</v>
      </c>
      <c r="G154" s="39"/>
      <c r="H154" s="39" t="s">
        <v>756</v>
      </c>
      <c r="I154" s="52">
        <f t="shared" si="4"/>
        <v>4.3440000000000003</v>
      </c>
      <c r="J154" s="52">
        <v>1.0860000000000001</v>
      </c>
      <c r="K154" s="52">
        <v>1.0860000000000001</v>
      </c>
      <c r="L154" s="52">
        <v>1.0860000000000001</v>
      </c>
      <c r="M154" s="52">
        <v>1.0860000000000001</v>
      </c>
      <c r="N154" s="52"/>
      <c r="O154" s="52"/>
      <c r="P154" s="52"/>
      <c r="Q154" s="52"/>
      <c r="R154" s="52"/>
      <c r="S154" s="52"/>
      <c r="T154" s="52"/>
      <c r="U154" s="52"/>
    </row>
    <row r="155" spans="1:21" ht="33" x14ac:dyDescent="0.15">
      <c r="A155" s="39" t="s">
        <v>323</v>
      </c>
      <c r="B155" s="39" t="s">
        <v>324</v>
      </c>
      <c r="C155" s="39" t="s">
        <v>757</v>
      </c>
      <c r="D155" s="39" t="s">
        <v>501</v>
      </c>
      <c r="E155" s="39" t="s">
        <v>758</v>
      </c>
      <c r="F155" s="39" t="s">
        <v>333</v>
      </c>
      <c r="G155" s="39"/>
      <c r="H155" s="39" t="s">
        <v>759</v>
      </c>
      <c r="I155" s="52">
        <f t="shared" si="4"/>
        <v>10</v>
      </c>
      <c r="J155" s="52">
        <v>1.25</v>
      </c>
      <c r="K155" s="52">
        <v>1.25</v>
      </c>
      <c r="L155" s="52">
        <v>1.25</v>
      </c>
      <c r="M155" s="52">
        <v>1.25</v>
      </c>
      <c r="N155" s="52">
        <v>1.25</v>
      </c>
      <c r="O155" s="52">
        <v>1.25</v>
      </c>
      <c r="P155" s="52">
        <v>1.25</v>
      </c>
      <c r="Q155" s="52">
        <v>1.25</v>
      </c>
      <c r="R155" s="52"/>
      <c r="S155" s="52"/>
      <c r="T155" s="52"/>
      <c r="U155" s="52"/>
    </row>
    <row r="156" spans="1:21" ht="22" x14ac:dyDescent="0.15">
      <c r="A156" s="39" t="s">
        <v>323</v>
      </c>
      <c r="B156" s="39" t="s">
        <v>324</v>
      </c>
      <c r="C156" s="39" t="s">
        <v>760</v>
      </c>
      <c r="D156" s="39" t="s">
        <v>501</v>
      </c>
      <c r="E156" s="39" t="s">
        <v>752</v>
      </c>
      <c r="F156" s="39" t="s">
        <v>333</v>
      </c>
      <c r="G156" s="39"/>
      <c r="H156" s="39" t="s">
        <v>761</v>
      </c>
      <c r="I156" s="52">
        <f t="shared" si="4"/>
        <v>0.64</v>
      </c>
      <c r="J156" s="52">
        <v>9.1428571428571442E-2</v>
      </c>
      <c r="K156" s="52">
        <v>9.1428571428571442E-2</v>
      </c>
      <c r="L156" s="52">
        <v>9.1428571428571442E-2</v>
      </c>
      <c r="M156" s="52">
        <v>9.1428571428571442E-2</v>
      </c>
      <c r="N156" s="52">
        <v>9.1428571428571442E-2</v>
      </c>
      <c r="O156" s="52">
        <v>9.1428571428571442E-2</v>
      </c>
      <c r="P156" s="52">
        <v>9.1428571428571442E-2</v>
      </c>
      <c r="Q156" s="52"/>
      <c r="R156" s="52"/>
      <c r="S156" s="52"/>
      <c r="T156" s="52"/>
      <c r="U156" s="52"/>
    </row>
    <row r="157" spans="1:21" ht="11" x14ac:dyDescent="0.15">
      <c r="A157" s="39" t="s">
        <v>323</v>
      </c>
      <c r="B157" s="39" t="s">
        <v>324</v>
      </c>
      <c r="C157" s="39" t="s">
        <v>762</v>
      </c>
      <c r="D157" s="39" t="s">
        <v>501</v>
      </c>
      <c r="E157" s="39" t="s">
        <v>763</v>
      </c>
      <c r="F157" s="39" t="s">
        <v>333</v>
      </c>
      <c r="G157" s="39"/>
      <c r="H157" s="39" t="s">
        <v>764</v>
      </c>
      <c r="I157" s="52">
        <f t="shared" si="4"/>
        <v>1.1119999999999999</v>
      </c>
      <c r="J157" s="52">
        <v>0.15885714285714286</v>
      </c>
      <c r="K157" s="52">
        <v>0.15885714285714286</v>
      </c>
      <c r="L157" s="52">
        <v>0.15885714285714286</v>
      </c>
      <c r="M157" s="52">
        <v>0.15885714285714286</v>
      </c>
      <c r="N157" s="52">
        <v>0.15885714285714286</v>
      </c>
      <c r="O157" s="52">
        <v>0.15885714285714286</v>
      </c>
      <c r="P157" s="52">
        <v>0.15885714285714286</v>
      </c>
      <c r="Q157" s="52"/>
      <c r="R157" s="52"/>
      <c r="S157" s="52"/>
      <c r="T157" s="52"/>
      <c r="U157" s="52"/>
    </row>
    <row r="158" spans="1:21" ht="11" x14ac:dyDescent="0.15">
      <c r="A158" s="39" t="s">
        <v>323</v>
      </c>
      <c r="B158" s="39" t="s">
        <v>324</v>
      </c>
      <c r="C158" s="39" t="s">
        <v>765</v>
      </c>
      <c r="D158" s="39" t="s">
        <v>501</v>
      </c>
      <c r="E158" s="39" t="s">
        <v>766</v>
      </c>
      <c r="F158" s="39" t="s">
        <v>333</v>
      </c>
      <c r="G158" s="39"/>
      <c r="H158" s="39" t="s">
        <v>767</v>
      </c>
      <c r="I158" s="52">
        <f t="shared" si="4"/>
        <v>3.5199999999999996</v>
      </c>
      <c r="J158" s="52">
        <v>0.50285714285714289</v>
      </c>
      <c r="K158" s="52">
        <v>0.50285714285714289</v>
      </c>
      <c r="L158" s="52">
        <v>0.50285714285714289</v>
      </c>
      <c r="M158" s="52">
        <v>0.50285714285714289</v>
      </c>
      <c r="N158" s="52">
        <v>0.50285714285714289</v>
      </c>
      <c r="O158" s="52">
        <v>0.50285714285714289</v>
      </c>
      <c r="P158" s="52">
        <v>0.50285714285714289</v>
      </c>
      <c r="Q158" s="52"/>
      <c r="R158" s="52"/>
      <c r="S158" s="52"/>
      <c r="T158" s="52"/>
      <c r="U158" s="52"/>
    </row>
    <row r="159" spans="1:21" ht="11" x14ac:dyDescent="0.15">
      <c r="A159" s="39" t="s">
        <v>323</v>
      </c>
      <c r="B159" s="39" t="s">
        <v>324</v>
      </c>
      <c r="C159" s="39" t="s">
        <v>768</v>
      </c>
      <c r="D159" s="39" t="s">
        <v>356</v>
      </c>
      <c r="E159" s="39" t="s">
        <v>356</v>
      </c>
      <c r="F159" s="39" t="s">
        <v>333</v>
      </c>
      <c r="G159" s="39"/>
      <c r="H159" s="39" t="s">
        <v>769</v>
      </c>
      <c r="I159" s="52">
        <f t="shared" si="4"/>
        <v>3.12</v>
      </c>
      <c r="J159" s="52">
        <v>0.44571428571428573</v>
      </c>
      <c r="K159" s="52">
        <v>0.44571428571428573</v>
      </c>
      <c r="L159" s="52">
        <v>0.44571428571428573</v>
      </c>
      <c r="M159" s="52">
        <v>0.44571428571428573</v>
      </c>
      <c r="N159" s="52">
        <v>0.44571428571428573</v>
      </c>
      <c r="O159" s="52">
        <v>0.44571428571428573</v>
      </c>
      <c r="P159" s="52">
        <v>0.44571428571428573</v>
      </c>
      <c r="Q159" s="52"/>
      <c r="R159" s="52"/>
      <c r="S159" s="52"/>
      <c r="T159" s="52"/>
      <c r="U159" s="52"/>
    </row>
    <row r="160" spans="1:21" ht="44" x14ac:dyDescent="0.15">
      <c r="A160" s="39" t="s">
        <v>323</v>
      </c>
      <c r="B160" s="39" t="s">
        <v>324</v>
      </c>
      <c r="C160" s="39" t="s">
        <v>770</v>
      </c>
      <c r="D160" s="39" t="s">
        <v>356</v>
      </c>
      <c r="E160" s="39" t="s">
        <v>771</v>
      </c>
      <c r="F160" s="39" t="s">
        <v>306</v>
      </c>
      <c r="G160" s="39"/>
      <c r="H160" s="39" t="s">
        <v>772</v>
      </c>
      <c r="I160" s="52">
        <f t="shared" si="4"/>
        <v>3.7480000000000011</v>
      </c>
      <c r="J160" s="52">
        <v>0.53542857142857159</v>
      </c>
      <c r="K160" s="52">
        <v>0.53542857142857159</v>
      </c>
      <c r="L160" s="52">
        <v>0.53542857142857159</v>
      </c>
      <c r="M160" s="52">
        <v>0.53542857142857159</v>
      </c>
      <c r="N160" s="52">
        <v>0.53542857142857159</v>
      </c>
      <c r="O160" s="52">
        <v>0.53542857142857159</v>
      </c>
      <c r="P160" s="52">
        <v>0.53542857142857159</v>
      </c>
      <c r="Q160" s="52"/>
      <c r="R160" s="52"/>
      <c r="S160" s="52"/>
      <c r="T160" s="52"/>
      <c r="U160" s="52"/>
    </row>
    <row r="161" spans="1:21" ht="88" x14ac:dyDescent="0.15">
      <c r="A161" s="39" t="s">
        <v>323</v>
      </c>
      <c r="B161" s="39" t="s">
        <v>324</v>
      </c>
      <c r="C161" s="39" t="s">
        <v>773</v>
      </c>
      <c r="D161" s="39" t="s">
        <v>510</v>
      </c>
      <c r="E161" s="39" t="s">
        <v>774</v>
      </c>
      <c r="F161" s="39" t="s">
        <v>333</v>
      </c>
      <c r="G161" s="39"/>
      <c r="H161" s="39" t="s">
        <v>775</v>
      </c>
      <c r="I161" s="52">
        <f t="shared" si="4"/>
        <v>12.4</v>
      </c>
      <c r="J161" s="52"/>
      <c r="K161" s="52">
        <v>2.0666666666666669</v>
      </c>
      <c r="L161" s="52">
        <v>2.0666666666666669</v>
      </c>
      <c r="M161" s="52">
        <v>2.0666666666666669</v>
      </c>
      <c r="N161" s="52">
        <v>2.0666666666666669</v>
      </c>
      <c r="O161" s="52">
        <v>2.0666666666666669</v>
      </c>
      <c r="P161" s="52">
        <v>2.0666666666666669</v>
      </c>
      <c r="Q161" s="52"/>
      <c r="R161" s="52"/>
      <c r="S161" s="52"/>
      <c r="T161" s="52"/>
      <c r="U161" s="52"/>
    </row>
    <row r="162" spans="1:21" ht="280" x14ac:dyDescent="0.15">
      <c r="A162" s="39" t="s">
        <v>323</v>
      </c>
      <c r="B162" s="39" t="s">
        <v>324</v>
      </c>
      <c r="C162" s="39" t="s">
        <v>776</v>
      </c>
      <c r="D162" s="39" t="s">
        <v>510</v>
      </c>
      <c r="E162" s="39" t="s">
        <v>524</v>
      </c>
      <c r="F162" s="39" t="s">
        <v>333</v>
      </c>
      <c r="G162" s="39"/>
      <c r="H162" s="39" t="s">
        <v>777</v>
      </c>
      <c r="I162" s="52">
        <f t="shared" si="4"/>
        <v>9.2000000000000011</v>
      </c>
      <c r="J162" s="52"/>
      <c r="K162" s="52">
        <v>1.8400000000000003</v>
      </c>
      <c r="L162" s="52">
        <v>1.8400000000000003</v>
      </c>
      <c r="M162" s="52">
        <v>1.8400000000000003</v>
      </c>
      <c r="N162" s="52">
        <v>1.8400000000000003</v>
      </c>
      <c r="O162" s="52">
        <v>1.8400000000000003</v>
      </c>
      <c r="P162" s="52"/>
      <c r="Q162" s="52"/>
      <c r="R162" s="52"/>
      <c r="S162" s="52"/>
      <c r="T162" s="52"/>
      <c r="U162" s="52"/>
    </row>
    <row r="163" spans="1:21" ht="66" x14ac:dyDescent="0.15">
      <c r="A163" s="39" t="s">
        <v>323</v>
      </c>
      <c r="B163" s="39" t="s">
        <v>324</v>
      </c>
      <c r="C163" s="39" t="s">
        <v>778</v>
      </c>
      <c r="D163" s="39" t="s">
        <v>510</v>
      </c>
      <c r="E163" s="39" t="s">
        <v>511</v>
      </c>
      <c r="F163" s="39" t="s">
        <v>333</v>
      </c>
      <c r="G163" s="39"/>
      <c r="H163" s="39" t="s">
        <v>779</v>
      </c>
      <c r="I163" s="52">
        <f t="shared" si="4"/>
        <v>7.0400000000000018</v>
      </c>
      <c r="J163" s="52"/>
      <c r="K163" s="52">
        <v>1.1733333333333336</v>
      </c>
      <c r="L163" s="52">
        <v>1.1733333333333336</v>
      </c>
      <c r="M163" s="52">
        <v>1.1733333333333336</v>
      </c>
      <c r="N163" s="52">
        <v>1.1733333333333336</v>
      </c>
      <c r="O163" s="52">
        <v>1.1733333333333336</v>
      </c>
      <c r="P163" s="52">
        <v>1.1733333333333336</v>
      </c>
      <c r="Q163" s="52"/>
      <c r="R163" s="52"/>
      <c r="S163" s="52"/>
      <c r="T163" s="52"/>
      <c r="U163" s="52"/>
    </row>
    <row r="164" spans="1:21" ht="132" x14ac:dyDescent="0.15">
      <c r="A164" s="39" t="s">
        <v>323</v>
      </c>
      <c r="B164" s="39" t="s">
        <v>324</v>
      </c>
      <c r="C164" s="39" t="s">
        <v>780</v>
      </c>
      <c r="D164" s="39" t="s">
        <v>510</v>
      </c>
      <c r="E164" s="39" t="s">
        <v>781</v>
      </c>
      <c r="F164" s="39" t="s">
        <v>333</v>
      </c>
      <c r="G164" s="39"/>
      <c r="H164" s="39" t="s">
        <v>782</v>
      </c>
      <c r="I164" s="52">
        <f t="shared" si="4"/>
        <v>12.56</v>
      </c>
      <c r="J164" s="52"/>
      <c r="K164" s="52">
        <v>2.0933333333333333</v>
      </c>
      <c r="L164" s="52">
        <v>2.0933333333333333</v>
      </c>
      <c r="M164" s="52">
        <v>2.0933333333333333</v>
      </c>
      <c r="N164" s="52">
        <v>2.0933333333333333</v>
      </c>
      <c r="O164" s="52">
        <v>2.0933333333333333</v>
      </c>
      <c r="P164" s="52">
        <v>2.0933333333333333</v>
      </c>
      <c r="Q164" s="52"/>
      <c r="R164" s="52"/>
      <c r="S164" s="52"/>
      <c r="T164" s="52"/>
      <c r="U164" s="52"/>
    </row>
    <row r="165" spans="1:21" ht="11" x14ac:dyDescent="0.15">
      <c r="A165" s="39" t="s">
        <v>323</v>
      </c>
      <c r="B165" s="39" t="s">
        <v>324</v>
      </c>
      <c r="C165" s="39" t="s">
        <v>783</v>
      </c>
      <c r="D165" s="39" t="s">
        <v>409</v>
      </c>
      <c r="E165" s="39" t="s">
        <v>784</v>
      </c>
      <c r="F165" s="39" t="s">
        <v>306</v>
      </c>
      <c r="G165" s="39"/>
      <c r="H165" s="39" t="s">
        <v>785</v>
      </c>
      <c r="I165" s="52">
        <f t="shared" si="4"/>
        <v>3.2</v>
      </c>
      <c r="J165" s="52"/>
      <c r="K165" s="52">
        <v>1.0666666666666667</v>
      </c>
      <c r="L165" s="52">
        <v>1.0666666666666667</v>
      </c>
      <c r="M165" s="52">
        <v>1.0666666666666667</v>
      </c>
      <c r="N165" s="52"/>
      <c r="O165" s="52"/>
      <c r="P165" s="52"/>
      <c r="Q165" s="52"/>
      <c r="R165" s="52"/>
      <c r="S165" s="52"/>
      <c r="T165" s="52"/>
      <c r="U165" s="52"/>
    </row>
    <row r="166" spans="1:21" ht="11" x14ac:dyDescent="0.15">
      <c r="A166" s="39" t="s">
        <v>323</v>
      </c>
      <c r="B166" s="39" t="s">
        <v>324</v>
      </c>
      <c r="C166" s="39" t="s">
        <v>786</v>
      </c>
      <c r="D166" s="39" t="s">
        <v>409</v>
      </c>
      <c r="E166" s="39" t="s">
        <v>787</v>
      </c>
      <c r="F166" s="39" t="s">
        <v>333</v>
      </c>
      <c r="G166" s="39"/>
      <c r="H166" s="39" t="s">
        <v>788</v>
      </c>
      <c r="I166" s="52">
        <f t="shared" si="4"/>
        <v>1.2000000000000002</v>
      </c>
      <c r="J166" s="52">
        <v>0.30000000000000004</v>
      </c>
      <c r="K166" s="52">
        <v>0.30000000000000004</v>
      </c>
      <c r="L166" s="52">
        <v>0.30000000000000004</v>
      </c>
      <c r="M166" s="52">
        <v>0.30000000000000004</v>
      </c>
      <c r="N166" s="52"/>
      <c r="O166" s="52"/>
      <c r="P166" s="52"/>
      <c r="Q166" s="52"/>
      <c r="R166" s="52"/>
      <c r="S166" s="52"/>
      <c r="T166" s="52"/>
      <c r="U166" s="52"/>
    </row>
    <row r="167" spans="1:21" ht="11" x14ac:dyDescent="0.15">
      <c r="A167" s="39" t="s">
        <v>323</v>
      </c>
      <c r="B167" s="39" t="s">
        <v>324</v>
      </c>
      <c r="C167" s="39" t="s">
        <v>789</v>
      </c>
      <c r="D167" s="39" t="s">
        <v>790</v>
      </c>
      <c r="E167" s="39" t="s">
        <v>791</v>
      </c>
      <c r="F167" s="39" t="s">
        <v>333</v>
      </c>
      <c r="G167" s="39"/>
      <c r="H167" s="39" t="s">
        <v>792</v>
      </c>
      <c r="I167" s="52">
        <f t="shared" si="4"/>
        <v>7</v>
      </c>
      <c r="J167" s="52">
        <v>1.4</v>
      </c>
      <c r="K167" s="52">
        <v>1.4</v>
      </c>
      <c r="L167" s="52">
        <v>1.4</v>
      </c>
      <c r="M167" s="52">
        <v>1.4</v>
      </c>
      <c r="N167" s="52">
        <v>1.4</v>
      </c>
      <c r="O167" s="52"/>
      <c r="P167" s="52"/>
      <c r="Q167" s="52"/>
      <c r="R167" s="52"/>
      <c r="S167" s="52"/>
      <c r="T167" s="52"/>
      <c r="U167" s="52"/>
    </row>
    <row r="168" spans="1:21" ht="11" x14ac:dyDescent="0.15">
      <c r="A168" s="39" t="s">
        <v>323</v>
      </c>
      <c r="B168" s="39" t="s">
        <v>324</v>
      </c>
      <c r="C168" s="39" t="s">
        <v>793</v>
      </c>
      <c r="D168" s="39" t="s">
        <v>794</v>
      </c>
      <c r="E168" s="39" t="s">
        <v>795</v>
      </c>
      <c r="F168" s="39" t="s">
        <v>333</v>
      </c>
      <c r="G168" s="39"/>
      <c r="H168" s="39" t="s">
        <v>796</v>
      </c>
      <c r="I168" s="52">
        <f t="shared" si="4"/>
        <v>3.3600000000000003</v>
      </c>
      <c r="J168" s="52">
        <v>0.56000000000000005</v>
      </c>
      <c r="K168" s="52">
        <v>0.56000000000000005</v>
      </c>
      <c r="L168" s="52">
        <v>0.56000000000000005</v>
      </c>
      <c r="M168" s="52">
        <v>0.56000000000000005</v>
      </c>
      <c r="N168" s="52">
        <v>0.56000000000000005</v>
      </c>
      <c r="O168" s="52">
        <v>0.56000000000000005</v>
      </c>
      <c r="P168" s="52"/>
      <c r="Q168" s="52"/>
      <c r="R168" s="52"/>
      <c r="S168" s="52"/>
      <c r="T168" s="52"/>
      <c r="U168" s="52"/>
    </row>
    <row r="169" spans="1:21" ht="11" x14ac:dyDescent="0.15">
      <c r="A169" s="39" t="s">
        <v>323</v>
      </c>
      <c r="B169" s="39" t="s">
        <v>324</v>
      </c>
      <c r="C169" s="39" t="s">
        <v>797</v>
      </c>
      <c r="D169" s="39" t="s">
        <v>794</v>
      </c>
      <c r="E169" s="39" t="s">
        <v>798</v>
      </c>
      <c r="F169" s="39" t="s">
        <v>333</v>
      </c>
      <c r="G169" s="39"/>
      <c r="H169" s="39" t="s">
        <v>799</v>
      </c>
      <c r="I169" s="52">
        <f t="shared" si="4"/>
        <v>7.7599999999999989</v>
      </c>
      <c r="J169" s="52">
        <v>0.97</v>
      </c>
      <c r="K169" s="52">
        <v>0.97</v>
      </c>
      <c r="L169" s="52">
        <v>0.97</v>
      </c>
      <c r="M169" s="52">
        <v>0.97</v>
      </c>
      <c r="N169" s="52">
        <v>0.97</v>
      </c>
      <c r="O169" s="52">
        <v>0.97</v>
      </c>
      <c r="P169" s="52">
        <v>0.97</v>
      </c>
      <c r="Q169" s="52">
        <v>0.97</v>
      </c>
      <c r="R169" s="52"/>
      <c r="S169" s="52"/>
      <c r="T169" s="52"/>
      <c r="U169" s="52"/>
    </row>
    <row r="170" spans="1:21" ht="11" x14ac:dyDescent="0.15">
      <c r="A170" s="39" t="s">
        <v>323</v>
      </c>
      <c r="B170" s="39" t="s">
        <v>324</v>
      </c>
      <c r="C170" s="39" t="s">
        <v>800</v>
      </c>
      <c r="D170" s="39" t="s">
        <v>790</v>
      </c>
      <c r="E170" s="39" t="s">
        <v>801</v>
      </c>
      <c r="F170" s="39" t="s">
        <v>333</v>
      </c>
      <c r="G170" s="39"/>
      <c r="H170" s="39" t="s">
        <v>802</v>
      </c>
      <c r="I170" s="52">
        <f t="shared" si="4"/>
        <v>2.5</v>
      </c>
      <c r="J170" s="52">
        <v>0.5</v>
      </c>
      <c r="K170" s="52">
        <v>0.5</v>
      </c>
      <c r="L170" s="52">
        <v>0.5</v>
      </c>
      <c r="M170" s="52">
        <v>0.5</v>
      </c>
      <c r="N170" s="52">
        <v>0.5</v>
      </c>
      <c r="O170" s="52"/>
      <c r="P170" s="52"/>
      <c r="Q170" s="52"/>
      <c r="R170" s="52"/>
      <c r="S170" s="52"/>
      <c r="T170" s="52"/>
      <c r="U170" s="52"/>
    </row>
    <row r="171" spans="1:21" ht="44" x14ac:dyDescent="0.15">
      <c r="A171" s="39" t="s">
        <v>323</v>
      </c>
      <c r="B171" s="39" t="s">
        <v>324</v>
      </c>
      <c r="C171" s="39" t="s">
        <v>803</v>
      </c>
      <c r="D171" s="39" t="s">
        <v>501</v>
      </c>
      <c r="E171" s="39" t="s">
        <v>746</v>
      </c>
      <c r="F171" s="39" t="s">
        <v>306</v>
      </c>
      <c r="G171" s="39"/>
      <c r="H171" s="39" t="s">
        <v>804</v>
      </c>
      <c r="I171" s="52">
        <f t="shared" si="4"/>
        <v>1.9999999999999998</v>
      </c>
      <c r="J171" s="52"/>
      <c r="K171" s="52"/>
      <c r="L171" s="52"/>
      <c r="M171" s="52"/>
      <c r="N171" s="52"/>
      <c r="O171" s="52"/>
      <c r="P171" s="52">
        <v>0.33333333333333331</v>
      </c>
      <c r="Q171" s="52">
        <v>0.33333333333333331</v>
      </c>
      <c r="R171" s="52">
        <v>0.33333333333333331</v>
      </c>
      <c r="S171" s="52">
        <v>0.33333333333333331</v>
      </c>
      <c r="T171" s="52">
        <v>0.33333333333333331</v>
      </c>
      <c r="U171" s="52">
        <v>0.33333333333333331</v>
      </c>
    </row>
    <row r="172" spans="1:21" ht="11" x14ac:dyDescent="0.15">
      <c r="A172" s="39" t="s">
        <v>323</v>
      </c>
      <c r="B172" s="39" t="s">
        <v>324</v>
      </c>
      <c r="C172" s="39" t="s">
        <v>805</v>
      </c>
      <c r="D172" s="39" t="s">
        <v>794</v>
      </c>
      <c r="E172" s="39" t="s">
        <v>798</v>
      </c>
      <c r="F172" s="39" t="s">
        <v>333</v>
      </c>
      <c r="G172" s="39"/>
      <c r="H172" s="39" t="s">
        <v>806</v>
      </c>
      <c r="I172" s="52">
        <f t="shared" si="4"/>
        <v>2.1560000000000001</v>
      </c>
      <c r="J172" s="52">
        <v>0.17966666666666667</v>
      </c>
      <c r="K172" s="52">
        <v>0.17966666666666667</v>
      </c>
      <c r="L172" s="52">
        <v>0.17966666666666667</v>
      </c>
      <c r="M172" s="52">
        <v>0.17966666666666667</v>
      </c>
      <c r="N172" s="52">
        <v>0.17966666666666667</v>
      </c>
      <c r="O172" s="52">
        <v>0.17966666666666667</v>
      </c>
      <c r="P172" s="52">
        <v>0.17966666666666667</v>
      </c>
      <c r="Q172" s="52">
        <v>0.17966666666666667</v>
      </c>
      <c r="R172" s="52">
        <v>0.17966666666666667</v>
      </c>
      <c r="S172" s="52">
        <v>0.17966666666666667</v>
      </c>
      <c r="T172" s="52">
        <v>0.17966666666666667</v>
      </c>
      <c r="U172" s="52">
        <v>0.17966666666666667</v>
      </c>
    </row>
    <row r="173" spans="1:21" ht="22" x14ac:dyDescent="0.15">
      <c r="A173" s="39" t="s">
        <v>323</v>
      </c>
      <c r="B173" s="39" t="s">
        <v>324</v>
      </c>
      <c r="C173" s="39" t="s">
        <v>807</v>
      </c>
      <c r="D173" s="39" t="s">
        <v>409</v>
      </c>
      <c r="E173" s="39" t="s">
        <v>737</v>
      </c>
      <c r="F173" s="39" t="s">
        <v>333</v>
      </c>
      <c r="G173" s="39"/>
      <c r="H173" s="39" t="s">
        <v>808</v>
      </c>
      <c r="I173" s="52">
        <f t="shared" si="4"/>
        <v>1.0623999999999996</v>
      </c>
      <c r="J173" s="52">
        <v>0.53119999999999978</v>
      </c>
      <c r="K173" s="52">
        <v>0.53119999999999978</v>
      </c>
      <c r="L173" s="52"/>
      <c r="M173" s="52"/>
      <c r="N173" s="52"/>
      <c r="O173" s="52"/>
      <c r="P173" s="52"/>
      <c r="Q173" s="52"/>
      <c r="R173" s="52"/>
      <c r="S173" s="52"/>
      <c r="T173" s="52"/>
      <c r="U173" s="52"/>
    </row>
    <row r="174" spans="1:21" ht="11" x14ac:dyDescent="0.15">
      <c r="A174" s="39" t="s">
        <v>323</v>
      </c>
      <c r="B174" s="39" t="s">
        <v>324</v>
      </c>
      <c r="C174" s="39" t="s">
        <v>809</v>
      </c>
      <c r="D174" s="39" t="s">
        <v>336</v>
      </c>
      <c r="E174" s="39" t="s">
        <v>810</v>
      </c>
      <c r="F174" s="39" t="s">
        <v>333</v>
      </c>
      <c r="G174" s="39"/>
      <c r="H174" s="39" t="s">
        <v>811</v>
      </c>
      <c r="I174" s="52">
        <f t="shared" si="4"/>
        <v>4</v>
      </c>
      <c r="J174" s="52">
        <v>0.33333333333333331</v>
      </c>
      <c r="K174" s="52">
        <v>0.33333333333333331</v>
      </c>
      <c r="L174" s="52">
        <v>0.33333333333333331</v>
      </c>
      <c r="M174" s="52">
        <v>0.33333333333333331</v>
      </c>
      <c r="N174" s="52">
        <v>0.33333333333333331</v>
      </c>
      <c r="O174" s="52">
        <v>0.33333333333333331</v>
      </c>
      <c r="P174" s="52">
        <v>0.33333333333333331</v>
      </c>
      <c r="Q174" s="52">
        <v>0.33333333333333331</v>
      </c>
      <c r="R174" s="52">
        <v>0.33333333333333331</v>
      </c>
      <c r="S174" s="52">
        <v>0.33333333333333331</v>
      </c>
      <c r="T174" s="52">
        <v>0.33333333333333331</v>
      </c>
      <c r="U174" s="52">
        <v>0.33333333333333331</v>
      </c>
    </row>
    <row r="175" spans="1:21" ht="11" x14ac:dyDescent="0.15">
      <c r="A175" s="39" t="s">
        <v>323</v>
      </c>
      <c r="B175" s="39" t="s">
        <v>324</v>
      </c>
      <c r="C175" s="39" t="s">
        <v>812</v>
      </c>
      <c r="D175" s="39" t="s">
        <v>409</v>
      </c>
      <c r="E175" s="39" t="s">
        <v>737</v>
      </c>
      <c r="F175" s="39" t="s">
        <v>333</v>
      </c>
      <c r="G175" s="39"/>
      <c r="H175" s="39" t="s">
        <v>813</v>
      </c>
      <c r="I175" s="52">
        <f t="shared" si="4"/>
        <v>0.73839999999999995</v>
      </c>
      <c r="J175" s="52">
        <v>0.12306666666666666</v>
      </c>
      <c r="K175" s="52">
        <v>0.12306666666666666</v>
      </c>
      <c r="L175" s="52">
        <v>0.12306666666666666</v>
      </c>
      <c r="M175" s="52">
        <v>0.12306666666666666</v>
      </c>
      <c r="N175" s="52">
        <v>0.12306666666666666</v>
      </c>
      <c r="O175" s="52">
        <v>0.12306666666666666</v>
      </c>
      <c r="P175" s="52"/>
      <c r="Q175" s="52"/>
      <c r="R175" s="52"/>
      <c r="S175" s="52"/>
      <c r="T175" s="52"/>
      <c r="U175" s="52"/>
    </row>
    <row r="176" spans="1:21" ht="22" x14ac:dyDescent="0.15">
      <c r="A176" s="39" t="s">
        <v>323</v>
      </c>
      <c r="B176" s="39" t="s">
        <v>324</v>
      </c>
      <c r="C176" s="39" t="s">
        <v>814</v>
      </c>
      <c r="D176" s="39" t="s">
        <v>510</v>
      </c>
      <c r="E176" s="39" t="s">
        <v>511</v>
      </c>
      <c r="F176" s="39" t="s">
        <v>333</v>
      </c>
      <c r="G176" s="39"/>
      <c r="H176" s="39" t="s">
        <v>815</v>
      </c>
      <c r="I176" s="52">
        <f t="shared" si="4"/>
        <v>12.305000000000001</v>
      </c>
      <c r="J176" s="52">
        <v>1.3672222222222221</v>
      </c>
      <c r="K176" s="52">
        <v>1.3672222222222221</v>
      </c>
      <c r="L176" s="52">
        <v>1.3672222222222221</v>
      </c>
      <c r="M176" s="52">
        <v>1.3672222222222221</v>
      </c>
      <c r="N176" s="52">
        <v>1.3672222222222221</v>
      </c>
      <c r="O176" s="52">
        <v>1.3672222222222221</v>
      </c>
      <c r="P176" s="52">
        <v>1.3672222222222221</v>
      </c>
      <c r="Q176" s="52">
        <v>1.3672222222222221</v>
      </c>
      <c r="R176" s="52">
        <v>1.3672222222222221</v>
      </c>
      <c r="S176" s="52"/>
      <c r="T176" s="52"/>
      <c r="U176" s="52"/>
    </row>
    <row r="177" spans="1:21" ht="11" x14ac:dyDescent="0.15">
      <c r="A177" s="39" t="s">
        <v>323</v>
      </c>
      <c r="B177" s="39" t="s">
        <v>324</v>
      </c>
      <c r="C177" s="39" t="s">
        <v>816</v>
      </c>
      <c r="D177" s="39" t="s">
        <v>794</v>
      </c>
      <c r="E177" s="39" t="s">
        <v>817</v>
      </c>
      <c r="F177" s="39" t="s">
        <v>333</v>
      </c>
      <c r="G177" s="39"/>
      <c r="H177" s="39" t="s">
        <v>818</v>
      </c>
      <c r="I177" s="52">
        <f t="shared" si="4"/>
        <v>9.9999999999999964E-2</v>
      </c>
      <c r="J177" s="52">
        <v>1.6666666666666659E-2</v>
      </c>
      <c r="K177" s="52">
        <v>1.6666666666666659E-2</v>
      </c>
      <c r="L177" s="52">
        <v>1.6666666666666659E-2</v>
      </c>
      <c r="M177" s="52">
        <v>1.6666666666666659E-2</v>
      </c>
      <c r="N177" s="52">
        <v>1.6666666666666659E-2</v>
      </c>
      <c r="O177" s="52">
        <v>1.6666666666666659E-2</v>
      </c>
      <c r="P177" s="52"/>
      <c r="Q177" s="52"/>
      <c r="R177" s="52"/>
      <c r="S177" s="52"/>
      <c r="T177" s="52"/>
      <c r="U177" s="52"/>
    </row>
    <row r="178" spans="1:21" ht="11" x14ac:dyDescent="0.15">
      <c r="A178" s="39" t="s">
        <v>323</v>
      </c>
      <c r="B178" s="39" t="s">
        <v>324</v>
      </c>
      <c r="C178" s="39" t="s">
        <v>819</v>
      </c>
      <c r="D178" s="39" t="s">
        <v>409</v>
      </c>
      <c r="E178" s="39" t="s">
        <v>820</v>
      </c>
      <c r="F178" s="39" t="s">
        <v>333</v>
      </c>
      <c r="G178" s="39"/>
      <c r="H178" s="39" t="s">
        <v>821</v>
      </c>
      <c r="I178" s="52">
        <f t="shared" si="4"/>
        <v>0.39999999999999997</v>
      </c>
      <c r="J178" s="52">
        <v>6.6666666666666666E-2</v>
      </c>
      <c r="K178" s="52">
        <v>6.6666666666666666E-2</v>
      </c>
      <c r="L178" s="52">
        <v>6.6666666666666666E-2</v>
      </c>
      <c r="M178" s="52">
        <v>6.6666666666666666E-2</v>
      </c>
      <c r="N178" s="52">
        <v>6.6666666666666666E-2</v>
      </c>
      <c r="O178" s="52">
        <v>6.6666666666666666E-2</v>
      </c>
      <c r="P178" s="52"/>
      <c r="Q178" s="52"/>
      <c r="R178" s="52"/>
      <c r="S178" s="52"/>
      <c r="T178" s="52"/>
      <c r="U178" s="52"/>
    </row>
    <row r="179" spans="1:21" ht="22" x14ac:dyDescent="0.15">
      <c r="A179" s="39" t="s">
        <v>323</v>
      </c>
      <c r="B179" s="39" t="s">
        <v>324</v>
      </c>
      <c r="C179" s="39" t="s">
        <v>822</v>
      </c>
      <c r="D179" s="39" t="s">
        <v>409</v>
      </c>
      <c r="E179" s="39" t="s">
        <v>699</v>
      </c>
      <c r="F179" s="39" t="s">
        <v>306</v>
      </c>
      <c r="G179" s="39"/>
      <c r="H179" s="39" t="s">
        <v>823</v>
      </c>
      <c r="I179" s="52">
        <f t="shared" si="4"/>
        <v>0.8</v>
      </c>
      <c r="J179" s="52">
        <v>0.13</v>
      </c>
      <c r="K179" s="52">
        <v>0.13</v>
      </c>
      <c r="L179" s="52">
        <v>0.13</v>
      </c>
      <c r="M179" s="52">
        <v>0.13</v>
      </c>
      <c r="N179" s="52">
        <v>0.13</v>
      </c>
      <c r="O179" s="52">
        <v>0.15</v>
      </c>
      <c r="P179" s="52"/>
      <c r="Q179" s="52"/>
      <c r="R179" s="52"/>
      <c r="S179" s="52"/>
      <c r="T179" s="52"/>
      <c r="U179" s="52"/>
    </row>
    <row r="180" spans="1:21" ht="11" x14ac:dyDescent="0.15">
      <c r="A180" s="39" t="s">
        <v>323</v>
      </c>
      <c r="B180" s="39" t="s">
        <v>324</v>
      </c>
      <c r="C180" s="39" t="s">
        <v>824</v>
      </c>
      <c r="D180" s="39" t="s">
        <v>790</v>
      </c>
      <c r="E180" s="39" t="s">
        <v>825</v>
      </c>
      <c r="F180" s="39" t="s">
        <v>333</v>
      </c>
      <c r="G180" s="39"/>
      <c r="H180" s="39" t="s">
        <v>826</v>
      </c>
      <c r="I180" s="52">
        <f t="shared" si="4"/>
        <v>1.9</v>
      </c>
      <c r="J180" s="52"/>
      <c r="K180" s="52"/>
      <c r="L180" s="52"/>
      <c r="M180" s="52">
        <v>0.18999999999999997</v>
      </c>
      <c r="N180" s="52">
        <v>0.18999999999999997</v>
      </c>
      <c r="O180" s="52">
        <v>0.18999999999999997</v>
      </c>
      <c r="P180" s="52">
        <v>0.22166666666666662</v>
      </c>
      <c r="Q180" s="52">
        <v>0.22166666666666662</v>
      </c>
      <c r="R180" s="52">
        <v>0.22166666666666662</v>
      </c>
      <c r="S180" s="52">
        <v>0.22166666666666662</v>
      </c>
      <c r="T180" s="52">
        <v>0.22166666666666662</v>
      </c>
      <c r="U180" s="52">
        <v>0.22166666666666662</v>
      </c>
    </row>
    <row r="181" spans="1:21" ht="11" x14ac:dyDescent="0.15">
      <c r="A181" s="39" t="s">
        <v>323</v>
      </c>
      <c r="B181" s="39" t="s">
        <v>324</v>
      </c>
      <c r="C181" s="39" t="s">
        <v>827</v>
      </c>
      <c r="D181" s="39" t="s">
        <v>409</v>
      </c>
      <c r="E181" s="39" t="s">
        <v>501</v>
      </c>
      <c r="F181" s="39" t="s">
        <v>306</v>
      </c>
      <c r="G181" s="39"/>
      <c r="H181" s="39" t="s">
        <v>828</v>
      </c>
      <c r="I181" s="52">
        <f t="shared" si="4"/>
        <v>5.6700000000000008</v>
      </c>
      <c r="J181" s="52"/>
      <c r="K181" s="52"/>
      <c r="L181" s="52"/>
      <c r="M181" s="52">
        <v>0.56699999999999995</v>
      </c>
      <c r="N181" s="52">
        <v>0.56699999999999995</v>
      </c>
      <c r="O181" s="52">
        <v>0.56699999999999995</v>
      </c>
      <c r="P181" s="52">
        <v>0.66149999999999998</v>
      </c>
      <c r="Q181" s="52">
        <v>0.66149999999999998</v>
      </c>
      <c r="R181" s="52">
        <v>0.66149999999999998</v>
      </c>
      <c r="S181" s="52">
        <v>0.66149999999999998</v>
      </c>
      <c r="T181" s="52">
        <v>0.66149999999999998</v>
      </c>
      <c r="U181" s="52">
        <v>0.66149999999999998</v>
      </c>
    </row>
    <row r="182" spans="1:21" ht="11" x14ac:dyDescent="0.15">
      <c r="A182" s="39" t="s">
        <v>323</v>
      </c>
      <c r="B182" s="39" t="s">
        <v>324</v>
      </c>
      <c r="C182" s="39" t="s">
        <v>829</v>
      </c>
      <c r="D182" s="39" t="s">
        <v>336</v>
      </c>
      <c r="E182" s="39" t="s">
        <v>362</v>
      </c>
      <c r="F182" s="39" t="s">
        <v>306</v>
      </c>
      <c r="G182" s="39"/>
      <c r="H182" s="39" t="s">
        <v>830</v>
      </c>
      <c r="I182" s="52">
        <f t="shared" si="4"/>
        <v>1.5999999999999996</v>
      </c>
      <c r="J182" s="52"/>
      <c r="K182" s="52"/>
      <c r="L182" s="52"/>
      <c r="M182" s="52">
        <v>0.16</v>
      </c>
      <c r="N182" s="52">
        <v>0.16</v>
      </c>
      <c r="O182" s="52">
        <v>0.16</v>
      </c>
      <c r="P182" s="52">
        <v>0.18666666666666665</v>
      </c>
      <c r="Q182" s="52">
        <v>0.18666666666666665</v>
      </c>
      <c r="R182" s="52">
        <v>0.18666666666666665</v>
      </c>
      <c r="S182" s="52">
        <v>0.18666666666666665</v>
      </c>
      <c r="T182" s="52">
        <v>0.18666666666666665</v>
      </c>
      <c r="U182" s="52">
        <v>0.18666666666666665</v>
      </c>
    </row>
    <row r="183" spans="1:21" ht="11" x14ac:dyDescent="0.15">
      <c r="A183" s="39" t="s">
        <v>323</v>
      </c>
      <c r="B183" s="39" t="s">
        <v>324</v>
      </c>
      <c r="C183" s="39" t="s">
        <v>831</v>
      </c>
      <c r="D183" s="39" t="s">
        <v>790</v>
      </c>
      <c r="E183" s="39" t="s">
        <v>832</v>
      </c>
      <c r="F183" s="39" t="s">
        <v>306</v>
      </c>
      <c r="G183" s="39"/>
      <c r="H183" s="39" t="s">
        <v>833</v>
      </c>
      <c r="I183" s="52">
        <f t="shared" si="4"/>
        <v>1.5000000000000002</v>
      </c>
      <c r="J183" s="52"/>
      <c r="K183" s="52"/>
      <c r="L183" s="52"/>
      <c r="M183" s="52">
        <v>0.15</v>
      </c>
      <c r="N183" s="52">
        <v>0.15</v>
      </c>
      <c r="O183" s="52">
        <v>0.15</v>
      </c>
      <c r="P183" s="52">
        <v>0.17499999999999999</v>
      </c>
      <c r="Q183" s="52">
        <v>0.17499999999999999</v>
      </c>
      <c r="R183" s="52">
        <v>0.17499999999999999</v>
      </c>
      <c r="S183" s="52">
        <v>0.17499999999999999</v>
      </c>
      <c r="T183" s="52">
        <v>0.17499999999999999</v>
      </c>
      <c r="U183" s="52">
        <v>0.17499999999999999</v>
      </c>
    </row>
    <row r="184" spans="1:21" ht="11" x14ac:dyDescent="0.15">
      <c r="A184" s="39" t="s">
        <v>323</v>
      </c>
      <c r="B184" s="39" t="s">
        <v>324</v>
      </c>
      <c r="C184" s="39" t="s">
        <v>834</v>
      </c>
      <c r="D184" s="39" t="s">
        <v>336</v>
      </c>
      <c r="E184" s="39" t="s">
        <v>835</v>
      </c>
      <c r="F184" s="39" t="s">
        <v>333</v>
      </c>
      <c r="G184" s="39"/>
      <c r="H184" s="39" t="s">
        <v>836</v>
      </c>
      <c r="I184" s="52">
        <f t="shared" si="4"/>
        <v>0.79999999999999982</v>
      </c>
      <c r="J184" s="52"/>
      <c r="K184" s="52"/>
      <c r="L184" s="52"/>
      <c r="M184" s="52">
        <v>0.08</v>
      </c>
      <c r="N184" s="52">
        <v>0.08</v>
      </c>
      <c r="O184" s="52">
        <v>0.08</v>
      </c>
      <c r="P184" s="52">
        <v>9.3333333333333324E-2</v>
      </c>
      <c r="Q184" s="52">
        <v>9.3333333333333324E-2</v>
      </c>
      <c r="R184" s="52">
        <v>9.3333333333333324E-2</v>
      </c>
      <c r="S184" s="52">
        <v>9.3333333333333324E-2</v>
      </c>
      <c r="T184" s="52">
        <v>9.3333333333333324E-2</v>
      </c>
      <c r="U184" s="52">
        <v>9.3333333333333324E-2</v>
      </c>
    </row>
    <row r="185" spans="1:21" ht="11" x14ac:dyDescent="0.15">
      <c r="A185" s="39" t="s">
        <v>323</v>
      </c>
      <c r="B185" s="39" t="s">
        <v>324</v>
      </c>
      <c r="C185" s="39" t="s">
        <v>837</v>
      </c>
      <c r="D185" s="39" t="s">
        <v>790</v>
      </c>
      <c r="E185" s="39" t="s">
        <v>832</v>
      </c>
      <c r="F185" s="39" t="s">
        <v>306</v>
      </c>
      <c r="G185" s="39"/>
      <c r="H185" s="39" t="s">
        <v>838</v>
      </c>
      <c r="I185" s="52">
        <f t="shared" si="4"/>
        <v>5.5200000000000005</v>
      </c>
      <c r="J185" s="52"/>
      <c r="K185" s="52"/>
      <c r="L185" s="52"/>
      <c r="M185" s="52">
        <v>0.55199999999999994</v>
      </c>
      <c r="N185" s="52">
        <v>0.55199999999999994</v>
      </c>
      <c r="O185" s="52">
        <v>0.55199999999999994</v>
      </c>
      <c r="P185" s="52">
        <v>0.64399999999999991</v>
      </c>
      <c r="Q185" s="52">
        <v>0.64399999999999991</v>
      </c>
      <c r="R185" s="52">
        <v>0.64399999999999991</v>
      </c>
      <c r="S185" s="52">
        <v>0.64399999999999991</v>
      </c>
      <c r="T185" s="52">
        <v>0.64399999999999991</v>
      </c>
      <c r="U185" s="52">
        <v>0.64399999999999991</v>
      </c>
    </row>
    <row r="186" spans="1:21" ht="11" x14ac:dyDescent="0.15">
      <c r="A186" s="39" t="s">
        <v>323</v>
      </c>
      <c r="B186" s="39" t="s">
        <v>324</v>
      </c>
      <c r="C186" s="39" t="s">
        <v>839</v>
      </c>
      <c r="D186" s="39" t="s">
        <v>501</v>
      </c>
      <c r="E186" s="39" t="s">
        <v>758</v>
      </c>
      <c r="F186" s="39" t="s">
        <v>333</v>
      </c>
      <c r="G186" s="39"/>
      <c r="H186" s="39" t="s">
        <v>840</v>
      </c>
      <c r="I186" s="52">
        <f t="shared" si="4"/>
        <v>1.2299999999999998</v>
      </c>
      <c r="J186" s="52"/>
      <c r="K186" s="52"/>
      <c r="L186" s="52"/>
      <c r="M186" s="52">
        <v>0.12299999999999998</v>
      </c>
      <c r="N186" s="52">
        <v>0.12299999999999998</v>
      </c>
      <c r="O186" s="52">
        <v>0.12299999999999998</v>
      </c>
      <c r="P186" s="52">
        <v>0.14349999999999999</v>
      </c>
      <c r="Q186" s="52">
        <v>0.14349999999999999</v>
      </c>
      <c r="R186" s="52">
        <v>0.14349999999999999</v>
      </c>
      <c r="S186" s="52">
        <v>0.14349999999999999</v>
      </c>
      <c r="T186" s="52">
        <v>0.14349999999999999</v>
      </c>
      <c r="U186" s="52">
        <v>0.14349999999999999</v>
      </c>
    </row>
    <row r="187" spans="1:21" ht="22" x14ac:dyDescent="0.15">
      <c r="A187" s="39" t="s">
        <v>323</v>
      </c>
      <c r="B187" s="39" t="s">
        <v>324</v>
      </c>
      <c r="C187" s="39" t="s">
        <v>841</v>
      </c>
      <c r="D187" s="39" t="s">
        <v>510</v>
      </c>
      <c r="E187" s="39" t="s">
        <v>842</v>
      </c>
      <c r="F187" s="39" t="s">
        <v>306</v>
      </c>
      <c r="G187" s="39"/>
      <c r="H187" s="39" t="s">
        <v>843</v>
      </c>
      <c r="I187" s="52">
        <f t="shared" si="4"/>
        <v>1.0999999999999999</v>
      </c>
      <c r="J187" s="52"/>
      <c r="K187" s="52"/>
      <c r="L187" s="52"/>
      <c r="M187" s="52">
        <v>0.11</v>
      </c>
      <c r="N187" s="52">
        <v>0.11</v>
      </c>
      <c r="O187" s="52">
        <v>0.11</v>
      </c>
      <c r="P187" s="52">
        <v>0.12833333333333333</v>
      </c>
      <c r="Q187" s="52">
        <v>0.12833333333333333</v>
      </c>
      <c r="R187" s="52">
        <v>0.12833333333333333</v>
      </c>
      <c r="S187" s="52">
        <v>0.12833333333333333</v>
      </c>
      <c r="T187" s="52">
        <v>0.12833333333333333</v>
      </c>
      <c r="U187" s="52">
        <v>0.12833333333333333</v>
      </c>
    </row>
    <row r="188" spans="1:21" ht="11" x14ac:dyDescent="0.15">
      <c r="A188" s="39" t="s">
        <v>323</v>
      </c>
      <c r="B188" s="39" t="s">
        <v>633</v>
      </c>
      <c r="C188" s="39" t="s">
        <v>844</v>
      </c>
      <c r="D188" s="39" t="s">
        <v>336</v>
      </c>
      <c r="E188" s="39" t="s">
        <v>845</v>
      </c>
      <c r="F188" s="39" t="s">
        <v>333</v>
      </c>
      <c r="G188" s="39"/>
      <c r="H188" s="39" t="s">
        <v>846</v>
      </c>
      <c r="I188" s="52">
        <f t="shared" si="4"/>
        <v>1.5000000000000002</v>
      </c>
      <c r="J188" s="52"/>
      <c r="K188" s="52"/>
      <c r="L188" s="52"/>
      <c r="M188" s="52">
        <v>0.15</v>
      </c>
      <c r="N188" s="52">
        <v>0.15</v>
      </c>
      <c r="O188" s="52">
        <v>0.15</v>
      </c>
      <c r="P188" s="52">
        <v>0.17499999999999999</v>
      </c>
      <c r="Q188" s="52">
        <v>0.17499999999999999</v>
      </c>
      <c r="R188" s="52">
        <v>0.17499999999999999</v>
      </c>
      <c r="S188" s="52">
        <v>0.17499999999999999</v>
      </c>
      <c r="T188" s="52">
        <v>0.17499999999999999</v>
      </c>
      <c r="U188" s="52">
        <v>0.17499999999999999</v>
      </c>
    </row>
    <row r="189" spans="1:21" ht="33" x14ac:dyDescent="0.15">
      <c r="A189" s="39" t="s">
        <v>323</v>
      </c>
      <c r="B189" s="39" t="s">
        <v>324</v>
      </c>
      <c r="C189" s="39" t="s">
        <v>847</v>
      </c>
      <c r="D189" s="39" t="s">
        <v>790</v>
      </c>
      <c r="E189" s="39" t="s">
        <v>832</v>
      </c>
      <c r="F189" s="39" t="s">
        <v>306</v>
      </c>
      <c r="G189" s="39"/>
      <c r="H189" s="39" t="s">
        <v>848</v>
      </c>
      <c r="I189" s="52">
        <f t="shared" si="4"/>
        <v>1.5000000000000002</v>
      </c>
      <c r="J189" s="52"/>
      <c r="K189" s="52"/>
      <c r="L189" s="52"/>
      <c r="M189" s="52">
        <v>0.15</v>
      </c>
      <c r="N189" s="52">
        <v>0.15</v>
      </c>
      <c r="O189" s="52">
        <v>0.15</v>
      </c>
      <c r="P189" s="52">
        <v>0.17499999999999999</v>
      </c>
      <c r="Q189" s="52">
        <v>0.17499999999999999</v>
      </c>
      <c r="R189" s="52">
        <v>0.17499999999999999</v>
      </c>
      <c r="S189" s="52">
        <v>0.17499999999999999</v>
      </c>
      <c r="T189" s="52">
        <v>0.17499999999999999</v>
      </c>
      <c r="U189" s="52">
        <v>0.17499999999999999</v>
      </c>
    </row>
    <row r="190" spans="1:21" ht="11" x14ac:dyDescent="0.15">
      <c r="A190" s="39" t="s">
        <v>323</v>
      </c>
      <c r="B190" s="39" t="s">
        <v>324</v>
      </c>
      <c r="C190" s="39" t="s">
        <v>849</v>
      </c>
      <c r="D190" s="39" t="s">
        <v>409</v>
      </c>
      <c r="E190" s="39" t="s">
        <v>850</v>
      </c>
      <c r="F190" s="39" t="s">
        <v>333</v>
      </c>
      <c r="G190" s="39"/>
      <c r="H190" s="39" t="s">
        <v>851</v>
      </c>
      <c r="I190" s="52">
        <f t="shared" si="4"/>
        <v>2.7299999999999995</v>
      </c>
      <c r="J190" s="52"/>
      <c r="K190" s="52"/>
      <c r="L190" s="52"/>
      <c r="M190" s="52">
        <v>0.27299999999999996</v>
      </c>
      <c r="N190" s="52">
        <v>0.27299999999999996</v>
      </c>
      <c r="O190" s="52">
        <v>0.27299999999999996</v>
      </c>
      <c r="P190" s="52">
        <v>0.31849999999999995</v>
      </c>
      <c r="Q190" s="52">
        <v>0.31849999999999995</v>
      </c>
      <c r="R190" s="52">
        <v>0.31849999999999995</v>
      </c>
      <c r="S190" s="52">
        <v>0.31849999999999995</v>
      </c>
      <c r="T190" s="52">
        <v>0.31849999999999995</v>
      </c>
      <c r="U190" s="52">
        <v>0.31849999999999995</v>
      </c>
    </row>
    <row r="191" spans="1:21" ht="22" x14ac:dyDescent="0.15">
      <c r="A191" s="39" t="s">
        <v>323</v>
      </c>
      <c r="B191" s="39" t="s">
        <v>324</v>
      </c>
      <c r="C191" s="39" t="s">
        <v>852</v>
      </c>
      <c r="D191" s="39" t="s">
        <v>501</v>
      </c>
      <c r="E191" s="39" t="s">
        <v>853</v>
      </c>
      <c r="F191" s="39" t="s">
        <v>306</v>
      </c>
      <c r="G191" s="39"/>
      <c r="H191" s="39" t="s">
        <v>854</v>
      </c>
      <c r="I191" s="52">
        <f t="shared" si="4"/>
        <v>1.8600000000000003</v>
      </c>
      <c r="J191" s="52"/>
      <c r="K191" s="52"/>
      <c r="L191" s="52"/>
      <c r="M191" s="52">
        <v>0.186</v>
      </c>
      <c r="N191" s="52">
        <v>0.186</v>
      </c>
      <c r="O191" s="52">
        <v>0.186</v>
      </c>
      <c r="P191" s="52">
        <v>0.217</v>
      </c>
      <c r="Q191" s="52">
        <v>0.217</v>
      </c>
      <c r="R191" s="52">
        <v>0.217</v>
      </c>
      <c r="S191" s="52">
        <v>0.217</v>
      </c>
      <c r="T191" s="52">
        <v>0.217</v>
      </c>
      <c r="U191" s="52">
        <v>0.217</v>
      </c>
    </row>
    <row r="192" spans="1:21" ht="22" x14ac:dyDescent="0.15">
      <c r="A192" s="39" t="s">
        <v>323</v>
      </c>
      <c r="B192" s="39" t="s">
        <v>324</v>
      </c>
      <c r="C192" s="39" t="s">
        <v>855</v>
      </c>
      <c r="D192" s="39" t="s">
        <v>356</v>
      </c>
      <c r="E192" s="39" t="s">
        <v>856</v>
      </c>
      <c r="F192" s="39" t="s">
        <v>306</v>
      </c>
      <c r="G192" s="39"/>
      <c r="H192" s="39" t="s">
        <v>857</v>
      </c>
      <c r="I192" s="52">
        <f t="shared" si="4"/>
        <v>5.75</v>
      </c>
      <c r="J192" s="52"/>
      <c r="K192" s="52"/>
      <c r="L192" s="52"/>
      <c r="M192" s="52">
        <v>0.57499999999999996</v>
      </c>
      <c r="N192" s="52">
        <v>0.57499999999999996</v>
      </c>
      <c r="O192" s="52">
        <v>0.57499999999999996</v>
      </c>
      <c r="P192" s="52">
        <v>0.67083333333333328</v>
      </c>
      <c r="Q192" s="52">
        <v>0.67083333333333328</v>
      </c>
      <c r="R192" s="52">
        <v>0.67083333333333328</v>
      </c>
      <c r="S192" s="52">
        <v>0.67083333333333328</v>
      </c>
      <c r="T192" s="52">
        <v>0.67083333333333328</v>
      </c>
      <c r="U192" s="52">
        <v>0.67083333333333328</v>
      </c>
    </row>
    <row r="193" spans="1:21" ht="22" x14ac:dyDescent="0.15">
      <c r="A193" s="39" t="s">
        <v>323</v>
      </c>
      <c r="B193" s="39" t="s">
        <v>324</v>
      </c>
      <c r="C193" s="39" t="s">
        <v>858</v>
      </c>
      <c r="D193" s="39" t="s">
        <v>356</v>
      </c>
      <c r="E193" s="39" t="s">
        <v>386</v>
      </c>
      <c r="F193" s="39" t="s">
        <v>306</v>
      </c>
      <c r="G193" s="39"/>
      <c r="H193" s="39" t="s">
        <v>859</v>
      </c>
      <c r="I193" s="52">
        <f t="shared" si="4"/>
        <v>2.85</v>
      </c>
      <c r="J193" s="52"/>
      <c r="K193" s="52"/>
      <c r="L193" s="52"/>
      <c r="M193" s="52">
        <v>0.28499999999999998</v>
      </c>
      <c r="N193" s="52">
        <v>0.28499999999999998</v>
      </c>
      <c r="O193" s="52">
        <v>0.28499999999999998</v>
      </c>
      <c r="P193" s="52">
        <v>0.33249999999999996</v>
      </c>
      <c r="Q193" s="52">
        <v>0.33249999999999996</v>
      </c>
      <c r="R193" s="52">
        <v>0.33249999999999996</v>
      </c>
      <c r="S193" s="52">
        <v>0.33249999999999996</v>
      </c>
      <c r="T193" s="52">
        <v>0.33249999999999996</v>
      </c>
      <c r="U193" s="52">
        <v>0.33249999999999996</v>
      </c>
    </row>
    <row r="194" spans="1:21" ht="11" x14ac:dyDescent="0.15">
      <c r="A194" s="39" t="s">
        <v>323</v>
      </c>
      <c r="B194" s="39" t="s">
        <v>324</v>
      </c>
      <c r="C194" s="39" t="s">
        <v>860</v>
      </c>
      <c r="D194" s="39" t="s">
        <v>501</v>
      </c>
      <c r="E194" s="39" t="s">
        <v>746</v>
      </c>
      <c r="F194" s="39" t="s">
        <v>306</v>
      </c>
      <c r="G194" s="39"/>
      <c r="H194" s="39" t="s">
        <v>861</v>
      </c>
      <c r="I194" s="52">
        <f t="shared" si="4"/>
        <v>2.2499999999999996</v>
      </c>
      <c r="J194" s="52"/>
      <c r="K194" s="52"/>
      <c r="L194" s="52"/>
      <c r="M194" s="52">
        <v>0.22499999999999998</v>
      </c>
      <c r="N194" s="52">
        <v>0.22499999999999998</v>
      </c>
      <c r="O194" s="52">
        <v>0.22499999999999998</v>
      </c>
      <c r="P194" s="52">
        <v>0.26249999999999996</v>
      </c>
      <c r="Q194" s="52">
        <v>0.26249999999999996</v>
      </c>
      <c r="R194" s="52">
        <v>0.26249999999999996</v>
      </c>
      <c r="S194" s="52">
        <v>0.26249999999999996</v>
      </c>
      <c r="T194" s="52">
        <v>0.26249999999999996</v>
      </c>
      <c r="U194" s="52">
        <v>0.26249999999999996</v>
      </c>
    </row>
    <row r="195" spans="1:21" ht="22" x14ac:dyDescent="0.15">
      <c r="A195" s="39" t="s">
        <v>323</v>
      </c>
      <c r="B195" s="39" t="s">
        <v>324</v>
      </c>
      <c r="C195" s="39" t="s">
        <v>862</v>
      </c>
      <c r="D195" s="39" t="s">
        <v>510</v>
      </c>
      <c r="E195" s="39" t="s">
        <v>842</v>
      </c>
      <c r="F195" s="39" t="s">
        <v>306</v>
      </c>
      <c r="G195" s="39"/>
      <c r="H195" s="39" t="s">
        <v>863</v>
      </c>
      <c r="I195" s="52">
        <f t="shared" si="4"/>
        <v>2.4599999999999995</v>
      </c>
      <c r="J195" s="52"/>
      <c r="K195" s="52"/>
      <c r="L195" s="52"/>
      <c r="M195" s="52">
        <v>0.24599999999999997</v>
      </c>
      <c r="N195" s="52">
        <v>0.24599999999999997</v>
      </c>
      <c r="O195" s="52">
        <v>0.24599999999999997</v>
      </c>
      <c r="P195" s="52">
        <v>0.28699999999999998</v>
      </c>
      <c r="Q195" s="52">
        <v>0.28699999999999998</v>
      </c>
      <c r="R195" s="52">
        <v>0.28699999999999998</v>
      </c>
      <c r="S195" s="52">
        <v>0.28699999999999998</v>
      </c>
      <c r="T195" s="52">
        <v>0.28699999999999998</v>
      </c>
      <c r="U195" s="52">
        <v>0.28699999999999998</v>
      </c>
    </row>
    <row r="196" spans="1:21" ht="11" x14ac:dyDescent="0.15">
      <c r="A196" s="39" t="s">
        <v>323</v>
      </c>
      <c r="B196" s="39" t="s">
        <v>324</v>
      </c>
      <c r="C196" s="39" t="s">
        <v>864</v>
      </c>
      <c r="D196" s="39" t="s">
        <v>790</v>
      </c>
      <c r="E196" s="39" t="s">
        <v>832</v>
      </c>
      <c r="F196" s="39" t="s">
        <v>306</v>
      </c>
      <c r="G196" s="39"/>
      <c r="H196" s="39" t="s">
        <v>865</v>
      </c>
      <c r="I196" s="52">
        <f t="shared" si="4"/>
        <v>7.4999999999999991</v>
      </c>
      <c r="J196" s="52"/>
      <c r="K196" s="52"/>
      <c r="L196" s="52"/>
      <c r="M196" s="52">
        <v>0.74999999999999989</v>
      </c>
      <c r="N196" s="52">
        <v>0.74999999999999989</v>
      </c>
      <c r="O196" s="52">
        <v>0.74999999999999989</v>
      </c>
      <c r="P196" s="52">
        <v>0.87499999999999989</v>
      </c>
      <c r="Q196" s="52">
        <v>0.87499999999999989</v>
      </c>
      <c r="R196" s="52">
        <v>0.87499999999999989</v>
      </c>
      <c r="S196" s="52">
        <v>0.87499999999999989</v>
      </c>
      <c r="T196" s="52">
        <v>0.87499999999999989</v>
      </c>
      <c r="U196" s="52">
        <v>0.87499999999999989</v>
      </c>
    </row>
    <row r="197" spans="1:21" ht="11" x14ac:dyDescent="0.15">
      <c r="A197" s="39" t="s">
        <v>323</v>
      </c>
      <c r="B197" s="39" t="s">
        <v>324</v>
      </c>
      <c r="C197" s="39" t="s">
        <v>866</v>
      </c>
      <c r="D197" s="39" t="s">
        <v>409</v>
      </c>
      <c r="E197" s="39" t="s">
        <v>867</v>
      </c>
      <c r="F197" s="39" t="s">
        <v>333</v>
      </c>
      <c r="G197" s="39"/>
      <c r="H197" s="39" t="s">
        <v>868</v>
      </c>
      <c r="I197" s="52">
        <f t="shared" ref="I197:I260" si="5">SUM(J197:U197)</f>
        <v>7.8699999999999974</v>
      </c>
      <c r="J197" s="52"/>
      <c r="K197" s="52"/>
      <c r="L197" s="52"/>
      <c r="M197" s="52">
        <v>0.78699999999999992</v>
      </c>
      <c r="N197" s="52">
        <v>0.78699999999999992</v>
      </c>
      <c r="O197" s="52">
        <v>0.78699999999999992</v>
      </c>
      <c r="P197" s="52">
        <v>0.91816666666666658</v>
      </c>
      <c r="Q197" s="52">
        <v>0.91816666666666658</v>
      </c>
      <c r="R197" s="52">
        <v>0.91816666666666658</v>
      </c>
      <c r="S197" s="52">
        <v>0.91816666666666658</v>
      </c>
      <c r="T197" s="52">
        <v>0.91816666666666658</v>
      </c>
      <c r="U197" s="52">
        <v>0.91816666666666658</v>
      </c>
    </row>
    <row r="198" spans="1:21" ht="22" x14ac:dyDescent="0.15">
      <c r="A198" s="39" t="s">
        <v>323</v>
      </c>
      <c r="B198" s="39" t="s">
        <v>324</v>
      </c>
      <c r="C198" s="39" t="s">
        <v>869</v>
      </c>
      <c r="D198" s="39" t="s">
        <v>336</v>
      </c>
      <c r="E198" s="39" t="s">
        <v>870</v>
      </c>
      <c r="F198" s="39" t="s">
        <v>306</v>
      </c>
      <c r="G198" s="39"/>
      <c r="H198" s="39" t="s">
        <v>871</v>
      </c>
      <c r="I198" s="52">
        <f t="shared" si="5"/>
        <v>2.2799999999999998</v>
      </c>
      <c r="J198" s="52"/>
      <c r="K198" s="52"/>
      <c r="L198" s="52"/>
      <c r="M198" s="52">
        <v>0.22799999999999995</v>
      </c>
      <c r="N198" s="52">
        <v>0.22799999999999995</v>
      </c>
      <c r="O198" s="52">
        <v>0.22799999999999995</v>
      </c>
      <c r="P198" s="52">
        <v>0.26599999999999996</v>
      </c>
      <c r="Q198" s="52">
        <v>0.26599999999999996</v>
      </c>
      <c r="R198" s="52">
        <v>0.26599999999999996</v>
      </c>
      <c r="S198" s="52">
        <v>0.26599999999999996</v>
      </c>
      <c r="T198" s="52">
        <v>0.26599999999999996</v>
      </c>
      <c r="U198" s="52">
        <v>0.26599999999999996</v>
      </c>
    </row>
    <row r="199" spans="1:21" ht="22" x14ac:dyDescent="0.15">
      <c r="A199" s="39" t="s">
        <v>323</v>
      </c>
      <c r="B199" s="39" t="s">
        <v>324</v>
      </c>
      <c r="C199" s="39" t="s">
        <v>872</v>
      </c>
      <c r="D199" s="39" t="s">
        <v>336</v>
      </c>
      <c r="E199" s="39" t="s">
        <v>845</v>
      </c>
      <c r="F199" s="39" t="s">
        <v>333</v>
      </c>
      <c r="G199" s="39"/>
      <c r="H199" s="39" t="s">
        <v>873</v>
      </c>
      <c r="I199" s="52">
        <f t="shared" si="5"/>
        <v>1.7999999999999998</v>
      </c>
      <c r="J199" s="52"/>
      <c r="K199" s="52"/>
      <c r="L199" s="52"/>
      <c r="M199" s="52">
        <v>0.18</v>
      </c>
      <c r="N199" s="52">
        <v>0.18</v>
      </c>
      <c r="O199" s="52">
        <v>0.18</v>
      </c>
      <c r="P199" s="52">
        <v>0.21</v>
      </c>
      <c r="Q199" s="52">
        <v>0.21</v>
      </c>
      <c r="R199" s="52">
        <v>0.21</v>
      </c>
      <c r="S199" s="52">
        <v>0.21</v>
      </c>
      <c r="T199" s="52">
        <v>0.21</v>
      </c>
      <c r="U199" s="52">
        <v>0.21</v>
      </c>
    </row>
    <row r="200" spans="1:21" ht="22" x14ac:dyDescent="0.15">
      <c r="A200" s="39" t="s">
        <v>323</v>
      </c>
      <c r="B200" s="39" t="s">
        <v>324</v>
      </c>
      <c r="C200" s="39" t="s">
        <v>874</v>
      </c>
      <c r="D200" s="39" t="s">
        <v>336</v>
      </c>
      <c r="E200" s="39" t="s">
        <v>875</v>
      </c>
      <c r="F200" s="39" t="s">
        <v>333</v>
      </c>
      <c r="G200" s="39"/>
      <c r="H200" s="39" t="s">
        <v>876</v>
      </c>
      <c r="I200" s="52">
        <f t="shared" si="5"/>
        <v>0.76999999999999991</v>
      </c>
      <c r="J200" s="52"/>
      <c r="K200" s="52"/>
      <c r="L200" s="52"/>
      <c r="M200" s="52">
        <v>7.6999999999999999E-2</v>
      </c>
      <c r="N200" s="52">
        <v>7.6999999999999999E-2</v>
      </c>
      <c r="O200" s="52">
        <v>7.6999999999999999E-2</v>
      </c>
      <c r="P200" s="52">
        <v>8.9833333333333321E-2</v>
      </c>
      <c r="Q200" s="52">
        <v>8.9833333333333321E-2</v>
      </c>
      <c r="R200" s="52">
        <v>8.9833333333333321E-2</v>
      </c>
      <c r="S200" s="52">
        <v>8.9833333333333321E-2</v>
      </c>
      <c r="T200" s="52">
        <v>8.9833333333333321E-2</v>
      </c>
      <c r="U200" s="52">
        <v>8.9833333333333321E-2</v>
      </c>
    </row>
    <row r="201" spans="1:21" ht="11" x14ac:dyDescent="0.15">
      <c r="A201" s="39" t="s">
        <v>323</v>
      </c>
      <c r="B201" s="39" t="s">
        <v>324</v>
      </c>
      <c r="C201" s="39" t="s">
        <v>877</v>
      </c>
      <c r="D201" s="39" t="s">
        <v>336</v>
      </c>
      <c r="E201" s="39" t="s">
        <v>878</v>
      </c>
      <c r="F201" s="39" t="s">
        <v>333</v>
      </c>
      <c r="G201" s="39"/>
      <c r="H201" s="39" t="s">
        <v>879</v>
      </c>
      <c r="I201" s="52">
        <f t="shared" si="5"/>
        <v>4.3499999999999988</v>
      </c>
      <c r="J201" s="52"/>
      <c r="K201" s="52"/>
      <c r="L201" s="52"/>
      <c r="M201" s="52">
        <v>0.43499999999999994</v>
      </c>
      <c r="N201" s="52">
        <v>0.43499999999999994</v>
      </c>
      <c r="O201" s="52">
        <v>0.43499999999999994</v>
      </c>
      <c r="P201" s="52">
        <v>0.50749999999999995</v>
      </c>
      <c r="Q201" s="52">
        <v>0.50749999999999995</v>
      </c>
      <c r="R201" s="52">
        <v>0.50749999999999995</v>
      </c>
      <c r="S201" s="52">
        <v>0.50749999999999995</v>
      </c>
      <c r="T201" s="52">
        <v>0.50749999999999995</v>
      </c>
      <c r="U201" s="52">
        <v>0.50749999999999995</v>
      </c>
    </row>
    <row r="202" spans="1:21" ht="11" x14ac:dyDescent="0.15">
      <c r="A202" s="39" t="s">
        <v>323</v>
      </c>
      <c r="B202" s="39" t="s">
        <v>324</v>
      </c>
      <c r="C202" s="39" t="s">
        <v>880</v>
      </c>
      <c r="D202" s="39" t="s">
        <v>501</v>
      </c>
      <c r="E202" s="39" t="s">
        <v>746</v>
      </c>
      <c r="F202" s="39" t="s">
        <v>306</v>
      </c>
      <c r="G202" s="39"/>
      <c r="H202" s="39" t="s">
        <v>881</v>
      </c>
      <c r="I202" s="52">
        <f t="shared" si="5"/>
        <v>3.2699999999999996</v>
      </c>
      <c r="J202" s="52"/>
      <c r="K202" s="52"/>
      <c r="L202" s="52"/>
      <c r="M202" s="52">
        <v>0.32699999999999996</v>
      </c>
      <c r="N202" s="52">
        <v>0.32699999999999996</v>
      </c>
      <c r="O202" s="52">
        <v>0.32699999999999996</v>
      </c>
      <c r="P202" s="52">
        <v>0.38149999999999995</v>
      </c>
      <c r="Q202" s="52">
        <v>0.38149999999999995</v>
      </c>
      <c r="R202" s="52">
        <v>0.38149999999999995</v>
      </c>
      <c r="S202" s="52">
        <v>0.38149999999999995</v>
      </c>
      <c r="T202" s="52">
        <v>0.38149999999999995</v>
      </c>
      <c r="U202" s="52">
        <v>0.38149999999999995</v>
      </c>
    </row>
    <row r="203" spans="1:21" ht="11" x14ac:dyDescent="0.15">
      <c r="A203" s="39" t="s">
        <v>323</v>
      </c>
      <c r="B203" s="39" t="s">
        <v>324</v>
      </c>
      <c r="C203" s="39" t="s">
        <v>882</v>
      </c>
      <c r="D203" s="39" t="s">
        <v>336</v>
      </c>
      <c r="E203" s="39" t="s">
        <v>883</v>
      </c>
      <c r="F203" s="39" t="s">
        <v>306</v>
      </c>
      <c r="G203" s="39"/>
      <c r="H203" s="39" t="s">
        <v>884</v>
      </c>
      <c r="I203" s="52">
        <f t="shared" si="5"/>
        <v>1.7999999999999998</v>
      </c>
      <c r="J203" s="52"/>
      <c r="K203" s="52"/>
      <c r="L203" s="52"/>
      <c r="M203" s="52">
        <v>0.18</v>
      </c>
      <c r="N203" s="52">
        <v>0.18</v>
      </c>
      <c r="O203" s="52">
        <v>0.18</v>
      </c>
      <c r="P203" s="52">
        <v>0.21</v>
      </c>
      <c r="Q203" s="52">
        <v>0.21</v>
      </c>
      <c r="R203" s="52">
        <v>0.21</v>
      </c>
      <c r="S203" s="52">
        <v>0.21</v>
      </c>
      <c r="T203" s="52">
        <v>0.21</v>
      </c>
      <c r="U203" s="52">
        <v>0.21</v>
      </c>
    </row>
    <row r="204" spans="1:21" ht="11" x14ac:dyDescent="0.15">
      <c r="A204" s="39" t="s">
        <v>323</v>
      </c>
      <c r="B204" s="39" t="s">
        <v>324</v>
      </c>
      <c r="C204" s="39" t="s">
        <v>885</v>
      </c>
      <c r="D204" s="39" t="s">
        <v>790</v>
      </c>
      <c r="E204" s="39" t="s">
        <v>886</v>
      </c>
      <c r="F204" s="39" t="s">
        <v>333</v>
      </c>
      <c r="G204" s="39"/>
      <c r="H204" s="39" t="s">
        <v>887</v>
      </c>
      <c r="I204" s="52">
        <f t="shared" si="5"/>
        <v>2.1999999999999997</v>
      </c>
      <c r="J204" s="52"/>
      <c r="K204" s="52"/>
      <c r="L204" s="52"/>
      <c r="M204" s="52">
        <v>0.22</v>
      </c>
      <c r="N204" s="52">
        <v>0.22</v>
      </c>
      <c r="O204" s="52">
        <v>0.22</v>
      </c>
      <c r="P204" s="52">
        <v>0.25666666666666665</v>
      </c>
      <c r="Q204" s="52">
        <v>0.25666666666666665</v>
      </c>
      <c r="R204" s="52">
        <v>0.25666666666666665</v>
      </c>
      <c r="S204" s="52">
        <v>0.25666666666666665</v>
      </c>
      <c r="T204" s="52">
        <v>0.25666666666666665</v>
      </c>
      <c r="U204" s="52">
        <v>0.25666666666666665</v>
      </c>
    </row>
    <row r="205" spans="1:21" ht="11" x14ac:dyDescent="0.15">
      <c r="A205" s="39" t="s">
        <v>323</v>
      </c>
      <c r="B205" s="39" t="s">
        <v>324</v>
      </c>
      <c r="C205" s="39" t="s">
        <v>888</v>
      </c>
      <c r="D205" s="39" t="s">
        <v>336</v>
      </c>
      <c r="E205" s="39" t="s">
        <v>714</v>
      </c>
      <c r="F205" s="39" t="s">
        <v>333</v>
      </c>
      <c r="G205" s="39"/>
      <c r="H205" s="39" t="s">
        <v>889</v>
      </c>
      <c r="I205" s="52">
        <f t="shared" si="5"/>
        <v>2.7299999999999995</v>
      </c>
      <c r="J205" s="52"/>
      <c r="K205" s="52"/>
      <c r="L205" s="52"/>
      <c r="M205" s="52">
        <v>0.27299999999999996</v>
      </c>
      <c r="N205" s="52">
        <v>0.27299999999999996</v>
      </c>
      <c r="O205" s="52">
        <v>0.27299999999999996</v>
      </c>
      <c r="P205" s="52">
        <v>0.31849999999999995</v>
      </c>
      <c r="Q205" s="52">
        <v>0.31849999999999995</v>
      </c>
      <c r="R205" s="52">
        <v>0.31849999999999995</v>
      </c>
      <c r="S205" s="52">
        <v>0.31849999999999995</v>
      </c>
      <c r="T205" s="52">
        <v>0.31849999999999995</v>
      </c>
      <c r="U205" s="52">
        <v>0.31849999999999995</v>
      </c>
    </row>
    <row r="206" spans="1:21" ht="22" x14ac:dyDescent="0.15">
      <c r="A206" s="39" t="s">
        <v>323</v>
      </c>
      <c r="B206" s="39" t="s">
        <v>324</v>
      </c>
      <c r="C206" s="39" t="s">
        <v>890</v>
      </c>
      <c r="D206" s="39" t="s">
        <v>336</v>
      </c>
      <c r="E206" s="39" t="s">
        <v>714</v>
      </c>
      <c r="F206" s="39" t="s">
        <v>333</v>
      </c>
      <c r="G206" s="39"/>
      <c r="H206" s="39" t="s">
        <v>891</v>
      </c>
      <c r="I206" s="52">
        <f t="shared" si="5"/>
        <v>5.7</v>
      </c>
      <c r="J206" s="52"/>
      <c r="K206" s="52"/>
      <c r="L206" s="52"/>
      <c r="M206" s="52">
        <v>0.56999999999999995</v>
      </c>
      <c r="N206" s="52">
        <v>0.56999999999999995</v>
      </c>
      <c r="O206" s="52">
        <v>0.56999999999999995</v>
      </c>
      <c r="P206" s="52">
        <v>0.66499999999999992</v>
      </c>
      <c r="Q206" s="52">
        <v>0.66499999999999992</v>
      </c>
      <c r="R206" s="52">
        <v>0.66499999999999992</v>
      </c>
      <c r="S206" s="52">
        <v>0.66499999999999992</v>
      </c>
      <c r="T206" s="52">
        <v>0.66499999999999992</v>
      </c>
      <c r="U206" s="52">
        <v>0.66499999999999992</v>
      </c>
    </row>
    <row r="207" spans="1:21" ht="11" x14ac:dyDescent="0.15">
      <c r="A207" s="39" t="s">
        <v>323</v>
      </c>
      <c r="B207" s="39" t="s">
        <v>324</v>
      </c>
      <c r="C207" s="39" t="s">
        <v>892</v>
      </c>
      <c r="D207" s="39" t="s">
        <v>336</v>
      </c>
      <c r="E207" s="39" t="s">
        <v>883</v>
      </c>
      <c r="F207" s="39" t="s">
        <v>306</v>
      </c>
      <c r="G207" s="39"/>
      <c r="H207" s="39" t="s">
        <v>893</v>
      </c>
      <c r="I207" s="52">
        <f t="shared" si="5"/>
        <v>1.7999999999999998</v>
      </c>
      <c r="J207" s="52"/>
      <c r="K207" s="52"/>
      <c r="L207" s="52"/>
      <c r="M207" s="52">
        <v>0.18</v>
      </c>
      <c r="N207" s="52">
        <v>0.18</v>
      </c>
      <c r="O207" s="52">
        <v>0.18</v>
      </c>
      <c r="P207" s="52">
        <v>0.21</v>
      </c>
      <c r="Q207" s="52">
        <v>0.21</v>
      </c>
      <c r="R207" s="52">
        <v>0.21</v>
      </c>
      <c r="S207" s="52">
        <v>0.21</v>
      </c>
      <c r="T207" s="52">
        <v>0.21</v>
      </c>
      <c r="U207" s="52">
        <v>0.21</v>
      </c>
    </row>
    <row r="208" spans="1:21" ht="11" x14ac:dyDescent="0.15">
      <c r="A208" s="39" t="s">
        <v>323</v>
      </c>
      <c r="B208" s="39" t="s">
        <v>324</v>
      </c>
      <c r="C208" s="39" t="s">
        <v>894</v>
      </c>
      <c r="D208" s="39" t="s">
        <v>510</v>
      </c>
      <c r="E208" s="39" t="s">
        <v>895</v>
      </c>
      <c r="F208" s="39" t="s">
        <v>306</v>
      </c>
      <c r="G208" s="39"/>
      <c r="H208" s="39" t="s">
        <v>896</v>
      </c>
      <c r="I208" s="52">
        <f t="shared" si="5"/>
        <v>3.6999999999999997</v>
      </c>
      <c r="J208" s="52"/>
      <c r="K208" s="52"/>
      <c r="L208" s="52"/>
      <c r="M208" s="52">
        <v>0.37</v>
      </c>
      <c r="N208" s="52">
        <v>0.37</v>
      </c>
      <c r="O208" s="52">
        <v>0.37</v>
      </c>
      <c r="P208" s="52">
        <v>0.43166666666666664</v>
      </c>
      <c r="Q208" s="52">
        <v>0.43166666666666664</v>
      </c>
      <c r="R208" s="52">
        <v>0.43166666666666664</v>
      </c>
      <c r="S208" s="52">
        <v>0.43166666666666664</v>
      </c>
      <c r="T208" s="52">
        <v>0.43166666666666664</v>
      </c>
      <c r="U208" s="52">
        <v>0.43166666666666664</v>
      </c>
    </row>
    <row r="209" spans="1:21" ht="11" x14ac:dyDescent="0.15">
      <c r="A209" s="39" t="s">
        <v>323</v>
      </c>
      <c r="B209" s="39" t="s">
        <v>324</v>
      </c>
      <c r="C209" s="39" t="s">
        <v>897</v>
      </c>
      <c r="D209" s="39" t="s">
        <v>409</v>
      </c>
      <c r="E209" s="39" t="s">
        <v>898</v>
      </c>
      <c r="F209" s="39" t="s">
        <v>306</v>
      </c>
      <c r="G209" s="39"/>
      <c r="H209" s="39" t="s">
        <v>899</v>
      </c>
      <c r="I209" s="52">
        <f t="shared" si="5"/>
        <v>3.2099999999999991</v>
      </c>
      <c r="J209" s="52"/>
      <c r="K209" s="52"/>
      <c r="L209" s="52"/>
      <c r="M209" s="52">
        <v>0.32099999999999995</v>
      </c>
      <c r="N209" s="52">
        <v>0.32099999999999995</v>
      </c>
      <c r="O209" s="52">
        <v>0.32099999999999995</v>
      </c>
      <c r="P209" s="52">
        <v>0.37449999999999994</v>
      </c>
      <c r="Q209" s="52">
        <v>0.37449999999999994</v>
      </c>
      <c r="R209" s="52">
        <v>0.37449999999999994</v>
      </c>
      <c r="S209" s="52">
        <v>0.37449999999999994</v>
      </c>
      <c r="T209" s="52">
        <v>0.37449999999999994</v>
      </c>
      <c r="U209" s="52">
        <v>0.37449999999999994</v>
      </c>
    </row>
    <row r="210" spans="1:21" ht="22" x14ac:dyDescent="0.15">
      <c r="A210" s="39" t="s">
        <v>323</v>
      </c>
      <c r="B210" s="39" t="s">
        <v>324</v>
      </c>
      <c r="C210" s="39" t="s">
        <v>900</v>
      </c>
      <c r="D210" s="39" t="s">
        <v>409</v>
      </c>
      <c r="E210" s="39" t="s">
        <v>901</v>
      </c>
      <c r="F210" s="39" t="s">
        <v>306</v>
      </c>
      <c r="G210" s="39"/>
      <c r="H210" s="39" t="s">
        <v>902</v>
      </c>
      <c r="I210" s="52">
        <f t="shared" si="5"/>
        <v>4.42</v>
      </c>
      <c r="J210" s="52"/>
      <c r="K210" s="52"/>
      <c r="L210" s="52"/>
      <c r="M210" s="52">
        <v>0.44199999999999995</v>
      </c>
      <c r="N210" s="52">
        <v>0.44199999999999995</v>
      </c>
      <c r="O210" s="52">
        <v>0.44199999999999995</v>
      </c>
      <c r="P210" s="52">
        <v>0.51566666666666661</v>
      </c>
      <c r="Q210" s="52">
        <v>0.51566666666666661</v>
      </c>
      <c r="R210" s="52">
        <v>0.51566666666666661</v>
      </c>
      <c r="S210" s="52">
        <v>0.51566666666666661</v>
      </c>
      <c r="T210" s="52">
        <v>0.51566666666666661</v>
      </c>
      <c r="U210" s="52">
        <v>0.51566666666666661</v>
      </c>
    </row>
    <row r="211" spans="1:21" ht="11" x14ac:dyDescent="0.15">
      <c r="A211" s="39" t="s">
        <v>323</v>
      </c>
      <c r="B211" s="39" t="s">
        <v>324</v>
      </c>
      <c r="C211" s="39" t="s">
        <v>903</v>
      </c>
      <c r="D211" s="39" t="s">
        <v>336</v>
      </c>
      <c r="E211" s="39" t="s">
        <v>904</v>
      </c>
      <c r="F211" s="39" t="s">
        <v>306</v>
      </c>
      <c r="G211" s="39"/>
      <c r="H211" s="39" t="s">
        <v>905</v>
      </c>
      <c r="I211" s="52">
        <f t="shared" si="5"/>
        <v>4.0599999999999987</v>
      </c>
      <c r="J211" s="52"/>
      <c r="K211" s="52"/>
      <c r="L211" s="52"/>
      <c r="M211" s="52">
        <v>0.40599999999999992</v>
      </c>
      <c r="N211" s="52">
        <v>0.40599999999999992</v>
      </c>
      <c r="O211" s="52">
        <v>0.40599999999999992</v>
      </c>
      <c r="P211" s="52">
        <v>0.47366666666666657</v>
      </c>
      <c r="Q211" s="52">
        <v>0.47366666666666657</v>
      </c>
      <c r="R211" s="52">
        <v>0.47366666666666657</v>
      </c>
      <c r="S211" s="52">
        <v>0.47366666666666657</v>
      </c>
      <c r="T211" s="52">
        <v>0.47366666666666657</v>
      </c>
      <c r="U211" s="52">
        <v>0.47366666666666657</v>
      </c>
    </row>
    <row r="212" spans="1:21" ht="22" x14ac:dyDescent="0.15">
      <c r="A212" s="39" t="s">
        <v>323</v>
      </c>
      <c r="B212" s="39" t="s">
        <v>324</v>
      </c>
      <c r="C212" s="39" t="s">
        <v>906</v>
      </c>
      <c r="D212" s="39" t="s">
        <v>336</v>
      </c>
      <c r="E212" s="39" t="s">
        <v>907</v>
      </c>
      <c r="F212" s="39" t="s">
        <v>333</v>
      </c>
      <c r="G212" s="39"/>
      <c r="H212" s="39" t="s">
        <v>908</v>
      </c>
      <c r="I212" s="52">
        <f t="shared" si="5"/>
        <v>7.0699999999999994</v>
      </c>
      <c r="J212" s="52"/>
      <c r="K212" s="52"/>
      <c r="L212" s="52"/>
      <c r="M212" s="52">
        <v>0.70699999999999996</v>
      </c>
      <c r="N212" s="52">
        <v>0.70699999999999996</v>
      </c>
      <c r="O212" s="52">
        <v>0.70699999999999996</v>
      </c>
      <c r="P212" s="52">
        <v>0.82483333333333331</v>
      </c>
      <c r="Q212" s="52">
        <v>0.82483333333333331</v>
      </c>
      <c r="R212" s="52">
        <v>0.82483333333333331</v>
      </c>
      <c r="S212" s="52">
        <v>0.82483333333333331</v>
      </c>
      <c r="T212" s="52">
        <v>0.82483333333333331</v>
      </c>
      <c r="U212" s="52">
        <v>0.82483333333333331</v>
      </c>
    </row>
    <row r="213" spans="1:21" ht="11" x14ac:dyDescent="0.15">
      <c r="A213" s="39" t="s">
        <v>323</v>
      </c>
      <c r="B213" s="39" t="s">
        <v>324</v>
      </c>
      <c r="C213" s="39" t="s">
        <v>909</v>
      </c>
      <c r="D213" s="39" t="s">
        <v>356</v>
      </c>
      <c r="E213" s="39" t="s">
        <v>910</v>
      </c>
      <c r="F213" s="39" t="s">
        <v>333</v>
      </c>
      <c r="G213" s="39"/>
      <c r="H213" s="39" t="s">
        <v>911</v>
      </c>
      <c r="I213" s="52">
        <f t="shared" si="5"/>
        <v>2.3999999999999995</v>
      </c>
      <c r="J213" s="52"/>
      <c r="K213" s="52"/>
      <c r="L213" s="52"/>
      <c r="M213" s="52">
        <v>0.23999999999999996</v>
      </c>
      <c r="N213" s="52">
        <v>0.23999999999999996</v>
      </c>
      <c r="O213" s="52">
        <v>0.23999999999999996</v>
      </c>
      <c r="P213" s="52">
        <v>0.27999999999999997</v>
      </c>
      <c r="Q213" s="52">
        <v>0.27999999999999997</v>
      </c>
      <c r="R213" s="52">
        <v>0.27999999999999997</v>
      </c>
      <c r="S213" s="52">
        <v>0.27999999999999997</v>
      </c>
      <c r="T213" s="52">
        <v>0.27999999999999997</v>
      </c>
      <c r="U213" s="52">
        <v>0.27999999999999997</v>
      </c>
    </row>
    <row r="214" spans="1:21" ht="22" x14ac:dyDescent="0.15">
      <c r="A214" s="39" t="s">
        <v>323</v>
      </c>
      <c r="B214" s="39" t="s">
        <v>324</v>
      </c>
      <c r="C214" s="39" t="s">
        <v>912</v>
      </c>
      <c r="D214" s="39" t="s">
        <v>336</v>
      </c>
      <c r="E214" s="39" t="s">
        <v>870</v>
      </c>
      <c r="F214" s="39" t="s">
        <v>306</v>
      </c>
      <c r="G214" s="39"/>
      <c r="H214" s="39" t="s">
        <v>913</v>
      </c>
      <c r="I214" s="52">
        <f t="shared" si="5"/>
        <v>2.1499999999999995</v>
      </c>
      <c r="J214" s="52"/>
      <c r="K214" s="52"/>
      <c r="L214" s="52"/>
      <c r="M214" s="52">
        <v>0.21499999999999997</v>
      </c>
      <c r="N214" s="52">
        <v>0.21499999999999997</v>
      </c>
      <c r="O214" s="52">
        <v>0.21499999999999997</v>
      </c>
      <c r="P214" s="52">
        <v>0.2508333333333333</v>
      </c>
      <c r="Q214" s="52">
        <v>0.2508333333333333</v>
      </c>
      <c r="R214" s="52">
        <v>0.2508333333333333</v>
      </c>
      <c r="S214" s="52">
        <v>0.2508333333333333</v>
      </c>
      <c r="T214" s="52">
        <v>0.2508333333333333</v>
      </c>
      <c r="U214" s="52">
        <v>0.2508333333333333</v>
      </c>
    </row>
    <row r="215" spans="1:21" ht="22" x14ac:dyDescent="0.15">
      <c r="A215" s="39" t="s">
        <v>323</v>
      </c>
      <c r="B215" s="39" t="s">
        <v>324</v>
      </c>
      <c r="C215" s="39" t="s">
        <v>914</v>
      </c>
      <c r="D215" s="39" t="s">
        <v>510</v>
      </c>
      <c r="E215" s="39" t="s">
        <v>915</v>
      </c>
      <c r="F215" s="39" t="s">
        <v>333</v>
      </c>
      <c r="G215" s="39"/>
      <c r="H215" s="39" t="s">
        <v>916</v>
      </c>
      <c r="I215" s="52">
        <f t="shared" si="5"/>
        <v>2</v>
      </c>
      <c r="J215" s="52"/>
      <c r="K215" s="52"/>
      <c r="L215" s="52"/>
      <c r="M215" s="52">
        <v>0.19999999999999998</v>
      </c>
      <c r="N215" s="52">
        <v>0.19999999999999998</v>
      </c>
      <c r="O215" s="52">
        <v>0.19999999999999998</v>
      </c>
      <c r="P215" s="52">
        <v>0.23333333333333331</v>
      </c>
      <c r="Q215" s="52">
        <v>0.23333333333333331</v>
      </c>
      <c r="R215" s="52">
        <v>0.23333333333333331</v>
      </c>
      <c r="S215" s="52">
        <v>0.23333333333333331</v>
      </c>
      <c r="T215" s="52">
        <v>0.23333333333333331</v>
      </c>
      <c r="U215" s="52">
        <v>0.23333333333333331</v>
      </c>
    </row>
    <row r="216" spans="1:21" ht="22" x14ac:dyDescent="0.15">
      <c r="A216" s="39" t="s">
        <v>323</v>
      </c>
      <c r="B216" s="39" t="s">
        <v>324</v>
      </c>
      <c r="C216" s="39" t="s">
        <v>917</v>
      </c>
      <c r="D216" s="39" t="s">
        <v>336</v>
      </c>
      <c r="E216" s="39" t="s">
        <v>875</v>
      </c>
      <c r="F216" s="39" t="s">
        <v>333</v>
      </c>
      <c r="G216" s="39"/>
      <c r="H216" s="39" t="s">
        <v>918</v>
      </c>
      <c r="I216" s="52">
        <f t="shared" si="5"/>
        <v>0.31999999999999995</v>
      </c>
      <c r="J216" s="52"/>
      <c r="K216" s="52"/>
      <c r="L216" s="52"/>
      <c r="M216" s="52">
        <v>3.2000000000000001E-2</v>
      </c>
      <c r="N216" s="52">
        <v>3.2000000000000001E-2</v>
      </c>
      <c r="O216" s="52">
        <v>3.2000000000000001E-2</v>
      </c>
      <c r="P216" s="52">
        <v>3.7333333333333329E-2</v>
      </c>
      <c r="Q216" s="52">
        <v>3.7333333333333329E-2</v>
      </c>
      <c r="R216" s="52">
        <v>3.7333333333333329E-2</v>
      </c>
      <c r="S216" s="52">
        <v>3.7333333333333329E-2</v>
      </c>
      <c r="T216" s="52">
        <v>3.7333333333333329E-2</v>
      </c>
      <c r="U216" s="52">
        <v>3.7333333333333329E-2</v>
      </c>
    </row>
    <row r="217" spans="1:21" ht="11" x14ac:dyDescent="0.15">
      <c r="A217" s="39" t="s">
        <v>323</v>
      </c>
      <c r="B217" s="39" t="s">
        <v>324</v>
      </c>
      <c r="C217" s="39" t="s">
        <v>919</v>
      </c>
      <c r="D217" s="39" t="s">
        <v>790</v>
      </c>
      <c r="E217" s="39" t="s">
        <v>832</v>
      </c>
      <c r="F217" s="39" t="s">
        <v>306</v>
      </c>
      <c r="G217" s="39"/>
      <c r="H217" s="39" t="s">
        <v>920</v>
      </c>
      <c r="I217" s="52">
        <f t="shared" si="5"/>
        <v>7.42</v>
      </c>
      <c r="J217" s="52"/>
      <c r="K217" s="52"/>
      <c r="L217" s="52"/>
      <c r="M217" s="52">
        <v>0.74199999999999988</v>
      </c>
      <c r="N217" s="52">
        <v>0.74199999999999988</v>
      </c>
      <c r="O217" s="52">
        <v>0.74199999999999988</v>
      </c>
      <c r="P217" s="52">
        <v>0.86566666666666658</v>
      </c>
      <c r="Q217" s="52">
        <v>0.86566666666666658</v>
      </c>
      <c r="R217" s="52">
        <v>0.86566666666666658</v>
      </c>
      <c r="S217" s="52">
        <v>0.86566666666666658</v>
      </c>
      <c r="T217" s="52">
        <v>0.86566666666666658</v>
      </c>
      <c r="U217" s="52">
        <v>0.86566666666666658</v>
      </c>
    </row>
    <row r="218" spans="1:21" ht="22" x14ac:dyDescent="0.15">
      <c r="A218" s="39" t="s">
        <v>323</v>
      </c>
      <c r="B218" s="39" t="s">
        <v>324</v>
      </c>
      <c r="C218" s="39" t="s">
        <v>921</v>
      </c>
      <c r="D218" s="39" t="s">
        <v>336</v>
      </c>
      <c r="E218" s="39" t="s">
        <v>875</v>
      </c>
      <c r="F218" s="39" t="s">
        <v>333</v>
      </c>
      <c r="G218" s="39"/>
      <c r="H218" s="39" t="s">
        <v>922</v>
      </c>
      <c r="I218" s="52">
        <f t="shared" si="5"/>
        <v>0.65999999999999992</v>
      </c>
      <c r="J218" s="52"/>
      <c r="K218" s="52"/>
      <c r="L218" s="52"/>
      <c r="M218" s="52">
        <v>6.6000000000000003E-2</v>
      </c>
      <c r="N218" s="52">
        <v>6.6000000000000003E-2</v>
      </c>
      <c r="O218" s="52">
        <v>6.6000000000000003E-2</v>
      </c>
      <c r="P218" s="52">
        <v>7.6999999999999999E-2</v>
      </c>
      <c r="Q218" s="52">
        <v>7.6999999999999999E-2</v>
      </c>
      <c r="R218" s="52">
        <v>7.6999999999999999E-2</v>
      </c>
      <c r="S218" s="52">
        <v>7.6999999999999999E-2</v>
      </c>
      <c r="T218" s="52">
        <v>7.6999999999999999E-2</v>
      </c>
      <c r="U218" s="52">
        <v>7.6999999999999999E-2</v>
      </c>
    </row>
    <row r="219" spans="1:21" ht="22" x14ac:dyDescent="0.15">
      <c r="A219" s="39" t="s">
        <v>323</v>
      </c>
      <c r="B219" s="39" t="s">
        <v>324</v>
      </c>
      <c r="C219" s="39" t="s">
        <v>923</v>
      </c>
      <c r="D219" s="39" t="s">
        <v>336</v>
      </c>
      <c r="E219" s="39" t="s">
        <v>870</v>
      </c>
      <c r="F219" s="39" t="s">
        <v>306</v>
      </c>
      <c r="G219" s="39"/>
      <c r="H219" s="39" t="s">
        <v>924</v>
      </c>
      <c r="I219" s="52">
        <f t="shared" si="5"/>
        <v>1</v>
      </c>
      <c r="J219" s="52"/>
      <c r="K219" s="52"/>
      <c r="L219" s="52"/>
      <c r="M219" s="52">
        <v>9.9999999999999992E-2</v>
      </c>
      <c r="N219" s="52">
        <v>9.9999999999999992E-2</v>
      </c>
      <c r="O219" s="52">
        <v>9.9999999999999992E-2</v>
      </c>
      <c r="P219" s="52">
        <v>0.11666666666666665</v>
      </c>
      <c r="Q219" s="52">
        <v>0.11666666666666665</v>
      </c>
      <c r="R219" s="52">
        <v>0.11666666666666665</v>
      </c>
      <c r="S219" s="52">
        <v>0.11666666666666665</v>
      </c>
      <c r="T219" s="52">
        <v>0.11666666666666665</v>
      </c>
      <c r="U219" s="52">
        <v>0.11666666666666665</v>
      </c>
    </row>
    <row r="220" spans="1:21" ht="11" x14ac:dyDescent="0.15">
      <c r="A220" s="39" t="s">
        <v>323</v>
      </c>
      <c r="B220" s="39" t="s">
        <v>324</v>
      </c>
      <c r="C220" s="39" t="s">
        <v>925</v>
      </c>
      <c r="D220" s="39" t="s">
        <v>501</v>
      </c>
      <c r="E220" s="39" t="s">
        <v>926</v>
      </c>
      <c r="F220" s="39" t="s">
        <v>333</v>
      </c>
      <c r="G220" s="39"/>
      <c r="H220" s="39" t="s">
        <v>927</v>
      </c>
      <c r="I220" s="52">
        <f t="shared" si="5"/>
        <v>2.04</v>
      </c>
      <c r="J220" s="52"/>
      <c r="K220" s="52"/>
      <c r="L220" s="52"/>
      <c r="M220" s="52">
        <v>0.20399999999999999</v>
      </c>
      <c r="N220" s="52">
        <v>0.20399999999999999</v>
      </c>
      <c r="O220" s="52">
        <v>0.20399999999999999</v>
      </c>
      <c r="P220" s="52">
        <v>0.23799999999999999</v>
      </c>
      <c r="Q220" s="52">
        <v>0.23799999999999999</v>
      </c>
      <c r="R220" s="52">
        <v>0.23799999999999999</v>
      </c>
      <c r="S220" s="52">
        <v>0.23799999999999999</v>
      </c>
      <c r="T220" s="52">
        <v>0.23799999999999999</v>
      </c>
      <c r="U220" s="52">
        <v>0.23799999999999999</v>
      </c>
    </row>
    <row r="221" spans="1:21" ht="11" x14ac:dyDescent="0.15">
      <c r="A221" s="39" t="s">
        <v>323</v>
      </c>
      <c r="B221" s="39" t="s">
        <v>324</v>
      </c>
      <c r="C221" s="39" t="s">
        <v>928</v>
      </c>
      <c r="D221" s="39" t="s">
        <v>501</v>
      </c>
      <c r="E221" s="39" t="s">
        <v>929</v>
      </c>
      <c r="F221" s="39" t="s">
        <v>306</v>
      </c>
      <c r="G221" s="39"/>
      <c r="H221" s="39" t="s">
        <v>930</v>
      </c>
      <c r="I221" s="52">
        <f t="shared" si="5"/>
        <v>6.7699999999999987</v>
      </c>
      <c r="J221" s="52"/>
      <c r="K221" s="52"/>
      <c r="L221" s="52"/>
      <c r="M221" s="52">
        <v>0.67699999999999994</v>
      </c>
      <c r="N221" s="52">
        <v>0.67699999999999994</v>
      </c>
      <c r="O221" s="52">
        <v>0.67699999999999994</v>
      </c>
      <c r="P221" s="52">
        <v>0.78983333333333317</v>
      </c>
      <c r="Q221" s="52">
        <v>0.78983333333333317</v>
      </c>
      <c r="R221" s="52">
        <v>0.78983333333333317</v>
      </c>
      <c r="S221" s="52">
        <v>0.78983333333333317</v>
      </c>
      <c r="T221" s="52">
        <v>0.78983333333333317</v>
      </c>
      <c r="U221" s="52">
        <v>0.78983333333333317</v>
      </c>
    </row>
    <row r="222" spans="1:21" ht="22" x14ac:dyDescent="0.15">
      <c r="A222" s="39" t="s">
        <v>323</v>
      </c>
      <c r="B222" s="39" t="s">
        <v>324</v>
      </c>
      <c r="C222" s="39" t="s">
        <v>931</v>
      </c>
      <c r="D222" s="39" t="s">
        <v>794</v>
      </c>
      <c r="E222" s="39" t="s">
        <v>932</v>
      </c>
      <c r="F222" s="39" t="s">
        <v>333</v>
      </c>
      <c r="G222" s="39"/>
      <c r="H222" s="39" t="s">
        <v>933</v>
      </c>
      <c r="I222" s="52">
        <f t="shared" si="5"/>
        <v>0.7799999999999998</v>
      </c>
      <c r="J222" s="52"/>
      <c r="K222" s="52"/>
      <c r="L222" s="52"/>
      <c r="M222" s="52">
        <v>7.8E-2</v>
      </c>
      <c r="N222" s="52">
        <v>7.8E-2</v>
      </c>
      <c r="O222" s="52">
        <v>7.8E-2</v>
      </c>
      <c r="P222" s="52">
        <v>9.0999999999999998E-2</v>
      </c>
      <c r="Q222" s="52">
        <v>9.0999999999999998E-2</v>
      </c>
      <c r="R222" s="52">
        <v>9.0999999999999998E-2</v>
      </c>
      <c r="S222" s="52">
        <v>9.0999999999999998E-2</v>
      </c>
      <c r="T222" s="52">
        <v>9.0999999999999998E-2</v>
      </c>
      <c r="U222" s="52">
        <v>9.0999999999999998E-2</v>
      </c>
    </row>
    <row r="223" spans="1:21" ht="11" x14ac:dyDescent="0.15">
      <c r="A223" s="39" t="s">
        <v>323</v>
      </c>
      <c r="B223" s="39" t="s">
        <v>324</v>
      </c>
      <c r="C223" s="39" t="s">
        <v>934</v>
      </c>
      <c r="D223" s="39" t="s">
        <v>409</v>
      </c>
      <c r="E223" s="39" t="s">
        <v>505</v>
      </c>
      <c r="F223" s="39" t="s">
        <v>333</v>
      </c>
      <c r="G223" s="39"/>
      <c r="H223" s="39" t="s">
        <v>935</v>
      </c>
      <c r="I223" s="52">
        <f t="shared" si="5"/>
        <v>7.5599999999999978</v>
      </c>
      <c r="J223" s="52"/>
      <c r="K223" s="52"/>
      <c r="L223" s="52"/>
      <c r="M223" s="52">
        <v>0.75599999999999989</v>
      </c>
      <c r="N223" s="52">
        <v>0.75599999999999989</v>
      </c>
      <c r="O223" s="52">
        <v>0.75599999999999989</v>
      </c>
      <c r="P223" s="52">
        <v>0.8819999999999999</v>
      </c>
      <c r="Q223" s="52">
        <v>0.8819999999999999</v>
      </c>
      <c r="R223" s="52">
        <v>0.8819999999999999</v>
      </c>
      <c r="S223" s="52">
        <v>0.8819999999999999</v>
      </c>
      <c r="T223" s="52">
        <v>0.8819999999999999</v>
      </c>
      <c r="U223" s="52">
        <v>0.8819999999999999</v>
      </c>
    </row>
    <row r="224" spans="1:21" ht="11" x14ac:dyDescent="0.15">
      <c r="A224" s="39" t="s">
        <v>323</v>
      </c>
      <c r="B224" s="39" t="s">
        <v>324</v>
      </c>
      <c r="C224" s="39" t="s">
        <v>936</v>
      </c>
      <c r="D224" s="39" t="s">
        <v>501</v>
      </c>
      <c r="E224" s="39" t="s">
        <v>766</v>
      </c>
      <c r="F224" s="39" t="s">
        <v>333</v>
      </c>
      <c r="G224" s="39"/>
      <c r="H224" s="39" t="s">
        <v>937</v>
      </c>
      <c r="I224" s="52">
        <f t="shared" si="5"/>
        <v>1.43</v>
      </c>
      <c r="J224" s="52"/>
      <c r="K224" s="52"/>
      <c r="L224" s="52"/>
      <c r="M224" s="52">
        <v>0.14299999999999999</v>
      </c>
      <c r="N224" s="52">
        <v>0.14299999999999999</v>
      </c>
      <c r="O224" s="52">
        <v>0.14299999999999999</v>
      </c>
      <c r="P224" s="52">
        <v>0.16683333333333331</v>
      </c>
      <c r="Q224" s="52">
        <v>0.16683333333333331</v>
      </c>
      <c r="R224" s="52">
        <v>0.16683333333333331</v>
      </c>
      <c r="S224" s="52">
        <v>0.16683333333333331</v>
      </c>
      <c r="T224" s="52">
        <v>0.16683333333333331</v>
      </c>
      <c r="U224" s="52">
        <v>0.16683333333333331</v>
      </c>
    </row>
    <row r="225" spans="1:21" ht="11" x14ac:dyDescent="0.15">
      <c r="A225" s="39" t="s">
        <v>323</v>
      </c>
      <c r="B225" s="39" t="s">
        <v>324</v>
      </c>
      <c r="C225" s="39" t="s">
        <v>938</v>
      </c>
      <c r="D225" s="39" t="s">
        <v>356</v>
      </c>
      <c r="E225" s="39" t="s">
        <v>856</v>
      </c>
      <c r="F225" s="39" t="s">
        <v>306</v>
      </c>
      <c r="G225" s="39"/>
      <c r="H225" s="39" t="s">
        <v>939</v>
      </c>
      <c r="I225" s="52">
        <f t="shared" si="5"/>
        <v>2</v>
      </c>
      <c r="J225" s="52"/>
      <c r="K225" s="52"/>
      <c r="L225" s="52"/>
      <c r="M225" s="52">
        <v>0.19999999999999998</v>
      </c>
      <c r="N225" s="52">
        <v>0.19999999999999998</v>
      </c>
      <c r="O225" s="52">
        <v>0.19999999999999998</v>
      </c>
      <c r="P225" s="52">
        <v>0.23333333333333331</v>
      </c>
      <c r="Q225" s="52">
        <v>0.23333333333333331</v>
      </c>
      <c r="R225" s="52">
        <v>0.23333333333333331</v>
      </c>
      <c r="S225" s="52">
        <v>0.23333333333333331</v>
      </c>
      <c r="T225" s="52">
        <v>0.23333333333333331</v>
      </c>
      <c r="U225" s="52">
        <v>0.23333333333333331</v>
      </c>
    </row>
    <row r="226" spans="1:21" ht="11" x14ac:dyDescent="0.15">
      <c r="A226" s="39" t="s">
        <v>323</v>
      </c>
      <c r="B226" s="39" t="s">
        <v>324</v>
      </c>
      <c r="C226" s="39" t="s">
        <v>940</v>
      </c>
      <c r="D226" s="39" t="s">
        <v>501</v>
      </c>
      <c r="E226" s="39" t="s">
        <v>926</v>
      </c>
      <c r="F226" s="39" t="s">
        <v>333</v>
      </c>
      <c r="G226" s="39"/>
      <c r="H226" s="39" t="s">
        <v>941</v>
      </c>
      <c r="I226" s="52">
        <f t="shared" si="5"/>
        <v>1.8800000000000001</v>
      </c>
      <c r="J226" s="52"/>
      <c r="K226" s="52"/>
      <c r="L226" s="52"/>
      <c r="M226" s="52">
        <v>0.18799999999999997</v>
      </c>
      <c r="N226" s="52">
        <v>0.18799999999999997</v>
      </c>
      <c r="O226" s="52">
        <v>0.18799999999999997</v>
      </c>
      <c r="P226" s="52">
        <v>0.2193333333333333</v>
      </c>
      <c r="Q226" s="52">
        <v>0.2193333333333333</v>
      </c>
      <c r="R226" s="52">
        <v>0.2193333333333333</v>
      </c>
      <c r="S226" s="52">
        <v>0.2193333333333333</v>
      </c>
      <c r="T226" s="52">
        <v>0.2193333333333333</v>
      </c>
      <c r="U226" s="52">
        <v>0.2193333333333333</v>
      </c>
    </row>
    <row r="227" spans="1:21" ht="11" x14ac:dyDescent="0.15">
      <c r="A227" s="39" t="s">
        <v>323</v>
      </c>
      <c r="B227" s="39" t="s">
        <v>324</v>
      </c>
      <c r="C227" s="39" t="s">
        <v>942</v>
      </c>
      <c r="D227" s="39" t="s">
        <v>501</v>
      </c>
      <c r="E227" s="39" t="s">
        <v>943</v>
      </c>
      <c r="F227" s="39" t="s">
        <v>333</v>
      </c>
      <c r="G227" s="39"/>
      <c r="H227" s="39" t="s">
        <v>944</v>
      </c>
      <c r="I227" s="52">
        <f t="shared" si="5"/>
        <v>4</v>
      </c>
      <c r="J227" s="52"/>
      <c r="K227" s="52"/>
      <c r="L227" s="52"/>
      <c r="M227" s="52">
        <v>0.39999999999999997</v>
      </c>
      <c r="N227" s="52">
        <v>0.39999999999999997</v>
      </c>
      <c r="O227" s="52">
        <v>0.39999999999999997</v>
      </c>
      <c r="P227" s="52">
        <v>0.46666666666666662</v>
      </c>
      <c r="Q227" s="52">
        <v>0.46666666666666662</v>
      </c>
      <c r="R227" s="52">
        <v>0.46666666666666662</v>
      </c>
      <c r="S227" s="52">
        <v>0.46666666666666662</v>
      </c>
      <c r="T227" s="52">
        <v>0.46666666666666662</v>
      </c>
      <c r="U227" s="52">
        <v>0.46666666666666662</v>
      </c>
    </row>
    <row r="228" spans="1:21" ht="11" x14ac:dyDescent="0.15">
      <c r="A228" s="39" t="s">
        <v>323</v>
      </c>
      <c r="B228" s="39" t="s">
        <v>324</v>
      </c>
      <c r="C228" s="39" t="s">
        <v>945</v>
      </c>
      <c r="D228" s="39" t="s">
        <v>501</v>
      </c>
      <c r="E228" s="39" t="s">
        <v>946</v>
      </c>
      <c r="F228" s="39" t="s">
        <v>333</v>
      </c>
      <c r="G228" s="39"/>
      <c r="H228" s="39" t="s">
        <v>947</v>
      </c>
      <c r="I228" s="52">
        <f t="shared" si="5"/>
        <v>0.7799999999999998</v>
      </c>
      <c r="J228" s="52"/>
      <c r="K228" s="52"/>
      <c r="L228" s="52"/>
      <c r="M228" s="52">
        <v>7.8E-2</v>
      </c>
      <c r="N228" s="52">
        <v>7.8E-2</v>
      </c>
      <c r="O228" s="52">
        <v>7.8E-2</v>
      </c>
      <c r="P228" s="52">
        <v>9.0999999999999998E-2</v>
      </c>
      <c r="Q228" s="52">
        <v>9.0999999999999998E-2</v>
      </c>
      <c r="R228" s="52">
        <v>9.0999999999999998E-2</v>
      </c>
      <c r="S228" s="52">
        <v>9.0999999999999998E-2</v>
      </c>
      <c r="T228" s="52">
        <v>9.0999999999999998E-2</v>
      </c>
      <c r="U228" s="52">
        <v>9.0999999999999998E-2</v>
      </c>
    </row>
    <row r="229" spans="1:21" ht="11" x14ac:dyDescent="0.15">
      <c r="A229" s="39" t="s">
        <v>323</v>
      </c>
      <c r="B229" s="39" t="s">
        <v>324</v>
      </c>
      <c r="C229" s="39" t="s">
        <v>948</v>
      </c>
      <c r="D229" s="39" t="s">
        <v>510</v>
      </c>
      <c r="E229" s="39" t="s">
        <v>949</v>
      </c>
      <c r="F229" s="39" t="s">
        <v>306</v>
      </c>
      <c r="G229" s="39"/>
      <c r="H229" s="39" t="s">
        <v>950</v>
      </c>
      <c r="I229" s="52">
        <f t="shared" si="5"/>
        <v>2.12</v>
      </c>
      <c r="J229" s="52"/>
      <c r="K229" s="52"/>
      <c r="L229" s="52"/>
      <c r="M229" s="52">
        <v>0.21199999999999999</v>
      </c>
      <c r="N229" s="52">
        <v>0.21199999999999999</v>
      </c>
      <c r="O229" s="52">
        <v>0.21199999999999999</v>
      </c>
      <c r="P229" s="52">
        <v>0.24733333333333332</v>
      </c>
      <c r="Q229" s="52">
        <v>0.24733333333333332</v>
      </c>
      <c r="R229" s="52">
        <v>0.24733333333333332</v>
      </c>
      <c r="S229" s="52">
        <v>0.24733333333333332</v>
      </c>
      <c r="T229" s="52">
        <v>0.24733333333333332</v>
      </c>
      <c r="U229" s="52">
        <v>0.24733333333333332</v>
      </c>
    </row>
    <row r="230" spans="1:21" ht="22" x14ac:dyDescent="0.15">
      <c r="A230" s="39" t="s">
        <v>323</v>
      </c>
      <c r="B230" s="39" t="s">
        <v>324</v>
      </c>
      <c r="C230" s="39" t="s">
        <v>951</v>
      </c>
      <c r="D230" s="39" t="s">
        <v>409</v>
      </c>
      <c r="E230" s="39" t="s">
        <v>952</v>
      </c>
      <c r="F230" s="39" t="s">
        <v>306</v>
      </c>
      <c r="G230" s="39"/>
      <c r="H230" s="39" t="s">
        <v>953</v>
      </c>
      <c r="I230" s="52">
        <f t="shared" si="5"/>
        <v>2.7899999999999996</v>
      </c>
      <c r="J230" s="52"/>
      <c r="K230" s="52"/>
      <c r="L230" s="52"/>
      <c r="M230" s="52">
        <v>0.27899999999999997</v>
      </c>
      <c r="N230" s="52">
        <v>0.27899999999999997</v>
      </c>
      <c r="O230" s="52">
        <v>0.27899999999999997</v>
      </c>
      <c r="P230" s="52">
        <v>0.32549999999999996</v>
      </c>
      <c r="Q230" s="52">
        <v>0.32549999999999996</v>
      </c>
      <c r="R230" s="52">
        <v>0.32549999999999996</v>
      </c>
      <c r="S230" s="52">
        <v>0.32549999999999996</v>
      </c>
      <c r="T230" s="52">
        <v>0.32549999999999996</v>
      </c>
      <c r="U230" s="52">
        <v>0.32549999999999996</v>
      </c>
    </row>
    <row r="231" spans="1:21" ht="11" x14ac:dyDescent="0.15">
      <c r="A231" s="39" t="s">
        <v>323</v>
      </c>
      <c r="B231" s="39" t="s">
        <v>324</v>
      </c>
      <c r="C231" s="39" t="s">
        <v>954</v>
      </c>
      <c r="D231" s="39" t="s">
        <v>336</v>
      </c>
      <c r="E231" s="39" t="s">
        <v>955</v>
      </c>
      <c r="F231" s="39" t="s">
        <v>306</v>
      </c>
      <c r="G231" s="39"/>
      <c r="H231" s="39" t="s">
        <v>956</v>
      </c>
      <c r="I231" s="52">
        <f t="shared" si="5"/>
        <v>1</v>
      </c>
      <c r="J231" s="52"/>
      <c r="K231" s="52"/>
      <c r="L231" s="52"/>
      <c r="M231" s="52">
        <v>9.9999999999999992E-2</v>
      </c>
      <c r="N231" s="52">
        <v>9.9999999999999992E-2</v>
      </c>
      <c r="O231" s="52">
        <v>9.9999999999999992E-2</v>
      </c>
      <c r="P231" s="52">
        <v>0.11666666666666665</v>
      </c>
      <c r="Q231" s="52">
        <v>0.11666666666666665</v>
      </c>
      <c r="R231" s="52">
        <v>0.11666666666666665</v>
      </c>
      <c r="S231" s="52">
        <v>0.11666666666666665</v>
      </c>
      <c r="T231" s="52">
        <v>0.11666666666666665</v>
      </c>
      <c r="U231" s="52">
        <v>0.11666666666666665</v>
      </c>
    </row>
    <row r="232" spans="1:21" ht="11" x14ac:dyDescent="0.15">
      <c r="A232" s="39" t="s">
        <v>323</v>
      </c>
      <c r="B232" s="39" t="s">
        <v>324</v>
      </c>
      <c r="C232" s="39" t="s">
        <v>957</v>
      </c>
      <c r="D232" s="39" t="s">
        <v>409</v>
      </c>
      <c r="E232" s="39" t="s">
        <v>958</v>
      </c>
      <c r="F232" s="39" t="s">
        <v>333</v>
      </c>
      <c r="G232" s="39"/>
      <c r="H232" s="39" t="s">
        <v>959</v>
      </c>
      <c r="I232" s="52">
        <f t="shared" si="5"/>
        <v>7.7199999999999971</v>
      </c>
      <c r="J232" s="52"/>
      <c r="K232" s="52"/>
      <c r="L232" s="52"/>
      <c r="M232" s="52">
        <v>0.77199999999999991</v>
      </c>
      <c r="N232" s="52">
        <v>0.77199999999999991</v>
      </c>
      <c r="O232" s="52">
        <v>0.77199999999999991</v>
      </c>
      <c r="P232" s="52">
        <v>0.9006666666666665</v>
      </c>
      <c r="Q232" s="52">
        <v>0.9006666666666665</v>
      </c>
      <c r="R232" s="52">
        <v>0.9006666666666665</v>
      </c>
      <c r="S232" s="52">
        <v>0.9006666666666665</v>
      </c>
      <c r="T232" s="52">
        <v>0.9006666666666665</v>
      </c>
      <c r="U232" s="52">
        <v>0.9006666666666665</v>
      </c>
    </row>
    <row r="233" spans="1:21" ht="11" x14ac:dyDescent="0.15">
      <c r="A233" s="39" t="s">
        <v>323</v>
      </c>
      <c r="B233" s="39" t="s">
        <v>324</v>
      </c>
      <c r="C233" s="39" t="s">
        <v>960</v>
      </c>
      <c r="D233" s="39" t="s">
        <v>336</v>
      </c>
      <c r="E233" s="39" t="s">
        <v>955</v>
      </c>
      <c r="F233" s="39" t="s">
        <v>306</v>
      </c>
      <c r="G233" s="39"/>
      <c r="H233" s="39" t="s">
        <v>961</v>
      </c>
      <c r="I233" s="52">
        <f t="shared" si="5"/>
        <v>2.3500000000000005</v>
      </c>
      <c r="J233" s="52"/>
      <c r="K233" s="52"/>
      <c r="L233" s="52"/>
      <c r="M233" s="52">
        <v>0.23499999999999999</v>
      </c>
      <c r="N233" s="52">
        <v>0.23499999999999999</v>
      </c>
      <c r="O233" s="52">
        <v>0.23499999999999999</v>
      </c>
      <c r="P233" s="52">
        <v>0.27416666666666667</v>
      </c>
      <c r="Q233" s="52">
        <v>0.27416666666666667</v>
      </c>
      <c r="R233" s="52">
        <v>0.27416666666666667</v>
      </c>
      <c r="S233" s="52">
        <v>0.27416666666666667</v>
      </c>
      <c r="T233" s="52">
        <v>0.27416666666666667</v>
      </c>
      <c r="U233" s="52">
        <v>0.27416666666666667</v>
      </c>
    </row>
    <row r="234" spans="1:21" ht="22" x14ac:dyDescent="0.15">
      <c r="A234" s="39" t="s">
        <v>323</v>
      </c>
      <c r="B234" s="39" t="s">
        <v>324</v>
      </c>
      <c r="C234" s="39" t="s">
        <v>962</v>
      </c>
      <c r="D234" s="39" t="s">
        <v>510</v>
      </c>
      <c r="E234" s="39" t="s">
        <v>737</v>
      </c>
      <c r="F234" s="39" t="s">
        <v>333</v>
      </c>
      <c r="G234" s="39"/>
      <c r="H234" s="39" t="s">
        <v>963</v>
      </c>
      <c r="I234" s="52">
        <f t="shared" si="5"/>
        <v>5.9</v>
      </c>
      <c r="J234" s="52"/>
      <c r="K234" s="52"/>
      <c r="L234" s="52"/>
      <c r="M234" s="52">
        <v>0.59</v>
      </c>
      <c r="N234" s="52">
        <v>0.59</v>
      </c>
      <c r="O234" s="52">
        <v>0.59</v>
      </c>
      <c r="P234" s="52">
        <v>0.68833333333333335</v>
      </c>
      <c r="Q234" s="52">
        <v>0.68833333333333335</v>
      </c>
      <c r="R234" s="52">
        <v>0.68833333333333335</v>
      </c>
      <c r="S234" s="52">
        <v>0.68833333333333335</v>
      </c>
      <c r="T234" s="52">
        <v>0.68833333333333335</v>
      </c>
      <c r="U234" s="52">
        <v>0.68833333333333335</v>
      </c>
    </row>
    <row r="235" spans="1:21" ht="11" x14ac:dyDescent="0.15">
      <c r="A235" s="39" t="s">
        <v>323</v>
      </c>
      <c r="B235" s="39" t="s">
        <v>324</v>
      </c>
      <c r="C235" s="39" t="s">
        <v>964</v>
      </c>
      <c r="D235" s="39" t="s">
        <v>501</v>
      </c>
      <c r="E235" s="39" t="s">
        <v>965</v>
      </c>
      <c r="F235" s="39" t="s">
        <v>306</v>
      </c>
      <c r="G235" s="39"/>
      <c r="H235" s="39" t="s">
        <v>966</v>
      </c>
      <c r="I235" s="52">
        <f t="shared" si="5"/>
        <v>1</v>
      </c>
      <c r="J235" s="52"/>
      <c r="K235" s="52"/>
      <c r="L235" s="52"/>
      <c r="M235" s="52">
        <v>9.9999999999999992E-2</v>
      </c>
      <c r="N235" s="52">
        <v>9.9999999999999992E-2</v>
      </c>
      <c r="O235" s="52">
        <v>9.9999999999999992E-2</v>
      </c>
      <c r="P235" s="52">
        <v>0.11666666666666665</v>
      </c>
      <c r="Q235" s="52">
        <v>0.11666666666666665</v>
      </c>
      <c r="R235" s="52">
        <v>0.11666666666666665</v>
      </c>
      <c r="S235" s="52">
        <v>0.11666666666666665</v>
      </c>
      <c r="T235" s="52">
        <v>0.11666666666666665</v>
      </c>
      <c r="U235" s="52">
        <v>0.11666666666666665</v>
      </c>
    </row>
    <row r="236" spans="1:21" ht="11" x14ac:dyDescent="0.15">
      <c r="A236" s="39" t="s">
        <v>323</v>
      </c>
      <c r="B236" s="39" t="s">
        <v>324</v>
      </c>
      <c r="C236" s="39" t="s">
        <v>967</v>
      </c>
      <c r="D236" s="39" t="s">
        <v>501</v>
      </c>
      <c r="E236" s="39" t="s">
        <v>946</v>
      </c>
      <c r="F236" s="39" t="s">
        <v>333</v>
      </c>
      <c r="G236" s="39"/>
      <c r="H236" s="39" t="s">
        <v>968</v>
      </c>
      <c r="I236" s="52">
        <f t="shared" si="5"/>
        <v>4.2699999999999996</v>
      </c>
      <c r="J236" s="52"/>
      <c r="K236" s="52"/>
      <c r="L236" s="52"/>
      <c r="M236" s="52">
        <v>0.42699999999999994</v>
      </c>
      <c r="N236" s="52">
        <v>0.42699999999999994</v>
      </c>
      <c r="O236" s="52">
        <v>0.42699999999999994</v>
      </c>
      <c r="P236" s="52">
        <v>0.49816666666666659</v>
      </c>
      <c r="Q236" s="52">
        <v>0.49816666666666659</v>
      </c>
      <c r="R236" s="52">
        <v>0.49816666666666659</v>
      </c>
      <c r="S236" s="52">
        <v>0.49816666666666659</v>
      </c>
      <c r="T236" s="52">
        <v>0.49816666666666659</v>
      </c>
      <c r="U236" s="52">
        <v>0.49816666666666659</v>
      </c>
    </row>
    <row r="237" spans="1:21" ht="22" x14ac:dyDescent="0.15">
      <c r="A237" s="39" t="s">
        <v>323</v>
      </c>
      <c r="B237" s="39" t="s">
        <v>324</v>
      </c>
      <c r="C237" s="39" t="s">
        <v>969</v>
      </c>
      <c r="D237" s="39" t="s">
        <v>510</v>
      </c>
      <c r="E237" s="39" t="s">
        <v>842</v>
      </c>
      <c r="F237" s="39" t="s">
        <v>306</v>
      </c>
      <c r="G237" s="39"/>
      <c r="H237" s="39" t="s">
        <v>970</v>
      </c>
      <c r="I237" s="52">
        <f t="shared" si="5"/>
        <v>1</v>
      </c>
      <c r="J237" s="52"/>
      <c r="K237" s="52"/>
      <c r="L237" s="52"/>
      <c r="M237" s="52">
        <v>9.9999999999999992E-2</v>
      </c>
      <c r="N237" s="52">
        <v>9.9999999999999992E-2</v>
      </c>
      <c r="O237" s="52">
        <v>9.9999999999999992E-2</v>
      </c>
      <c r="P237" s="52">
        <v>0.11666666666666665</v>
      </c>
      <c r="Q237" s="52">
        <v>0.11666666666666665</v>
      </c>
      <c r="R237" s="52">
        <v>0.11666666666666665</v>
      </c>
      <c r="S237" s="52">
        <v>0.11666666666666665</v>
      </c>
      <c r="T237" s="52">
        <v>0.11666666666666665</v>
      </c>
      <c r="U237" s="52">
        <v>0.11666666666666665</v>
      </c>
    </row>
    <row r="238" spans="1:21" ht="11" x14ac:dyDescent="0.15">
      <c r="A238" s="39" t="s">
        <v>323</v>
      </c>
      <c r="B238" s="39" t="s">
        <v>324</v>
      </c>
      <c r="C238" s="39" t="s">
        <v>971</v>
      </c>
      <c r="D238" s="39" t="s">
        <v>336</v>
      </c>
      <c r="E238" s="39" t="s">
        <v>972</v>
      </c>
      <c r="F238" s="39" t="s">
        <v>306</v>
      </c>
      <c r="G238" s="39"/>
      <c r="H238" s="39" t="s">
        <v>973</v>
      </c>
      <c r="I238" s="52">
        <f t="shared" si="5"/>
        <v>2</v>
      </c>
      <c r="J238" s="52"/>
      <c r="K238" s="52"/>
      <c r="L238" s="52"/>
      <c r="M238" s="52">
        <v>0.19999999999999998</v>
      </c>
      <c r="N238" s="52">
        <v>0.19999999999999998</v>
      </c>
      <c r="O238" s="52">
        <v>0.19999999999999998</v>
      </c>
      <c r="P238" s="52">
        <v>0.23333333333333331</v>
      </c>
      <c r="Q238" s="52">
        <v>0.23333333333333331</v>
      </c>
      <c r="R238" s="52">
        <v>0.23333333333333331</v>
      </c>
      <c r="S238" s="52">
        <v>0.23333333333333331</v>
      </c>
      <c r="T238" s="52">
        <v>0.23333333333333331</v>
      </c>
      <c r="U238" s="52">
        <v>0.23333333333333331</v>
      </c>
    </row>
    <row r="239" spans="1:21" ht="11" x14ac:dyDescent="0.15">
      <c r="A239" s="39" t="s">
        <v>323</v>
      </c>
      <c r="B239" s="39" t="s">
        <v>324</v>
      </c>
      <c r="C239" s="39" t="s">
        <v>974</v>
      </c>
      <c r="D239" s="39" t="s">
        <v>409</v>
      </c>
      <c r="E239" s="39" t="s">
        <v>787</v>
      </c>
      <c r="F239" s="39" t="s">
        <v>333</v>
      </c>
      <c r="G239" s="39"/>
      <c r="H239" s="39" t="s">
        <v>975</v>
      </c>
      <c r="I239" s="52">
        <f t="shared" si="5"/>
        <v>7.6599999999999984</v>
      </c>
      <c r="J239" s="52"/>
      <c r="K239" s="52"/>
      <c r="L239" s="52"/>
      <c r="M239" s="52">
        <v>0.7659999999999999</v>
      </c>
      <c r="N239" s="52">
        <v>0.7659999999999999</v>
      </c>
      <c r="O239" s="52">
        <v>0.7659999999999999</v>
      </c>
      <c r="P239" s="52">
        <v>0.89366666666666661</v>
      </c>
      <c r="Q239" s="52">
        <v>0.89366666666666661</v>
      </c>
      <c r="R239" s="52">
        <v>0.89366666666666661</v>
      </c>
      <c r="S239" s="52">
        <v>0.89366666666666661</v>
      </c>
      <c r="T239" s="52">
        <v>0.89366666666666661</v>
      </c>
      <c r="U239" s="52">
        <v>0.89366666666666661</v>
      </c>
    </row>
    <row r="240" spans="1:21" ht="11" x14ac:dyDescent="0.15">
      <c r="A240" s="39" t="s">
        <v>323</v>
      </c>
      <c r="B240" s="39" t="s">
        <v>324</v>
      </c>
      <c r="C240" s="39" t="s">
        <v>976</v>
      </c>
      <c r="D240" s="39" t="s">
        <v>409</v>
      </c>
      <c r="E240" s="39" t="s">
        <v>958</v>
      </c>
      <c r="F240" s="39" t="s">
        <v>333</v>
      </c>
      <c r="G240" s="39"/>
      <c r="H240" s="39" t="s">
        <v>977</v>
      </c>
      <c r="I240" s="52">
        <f t="shared" si="5"/>
        <v>6.91</v>
      </c>
      <c r="J240" s="52"/>
      <c r="K240" s="52"/>
      <c r="L240" s="52"/>
      <c r="M240" s="52">
        <v>0.69099999999999995</v>
      </c>
      <c r="N240" s="52">
        <v>0.69099999999999995</v>
      </c>
      <c r="O240" s="52">
        <v>0.69099999999999995</v>
      </c>
      <c r="P240" s="52">
        <v>0.80616666666666659</v>
      </c>
      <c r="Q240" s="52">
        <v>0.80616666666666659</v>
      </c>
      <c r="R240" s="52">
        <v>0.80616666666666659</v>
      </c>
      <c r="S240" s="52">
        <v>0.80616666666666659</v>
      </c>
      <c r="T240" s="52">
        <v>0.80616666666666659</v>
      </c>
      <c r="U240" s="52">
        <v>0.80616666666666659</v>
      </c>
    </row>
    <row r="241" spans="1:21" ht="11" x14ac:dyDescent="0.15">
      <c r="A241" s="39" t="s">
        <v>323</v>
      </c>
      <c r="B241" s="39" t="s">
        <v>324</v>
      </c>
      <c r="C241" s="39" t="s">
        <v>978</v>
      </c>
      <c r="D241" s="39" t="s">
        <v>790</v>
      </c>
      <c r="E241" s="39" t="s">
        <v>832</v>
      </c>
      <c r="F241" s="39" t="s">
        <v>306</v>
      </c>
      <c r="G241" s="39"/>
      <c r="H241" s="39" t="s">
        <v>979</v>
      </c>
      <c r="I241" s="52">
        <f t="shared" si="5"/>
        <v>6.9999999999999982</v>
      </c>
      <c r="J241" s="52"/>
      <c r="K241" s="52"/>
      <c r="L241" s="52"/>
      <c r="M241" s="52">
        <v>0.7</v>
      </c>
      <c r="N241" s="52">
        <v>0.7</v>
      </c>
      <c r="O241" s="52">
        <v>0.7</v>
      </c>
      <c r="P241" s="52">
        <v>0.81666666666666654</v>
      </c>
      <c r="Q241" s="52">
        <v>0.81666666666666654</v>
      </c>
      <c r="R241" s="52">
        <v>0.81666666666666654</v>
      </c>
      <c r="S241" s="52">
        <v>0.81666666666666654</v>
      </c>
      <c r="T241" s="52">
        <v>0.81666666666666654</v>
      </c>
      <c r="U241" s="52">
        <v>0.81666666666666654</v>
      </c>
    </row>
    <row r="242" spans="1:21" ht="33" x14ac:dyDescent="0.15">
      <c r="A242" s="39" t="s">
        <v>323</v>
      </c>
      <c r="B242" s="39" t="s">
        <v>324</v>
      </c>
      <c r="C242" s="39" t="s">
        <v>980</v>
      </c>
      <c r="D242" s="39" t="s">
        <v>336</v>
      </c>
      <c r="E242" s="39" t="s">
        <v>714</v>
      </c>
      <c r="F242" s="39" t="s">
        <v>333</v>
      </c>
      <c r="G242" s="39"/>
      <c r="H242" s="39" t="s">
        <v>981</v>
      </c>
      <c r="I242" s="52">
        <f t="shared" si="5"/>
        <v>1.4199999999999997</v>
      </c>
      <c r="J242" s="52"/>
      <c r="K242" s="52"/>
      <c r="L242" s="52"/>
      <c r="M242" s="52">
        <v>0.14199999999999999</v>
      </c>
      <c r="N242" s="52">
        <v>0.14199999999999999</v>
      </c>
      <c r="O242" s="52">
        <v>0.14199999999999999</v>
      </c>
      <c r="P242" s="52">
        <v>0.16566666666666663</v>
      </c>
      <c r="Q242" s="52">
        <v>0.16566666666666663</v>
      </c>
      <c r="R242" s="52">
        <v>0.16566666666666663</v>
      </c>
      <c r="S242" s="52">
        <v>0.16566666666666663</v>
      </c>
      <c r="T242" s="52">
        <v>0.16566666666666663</v>
      </c>
      <c r="U242" s="52">
        <v>0.16566666666666663</v>
      </c>
    </row>
    <row r="243" spans="1:21" ht="11" x14ac:dyDescent="0.15">
      <c r="A243" s="39" t="s">
        <v>323</v>
      </c>
      <c r="B243" s="39" t="s">
        <v>324</v>
      </c>
      <c r="C243" s="39" t="s">
        <v>982</v>
      </c>
      <c r="D243" s="39" t="s">
        <v>790</v>
      </c>
      <c r="E243" s="39" t="s">
        <v>983</v>
      </c>
      <c r="F243" s="39" t="s">
        <v>306</v>
      </c>
      <c r="G243" s="39"/>
      <c r="H243" s="39" t="s">
        <v>984</v>
      </c>
      <c r="I243" s="52">
        <f t="shared" si="5"/>
        <v>2.72</v>
      </c>
      <c r="J243" s="52"/>
      <c r="K243" s="52"/>
      <c r="L243" s="52"/>
      <c r="M243" s="52">
        <v>0.27200000000000002</v>
      </c>
      <c r="N243" s="52">
        <v>0.27200000000000002</v>
      </c>
      <c r="O243" s="52">
        <v>0.27200000000000002</v>
      </c>
      <c r="P243" s="52">
        <v>0.3173333333333333</v>
      </c>
      <c r="Q243" s="52">
        <v>0.3173333333333333</v>
      </c>
      <c r="R243" s="52">
        <v>0.3173333333333333</v>
      </c>
      <c r="S243" s="52">
        <v>0.3173333333333333</v>
      </c>
      <c r="T243" s="52">
        <v>0.3173333333333333</v>
      </c>
      <c r="U243" s="52">
        <v>0.3173333333333333</v>
      </c>
    </row>
    <row r="244" spans="1:21" ht="11" x14ac:dyDescent="0.15">
      <c r="A244" s="39" t="s">
        <v>323</v>
      </c>
      <c r="B244" s="39" t="s">
        <v>324</v>
      </c>
      <c r="C244" s="39" t="s">
        <v>985</v>
      </c>
      <c r="D244" s="39" t="s">
        <v>336</v>
      </c>
      <c r="E244" s="39" t="s">
        <v>972</v>
      </c>
      <c r="F244" s="39" t="s">
        <v>306</v>
      </c>
      <c r="G244" s="39"/>
      <c r="H244" s="39" t="s">
        <v>986</v>
      </c>
      <c r="I244" s="52">
        <f t="shared" si="5"/>
        <v>4.0999999999999988</v>
      </c>
      <c r="J244" s="52"/>
      <c r="K244" s="52"/>
      <c r="L244" s="52"/>
      <c r="M244" s="52">
        <v>0.40999999999999992</v>
      </c>
      <c r="N244" s="52">
        <v>0.40999999999999992</v>
      </c>
      <c r="O244" s="52">
        <v>0.40999999999999992</v>
      </c>
      <c r="P244" s="52">
        <v>0.47833333333333322</v>
      </c>
      <c r="Q244" s="52">
        <v>0.47833333333333322</v>
      </c>
      <c r="R244" s="52">
        <v>0.47833333333333322</v>
      </c>
      <c r="S244" s="52">
        <v>0.47833333333333322</v>
      </c>
      <c r="T244" s="52">
        <v>0.47833333333333322</v>
      </c>
      <c r="U244" s="52">
        <v>0.47833333333333322</v>
      </c>
    </row>
    <row r="245" spans="1:21" ht="22" x14ac:dyDescent="0.15">
      <c r="A245" s="39" t="s">
        <v>323</v>
      </c>
      <c r="B245" s="39" t="s">
        <v>324</v>
      </c>
      <c r="C245" s="39" t="s">
        <v>987</v>
      </c>
      <c r="D245" s="39" t="s">
        <v>336</v>
      </c>
      <c r="E245" s="39" t="s">
        <v>972</v>
      </c>
      <c r="F245" s="39" t="s">
        <v>306</v>
      </c>
      <c r="G245" s="39"/>
      <c r="H245" s="39" t="s">
        <v>988</v>
      </c>
      <c r="I245" s="52">
        <f t="shared" si="5"/>
        <v>5.1999999999999993</v>
      </c>
      <c r="J245" s="52"/>
      <c r="K245" s="52"/>
      <c r="L245" s="52"/>
      <c r="M245" s="52">
        <v>0.52</v>
      </c>
      <c r="N245" s="52">
        <v>0.52</v>
      </c>
      <c r="O245" s="52">
        <v>0.52</v>
      </c>
      <c r="P245" s="52">
        <v>0.60666666666666658</v>
      </c>
      <c r="Q245" s="52">
        <v>0.60666666666666658</v>
      </c>
      <c r="R245" s="52">
        <v>0.60666666666666658</v>
      </c>
      <c r="S245" s="52">
        <v>0.60666666666666658</v>
      </c>
      <c r="T245" s="52">
        <v>0.60666666666666658</v>
      </c>
      <c r="U245" s="52">
        <v>0.60666666666666658</v>
      </c>
    </row>
    <row r="246" spans="1:21" ht="11" x14ac:dyDescent="0.15">
      <c r="A246" s="39" t="s">
        <v>323</v>
      </c>
      <c r="B246" s="39" t="s">
        <v>324</v>
      </c>
      <c r="C246" s="39" t="s">
        <v>989</v>
      </c>
      <c r="D246" s="39" t="s">
        <v>501</v>
      </c>
      <c r="E246" s="39" t="s">
        <v>990</v>
      </c>
      <c r="F246" s="39" t="s">
        <v>333</v>
      </c>
      <c r="G246" s="39"/>
      <c r="H246" s="39" t="s">
        <v>991</v>
      </c>
      <c r="I246" s="52">
        <f t="shared" si="5"/>
        <v>5.0999999999999988</v>
      </c>
      <c r="J246" s="52"/>
      <c r="K246" s="52"/>
      <c r="L246" s="52"/>
      <c r="M246" s="52">
        <v>0.5099999999999999</v>
      </c>
      <c r="N246" s="52">
        <v>0.5099999999999999</v>
      </c>
      <c r="O246" s="52">
        <v>0.5099999999999999</v>
      </c>
      <c r="P246" s="52">
        <v>0.59499999999999986</v>
      </c>
      <c r="Q246" s="52">
        <v>0.59499999999999986</v>
      </c>
      <c r="R246" s="52">
        <v>0.59499999999999986</v>
      </c>
      <c r="S246" s="52">
        <v>0.59499999999999986</v>
      </c>
      <c r="T246" s="52">
        <v>0.59499999999999986</v>
      </c>
      <c r="U246" s="52">
        <v>0.59499999999999986</v>
      </c>
    </row>
    <row r="247" spans="1:21" ht="11" x14ac:dyDescent="0.15">
      <c r="A247" s="39" t="s">
        <v>323</v>
      </c>
      <c r="B247" s="39" t="s">
        <v>324</v>
      </c>
      <c r="C247" s="39" t="s">
        <v>992</v>
      </c>
      <c r="D247" s="39" t="s">
        <v>501</v>
      </c>
      <c r="E247" s="39" t="s">
        <v>993</v>
      </c>
      <c r="F247" s="39" t="s">
        <v>333</v>
      </c>
      <c r="G247" s="39"/>
      <c r="H247" s="39" t="s">
        <v>994</v>
      </c>
      <c r="I247" s="52">
        <f t="shared" si="5"/>
        <v>4.2000000000000011</v>
      </c>
      <c r="J247" s="52"/>
      <c r="K247" s="52"/>
      <c r="L247" s="52"/>
      <c r="M247" s="52">
        <v>0.42</v>
      </c>
      <c r="N247" s="52">
        <v>0.42</v>
      </c>
      <c r="O247" s="52">
        <v>0.42</v>
      </c>
      <c r="P247" s="52">
        <v>0.49</v>
      </c>
      <c r="Q247" s="52">
        <v>0.49</v>
      </c>
      <c r="R247" s="52">
        <v>0.49</v>
      </c>
      <c r="S247" s="52">
        <v>0.49</v>
      </c>
      <c r="T247" s="52">
        <v>0.49</v>
      </c>
      <c r="U247" s="52">
        <v>0.49</v>
      </c>
    </row>
    <row r="248" spans="1:21" ht="11" x14ac:dyDescent="0.15">
      <c r="A248" s="39" t="s">
        <v>323</v>
      </c>
      <c r="B248" s="39" t="s">
        <v>324</v>
      </c>
      <c r="C248" s="39" t="s">
        <v>995</v>
      </c>
      <c r="D248" s="39" t="s">
        <v>501</v>
      </c>
      <c r="E248" s="39" t="s">
        <v>766</v>
      </c>
      <c r="F248" s="39" t="s">
        <v>333</v>
      </c>
      <c r="G248" s="39"/>
      <c r="H248" s="39" t="s">
        <v>996</v>
      </c>
      <c r="I248" s="52">
        <f t="shared" si="5"/>
        <v>3.2099999999999991</v>
      </c>
      <c r="J248" s="52"/>
      <c r="K248" s="52"/>
      <c r="L248" s="52"/>
      <c r="M248" s="52">
        <v>0.32099999999999995</v>
      </c>
      <c r="N248" s="52">
        <v>0.32099999999999995</v>
      </c>
      <c r="O248" s="52">
        <v>0.32099999999999995</v>
      </c>
      <c r="P248" s="52">
        <v>0.37449999999999994</v>
      </c>
      <c r="Q248" s="52">
        <v>0.37449999999999994</v>
      </c>
      <c r="R248" s="52">
        <v>0.37449999999999994</v>
      </c>
      <c r="S248" s="52">
        <v>0.37449999999999994</v>
      </c>
      <c r="T248" s="52">
        <v>0.37449999999999994</v>
      </c>
      <c r="U248" s="52">
        <v>0.37449999999999994</v>
      </c>
    </row>
    <row r="249" spans="1:21" ht="11" x14ac:dyDescent="0.15">
      <c r="A249" s="39" t="s">
        <v>323</v>
      </c>
      <c r="B249" s="39" t="s">
        <v>324</v>
      </c>
      <c r="C249" s="39" t="s">
        <v>997</v>
      </c>
      <c r="D249" s="39" t="s">
        <v>510</v>
      </c>
      <c r="E249" s="39" t="s">
        <v>895</v>
      </c>
      <c r="F249" s="39" t="s">
        <v>306</v>
      </c>
      <c r="G249" s="39"/>
      <c r="H249" s="39" t="s">
        <v>998</v>
      </c>
      <c r="I249" s="52">
        <f t="shared" si="5"/>
        <v>5.8</v>
      </c>
      <c r="J249" s="52"/>
      <c r="K249" s="52"/>
      <c r="L249" s="52"/>
      <c r="M249" s="52">
        <v>0.57999999999999996</v>
      </c>
      <c r="N249" s="52">
        <v>0.57999999999999996</v>
      </c>
      <c r="O249" s="52">
        <v>0.57999999999999996</v>
      </c>
      <c r="P249" s="52">
        <v>0.67666666666666653</v>
      </c>
      <c r="Q249" s="52">
        <v>0.67666666666666653</v>
      </c>
      <c r="R249" s="52">
        <v>0.67666666666666653</v>
      </c>
      <c r="S249" s="52">
        <v>0.67666666666666653</v>
      </c>
      <c r="T249" s="52">
        <v>0.67666666666666653</v>
      </c>
      <c r="U249" s="52">
        <v>0.67666666666666653</v>
      </c>
    </row>
    <row r="250" spans="1:21" ht="11" x14ac:dyDescent="0.15">
      <c r="A250" s="39" t="s">
        <v>323</v>
      </c>
      <c r="B250" s="39" t="s">
        <v>324</v>
      </c>
      <c r="C250" s="39" t="s">
        <v>999</v>
      </c>
      <c r="D250" s="39" t="s">
        <v>501</v>
      </c>
      <c r="E250" s="39" t="s">
        <v>746</v>
      </c>
      <c r="F250" s="39" t="s">
        <v>306</v>
      </c>
      <c r="G250" s="39"/>
      <c r="H250" s="39" t="s">
        <v>1000</v>
      </c>
      <c r="I250" s="52">
        <f t="shared" si="5"/>
        <v>1.43</v>
      </c>
      <c r="J250" s="52"/>
      <c r="K250" s="52"/>
      <c r="L250" s="52"/>
      <c r="M250" s="52">
        <v>0.14299999999999999</v>
      </c>
      <c r="N250" s="52">
        <v>0.14299999999999999</v>
      </c>
      <c r="O250" s="52">
        <v>0.14299999999999999</v>
      </c>
      <c r="P250" s="52">
        <v>0.16683333333333331</v>
      </c>
      <c r="Q250" s="52">
        <v>0.16683333333333331</v>
      </c>
      <c r="R250" s="52">
        <v>0.16683333333333331</v>
      </c>
      <c r="S250" s="52">
        <v>0.16683333333333331</v>
      </c>
      <c r="T250" s="52">
        <v>0.16683333333333331</v>
      </c>
      <c r="U250" s="52">
        <v>0.16683333333333331</v>
      </c>
    </row>
    <row r="251" spans="1:21" ht="11" x14ac:dyDescent="0.15">
      <c r="A251" s="39" t="s">
        <v>323</v>
      </c>
      <c r="B251" s="39" t="s">
        <v>324</v>
      </c>
      <c r="C251" s="39" t="s">
        <v>1001</v>
      </c>
      <c r="D251" s="39" t="s">
        <v>336</v>
      </c>
      <c r="E251" s="39" t="s">
        <v>728</v>
      </c>
      <c r="F251" s="39" t="s">
        <v>306</v>
      </c>
      <c r="G251" s="39"/>
      <c r="H251" s="39" t="s">
        <v>1002</v>
      </c>
      <c r="I251" s="52">
        <f t="shared" si="5"/>
        <v>0.59999999999999987</v>
      </c>
      <c r="J251" s="52"/>
      <c r="K251" s="52"/>
      <c r="L251" s="52"/>
      <c r="M251" s="52">
        <v>5.9999999999999991E-2</v>
      </c>
      <c r="N251" s="52">
        <v>5.9999999999999991E-2</v>
      </c>
      <c r="O251" s="52">
        <v>5.9999999999999991E-2</v>
      </c>
      <c r="P251" s="52">
        <v>6.9999999999999993E-2</v>
      </c>
      <c r="Q251" s="52">
        <v>6.9999999999999993E-2</v>
      </c>
      <c r="R251" s="52">
        <v>6.9999999999999993E-2</v>
      </c>
      <c r="S251" s="52">
        <v>6.9999999999999993E-2</v>
      </c>
      <c r="T251" s="52">
        <v>6.9999999999999993E-2</v>
      </c>
      <c r="U251" s="52">
        <v>6.9999999999999993E-2</v>
      </c>
    </row>
    <row r="252" spans="1:21" ht="11" x14ac:dyDescent="0.15">
      <c r="A252" s="39" t="s">
        <v>323</v>
      </c>
      <c r="B252" s="39" t="s">
        <v>324</v>
      </c>
      <c r="C252" s="39" t="s">
        <v>1003</v>
      </c>
      <c r="D252" s="39" t="s">
        <v>501</v>
      </c>
      <c r="E252" s="39" t="s">
        <v>758</v>
      </c>
      <c r="F252" s="39" t="s">
        <v>333</v>
      </c>
      <c r="G252" s="39"/>
      <c r="H252" s="39" t="s">
        <v>1004</v>
      </c>
      <c r="I252" s="52">
        <f t="shared" si="5"/>
        <v>0.95</v>
      </c>
      <c r="J252" s="52"/>
      <c r="K252" s="52"/>
      <c r="L252" s="52"/>
      <c r="M252" s="52">
        <v>9.4999999999999987E-2</v>
      </c>
      <c r="N252" s="52">
        <v>9.4999999999999987E-2</v>
      </c>
      <c r="O252" s="52">
        <v>9.4999999999999987E-2</v>
      </c>
      <c r="P252" s="52">
        <v>0.11083333333333331</v>
      </c>
      <c r="Q252" s="52">
        <v>0.11083333333333331</v>
      </c>
      <c r="R252" s="52">
        <v>0.11083333333333331</v>
      </c>
      <c r="S252" s="52">
        <v>0.11083333333333331</v>
      </c>
      <c r="T252" s="52">
        <v>0.11083333333333331</v>
      </c>
      <c r="U252" s="52">
        <v>0.11083333333333331</v>
      </c>
    </row>
    <row r="253" spans="1:21" ht="11" x14ac:dyDescent="0.15">
      <c r="A253" s="39" t="s">
        <v>323</v>
      </c>
      <c r="B253" s="39" t="s">
        <v>324</v>
      </c>
      <c r="C253" s="39" t="s">
        <v>1005</v>
      </c>
      <c r="D253" s="39" t="s">
        <v>510</v>
      </c>
      <c r="E253" s="39" t="s">
        <v>895</v>
      </c>
      <c r="F253" s="39" t="s">
        <v>306</v>
      </c>
      <c r="G253" s="39"/>
      <c r="H253" s="39" t="s">
        <v>1006</v>
      </c>
      <c r="I253" s="52">
        <f t="shared" si="5"/>
        <v>2</v>
      </c>
      <c r="J253" s="52"/>
      <c r="K253" s="52"/>
      <c r="L253" s="52"/>
      <c r="M253" s="52">
        <v>0.19999999999999998</v>
      </c>
      <c r="N253" s="52">
        <v>0.19999999999999998</v>
      </c>
      <c r="O253" s="52">
        <v>0.19999999999999998</v>
      </c>
      <c r="P253" s="52">
        <v>0.23333333333333331</v>
      </c>
      <c r="Q253" s="52">
        <v>0.23333333333333331</v>
      </c>
      <c r="R253" s="52">
        <v>0.23333333333333331</v>
      </c>
      <c r="S253" s="52">
        <v>0.23333333333333331</v>
      </c>
      <c r="T253" s="52">
        <v>0.23333333333333331</v>
      </c>
      <c r="U253" s="52">
        <v>0.23333333333333331</v>
      </c>
    </row>
    <row r="254" spans="1:21" ht="11" x14ac:dyDescent="0.15">
      <c r="A254" s="39" t="s">
        <v>323</v>
      </c>
      <c r="B254" s="39" t="s">
        <v>324</v>
      </c>
      <c r="C254" s="39" t="s">
        <v>1007</v>
      </c>
      <c r="D254" s="39" t="s">
        <v>501</v>
      </c>
      <c r="E254" s="39" t="s">
        <v>766</v>
      </c>
      <c r="F254" s="39" t="s">
        <v>333</v>
      </c>
      <c r="G254" s="39"/>
      <c r="H254" s="39" t="s">
        <v>1008</v>
      </c>
      <c r="I254" s="52">
        <f t="shared" si="5"/>
        <v>1.5099999999999996</v>
      </c>
      <c r="J254" s="52"/>
      <c r="K254" s="52"/>
      <c r="L254" s="52"/>
      <c r="M254" s="52">
        <v>0.151</v>
      </c>
      <c r="N254" s="52">
        <v>0.151</v>
      </c>
      <c r="O254" s="52">
        <v>0.151</v>
      </c>
      <c r="P254" s="52">
        <v>0.17616666666666664</v>
      </c>
      <c r="Q254" s="52">
        <v>0.17616666666666664</v>
      </c>
      <c r="R254" s="52">
        <v>0.17616666666666664</v>
      </c>
      <c r="S254" s="52">
        <v>0.17616666666666664</v>
      </c>
      <c r="T254" s="52">
        <v>0.17616666666666664</v>
      </c>
      <c r="U254" s="52">
        <v>0.17616666666666664</v>
      </c>
    </row>
    <row r="255" spans="1:21" ht="11" x14ac:dyDescent="0.15">
      <c r="A255" s="39" t="s">
        <v>323</v>
      </c>
      <c r="B255" s="39" t="s">
        <v>324</v>
      </c>
      <c r="C255" s="39" t="s">
        <v>1009</v>
      </c>
      <c r="D255" s="39" t="s">
        <v>356</v>
      </c>
      <c r="E255" s="39" t="s">
        <v>1010</v>
      </c>
      <c r="F255" s="39" t="s">
        <v>306</v>
      </c>
      <c r="G255" s="39"/>
      <c r="H255" s="39" t="s">
        <v>1011</v>
      </c>
      <c r="I255" s="52">
        <f t="shared" si="5"/>
        <v>1.4</v>
      </c>
      <c r="J255" s="52"/>
      <c r="K255" s="52"/>
      <c r="L255" s="52"/>
      <c r="M255" s="52">
        <v>0.13999999999999999</v>
      </c>
      <c r="N255" s="52">
        <v>0.13999999999999999</v>
      </c>
      <c r="O255" s="52">
        <v>0.13999999999999999</v>
      </c>
      <c r="P255" s="52">
        <v>0.1633333333333333</v>
      </c>
      <c r="Q255" s="52">
        <v>0.1633333333333333</v>
      </c>
      <c r="R255" s="52">
        <v>0.1633333333333333</v>
      </c>
      <c r="S255" s="52">
        <v>0.1633333333333333</v>
      </c>
      <c r="T255" s="52">
        <v>0.1633333333333333</v>
      </c>
      <c r="U255" s="52">
        <v>0.1633333333333333</v>
      </c>
    </row>
    <row r="256" spans="1:21" ht="22" x14ac:dyDescent="0.15">
      <c r="A256" s="39" t="s">
        <v>323</v>
      </c>
      <c r="B256" s="39" t="s">
        <v>324</v>
      </c>
      <c r="C256" s="39" t="s">
        <v>1012</v>
      </c>
      <c r="D256" s="39" t="s">
        <v>409</v>
      </c>
      <c r="E256" s="39" t="s">
        <v>901</v>
      </c>
      <c r="F256" s="39" t="s">
        <v>306</v>
      </c>
      <c r="G256" s="39"/>
      <c r="H256" s="39" t="s">
        <v>1013</v>
      </c>
      <c r="I256" s="52">
        <f t="shared" si="5"/>
        <v>1.9399999999999997</v>
      </c>
      <c r="J256" s="52"/>
      <c r="K256" s="52"/>
      <c r="L256" s="52"/>
      <c r="M256" s="52">
        <v>0.19399999999999998</v>
      </c>
      <c r="N256" s="52">
        <v>0.19399999999999998</v>
      </c>
      <c r="O256" s="52">
        <v>0.19399999999999998</v>
      </c>
      <c r="P256" s="52">
        <v>0.2263333333333333</v>
      </c>
      <c r="Q256" s="52">
        <v>0.2263333333333333</v>
      </c>
      <c r="R256" s="52">
        <v>0.2263333333333333</v>
      </c>
      <c r="S256" s="52">
        <v>0.2263333333333333</v>
      </c>
      <c r="T256" s="52">
        <v>0.2263333333333333</v>
      </c>
      <c r="U256" s="52">
        <v>0.2263333333333333</v>
      </c>
    </row>
    <row r="257" spans="1:21" ht="11" x14ac:dyDescent="0.15">
      <c r="A257" s="39" t="s">
        <v>323</v>
      </c>
      <c r="B257" s="39" t="s">
        <v>324</v>
      </c>
      <c r="C257" s="39" t="s">
        <v>1014</v>
      </c>
      <c r="D257" s="39" t="s">
        <v>409</v>
      </c>
      <c r="E257" s="39" t="s">
        <v>1015</v>
      </c>
      <c r="F257" s="39" t="s">
        <v>333</v>
      </c>
      <c r="G257" s="39"/>
      <c r="H257" s="39" t="s">
        <v>1016</v>
      </c>
      <c r="I257" s="52">
        <f t="shared" si="5"/>
        <v>2.1000000000000005</v>
      </c>
      <c r="J257" s="52"/>
      <c r="K257" s="52"/>
      <c r="L257" s="52"/>
      <c r="M257" s="52">
        <v>0.21</v>
      </c>
      <c r="N257" s="52">
        <v>0.21</v>
      </c>
      <c r="O257" s="52">
        <v>0.21</v>
      </c>
      <c r="P257" s="52">
        <v>0.245</v>
      </c>
      <c r="Q257" s="52">
        <v>0.245</v>
      </c>
      <c r="R257" s="52">
        <v>0.245</v>
      </c>
      <c r="S257" s="52">
        <v>0.245</v>
      </c>
      <c r="T257" s="52">
        <v>0.245</v>
      </c>
      <c r="U257" s="52">
        <v>0.245</v>
      </c>
    </row>
    <row r="258" spans="1:21" ht="11" x14ac:dyDescent="0.15">
      <c r="A258" s="39" t="s">
        <v>323</v>
      </c>
      <c r="B258" s="39" t="s">
        <v>324</v>
      </c>
      <c r="C258" s="39" t="s">
        <v>1017</v>
      </c>
      <c r="D258" s="39" t="s">
        <v>501</v>
      </c>
      <c r="E258" s="39" t="s">
        <v>1018</v>
      </c>
      <c r="F258" s="39" t="s">
        <v>333</v>
      </c>
      <c r="G258" s="39"/>
      <c r="H258" s="39" t="s">
        <v>1019</v>
      </c>
      <c r="I258" s="52">
        <f t="shared" si="5"/>
        <v>1.8199999999999996</v>
      </c>
      <c r="J258" s="52"/>
      <c r="K258" s="52"/>
      <c r="L258" s="52"/>
      <c r="M258" s="52">
        <v>0.182</v>
      </c>
      <c r="N258" s="52">
        <v>0.182</v>
      </c>
      <c r="O258" s="52">
        <v>0.182</v>
      </c>
      <c r="P258" s="52">
        <v>0.21233333333333332</v>
      </c>
      <c r="Q258" s="52">
        <v>0.21233333333333332</v>
      </c>
      <c r="R258" s="52">
        <v>0.21233333333333332</v>
      </c>
      <c r="S258" s="52">
        <v>0.21233333333333332</v>
      </c>
      <c r="T258" s="52">
        <v>0.21233333333333332</v>
      </c>
      <c r="U258" s="52">
        <v>0.21233333333333332</v>
      </c>
    </row>
    <row r="259" spans="1:21" ht="11" x14ac:dyDescent="0.15">
      <c r="A259" s="39" t="s">
        <v>323</v>
      </c>
      <c r="B259" s="39" t="s">
        <v>324</v>
      </c>
      <c r="C259" s="39" t="s">
        <v>1020</v>
      </c>
      <c r="D259" s="39" t="s">
        <v>336</v>
      </c>
      <c r="E259" s="39" t="s">
        <v>728</v>
      </c>
      <c r="F259" s="39" t="s">
        <v>306</v>
      </c>
      <c r="G259" s="39"/>
      <c r="H259" s="39" t="s">
        <v>1021</v>
      </c>
      <c r="I259" s="52">
        <f t="shared" si="5"/>
        <v>2.3999999999999995</v>
      </c>
      <c r="J259" s="52"/>
      <c r="K259" s="52"/>
      <c r="L259" s="52"/>
      <c r="M259" s="52">
        <v>0.23999999999999996</v>
      </c>
      <c r="N259" s="52">
        <v>0.23999999999999996</v>
      </c>
      <c r="O259" s="52">
        <v>0.23999999999999996</v>
      </c>
      <c r="P259" s="52">
        <v>0.27999999999999997</v>
      </c>
      <c r="Q259" s="52">
        <v>0.27999999999999997</v>
      </c>
      <c r="R259" s="52">
        <v>0.27999999999999997</v>
      </c>
      <c r="S259" s="52">
        <v>0.27999999999999997</v>
      </c>
      <c r="T259" s="52">
        <v>0.27999999999999997</v>
      </c>
      <c r="U259" s="52">
        <v>0.27999999999999997</v>
      </c>
    </row>
    <row r="260" spans="1:21" ht="11" x14ac:dyDescent="0.15">
      <c r="A260" s="39" t="s">
        <v>323</v>
      </c>
      <c r="B260" s="39" t="s">
        <v>324</v>
      </c>
      <c r="C260" s="39" t="s">
        <v>1022</v>
      </c>
      <c r="D260" s="39" t="s">
        <v>510</v>
      </c>
      <c r="E260" s="39" t="s">
        <v>895</v>
      </c>
      <c r="F260" s="39" t="s">
        <v>306</v>
      </c>
      <c r="G260" s="39"/>
      <c r="H260" s="39" t="s">
        <v>1023</v>
      </c>
      <c r="I260" s="52">
        <f t="shared" si="5"/>
        <v>1</v>
      </c>
      <c r="J260" s="52"/>
      <c r="K260" s="52"/>
      <c r="L260" s="52"/>
      <c r="M260" s="52">
        <v>9.9999999999999992E-2</v>
      </c>
      <c r="N260" s="52">
        <v>9.9999999999999992E-2</v>
      </c>
      <c r="O260" s="52">
        <v>9.9999999999999992E-2</v>
      </c>
      <c r="P260" s="52">
        <v>0.11666666666666665</v>
      </c>
      <c r="Q260" s="52">
        <v>0.11666666666666665</v>
      </c>
      <c r="R260" s="52">
        <v>0.11666666666666665</v>
      </c>
      <c r="S260" s="52">
        <v>0.11666666666666665</v>
      </c>
      <c r="T260" s="52">
        <v>0.11666666666666665</v>
      </c>
      <c r="U260" s="52">
        <v>0.11666666666666665</v>
      </c>
    </row>
    <row r="261" spans="1:21" ht="11" x14ac:dyDescent="0.15">
      <c r="A261" s="39" t="s">
        <v>323</v>
      </c>
      <c r="B261" s="39" t="s">
        <v>324</v>
      </c>
      <c r="C261" s="39" t="s">
        <v>1024</v>
      </c>
      <c r="D261" s="39" t="s">
        <v>336</v>
      </c>
      <c r="E261" s="39" t="s">
        <v>1025</v>
      </c>
      <c r="F261" s="39" t="s">
        <v>306</v>
      </c>
      <c r="G261" s="39"/>
      <c r="H261" s="39" t="s">
        <v>1026</v>
      </c>
      <c r="I261" s="52">
        <f t="shared" ref="I261:I324" si="6">SUM(J261:U261)</f>
        <v>2</v>
      </c>
      <c r="J261" s="52"/>
      <c r="K261" s="52"/>
      <c r="L261" s="52"/>
      <c r="M261" s="52">
        <v>0.19999999999999998</v>
      </c>
      <c r="N261" s="52">
        <v>0.19999999999999998</v>
      </c>
      <c r="O261" s="52">
        <v>0.19999999999999998</v>
      </c>
      <c r="P261" s="52">
        <v>0.23333333333333331</v>
      </c>
      <c r="Q261" s="52">
        <v>0.23333333333333331</v>
      </c>
      <c r="R261" s="52">
        <v>0.23333333333333331</v>
      </c>
      <c r="S261" s="52">
        <v>0.23333333333333331</v>
      </c>
      <c r="T261" s="52">
        <v>0.23333333333333331</v>
      </c>
      <c r="U261" s="52">
        <v>0.23333333333333331</v>
      </c>
    </row>
    <row r="262" spans="1:21" ht="11" x14ac:dyDescent="0.15">
      <c r="A262" s="39" t="s">
        <v>323</v>
      </c>
      <c r="B262" s="39" t="s">
        <v>324</v>
      </c>
      <c r="C262" s="39" t="s">
        <v>1027</v>
      </c>
      <c r="D262" s="39" t="s">
        <v>510</v>
      </c>
      <c r="E262" s="39" t="s">
        <v>781</v>
      </c>
      <c r="F262" s="39" t="s">
        <v>333</v>
      </c>
      <c r="G262" s="39"/>
      <c r="H262" s="39" t="s">
        <v>1028</v>
      </c>
      <c r="I262" s="52">
        <f t="shared" si="6"/>
        <v>1.2999999999999998</v>
      </c>
      <c r="J262" s="52"/>
      <c r="K262" s="52"/>
      <c r="L262" s="52"/>
      <c r="M262" s="52">
        <v>0.13</v>
      </c>
      <c r="N262" s="52">
        <v>0.13</v>
      </c>
      <c r="O262" s="52">
        <v>0.13</v>
      </c>
      <c r="P262" s="52">
        <v>0.15166666666666664</v>
      </c>
      <c r="Q262" s="52">
        <v>0.15166666666666664</v>
      </c>
      <c r="R262" s="52">
        <v>0.15166666666666664</v>
      </c>
      <c r="S262" s="52">
        <v>0.15166666666666664</v>
      </c>
      <c r="T262" s="52">
        <v>0.15166666666666664</v>
      </c>
      <c r="U262" s="52">
        <v>0.15166666666666664</v>
      </c>
    </row>
    <row r="263" spans="1:21" ht="11" x14ac:dyDescent="0.15">
      <c r="A263" s="39" t="s">
        <v>323</v>
      </c>
      <c r="B263" s="39" t="s">
        <v>324</v>
      </c>
      <c r="C263" s="39" t="s">
        <v>1029</v>
      </c>
      <c r="D263" s="39" t="s">
        <v>501</v>
      </c>
      <c r="E263" s="39" t="s">
        <v>766</v>
      </c>
      <c r="F263" s="39" t="s">
        <v>333</v>
      </c>
      <c r="G263" s="39"/>
      <c r="H263" s="39" t="s">
        <v>1030</v>
      </c>
      <c r="I263" s="52">
        <f t="shared" si="6"/>
        <v>4.4999999999999991</v>
      </c>
      <c r="J263" s="52"/>
      <c r="K263" s="52"/>
      <c r="L263" s="52"/>
      <c r="M263" s="52">
        <v>0.44999999999999996</v>
      </c>
      <c r="N263" s="52">
        <v>0.44999999999999996</v>
      </c>
      <c r="O263" s="52">
        <v>0.44999999999999996</v>
      </c>
      <c r="P263" s="52">
        <v>0.52499999999999991</v>
      </c>
      <c r="Q263" s="52">
        <v>0.52499999999999991</v>
      </c>
      <c r="R263" s="52">
        <v>0.52499999999999991</v>
      </c>
      <c r="S263" s="52">
        <v>0.52499999999999991</v>
      </c>
      <c r="T263" s="52">
        <v>0.52499999999999991</v>
      </c>
      <c r="U263" s="52">
        <v>0.52499999999999991</v>
      </c>
    </row>
    <row r="264" spans="1:21" ht="11" x14ac:dyDescent="0.15">
      <c r="A264" s="39" t="s">
        <v>323</v>
      </c>
      <c r="B264" s="39" t="s">
        <v>324</v>
      </c>
      <c r="C264" s="39" t="s">
        <v>1031</v>
      </c>
      <c r="D264" s="39" t="s">
        <v>336</v>
      </c>
      <c r="E264" s="39" t="s">
        <v>1032</v>
      </c>
      <c r="F264" s="39" t="s">
        <v>306</v>
      </c>
      <c r="G264" s="39"/>
      <c r="H264" s="39" t="s">
        <v>1033</v>
      </c>
      <c r="I264" s="52">
        <f t="shared" si="6"/>
        <v>0.72999999999999987</v>
      </c>
      <c r="J264" s="52"/>
      <c r="K264" s="52"/>
      <c r="L264" s="52"/>
      <c r="M264" s="52">
        <v>7.2999999999999995E-2</v>
      </c>
      <c r="N264" s="52">
        <v>7.2999999999999995E-2</v>
      </c>
      <c r="O264" s="52">
        <v>7.2999999999999995E-2</v>
      </c>
      <c r="P264" s="52">
        <v>8.5166666666666654E-2</v>
      </c>
      <c r="Q264" s="52">
        <v>8.5166666666666654E-2</v>
      </c>
      <c r="R264" s="52">
        <v>8.5166666666666654E-2</v>
      </c>
      <c r="S264" s="52">
        <v>8.5166666666666654E-2</v>
      </c>
      <c r="T264" s="52">
        <v>8.5166666666666654E-2</v>
      </c>
      <c r="U264" s="52">
        <v>8.5166666666666654E-2</v>
      </c>
    </row>
    <row r="265" spans="1:21" ht="11" x14ac:dyDescent="0.15">
      <c r="A265" s="39" t="s">
        <v>323</v>
      </c>
      <c r="B265" s="39" t="s">
        <v>324</v>
      </c>
      <c r="C265" s="39" t="s">
        <v>1034</v>
      </c>
      <c r="D265" s="39" t="s">
        <v>510</v>
      </c>
      <c r="E265" s="39" t="s">
        <v>524</v>
      </c>
      <c r="F265" s="39" t="s">
        <v>333</v>
      </c>
      <c r="G265" s="39"/>
      <c r="H265" s="39" t="s">
        <v>1035</v>
      </c>
      <c r="I265" s="52">
        <f t="shared" si="6"/>
        <v>0.71999999999999975</v>
      </c>
      <c r="J265" s="52"/>
      <c r="K265" s="52"/>
      <c r="L265" s="52"/>
      <c r="M265" s="52">
        <v>7.1999999999999995E-2</v>
      </c>
      <c r="N265" s="52">
        <v>7.1999999999999995E-2</v>
      </c>
      <c r="O265" s="52">
        <v>7.1999999999999995E-2</v>
      </c>
      <c r="P265" s="52">
        <v>8.3999999999999991E-2</v>
      </c>
      <c r="Q265" s="52">
        <v>8.3999999999999991E-2</v>
      </c>
      <c r="R265" s="52">
        <v>8.3999999999999991E-2</v>
      </c>
      <c r="S265" s="52">
        <v>8.3999999999999991E-2</v>
      </c>
      <c r="T265" s="52">
        <v>8.3999999999999991E-2</v>
      </c>
      <c r="U265" s="52">
        <v>8.3999999999999991E-2</v>
      </c>
    </row>
    <row r="266" spans="1:21" ht="11" x14ac:dyDescent="0.15">
      <c r="A266" s="39" t="s">
        <v>323</v>
      </c>
      <c r="B266" s="39" t="s">
        <v>324</v>
      </c>
      <c r="C266" s="39" t="s">
        <v>1036</v>
      </c>
      <c r="D266" s="39" t="s">
        <v>501</v>
      </c>
      <c r="E266" s="39" t="s">
        <v>1037</v>
      </c>
      <c r="F266" s="39" t="s">
        <v>333</v>
      </c>
      <c r="G266" s="39"/>
      <c r="H266" s="39" t="s">
        <v>1038</v>
      </c>
      <c r="I266" s="52">
        <f t="shared" si="6"/>
        <v>3.2999999999999989</v>
      </c>
      <c r="J266" s="52"/>
      <c r="K266" s="52"/>
      <c r="L266" s="52"/>
      <c r="M266" s="52">
        <v>0.32999999999999996</v>
      </c>
      <c r="N266" s="52">
        <v>0.32999999999999996</v>
      </c>
      <c r="O266" s="52">
        <v>0.32999999999999996</v>
      </c>
      <c r="P266" s="52">
        <v>0.38499999999999995</v>
      </c>
      <c r="Q266" s="52">
        <v>0.38499999999999995</v>
      </c>
      <c r="R266" s="52">
        <v>0.38499999999999995</v>
      </c>
      <c r="S266" s="52">
        <v>0.38499999999999995</v>
      </c>
      <c r="T266" s="52">
        <v>0.38499999999999995</v>
      </c>
      <c r="U266" s="52">
        <v>0.38499999999999995</v>
      </c>
    </row>
    <row r="267" spans="1:21" ht="11" x14ac:dyDescent="0.15">
      <c r="A267" s="39" t="s">
        <v>323</v>
      </c>
      <c r="B267" s="39" t="s">
        <v>324</v>
      </c>
      <c r="C267" s="39" t="s">
        <v>1039</v>
      </c>
      <c r="D267" s="39" t="s">
        <v>510</v>
      </c>
      <c r="E267" s="39" t="s">
        <v>949</v>
      </c>
      <c r="F267" s="39" t="s">
        <v>306</v>
      </c>
      <c r="G267" s="39"/>
      <c r="H267" s="39" t="s">
        <v>1040</v>
      </c>
      <c r="I267" s="52">
        <f t="shared" si="6"/>
        <v>1</v>
      </c>
      <c r="J267" s="52"/>
      <c r="K267" s="52"/>
      <c r="L267" s="52"/>
      <c r="M267" s="52">
        <v>9.9999999999999992E-2</v>
      </c>
      <c r="N267" s="52">
        <v>9.9999999999999992E-2</v>
      </c>
      <c r="O267" s="52">
        <v>9.9999999999999992E-2</v>
      </c>
      <c r="P267" s="52">
        <v>0.11666666666666665</v>
      </c>
      <c r="Q267" s="52">
        <v>0.11666666666666665</v>
      </c>
      <c r="R267" s="52">
        <v>0.11666666666666665</v>
      </c>
      <c r="S267" s="52">
        <v>0.11666666666666665</v>
      </c>
      <c r="T267" s="52">
        <v>0.11666666666666665</v>
      </c>
      <c r="U267" s="52">
        <v>0.11666666666666665</v>
      </c>
    </row>
    <row r="268" spans="1:21" ht="11" x14ac:dyDescent="0.15">
      <c r="A268" s="39" t="s">
        <v>323</v>
      </c>
      <c r="B268" s="39" t="s">
        <v>324</v>
      </c>
      <c r="C268" s="39" t="s">
        <v>1041</v>
      </c>
      <c r="D268" s="39" t="s">
        <v>336</v>
      </c>
      <c r="E268" s="39" t="s">
        <v>1032</v>
      </c>
      <c r="F268" s="39" t="s">
        <v>306</v>
      </c>
      <c r="G268" s="39"/>
      <c r="H268" s="39" t="s">
        <v>1042</v>
      </c>
      <c r="I268" s="52">
        <f t="shared" si="6"/>
        <v>1.5000000000000002</v>
      </c>
      <c r="J268" s="52"/>
      <c r="K268" s="52"/>
      <c r="L268" s="52"/>
      <c r="M268" s="52">
        <v>0.15</v>
      </c>
      <c r="N268" s="52">
        <v>0.15</v>
      </c>
      <c r="O268" s="52">
        <v>0.15</v>
      </c>
      <c r="P268" s="52">
        <v>0.17499999999999999</v>
      </c>
      <c r="Q268" s="52">
        <v>0.17499999999999999</v>
      </c>
      <c r="R268" s="52">
        <v>0.17499999999999999</v>
      </c>
      <c r="S268" s="52">
        <v>0.17499999999999999</v>
      </c>
      <c r="T268" s="52">
        <v>0.17499999999999999</v>
      </c>
      <c r="U268" s="52">
        <v>0.17499999999999999</v>
      </c>
    </row>
    <row r="269" spans="1:21" ht="11" x14ac:dyDescent="0.15">
      <c r="A269" s="39" t="s">
        <v>323</v>
      </c>
      <c r="B269" s="39" t="s">
        <v>324</v>
      </c>
      <c r="C269" s="39" t="s">
        <v>1043</v>
      </c>
      <c r="D269" s="39" t="s">
        <v>510</v>
      </c>
      <c r="E269" s="39" t="s">
        <v>524</v>
      </c>
      <c r="F269" s="39" t="s">
        <v>333</v>
      </c>
      <c r="G269" s="39"/>
      <c r="H269" s="39" t="s">
        <v>1044</v>
      </c>
      <c r="I269" s="52">
        <f t="shared" si="6"/>
        <v>2</v>
      </c>
      <c r="J269" s="52"/>
      <c r="K269" s="52"/>
      <c r="L269" s="52"/>
      <c r="M269" s="52">
        <v>0.19999999999999998</v>
      </c>
      <c r="N269" s="52">
        <v>0.19999999999999998</v>
      </c>
      <c r="O269" s="52">
        <v>0.19999999999999998</v>
      </c>
      <c r="P269" s="52">
        <v>0.23333333333333331</v>
      </c>
      <c r="Q269" s="52">
        <v>0.23333333333333331</v>
      </c>
      <c r="R269" s="52">
        <v>0.23333333333333331</v>
      </c>
      <c r="S269" s="52">
        <v>0.23333333333333331</v>
      </c>
      <c r="T269" s="52">
        <v>0.23333333333333331</v>
      </c>
      <c r="U269" s="52">
        <v>0.23333333333333331</v>
      </c>
    </row>
    <row r="270" spans="1:21" ht="11" x14ac:dyDescent="0.15">
      <c r="A270" s="39" t="s">
        <v>323</v>
      </c>
      <c r="B270" s="39" t="s">
        <v>324</v>
      </c>
      <c r="C270" s="39" t="s">
        <v>1045</v>
      </c>
      <c r="D270" s="39" t="s">
        <v>501</v>
      </c>
      <c r="E270" s="39" t="s">
        <v>1046</v>
      </c>
      <c r="F270" s="39" t="s">
        <v>333</v>
      </c>
      <c r="G270" s="39"/>
      <c r="H270" s="39" t="s">
        <v>835</v>
      </c>
      <c r="I270" s="52">
        <f t="shared" si="6"/>
        <v>3.6499999999999995</v>
      </c>
      <c r="J270" s="52"/>
      <c r="K270" s="52"/>
      <c r="L270" s="52"/>
      <c r="M270" s="52">
        <v>0.36499999999999994</v>
      </c>
      <c r="N270" s="52">
        <v>0.36499999999999994</v>
      </c>
      <c r="O270" s="52">
        <v>0.36499999999999994</v>
      </c>
      <c r="P270" s="52">
        <v>0.42583333333333329</v>
      </c>
      <c r="Q270" s="52">
        <v>0.42583333333333329</v>
      </c>
      <c r="R270" s="52">
        <v>0.42583333333333329</v>
      </c>
      <c r="S270" s="52">
        <v>0.42583333333333329</v>
      </c>
      <c r="T270" s="52">
        <v>0.42583333333333329</v>
      </c>
      <c r="U270" s="52">
        <v>0.42583333333333329</v>
      </c>
    </row>
    <row r="271" spans="1:21" ht="11" x14ac:dyDescent="0.15">
      <c r="A271" s="39" t="s">
        <v>323</v>
      </c>
      <c r="B271" s="39" t="s">
        <v>324</v>
      </c>
      <c r="C271" s="39" t="s">
        <v>1047</v>
      </c>
      <c r="D271" s="39" t="s">
        <v>501</v>
      </c>
      <c r="E271" s="39" t="s">
        <v>1048</v>
      </c>
      <c r="F271" s="39" t="s">
        <v>333</v>
      </c>
      <c r="G271" s="39"/>
      <c r="H271" s="39" t="s">
        <v>1049</v>
      </c>
      <c r="I271" s="52">
        <f t="shared" si="6"/>
        <v>2.2999999999999998</v>
      </c>
      <c r="J271" s="52"/>
      <c r="K271" s="52"/>
      <c r="L271" s="52"/>
      <c r="M271" s="52">
        <v>0.22999999999999995</v>
      </c>
      <c r="N271" s="52">
        <v>0.22999999999999995</v>
      </c>
      <c r="O271" s="52">
        <v>0.22999999999999995</v>
      </c>
      <c r="P271" s="52">
        <v>0.26833333333333331</v>
      </c>
      <c r="Q271" s="52">
        <v>0.26833333333333331</v>
      </c>
      <c r="R271" s="52">
        <v>0.26833333333333331</v>
      </c>
      <c r="S271" s="52">
        <v>0.26833333333333331</v>
      </c>
      <c r="T271" s="52">
        <v>0.26833333333333331</v>
      </c>
      <c r="U271" s="52">
        <v>0.26833333333333331</v>
      </c>
    </row>
    <row r="272" spans="1:21" ht="11" x14ac:dyDescent="0.15">
      <c r="A272" s="39" t="s">
        <v>323</v>
      </c>
      <c r="B272" s="39" t="s">
        <v>324</v>
      </c>
      <c r="C272" s="39" t="s">
        <v>1050</v>
      </c>
      <c r="D272" s="39" t="s">
        <v>336</v>
      </c>
      <c r="E272" s="39" t="s">
        <v>845</v>
      </c>
      <c r="F272" s="39" t="s">
        <v>333</v>
      </c>
      <c r="G272" s="39"/>
      <c r="H272" s="39" t="s">
        <v>1051</v>
      </c>
      <c r="I272" s="52">
        <f t="shared" si="6"/>
        <v>0.98999999999999977</v>
      </c>
      <c r="J272" s="52"/>
      <c r="K272" s="52"/>
      <c r="L272" s="52"/>
      <c r="M272" s="52">
        <v>9.8999999999999991E-2</v>
      </c>
      <c r="N272" s="52">
        <v>9.8999999999999991E-2</v>
      </c>
      <c r="O272" s="52">
        <v>9.8999999999999991E-2</v>
      </c>
      <c r="P272" s="52">
        <v>0.11549999999999999</v>
      </c>
      <c r="Q272" s="52">
        <v>0.11549999999999999</v>
      </c>
      <c r="R272" s="52">
        <v>0.11549999999999999</v>
      </c>
      <c r="S272" s="52">
        <v>0.11549999999999999</v>
      </c>
      <c r="T272" s="52">
        <v>0.11549999999999999</v>
      </c>
      <c r="U272" s="52">
        <v>0.11549999999999999</v>
      </c>
    </row>
    <row r="273" spans="1:21" ht="11" x14ac:dyDescent="0.15">
      <c r="A273" s="39" t="s">
        <v>323</v>
      </c>
      <c r="B273" s="39" t="s">
        <v>324</v>
      </c>
      <c r="C273" s="39" t="s">
        <v>1052</v>
      </c>
      <c r="D273" s="39" t="s">
        <v>356</v>
      </c>
      <c r="E273" s="39" t="s">
        <v>856</v>
      </c>
      <c r="F273" s="39" t="s">
        <v>306</v>
      </c>
      <c r="G273" s="39"/>
      <c r="H273" s="39" t="s">
        <v>1053</v>
      </c>
      <c r="I273" s="52">
        <f t="shared" si="6"/>
        <v>1</v>
      </c>
      <c r="J273" s="52"/>
      <c r="K273" s="52"/>
      <c r="L273" s="52"/>
      <c r="M273" s="52">
        <v>9.9999999999999992E-2</v>
      </c>
      <c r="N273" s="52">
        <v>9.9999999999999992E-2</v>
      </c>
      <c r="O273" s="52">
        <v>9.9999999999999992E-2</v>
      </c>
      <c r="P273" s="52">
        <v>0.11666666666666665</v>
      </c>
      <c r="Q273" s="52">
        <v>0.11666666666666665</v>
      </c>
      <c r="R273" s="52">
        <v>0.11666666666666665</v>
      </c>
      <c r="S273" s="52">
        <v>0.11666666666666665</v>
      </c>
      <c r="T273" s="52">
        <v>0.11666666666666665</v>
      </c>
      <c r="U273" s="52">
        <v>0.11666666666666665</v>
      </c>
    </row>
    <row r="274" spans="1:21" ht="11" x14ac:dyDescent="0.15">
      <c r="A274" s="39" t="s">
        <v>323</v>
      </c>
      <c r="B274" s="39" t="s">
        <v>324</v>
      </c>
      <c r="C274" s="39" t="s">
        <v>1054</v>
      </c>
      <c r="D274" s="39" t="s">
        <v>409</v>
      </c>
      <c r="E274" s="39" t="s">
        <v>1055</v>
      </c>
      <c r="F274" s="39" t="s">
        <v>306</v>
      </c>
      <c r="G274" s="39"/>
      <c r="H274" s="39" t="s">
        <v>1056</v>
      </c>
      <c r="I274" s="52">
        <f t="shared" si="6"/>
        <v>3.5999999999999996</v>
      </c>
      <c r="J274" s="52"/>
      <c r="K274" s="52"/>
      <c r="L274" s="52"/>
      <c r="M274" s="52">
        <v>0.36</v>
      </c>
      <c r="N274" s="52">
        <v>0.36</v>
      </c>
      <c r="O274" s="52">
        <v>0.36</v>
      </c>
      <c r="P274" s="52">
        <v>0.42</v>
      </c>
      <c r="Q274" s="52">
        <v>0.42</v>
      </c>
      <c r="R274" s="52">
        <v>0.42</v>
      </c>
      <c r="S274" s="52">
        <v>0.42</v>
      </c>
      <c r="T274" s="52">
        <v>0.42</v>
      </c>
      <c r="U274" s="52">
        <v>0.42</v>
      </c>
    </row>
    <row r="275" spans="1:21" ht="11" x14ac:dyDescent="0.15">
      <c r="A275" s="39" t="s">
        <v>323</v>
      </c>
      <c r="B275" s="39" t="s">
        <v>324</v>
      </c>
      <c r="C275" s="39" t="s">
        <v>1057</v>
      </c>
      <c r="D275" s="39" t="s">
        <v>501</v>
      </c>
      <c r="E275" s="39" t="s">
        <v>1058</v>
      </c>
      <c r="F275" s="39" t="s">
        <v>333</v>
      </c>
      <c r="G275" s="39"/>
      <c r="H275" s="39" t="s">
        <v>1059</v>
      </c>
      <c r="I275" s="52">
        <f t="shared" si="6"/>
        <v>4</v>
      </c>
      <c r="J275" s="52"/>
      <c r="K275" s="52"/>
      <c r="L275" s="52"/>
      <c r="M275" s="52">
        <v>0.39999999999999997</v>
      </c>
      <c r="N275" s="52">
        <v>0.39999999999999997</v>
      </c>
      <c r="O275" s="52">
        <v>0.39999999999999997</v>
      </c>
      <c r="P275" s="52">
        <v>0.46666666666666662</v>
      </c>
      <c r="Q275" s="52">
        <v>0.46666666666666662</v>
      </c>
      <c r="R275" s="52">
        <v>0.46666666666666662</v>
      </c>
      <c r="S275" s="52">
        <v>0.46666666666666662</v>
      </c>
      <c r="T275" s="52">
        <v>0.46666666666666662</v>
      </c>
      <c r="U275" s="52">
        <v>0.46666666666666662</v>
      </c>
    </row>
    <row r="276" spans="1:21" ht="11" x14ac:dyDescent="0.15">
      <c r="A276" s="39" t="s">
        <v>323</v>
      </c>
      <c r="B276" s="39" t="s">
        <v>324</v>
      </c>
      <c r="C276" s="39" t="s">
        <v>1060</v>
      </c>
      <c r="D276" s="39" t="s">
        <v>510</v>
      </c>
      <c r="E276" s="39" t="s">
        <v>895</v>
      </c>
      <c r="F276" s="39" t="s">
        <v>306</v>
      </c>
      <c r="G276" s="39"/>
      <c r="H276" s="39" t="s">
        <v>1061</v>
      </c>
      <c r="I276" s="52">
        <f t="shared" si="6"/>
        <v>2</v>
      </c>
      <c r="J276" s="52"/>
      <c r="K276" s="52"/>
      <c r="L276" s="52"/>
      <c r="M276" s="52">
        <v>0.19999999999999998</v>
      </c>
      <c r="N276" s="52">
        <v>0.19999999999999998</v>
      </c>
      <c r="O276" s="52">
        <v>0.19999999999999998</v>
      </c>
      <c r="P276" s="52">
        <v>0.23333333333333331</v>
      </c>
      <c r="Q276" s="52">
        <v>0.23333333333333331</v>
      </c>
      <c r="R276" s="52">
        <v>0.23333333333333331</v>
      </c>
      <c r="S276" s="52">
        <v>0.23333333333333331</v>
      </c>
      <c r="T276" s="52">
        <v>0.23333333333333331</v>
      </c>
      <c r="U276" s="52">
        <v>0.23333333333333331</v>
      </c>
    </row>
    <row r="277" spans="1:21" ht="22" x14ac:dyDescent="0.15">
      <c r="A277" s="39" t="s">
        <v>323</v>
      </c>
      <c r="B277" s="39" t="s">
        <v>324</v>
      </c>
      <c r="C277" s="39" t="s">
        <v>1062</v>
      </c>
      <c r="D277" s="39" t="s">
        <v>409</v>
      </c>
      <c r="E277" s="39" t="s">
        <v>901</v>
      </c>
      <c r="F277" s="39" t="s">
        <v>306</v>
      </c>
      <c r="G277" s="39"/>
      <c r="H277" s="39" t="s">
        <v>1063</v>
      </c>
      <c r="I277" s="52">
        <f t="shared" si="6"/>
        <v>1</v>
      </c>
      <c r="J277" s="52"/>
      <c r="K277" s="52"/>
      <c r="L277" s="52"/>
      <c r="M277" s="52">
        <v>9.9999999999999992E-2</v>
      </c>
      <c r="N277" s="52">
        <v>9.9999999999999992E-2</v>
      </c>
      <c r="O277" s="52">
        <v>9.9999999999999992E-2</v>
      </c>
      <c r="P277" s="52">
        <v>0.11666666666666665</v>
      </c>
      <c r="Q277" s="52">
        <v>0.11666666666666665</v>
      </c>
      <c r="R277" s="52">
        <v>0.11666666666666665</v>
      </c>
      <c r="S277" s="52">
        <v>0.11666666666666665</v>
      </c>
      <c r="T277" s="52">
        <v>0.11666666666666665</v>
      </c>
      <c r="U277" s="52">
        <v>0.11666666666666665</v>
      </c>
    </row>
    <row r="278" spans="1:21" ht="11" x14ac:dyDescent="0.15">
      <c r="A278" s="39" t="s">
        <v>323</v>
      </c>
      <c r="B278" s="39" t="s">
        <v>324</v>
      </c>
      <c r="C278" s="39" t="s">
        <v>1064</v>
      </c>
      <c r="D278" s="39" t="s">
        <v>409</v>
      </c>
      <c r="E278" s="39" t="s">
        <v>1065</v>
      </c>
      <c r="F278" s="39" t="s">
        <v>306</v>
      </c>
      <c r="G278" s="39"/>
      <c r="H278" s="39" t="s">
        <v>1066</v>
      </c>
      <c r="I278" s="52">
        <f t="shared" si="6"/>
        <v>6.18</v>
      </c>
      <c r="J278" s="52"/>
      <c r="K278" s="52"/>
      <c r="L278" s="52"/>
      <c r="M278" s="52">
        <v>0.61799999999999988</v>
      </c>
      <c r="N278" s="52">
        <v>0.61799999999999988</v>
      </c>
      <c r="O278" s="52">
        <v>0.61799999999999988</v>
      </c>
      <c r="P278" s="52">
        <v>0.72099999999999986</v>
      </c>
      <c r="Q278" s="52">
        <v>0.72099999999999986</v>
      </c>
      <c r="R278" s="52">
        <v>0.72099999999999986</v>
      </c>
      <c r="S278" s="52">
        <v>0.72099999999999986</v>
      </c>
      <c r="T278" s="52">
        <v>0.72099999999999986</v>
      </c>
      <c r="U278" s="52">
        <v>0.72099999999999986</v>
      </c>
    </row>
    <row r="279" spans="1:21" ht="11" x14ac:dyDescent="0.15">
      <c r="A279" s="39" t="s">
        <v>323</v>
      </c>
      <c r="B279" s="39" t="s">
        <v>324</v>
      </c>
      <c r="C279" s="39" t="s">
        <v>1067</v>
      </c>
      <c r="D279" s="39" t="s">
        <v>501</v>
      </c>
      <c r="E279" s="39" t="s">
        <v>746</v>
      </c>
      <c r="F279" s="39" t="s">
        <v>306</v>
      </c>
      <c r="G279" s="39"/>
      <c r="H279" s="39" t="s">
        <v>1068</v>
      </c>
      <c r="I279" s="52">
        <f t="shared" si="6"/>
        <v>4.28</v>
      </c>
      <c r="J279" s="52"/>
      <c r="K279" s="52"/>
      <c r="L279" s="52"/>
      <c r="M279" s="52">
        <v>0.42799999999999999</v>
      </c>
      <c r="N279" s="52">
        <v>0.42799999999999999</v>
      </c>
      <c r="O279" s="52">
        <v>0.42799999999999999</v>
      </c>
      <c r="P279" s="52">
        <v>0.4993333333333333</v>
      </c>
      <c r="Q279" s="52">
        <v>0.4993333333333333</v>
      </c>
      <c r="R279" s="52">
        <v>0.4993333333333333</v>
      </c>
      <c r="S279" s="52">
        <v>0.4993333333333333</v>
      </c>
      <c r="T279" s="52">
        <v>0.4993333333333333</v>
      </c>
      <c r="U279" s="52">
        <v>0.4993333333333333</v>
      </c>
    </row>
    <row r="280" spans="1:21" ht="11" x14ac:dyDescent="0.15">
      <c r="A280" s="39" t="s">
        <v>323</v>
      </c>
      <c r="B280" s="39" t="s">
        <v>324</v>
      </c>
      <c r="C280" s="39" t="s">
        <v>1069</v>
      </c>
      <c r="D280" s="39" t="s">
        <v>790</v>
      </c>
      <c r="E280" s="39" t="s">
        <v>832</v>
      </c>
      <c r="F280" s="39" t="s">
        <v>306</v>
      </c>
      <c r="G280" s="39"/>
      <c r="H280" s="39" t="s">
        <v>1070</v>
      </c>
      <c r="I280" s="52">
        <f t="shared" si="6"/>
        <v>2.8</v>
      </c>
      <c r="J280" s="52"/>
      <c r="K280" s="52"/>
      <c r="L280" s="52"/>
      <c r="M280" s="52">
        <v>0.27999999999999997</v>
      </c>
      <c r="N280" s="52">
        <v>0.27999999999999997</v>
      </c>
      <c r="O280" s="52">
        <v>0.27999999999999997</v>
      </c>
      <c r="P280" s="52">
        <v>0.32666666666666661</v>
      </c>
      <c r="Q280" s="52">
        <v>0.32666666666666661</v>
      </c>
      <c r="R280" s="52">
        <v>0.32666666666666661</v>
      </c>
      <c r="S280" s="52">
        <v>0.32666666666666661</v>
      </c>
      <c r="T280" s="52">
        <v>0.32666666666666661</v>
      </c>
      <c r="U280" s="52">
        <v>0.32666666666666661</v>
      </c>
    </row>
    <row r="281" spans="1:21" ht="22" x14ac:dyDescent="0.15">
      <c r="A281" s="39" t="s">
        <v>323</v>
      </c>
      <c r="B281" s="39" t="s">
        <v>324</v>
      </c>
      <c r="C281" s="39" t="s">
        <v>1071</v>
      </c>
      <c r="D281" s="39" t="s">
        <v>409</v>
      </c>
      <c r="E281" s="39" t="s">
        <v>901</v>
      </c>
      <c r="F281" s="39" t="s">
        <v>306</v>
      </c>
      <c r="G281" s="39"/>
      <c r="H281" s="39" t="s">
        <v>1072</v>
      </c>
      <c r="I281" s="52">
        <f t="shared" si="6"/>
        <v>1.9399999999999997</v>
      </c>
      <c r="J281" s="52"/>
      <c r="K281" s="52"/>
      <c r="L281" s="52"/>
      <c r="M281" s="52">
        <v>0.19399999999999998</v>
      </c>
      <c r="N281" s="52">
        <v>0.19399999999999998</v>
      </c>
      <c r="O281" s="52">
        <v>0.19399999999999998</v>
      </c>
      <c r="P281" s="52">
        <v>0.2263333333333333</v>
      </c>
      <c r="Q281" s="52">
        <v>0.2263333333333333</v>
      </c>
      <c r="R281" s="52">
        <v>0.2263333333333333</v>
      </c>
      <c r="S281" s="52">
        <v>0.2263333333333333</v>
      </c>
      <c r="T281" s="52">
        <v>0.2263333333333333</v>
      </c>
      <c r="U281" s="52">
        <v>0.2263333333333333</v>
      </c>
    </row>
    <row r="282" spans="1:21" ht="11" x14ac:dyDescent="0.15">
      <c r="A282" s="39" t="s">
        <v>323</v>
      </c>
      <c r="B282" s="39" t="s">
        <v>324</v>
      </c>
      <c r="C282" s="39" t="s">
        <v>1073</v>
      </c>
      <c r="D282" s="39" t="s">
        <v>501</v>
      </c>
      <c r="E282" s="39" t="s">
        <v>746</v>
      </c>
      <c r="F282" s="39" t="s">
        <v>306</v>
      </c>
      <c r="G282" s="39"/>
      <c r="H282" s="39" t="s">
        <v>1074</v>
      </c>
      <c r="I282" s="52">
        <f t="shared" si="6"/>
        <v>0.73499999999999988</v>
      </c>
      <c r="J282" s="52"/>
      <c r="K282" s="52"/>
      <c r="L282" s="52"/>
      <c r="M282" s="52">
        <v>7.3499999999999996E-2</v>
      </c>
      <c r="N282" s="52">
        <v>7.3499999999999996E-2</v>
      </c>
      <c r="O282" s="52">
        <v>7.3499999999999996E-2</v>
      </c>
      <c r="P282" s="52">
        <v>8.5749999999999993E-2</v>
      </c>
      <c r="Q282" s="52">
        <v>8.5749999999999993E-2</v>
      </c>
      <c r="R282" s="52">
        <v>8.5749999999999993E-2</v>
      </c>
      <c r="S282" s="52">
        <v>8.5749999999999993E-2</v>
      </c>
      <c r="T282" s="52">
        <v>8.5749999999999993E-2</v>
      </c>
      <c r="U282" s="52">
        <v>8.5749999999999993E-2</v>
      </c>
    </row>
    <row r="283" spans="1:21" ht="22" x14ac:dyDescent="0.15">
      <c r="A283" s="39" t="s">
        <v>323</v>
      </c>
      <c r="B283" s="39" t="s">
        <v>324</v>
      </c>
      <c r="C283" s="39" t="s">
        <v>1075</v>
      </c>
      <c r="D283" s="39" t="s">
        <v>409</v>
      </c>
      <c r="E283" s="39" t="s">
        <v>901</v>
      </c>
      <c r="F283" s="39" t="s">
        <v>306</v>
      </c>
      <c r="G283" s="39"/>
      <c r="H283" s="39" t="s">
        <v>1076</v>
      </c>
      <c r="I283" s="52">
        <f t="shared" si="6"/>
        <v>7.0199999999999987</v>
      </c>
      <c r="J283" s="52"/>
      <c r="K283" s="52"/>
      <c r="L283" s="52"/>
      <c r="M283" s="52">
        <v>0.70199999999999985</v>
      </c>
      <c r="N283" s="52">
        <v>0.70199999999999985</v>
      </c>
      <c r="O283" s="52">
        <v>0.70199999999999985</v>
      </c>
      <c r="P283" s="52">
        <v>0.81899999999999984</v>
      </c>
      <c r="Q283" s="52">
        <v>0.81899999999999984</v>
      </c>
      <c r="R283" s="52">
        <v>0.81899999999999984</v>
      </c>
      <c r="S283" s="52">
        <v>0.81899999999999984</v>
      </c>
      <c r="T283" s="52">
        <v>0.81899999999999984</v>
      </c>
      <c r="U283" s="52">
        <v>0.81899999999999984</v>
      </c>
    </row>
    <row r="284" spans="1:21" ht="11" x14ac:dyDescent="0.15">
      <c r="A284" s="39" t="s">
        <v>323</v>
      </c>
      <c r="B284" s="39" t="s">
        <v>324</v>
      </c>
      <c r="C284" s="39" t="s">
        <v>1077</v>
      </c>
      <c r="D284" s="39" t="s">
        <v>501</v>
      </c>
      <c r="E284" s="39" t="s">
        <v>746</v>
      </c>
      <c r="F284" s="39" t="s">
        <v>306</v>
      </c>
      <c r="G284" s="39"/>
      <c r="H284" s="39" t="s">
        <v>1078</v>
      </c>
      <c r="I284" s="52">
        <f t="shared" si="6"/>
        <v>3.49</v>
      </c>
      <c r="J284" s="52"/>
      <c r="K284" s="52"/>
      <c r="L284" s="52"/>
      <c r="M284" s="52">
        <v>0.34899999999999998</v>
      </c>
      <c r="N284" s="52">
        <v>0.34899999999999998</v>
      </c>
      <c r="O284" s="52">
        <v>0.34899999999999998</v>
      </c>
      <c r="P284" s="52">
        <v>0.40716666666666668</v>
      </c>
      <c r="Q284" s="52">
        <v>0.40716666666666668</v>
      </c>
      <c r="R284" s="52">
        <v>0.40716666666666668</v>
      </c>
      <c r="S284" s="52">
        <v>0.40716666666666668</v>
      </c>
      <c r="T284" s="52">
        <v>0.40716666666666668</v>
      </c>
      <c r="U284" s="52">
        <v>0.40716666666666668</v>
      </c>
    </row>
    <row r="285" spans="1:21" ht="11" x14ac:dyDescent="0.15">
      <c r="A285" s="39" t="s">
        <v>323</v>
      </c>
      <c r="B285" s="39" t="s">
        <v>324</v>
      </c>
      <c r="C285" s="39" t="s">
        <v>1079</v>
      </c>
      <c r="D285" s="39" t="s">
        <v>501</v>
      </c>
      <c r="E285" s="39" t="s">
        <v>746</v>
      </c>
      <c r="F285" s="39" t="s">
        <v>306</v>
      </c>
      <c r="G285" s="39"/>
      <c r="H285" s="39" t="s">
        <v>1080</v>
      </c>
      <c r="I285" s="52">
        <f t="shared" si="6"/>
        <v>1.6999999999999995</v>
      </c>
      <c r="J285" s="52"/>
      <c r="K285" s="52"/>
      <c r="L285" s="52"/>
      <c r="M285" s="52">
        <v>0.16999999999999998</v>
      </c>
      <c r="N285" s="52">
        <v>0.16999999999999998</v>
      </c>
      <c r="O285" s="52">
        <v>0.16999999999999998</v>
      </c>
      <c r="P285" s="52">
        <v>0.19833333333333331</v>
      </c>
      <c r="Q285" s="52">
        <v>0.19833333333333331</v>
      </c>
      <c r="R285" s="52">
        <v>0.19833333333333331</v>
      </c>
      <c r="S285" s="52">
        <v>0.19833333333333331</v>
      </c>
      <c r="T285" s="52">
        <v>0.19833333333333331</v>
      </c>
      <c r="U285" s="52">
        <v>0.19833333333333331</v>
      </c>
    </row>
    <row r="286" spans="1:21" ht="22" x14ac:dyDescent="0.15">
      <c r="A286" s="39" t="s">
        <v>323</v>
      </c>
      <c r="B286" s="39" t="s">
        <v>324</v>
      </c>
      <c r="C286" s="39" t="s">
        <v>1081</v>
      </c>
      <c r="D286" s="39" t="s">
        <v>409</v>
      </c>
      <c r="E286" s="39" t="s">
        <v>1082</v>
      </c>
      <c r="F286" s="39" t="s">
        <v>333</v>
      </c>
      <c r="G286" s="39"/>
      <c r="H286" s="39" t="s">
        <v>1083</v>
      </c>
      <c r="I286" s="52">
        <f t="shared" si="6"/>
        <v>4.4899999999999993</v>
      </c>
      <c r="J286" s="52"/>
      <c r="K286" s="52"/>
      <c r="L286" s="52"/>
      <c r="M286" s="52">
        <v>0.44900000000000001</v>
      </c>
      <c r="N286" s="52">
        <v>0.44900000000000001</v>
      </c>
      <c r="O286" s="52">
        <v>0.44900000000000001</v>
      </c>
      <c r="P286" s="52">
        <v>0.52383333333333326</v>
      </c>
      <c r="Q286" s="52">
        <v>0.52383333333333326</v>
      </c>
      <c r="R286" s="52">
        <v>0.52383333333333326</v>
      </c>
      <c r="S286" s="52">
        <v>0.52383333333333326</v>
      </c>
      <c r="T286" s="52">
        <v>0.52383333333333326</v>
      </c>
      <c r="U286" s="52">
        <v>0.52383333333333326</v>
      </c>
    </row>
    <row r="287" spans="1:21" ht="11" x14ac:dyDescent="0.15">
      <c r="A287" s="39" t="s">
        <v>323</v>
      </c>
      <c r="B287" s="39" t="s">
        <v>324</v>
      </c>
      <c r="C287" s="39" t="s">
        <v>1084</v>
      </c>
      <c r="D287" s="39" t="s">
        <v>501</v>
      </c>
      <c r="E287" s="39" t="s">
        <v>746</v>
      </c>
      <c r="F287" s="39" t="s">
        <v>306</v>
      </c>
      <c r="G287" s="39"/>
      <c r="H287" s="39" t="s">
        <v>1085</v>
      </c>
      <c r="I287" s="52">
        <f t="shared" si="6"/>
        <v>1.0999999999999999</v>
      </c>
      <c r="J287" s="52"/>
      <c r="K287" s="52"/>
      <c r="L287" s="52"/>
      <c r="M287" s="52">
        <v>0.11</v>
      </c>
      <c r="N287" s="52">
        <v>0.11</v>
      </c>
      <c r="O287" s="52">
        <v>0.11</v>
      </c>
      <c r="P287" s="52">
        <v>0.12833333333333333</v>
      </c>
      <c r="Q287" s="52">
        <v>0.12833333333333333</v>
      </c>
      <c r="R287" s="52">
        <v>0.12833333333333333</v>
      </c>
      <c r="S287" s="52">
        <v>0.12833333333333333</v>
      </c>
      <c r="T287" s="52">
        <v>0.12833333333333333</v>
      </c>
      <c r="U287" s="52">
        <v>0.12833333333333333</v>
      </c>
    </row>
    <row r="288" spans="1:21" ht="11" x14ac:dyDescent="0.15">
      <c r="A288" s="39" t="s">
        <v>323</v>
      </c>
      <c r="B288" s="39" t="s">
        <v>324</v>
      </c>
      <c r="C288" s="39" t="s">
        <v>1086</v>
      </c>
      <c r="D288" s="39" t="s">
        <v>356</v>
      </c>
      <c r="E288" s="39" t="s">
        <v>386</v>
      </c>
      <c r="F288" s="39" t="s">
        <v>306</v>
      </c>
      <c r="G288" s="39"/>
      <c r="H288" s="39" t="s">
        <v>1066</v>
      </c>
      <c r="I288" s="52">
        <f t="shared" si="6"/>
        <v>1</v>
      </c>
      <c r="J288" s="52"/>
      <c r="K288" s="52"/>
      <c r="L288" s="52"/>
      <c r="M288" s="52">
        <v>9.9999999999999992E-2</v>
      </c>
      <c r="N288" s="52">
        <v>9.9999999999999992E-2</v>
      </c>
      <c r="O288" s="52">
        <v>9.9999999999999992E-2</v>
      </c>
      <c r="P288" s="52">
        <v>0.11666666666666665</v>
      </c>
      <c r="Q288" s="52">
        <v>0.11666666666666665</v>
      </c>
      <c r="R288" s="52">
        <v>0.11666666666666665</v>
      </c>
      <c r="S288" s="52">
        <v>0.11666666666666665</v>
      </c>
      <c r="T288" s="52">
        <v>0.11666666666666665</v>
      </c>
      <c r="U288" s="52">
        <v>0.11666666666666665</v>
      </c>
    </row>
    <row r="289" spans="1:21" ht="11" x14ac:dyDescent="0.15">
      <c r="A289" s="39" t="s">
        <v>323</v>
      </c>
      <c r="B289" s="39" t="s">
        <v>324</v>
      </c>
      <c r="C289" s="39" t="s">
        <v>1087</v>
      </c>
      <c r="D289" s="39" t="s">
        <v>501</v>
      </c>
      <c r="E289" s="39" t="s">
        <v>746</v>
      </c>
      <c r="F289" s="39" t="s">
        <v>306</v>
      </c>
      <c r="G289" s="39"/>
      <c r="H289" s="39" t="s">
        <v>1088</v>
      </c>
      <c r="I289" s="52">
        <f t="shared" si="6"/>
        <v>2.63</v>
      </c>
      <c r="J289" s="52"/>
      <c r="K289" s="52"/>
      <c r="L289" s="52"/>
      <c r="M289" s="52">
        <v>0.26299999999999996</v>
      </c>
      <c r="N289" s="52">
        <v>0.26299999999999996</v>
      </c>
      <c r="O289" s="52">
        <v>0.26299999999999996</v>
      </c>
      <c r="P289" s="52">
        <v>0.30683333333333329</v>
      </c>
      <c r="Q289" s="52">
        <v>0.30683333333333329</v>
      </c>
      <c r="R289" s="52">
        <v>0.30683333333333329</v>
      </c>
      <c r="S289" s="52">
        <v>0.30683333333333329</v>
      </c>
      <c r="T289" s="52">
        <v>0.30683333333333329</v>
      </c>
      <c r="U289" s="52">
        <v>0.30683333333333329</v>
      </c>
    </row>
    <row r="290" spans="1:21" ht="11" x14ac:dyDescent="0.15">
      <c r="A290" s="39" t="s">
        <v>323</v>
      </c>
      <c r="B290" s="39" t="s">
        <v>324</v>
      </c>
      <c r="C290" s="39" t="s">
        <v>1089</v>
      </c>
      <c r="D290" s="39" t="s">
        <v>501</v>
      </c>
      <c r="E290" s="39" t="s">
        <v>746</v>
      </c>
      <c r="F290" s="39" t="s">
        <v>306</v>
      </c>
      <c r="G290" s="39"/>
      <c r="H290" s="39" t="s">
        <v>1090</v>
      </c>
      <c r="I290" s="52">
        <f t="shared" si="6"/>
        <v>3.33</v>
      </c>
      <c r="J290" s="52"/>
      <c r="K290" s="52"/>
      <c r="L290" s="52"/>
      <c r="M290" s="52">
        <v>0.33299999999999996</v>
      </c>
      <c r="N290" s="52">
        <v>0.33299999999999996</v>
      </c>
      <c r="O290" s="52">
        <v>0.33299999999999996</v>
      </c>
      <c r="P290" s="52">
        <v>0.38849999999999996</v>
      </c>
      <c r="Q290" s="52">
        <v>0.38849999999999996</v>
      </c>
      <c r="R290" s="52">
        <v>0.38849999999999996</v>
      </c>
      <c r="S290" s="52">
        <v>0.38849999999999996</v>
      </c>
      <c r="T290" s="52">
        <v>0.38849999999999996</v>
      </c>
      <c r="U290" s="52">
        <v>0.38849999999999996</v>
      </c>
    </row>
    <row r="291" spans="1:21" ht="11" x14ac:dyDescent="0.15">
      <c r="A291" s="39" t="s">
        <v>323</v>
      </c>
      <c r="B291" s="39" t="s">
        <v>324</v>
      </c>
      <c r="C291" s="39" t="s">
        <v>1091</v>
      </c>
      <c r="D291" s="39" t="s">
        <v>501</v>
      </c>
      <c r="E291" s="39" t="s">
        <v>746</v>
      </c>
      <c r="F291" s="39" t="s">
        <v>306</v>
      </c>
      <c r="G291" s="39"/>
      <c r="H291" s="39" t="s">
        <v>1000</v>
      </c>
      <c r="I291" s="52">
        <f t="shared" si="6"/>
        <v>1.6599999999999997</v>
      </c>
      <c r="J291" s="52"/>
      <c r="K291" s="52"/>
      <c r="L291" s="52"/>
      <c r="M291" s="52">
        <v>0.16599999999999998</v>
      </c>
      <c r="N291" s="52">
        <v>0.16599999999999998</v>
      </c>
      <c r="O291" s="52">
        <v>0.16599999999999998</v>
      </c>
      <c r="P291" s="52">
        <v>0.19366666666666663</v>
      </c>
      <c r="Q291" s="52">
        <v>0.19366666666666663</v>
      </c>
      <c r="R291" s="52">
        <v>0.19366666666666663</v>
      </c>
      <c r="S291" s="52">
        <v>0.19366666666666663</v>
      </c>
      <c r="T291" s="52">
        <v>0.19366666666666663</v>
      </c>
      <c r="U291" s="52">
        <v>0.19366666666666663</v>
      </c>
    </row>
    <row r="292" spans="1:21" ht="11" x14ac:dyDescent="0.15">
      <c r="A292" s="39" t="s">
        <v>323</v>
      </c>
      <c r="B292" s="39" t="s">
        <v>324</v>
      </c>
      <c r="C292" s="39" t="s">
        <v>1092</v>
      </c>
      <c r="D292" s="39" t="s">
        <v>501</v>
      </c>
      <c r="E292" s="39" t="s">
        <v>746</v>
      </c>
      <c r="F292" s="39" t="s">
        <v>306</v>
      </c>
      <c r="G292" s="39"/>
      <c r="H292" s="39" t="s">
        <v>1093</v>
      </c>
      <c r="I292" s="52">
        <f t="shared" si="6"/>
        <v>3.1299999999999994</v>
      </c>
      <c r="J292" s="52"/>
      <c r="K292" s="52"/>
      <c r="L292" s="52"/>
      <c r="M292" s="52">
        <v>0.31299999999999994</v>
      </c>
      <c r="N292" s="52">
        <v>0.31299999999999994</v>
      </c>
      <c r="O292" s="52">
        <v>0.31299999999999994</v>
      </c>
      <c r="P292" s="52">
        <v>0.36516666666666664</v>
      </c>
      <c r="Q292" s="52">
        <v>0.36516666666666664</v>
      </c>
      <c r="R292" s="52">
        <v>0.36516666666666664</v>
      </c>
      <c r="S292" s="52">
        <v>0.36516666666666664</v>
      </c>
      <c r="T292" s="52">
        <v>0.36516666666666664</v>
      </c>
      <c r="U292" s="52">
        <v>0.36516666666666664</v>
      </c>
    </row>
    <row r="293" spans="1:21" ht="22" x14ac:dyDescent="0.15">
      <c r="A293" s="39" t="s">
        <v>323</v>
      </c>
      <c r="B293" s="39" t="s">
        <v>324</v>
      </c>
      <c r="C293" s="39" t="s">
        <v>1094</v>
      </c>
      <c r="D293" s="39" t="s">
        <v>501</v>
      </c>
      <c r="E293" s="39" t="s">
        <v>1095</v>
      </c>
      <c r="F293" s="39" t="s">
        <v>333</v>
      </c>
      <c r="G293" s="39"/>
      <c r="H293" s="39" t="s">
        <v>1096</v>
      </c>
      <c r="I293" s="52">
        <f t="shared" si="6"/>
        <v>2.16</v>
      </c>
      <c r="J293" s="52"/>
      <c r="K293" s="52"/>
      <c r="L293" s="52"/>
      <c r="M293" s="52">
        <v>0.216</v>
      </c>
      <c r="N293" s="52">
        <v>0.216</v>
      </c>
      <c r="O293" s="52">
        <v>0.216</v>
      </c>
      <c r="P293" s="52">
        <v>0.252</v>
      </c>
      <c r="Q293" s="52">
        <v>0.252</v>
      </c>
      <c r="R293" s="52">
        <v>0.252</v>
      </c>
      <c r="S293" s="52">
        <v>0.252</v>
      </c>
      <c r="T293" s="52">
        <v>0.252</v>
      </c>
      <c r="U293" s="52">
        <v>0.252</v>
      </c>
    </row>
    <row r="294" spans="1:21" ht="11" x14ac:dyDescent="0.15">
      <c r="A294" s="39" t="s">
        <v>323</v>
      </c>
      <c r="B294" s="39" t="s">
        <v>324</v>
      </c>
      <c r="C294" s="39" t="s">
        <v>1097</v>
      </c>
      <c r="D294" s="39" t="s">
        <v>501</v>
      </c>
      <c r="E294" s="39" t="s">
        <v>746</v>
      </c>
      <c r="F294" s="39" t="s">
        <v>306</v>
      </c>
      <c r="G294" s="39"/>
      <c r="H294" s="39" t="s">
        <v>1098</v>
      </c>
      <c r="I294" s="52">
        <f t="shared" si="6"/>
        <v>0.97999999999999976</v>
      </c>
      <c r="J294" s="52"/>
      <c r="K294" s="52"/>
      <c r="L294" s="52"/>
      <c r="M294" s="52">
        <v>9.799999999999999E-2</v>
      </c>
      <c r="N294" s="52">
        <v>9.799999999999999E-2</v>
      </c>
      <c r="O294" s="52">
        <v>9.799999999999999E-2</v>
      </c>
      <c r="P294" s="52">
        <v>0.11433333333333331</v>
      </c>
      <c r="Q294" s="52">
        <v>0.11433333333333331</v>
      </c>
      <c r="R294" s="52">
        <v>0.11433333333333331</v>
      </c>
      <c r="S294" s="52">
        <v>0.11433333333333331</v>
      </c>
      <c r="T294" s="52">
        <v>0.11433333333333331</v>
      </c>
      <c r="U294" s="52">
        <v>0.11433333333333331</v>
      </c>
    </row>
    <row r="295" spans="1:21" ht="11" x14ac:dyDescent="0.15">
      <c r="A295" s="39" t="s">
        <v>323</v>
      </c>
      <c r="B295" s="39" t="s">
        <v>324</v>
      </c>
      <c r="C295" s="39" t="s">
        <v>1099</v>
      </c>
      <c r="D295" s="39" t="s">
        <v>501</v>
      </c>
      <c r="E295" s="39" t="s">
        <v>965</v>
      </c>
      <c r="F295" s="39" t="s">
        <v>306</v>
      </c>
      <c r="G295" s="39"/>
      <c r="H295" s="39" t="s">
        <v>1100</v>
      </c>
      <c r="I295" s="52">
        <f t="shared" si="6"/>
        <v>6.1399999999999979</v>
      </c>
      <c r="J295" s="52"/>
      <c r="K295" s="52"/>
      <c r="L295" s="52"/>
      <c r="M295" s="52">
        <v>0.61399999999999988</v>
      </c>
      <c r="N295" s="52">
        <v>0.61399999999999988</v>
      </c>
      <c r="O295" s="52">
        <v>0.61399999999999988</v>
      </c>
      <c r="P295" s="52">
        <v>0.71633333333333327</v>
      </c>
      <c r="Q295" s="52">
        <v>0.71633333333333327</v>
      </c>
      <c r="R295" s="52">
        <v>0.71633333333333327</v>
      </c>
      <c r="S295" s="52">
        <v>0.71633333333333327</v>
      </c>
      <c r="T295" s="52">
        <v>0.71633333333333327</v>
      </c>
      <c r="U295" s="52">
        <v>0.71633333333333327</v>
      </c>
    </row>
    <row r="296" spans="1:21" ht="11" x14ac:dyDescent="0.15">
      <c r="A296" s="39" t="s">
        <v>323</v>
      </c>
      <c r="B296" s="39" t="s">
        <v>324</v>
      </c>
      <c r="C296" s="39" t="s">
        <v>1101</v>
      </c>
      <c r="D296" s="39" t="s">
        <v>501</v>
      </c>
      <c r="E296" s="39" t="s">
        <v>746</v>
      </c>
      <c r="F296" s="39" t="s">
        <v>306</v>
      </c>
      <c r="G296" s="39"/>
      <c r="H296" s="39" t="s">
        <v>1102</v>
      </c>
      <c r="I296" s="52">
        <f t="shared" si="6"/>
        <v>1.7699999999999996</v>
      </c>
      <c r="J296" s="52"/>
      <c r="K296" s="52"/>
      <c r="L296" s="52"/>
      <c r="M296" s="52">
        <v>0.17699999999999999</v>
      </c>
      <c r="N296" s="52">
        <v>0.17699999999999999</v>
      </c>
      <c r="O296" s="52">
        <v>0.17699999999999999</v>
      </c>
      <c r="P296" s="52">
        <v>0.20649999999999999</v>
      </c>
      <c r="Q296" s="52">
        <v>0.20649999999999999</v>
      </c>
      <c r="R296" s="52">
        <v>0.20649999999999999</v>
      </c>
      <c r="S296" s="52">
        <v>0.20649999999999999</v>
      </c>
      <c r="T296" s="52">
        <v>0.20649999999999999</v>
      </c>
      <c r="U296" s="52">
        <v>0.20649999999999999</v>
      </c>
    </row>
    <row r="297" spans="1:21" ht="33" x14ac:dyDescent="0.15">
      <c r="A297" s="39" t="s">
        <v>323</v>
      </c>
      <c r="B297" s="39" t="s">
        <v>324</v>
      </c>
      <c r="C297" s="39" t="s">
        <v>1103</v>
      </c>
      <c r="D297" s="39" t="s">
        <v>409</v>
      </c>
      <c r="E297" s="39" t="s">
        <v>901</v>
      </c>
      <c r="F297" s="39" t="s">
        <v>306</v>
      </c>
      <c r="G297" s="39"/>
      <c r="H297" s="39" t="s">
        <v>1104</v>
      </c>
      <c r="I297" s="52">
        <f t="shared" si="6"/>
        <v>2.5499999999999994</v>
      </c>
      <c r="J297" s="52"/>
      <c r="K297" s="52"/>
      <c r="L297" s="52"/>
      <c r="M297" s="52">
        <v>0.25499999999999995</v>
      </c>
      <c r="N297" s="52">
        <v>0.25499999999999995</v>
      </c>
      <c r="O297" s="52">
        <v>0.25499999999999995</v>
      </c>
      <c r="P297" s="52">
        <v>0.29749999999999993</v>
      </c>
      <c r="Q297" s="52">
        <v>0.29749999999999993</v>
      </c>
      <c r="R297" s="52">
        <v>0.29749999999999993</v>
      </c>
      <c r="S297" s="52">
        <v>0.29749999999999993</v>
      </c>
      <c r="T297" s="52">
        <v>0.29749999999999993</v>
      </c>
      <c r="U297" s="52">
        <v>0.29749999999999993</v>
      </c>
    </row>
    <row r="298" spans="1:21" ht="11" x14ac:dyDescent="0.15">
      <c r="A298" s="39" t="s">
        <v>323</v>
      </c>
      <c r="B298" s="39" t="s">
        <v>324</v>
      </c>
      <c r="C298" s="39" t="s">
        <v>1105</v>
      </c>
      <c r="D298" s="39" t="s">
        <v>501</v>
      </c>
      <c r="E298" s="39" t="s">
        <v>746</v>
      </c>
      <c r="F298" s="39" t="s">
        <v>306</v>
      </c>
      <c r="G298" s="39"/>
      <c r="H298" s="39" t="s">
        <v>1106</v>
      </c>
      <c r="I298" s="52">
        <f t="shared" si="6"/>
        <v>4.28</v>
      </c>
      <c r="J298" s="52"/>
      <c r="K298" s="52"/>
      <c r="L298" s="52"/>
      <c r="M298" s="52">
        <v>0.42799999999999999</v>
      </c>
      <c r="N298" s="52">
        <v>0.42799999999999999</v>
      </c>
      <c r="O298" s="52">
        <v>0.42799999999999999</v>
      </c>
      <c r="P298" s="52">
        <v>0.4993333333333333</v>
      </c>
      <c r="Q298" s="52">
        <v>0.4993333333333333</v>
      </c>
      <c r="R298" s="52">
        <v>0.4993333333333333</v>
      </c>
      <c r="S298" s="52">
        <v>0.4993333333333333</v>
      </c>
      <c r="T298" s="52">
        <v>0.4993333333333333</v>
      </c>
      <c r="U298" s="52">
        <v>0.4993333333333333</v>
      </c>
    </row>
    <row r="299" spans="1:21" ht="11" x14ac:dyDescent="0.15">
      <c r="A299" s="39" t="s">
        <v>323</v>
      </c>
      <c r="B299" s="39" t="s">
        <v>324</v>
      </c>
      <c r="C299" s="39" t="s">
        <v>1107</v>
      </c>
      <c r="D299" s="39" t="s">
        <v>501</v>
      </c>
      <c r="E299" s="39" t="s">
        <v>749</v>
      </c>
      <c r="F299" s="39" t="s">
        <v>306</v>
      </c>
      <c r="G299" s="39"/>
      <c r="H299" s="39" t="s">
        <v>1108</v>
      </c>
      <c r="I299" s="52">
        <f t="shared" si="6"/>
        <v>3.81</v>
      </c>
      <c r="J299" s="52"/>
      <c r="K299" s="52"/>
      <c r="L299" s="52"/>
      <c r="M299" s="52">
        <v>0.38099999999999995</v>
      </c>
      <c r="N299" s="52">
        <v>0.38099999999999995</v>
      </c>
      <c r="O299" s="52">
        <v>0.38099999999999995</v>
      </c>
      <c r="P299" s="52">
        <v>0.44449999999999995</v>
      </c>
      <c r="Q299" s="52">
        <v>0.44449999999999995</v>
      </c>
      <c r="R299" s="52">
        <v>0.44449999999999995</v>
      </c>
      <c r="S299" s="52">
        <v>0.44449999999999995</v>
      </c>
      <c r="T299" s="52">
        <v>0.44449999999999995</v>
      </c>
      <c r="U299" s="52">
        <v>0.44449999999999995</v>
      </c>
    </row>
    <row r="300" spans="1:21" ht="11" x14ac:dyDescent="0.15">
      <c r="A300" s="39" t="s">
        <v>323</v>
      </c>
      <c r="B300" s="39" t="s">
        <v>324</v>
      </c>
      <c r="C300" s="39" t="s">
        <v>1109</v>
      </c>
      <c r="D300" s="39" t="s">
        <v>356</v>
      </c>
      <c r="E300" s="39" t="s">
        <v>386</v>
      </c>
      <c r="F300" s="39" t="s">
        <v>306</v>
      </c>
      <c r="G300" s="39"/>
      <c r="H300" s="39" t="s">
        <v>1110</v>
      </c>
      <c r="I300" s="52">
        <f t="shared" si="6"/>
        <v>2.2999999999999998</v>
      </c>
      <c r="J300" s="52"/>
      <c r="K300" s="52"/>
      <c r="L300" s="52"/>
      <c r="M300" s="52">
        <v>0.22999999999999995</v>
      </c>
      <c r="N300" s="52">
        <v>0.22999999999999995</v>
      </c>
      <c r="O300" s="52">
        <v>0.22999999999999995</v>
      </c>
      <c r="P300" s="52">
        <v>0.26833333333333331</v>
      </c>
      <c r="Q300" s="52">
        <v>0.26833333333333331</v>
      </c>
      <c r="R300" s="52">
        <v>0.26833333333333331</v>
      </c>
      <c r="S300" s="52">
        <v>0.26833333333333331</v>
      </c>
      <c r="T300" s="52">
        <v>0.26833333333333331</v>
      </c>
      <c r="U300" s="52">
        <v>0.26833333333333331</v>
      </c>
    </row>
    <row r="301" spans="1:21" ht="11" x14ac:dyDescent="0.15">
      <c r="A301" s="39" t="s">
        <v>323</v>
      </c>
      <c r="B301" s="39" t="s">
        <v>324</v>
      </c>
      <c r="C301" s="39" t="s">
        <v>1111</v>
      </c>
      <c r="D301" s="39" t="s">
        <v>510</v>
      </c>
      <c r="E301" s="39" t="s">
        <v>524</v>
      </c>
      <c r="F301" s="39" t="s">
        <v>333</v>
      </c>
      <c r="G301" s="39"/>
      <c r="H301" s="39" t="s">
        <v>1112</v>
      </c>
      <c r="I301" s="52">
        <f t="shared" si="6"/>
        <v>2</v>
      </c>
      <c r="J301" s="52"/>
      <c r="K301" s="52"/>
      <c r="L301" s="52"/>
      <c r="M301" s="52">
        <v>0.19999999999999998</v>
      </c>
      <c r="N301" s="52">
        <v>0.19999999999999998</v>
      </c>
      <c r="O301" s="52">
        <v>0.19999999999999998</v>
      </c>
      <c r="P301" s="52">
        <v>0.23333333333333331</v>
      </c>
      <c r="Q301" s="52">
        <v>0.23333333333333331</v>
      </c>
      <c r="R301" s="52">
        <v>0.23333333333333331</v>
      </c>
      <c r="S301" s="52">
        <v>0.23333333333333331</v>
      </c>
      <c r="T301" s="52">
        <v>0.23333333333333331</v>
      </c>
      <c r="U301" s="52">
        <v>0.23333333333333331</v>
      </c>
    </row>
    <row r="302" spans="1:21" ht="11" x14ac:dyDescent="0.15">
      <c r="A302" s="39" t="s">
        <v>323</v>
      </c>
      <c r="B302" s="39" t="s">
        <v>324</v>
      </c>
      <c r="C302" s="39" t="s">
        <v>1113</v>
      </c>
      <c r="D302" s="39" t="s">
        <v>501</v>
      </c>
      <c r="E302" s="39" t="s">
        <v>746</v>
      </c>
      <c r="F302" s="39" t="s">
        <v>306</v>
      </c>
      <c r="G302" s="39"/>
      <c r="H302" s="39" t="s">
        <v>1114</v>
      </c>
      <c r="I302" s="52">
        <f t="shared" si="6"/>
        <v>4.7199999999999989</v>
      </c>
      <c r="J302" s="52"/>
      <c r="K302" s="52"/>
      <c r="L302" s="52"/>
      <c r="M302" s="52">
        <v>0.47199999999999992</v>
      </c>
      <c r="N302" s="52">
        <v>0.47199999999999992</v>
      </c>
      <c r="O302" s="52">
        <v>0.47199999999999992</v>
      </c>
      <c r="P302" s="52">
        <v>0.55066666666666653</v>
      </c>
      <c r="Q302" s="52">
        <v>0.55066666666666653</v>
      </c>
      <c r="R302" s="52">
        <v>0.55066666666666653</v>
      </c>
      <c r="S302" s="52">
        <v>0.55066666666666653</v>
      </c>
      <c r="T302" s="52">
        <v>0.55066666666666653</v>
      </c>
      <c r="U302" s="52">
        <v>0.55066666666666653</v>
      </c>
    </row>
    <row r="303" spans="1:21" ht="11" x14ac:dyDescent="0.15">
      <c r="A303" s="39" t="s">
        <v>323</v>
      </c>
      <c r="B303" s="39" t="s">
        <v>324</v>
      </c>
      <c r="C303" s="39" t="s">
        <v>1115</v>
      </c>
      <c r="D303" s="39" t="s">
        <v>501</v>
      </c>
      <c r="E303" s="39" t="s">
        <v>746</v>
      </c>
      <c r="F303" s="39" t="s">
        <v>306</v>
      </c>
      <c r="G303" s="39"/>
      <c r="H303" s="39" t="s">
        <v>1116</v>
      </c>
      <c r="I303" s="52">
        <f t="shared" si="6"/>
        <v>5.6099999999999994</v>
      </c>
      <c r="J303" s="52"/>
      <c r="K303" s="52"/>
      <c r="L303" s="52"/>
      <c r="M303" s="52">
        <v>0.56099999999999994</v>
      </c>
      <c r="N303" s="52">
        <v>0.56099999999999994</v>
      </c>
      <c r="O303" s="52">
        <v>0.56099999999999994</v>
      </c>
      <c r="P303" s="52">
        <v>0.65449999999999997</v>
      </c>
      <c r="Q303" s="52">
        <v>0.65449999999999997</v>
      </c>
      <c r="R303" s="52">
        <v>0.65449999999999997</v>
      </c>
      <c r="S303" s="52">
        <v>0.65449999999999997</v>
      </c>
      <c r="T303" s="52">
        <v>0.65449999999999997</v>
      </c>
      <c r="U303" s="52">
        <v>0.65449999999999997</v>
      </c>
    </row>
    <row r="304" spans="1:21" ht="11" x14ac:dyDescent="0.15">
      <c r="A304" s="39" t="s">
        <v>323</v>
      </c>
      <c r="B304" s="39" t="s">
        <v>324</v>
      </c>
      <c r="C304" s="39" t="s">
        <v>1117</v>
      </c>
      <c r="D304" s="39" t="s">
        <v>501</v>
      </c>
      <c r="E304" s="39" t="s">
        <v>746</v>
      </c>
      <c r="F304" s="39" t="s">
        <v>306</v>
      </c>
      <c r="G304" s="39"/>
      <c r="H304" s="39" t="s">
        <v>1118</v>
      </c>
      <c r="I304" s="52">
        <f t="shared" si="6"/>
        <v>1.69</v>
      </c>
      <c r="J304" s="52"/>
      <c r="K304" s="52"/>
      <c r="L304" s="52"/>
      <c r="M304" s="52">
        <v>0.16899999999999998</v>
      </c>
      <c r="N304" s="52">
        <v>0.16899999999999998</v>
      </c>
      <c r="O304" s="52">
        <v>0.16899999999999998</v>
      </c>
      <c r="P304" s="52">
        <v>0.19716666666666663</v>
      </c>
      <c r="Q304" s="52">
        <v>0.19716666666666663</v>
      </c>
      <c r="R304" s="52">
        <v>0.19716666666666663</v>
      </c>
      <c r="S304" s="52">
        <v>0.19716666666666663</v>
      </c>
      <c r="T304" s="52">
        <v>0.19716666666666663</v>
      </c>
      <c r="U304" s="52">
        <v>0.19716666666666663</v>
      </c>
    </row>
    <row r="305" spans="1:21" ht="11" x14ac:dyDescent="0.15">
      <c r="A305" s="39" t="s">
        <v>323</v>
      </c>
      <c r="B305" s="39" t="s">
        <v>324</v>
      </c>
      <c r="C305" s="39" t="s">
        <v>1119</v>
      </c>
      <c r="D305" s="39" t="s">
        <v>501</v>
      </c>
      <c r="E305" s="39" t="s">
        <v>746</v>
      </c>
      <c r="F305" s="39" t="s">
        <v>306</v>
      </c>
      <c r="G305" s="39"/>
      <c r="H305" s="39" t="s">
        <v>1120</v>
      </c>
      <c r="I305" s="52">
        <f t="shared" si="6"/>
        <v>4.2699999999999996</v>
      </c>
      <c r="J305" s="52"/>
      <c r="K305" s="52"/>
      <c r="L305" s="52"/>
      <c r="M305" s="52">
        <v>0.42699999999999994</v>
      </c>
      <c r="N305" s="52">
        <v>0.42699999999999994</v>
      </c>
      <c r="O305" s="52">
        <v>0.42699999999999994</v>
      </c>
      <c r="P305" s="52">
        <v>0.49816666666666659</v>
      </c>
      <c r="Q305" s="52">
        <v>0.49816666666666659</v>
      </c>
      <c r="R305" s="52">
        <v>0.49816666666666659</v>
      </c>
      <c r="S305" s="52">
        <v>0.49816666666666659</v>
      </c>
      <c r="T305" s="52">
        <v>0.49816666666666659</v>
      </c>
      <c r="U305" s="52">
        <v>0.49816666666666659</v>
      </c>
    </row>
    <row r="306" spans="1:21" ht="11" x14ac:dyDescent="0.15">
      <c r="A306" s="39" t="s">
        <v>323</v>
      </c>
      <c r="B306" s="39" t="s">
        <v>324</v>
      </c>
      <c r="C306" s="39" t="s">
        <v>1121</v>
      </c>
      <c r="D306" s="39" t="s">
        <v>501</v>
      </c>
      <c r="E306" s="39" t="s">
        <v>758</v>
      </c>
      <c r="F306" s="39" t="s">
        <v>333</v>
      </c>
      <c r="G306" s="39"/>
      <c r="H306" s="39" t="s">
        <v>1122</v>
      </c>
      <c r="I306" s="52">
        <f t="shared" si="6"/>
        <v>3.0000000000000004</v>
      </c>
      <c r="J306" s="52"/>
      <c r="K306" s="52"/>
      <c r="L306" s="52"/>
      <c r="M306" s="52">
        <v>0.3</v>
      </c>
      <c r="N306" s="52">
        <v>0.3</v>
      </c>
      <c r="O306" s="52">
        <v>0.3</v>
      </c>
      <c r="P306" s="52">
        <v>0.35</v>
      </c>
      <c r="Q306" s="52">
        <v>0.35</v>
      </c>
      <c r="R306" s="52">
        <v>0.35</v>
      </c>
      <c r="S306" s="52">
        <v>0.35</v>
      </c>
      <c r="T306" s="52">
        <v>0.35</v>
      </c>
      <c r="U306" s="52">
        <v>0.35</v>
      </c>
    </row>
    <row r="307" spans="1:21" ht="11" x14ac:dyDescent="0.15">
      <c r="A307" s="39" t="s">
        <v>323</v>
      </c>
      <c r="B307" s="39" t="s">
        <v>324</v>
      </c>
      <c r="C307" s="39" t="s">
        <v>1123</v>
      </c>
      <c r="D307" s="39" t="s">
        <v>501</v>
      </c>
      <c r="E307" s="39" t="s">
        <v>746</v>
      </c>
      <c r="F307" s="39" t="s">
        <v>306</v>
      </c>
      <c r="G307" s="39"/>
      <c r="H307" s="39" t="s">
        <v>1124</v>
      </c>
      <c r="I307" s="52">
        <f t="shared" si="6"/>
        <v>1.69</v>
      </c>
      <c r="J307" s="52"/>
      <c r="K307" s="52"/>
      <c r="L307" s="52"/>
      <c r="M307" s="52">
        <v>0.16899999999999998</v>
      </c>
      <c r="N307" s="52">
        <v>0.16899999999999998</v>
      </c>
      <c r="O307" s="52">
        <v>0.16899999999999998</v>
      </c>
      <c r="P307" s="52">
        <v>0.19716666666666663</v>
      </c>
      <c r="Q307" s="52">
        <v>0.19716666666666663</v>
      </c>
      <c r="R307" s="52">
        <v>0.19716666666666663</v>
      </c>
      <c r="S307" s="52">
        <v>0.19716666666666663</v>
      </c>
      <c r="T307" s="52">
        <v>0.19716666666666663</v>
      </c>
      <c r="U307" s="52">
        <v>0.19716666666666663</v>
      </c>
    </row>
    <row r="308" spans="1:21" ht="11" x14ac:dyDescent="0.15">
      <c r="A308" s="39" t="s">
        <v>323</v>
      </c>
      <c r="B308" s="39" t="s">
        <v>324</v>
      </c>
      <c r="C308" s="39" t="s">
        <v>1125</v>
      </c>
      <c r="D308" s="39" t="s">
        <v>501</v>
      </c>
      <c r="E308" s="39" t="s">
        <v>746</v>
      </c>
      <c r="F308" s="39" t="s">
        <v>306</v>
      </c>
      <c r="G308" s="39"/>
      <c r="H308" s="39" t="s">
        <v>1126</v>
      </c>
      <c r="I308" s="52">
        <f t="shared" si="6"/>
        <v>1.3499999999999999</v>
      </c>
      <c r="J308" s="52"/>
      <c r="K308" s="52"/>
      <c r="L308" s="52"/>
      <c r="M308" s="52">
        <v>0.13500000000000001</v>
      </c>
      <c r="N308" s="52">
        <v>0.13500000000000001</v>
      </c>
      <c r="O308" s="52">
        <v>0.13500000000000001</v>
      </c>
      <c r="P308" s="52">
        <v>0.1575</v>
      </c>
      <c r="Q308" s="52">
        <v>0.1575</v>
      </c>
      <c r="R308" s="52">
        <v>0.1575</v>
      </c>
      <c r="S308" s="52">
        <v>0.1575</v>
      </c>
      <c r="T308" s="52">
        <v>0.1575</v>
      </c>
      <c r="U308" s="52">
        <v>0.1575</v>
      </c>
    </row>
    <row r="309" spans="1:21" ht="11" x14ac:dyDescent="0.15">
      <c r="A309" s="39" t="s">
        <v>323</v>
      </c>
      <c r="B309" s="39" t="s">
        <v>324</v>
      </c>
      <c r="C309" s="39" t="s">
        <v>1127</v>
      </c>
      <c r="D309" s="39" t="s">
        <v>501</v>
      </c>
      <c r="E309" s="39" t="s">
        <v>746</v>
      </c>
      <c r="F309" s="39" t="s">
        <v>306</v>
      </c>
      <c r="G309" s="39"/>
      <c r="H309" s="39" t="s">
        <v>1128</v>
      </c>
      <c r="I309" s="52">
        <f t="shared" si="6"/>
        <v>2.8399999999999994</v>
      </c>
      <c r="J309" s="52"/>
      <c r="K309" s="52"/>
      <c r="L309" s="52"/>
      <c r="M309" s="52">
        <v>0.28399999999999997</v>
      </c>
      <c r="N309" s="52">
        <v>0.28399999999999997</v>
      </c>
      <c r="O309" s="52">
        <v>0.28399999999999997</v>
      </c>
      <c r="P309" s="52">
        <v>0.33133333333333326</v>
      </c>
      <c r="Q309" s="52">
        <v>0.33133333333333326</v>
      </c>
      <c r="R309" s="52">
        <v>0.33133333333333326</v>
      </c>
      <c r="S309" s="52">
        <v>0.33133333333333326</v>
      </c>
      <c r="T309" s="52">
        <v>0.33133333333333326</v>
      </c>
      <c r="U309" s="52">
        <v>0.33133333333333326</v>
      </c>
    </row>
    <row r="310" spans="1:21" ht="11" x14ac:dyDescent="0.15">
      <c r="A310" s="39" t="s">
        <v>323</v>
      </c>
      <c r="B310" s="39" t="s">
        <v>324</v>
      </c>
      <c r="C310" s="39" t="s">
        <v>1129</v>
      </c>
      <c r="D310" s="39" t="s">
        <v>501</v>
      </c>
      <c r="E310" s="39" t="s">
        <v>746</v>
      </c>
      <c r="F310" s="39" t="s">
        <v>306</v>
      </c>
      <c r="G310" s="39"/>
      <c r="H310" s="39" t="s">
        <v>1130</v>
      </c>
      <c r="I310" s="52">
        <f t="shared" si="6"/>
        <v>4.2299999999999995</v>
      </c>
      <c r="J310" s="52"/>
      <c r="K310" s="52"/>
      <c r="L310" s="52"/>
      <c r="M310" s="52">
        <v>0.42299999999999999</v>
      </c>
      <c r="N310" s="52">
        <v>0.42299999999999999</v>
      </c>
      <c r="O310" s="52">
        <v>0.42299999999999999</v>
      </c>
      <c r="P310" s="52">
        <v>0.49349999999999999</v>
      </c>
      <c r="Q310" s="52">
        <v>0.49349999999999999</v>
      </c>
      <c r="R310" s="52">
        <v>0.49349999999999999</v>
      </c>
      <c r="S310" s="52">
        <v>0.49349999999999999</v>
      </c>
      <c r="T310" s="52">
        <v>0.49349999999999999</v>
      </c>
      <c r="U310" s="52">
        <v>0.49349999999999999</v>
      </c>
    </row>
    <row r="311" spans="1:21" ht="11" x14ac:dyDescent="0.15">
      <c r="A311" s="39" t="s">
        <v>323</v>
      </c>
      <c r="B311" s="39" t="s">
        <v>324</v>
      </c>
      <c r="C311" s="39" t="s">
        <v>1131</v>
      </c>
      <c r="D311" s="39" t="s">
        <v>501</v>
      </c>
      <c r="E311" s="39" t="s">
        <v>746</v>
      </c>
      <c r="F311" s="39" t="s">
        <v>306</v>
      </c>
      <c r="G311" s="39"/>
      <c r="H311" s="39" t="s">
        <v>1088</v>
      </c>
      <c r="I311" s="52">
        <f t="shared" si="6"/>
        <v>1.78</v>
      </c>
      <c r="J311" s="52"/>
      <c r="K311" s="52"/>
      <c r="L311" s="52"/>
      <c r="M311" s="52">
        <v>0.17799999999999999</v>
      </c>
      <c r="N311" s="52">
        <v>0.17799999999999999</v>
      </c>
      <c r="O311" s="52">
        <v>0.17799999999999999</v>
      </c>
      <c r="P311" s="52">
        <v>0.20766666666666664</v>
      </c>
      <c r="Q311" s="52">
        <v>0.20766666666666664</v>
      </c>
      <c r="R311" s="52">
        <v>0.20766666666666664</v>
      </c>
      <c r="S311" s="52">
        <v>0.20766666666666664</v>
      </c>
      <c r="T311" s="52">
        <v>0.20766666666666664</v>
      </c>
      <c r="U311" s="52">
        <v>0.20766666666666664</v>
      </c>
    </row>
    <row r="312" spans="1:21" ht="11" x14ac:dyDescent="0.15">
      <c r="A312" s="39" t="s">
        <v>323</v>
      </c>
      <c r="B312" s="39" t="s">
        <v>324</v>
      </c>
      <c r="C312" s="39" t="s">
        <v>1132</v>
      </c>
      <c r="D312" s="39" t="s">
        <v>501</v>
      </c>
      <c r="E312" s="39" t="s">
        <v>746</v>
      </c>
      <c r="F312" s="39" t="s">
        <v>306</v>
      </c>
      <c r="G312" s="39"/>
      <c r="H312" s="39" t="s">
        <v>1133</v>
      </c>
      <c r="I312" s="52">
        <f t="shared" si="6"/>
        <v>1.69</v>
      </c>
      <c r="J312" s="52"/>
      <c r="K312" s="52"/>
      <c r="L312" s="52"/>
      <c r="M312" s="52">
        <v>0.16899999999999998</v>
      </c>
      <c r="N312" s="52">
        <v>0.16899999999999998</v>
      </c>
      <c r="O312" s="52">
        <v>0.16899999999999998</v>
      </c>
      <c r="P312" s="52">
        <v>0.19716666666666663</v>
      </c>
      <c r="Q312" s="52">
        <v>0.19716666666666663</v>
      </c>
      <c r="R312" s="52">
        <v>0.19716666666666663</v>
      </c>
      <c r="S312" s="52">
        <v>0.19716666666666663</v>
      </c>
      <c r="T312" s="52">
        <v>0.19716666666666663</v>
      </c>
      <c r="U312" s="52">
        <v>0.19716666666666663</v>
      </c>
    </row>
    <row r="313" spans="1:21" ht="11" x14ac:dyDescent="0.15">
      <c r="A313" s="39" t="s">
        <v>323</v>
      </c>
      <c r="B313" s="39" t="s">
        <v>324</v>
      </c>
      <c r="C313" s="39" t="s">
        <v>1134</v>
      </c>
      <c r="D313" s="39" t="s">
        <v>501</v>
      </c>
      <c r="E313" s="39" t="s">
        <v>746</v>
      </c>
      <c r="F313" s="39" t="s">
        <v>306</v>
      </c>
      <c r="G313" s="39"/>
      <c r="H313" s="39" t="s">
        <v>1135</v>
      </c>
      <c r="I313" s="52">
        <f t="shared" si="6"/>
        <v>0.12999999999999998</v>
      </c>
      <c r="J313" s="52"/>
      <c r="K313" s="52"/>
      <c r="L313" s="52"/>
      <c r="M313" s="52">
        <v>1.2999999999999999E-2</v>
      </c>
      <c r="N313" s="52">
        <v>1.2999999999999999E-2</v>
      </c>
      <c r="O313" s="52">
        <v>1.2999999999999999E-2</v>
      </c>
      <c r="P313" s="52">
        <v>1.5166666666666665E-2</v>
      </c>
      <c r="Q313" s="52">
        <v>1.5166666666666665E-2</v>
      </c>
      <c r="R313" s="52">
        <v>1.5166666666666665E-2</v>
      </c>
      <c r="S313" s="52">
        <v>1.5166666666666665E-2</v>
      </c>
      <c r="T313" s="52">
        <v>1.5166666666666665E-2</v>
      </c>
      <c r="U313" s="52">
        <v>1.5166666666666665E-2</v>
      </c>
    </row>
    <row r="314" spans="1:21" ht="11" x14ac:dyDescent="0.15">
      <c r="A314" s="39" t="s">
        <v>323</v>
      </c>
      <c r="B314" s="39" t="s">
        <v>324</v>
      </c>
      <c r="C314" s="39" t="s">
        <v>1136</v>
      </c>
      <c r="D314" s="39" t="s">
        <v>510</v>
      </c>
      <c r="E314" s="39" t="s">
        <v>895</v>
      </c>
      <c r="F314" s="39" t="s">
        <v>306</v>
      </c>
      <c r="G314" s="39"/>
      <c r="H314" s="39" t="s">
        <v>895</v>
      </c>
      <c r="I314" s="52">
        <f t="shared" si="6"/>
        <v>1</v>
      </c>
      <c r="J314" s="52"/>
      <c r="K314" s="52"/>
      <c r="L314" s="52"/>
      <c r="M314" s="52">
        <v>9.9999999999999992E-2</v>
      </c>
      <c r="N314" s="52">
        <v>9.9999999999999992E-2</v>
      </c>
      <c r="O314" s="52">
        <v>9.9999999999999992E-2</v>
      </c>
      <c r="P314" s="52">
        <v>0.11666666666666665</v>
      </c>
      <c r="Q314" s="52">
        <v>0.11666666666666665</v>
      </c>
      <c r="R314" s="52">
        <v>0.11666666666666665</v>
      </c>
      <c r="S314" s="52">
        <v>0.11666666666666665</v>
      </c>
      <c r="T314" s="52">
        <v>0.11666666666666665</v>
      </c>
      <c r="U314" s="52">
        <v>0.11666666666666665</v>
      </c>
    </row>
    <row r="315" spans="1:21" ht="11" x14ac:dyDescent="0.15">
      <c r="A315" s="39" t="s">
        <v>323</v>
      </c>
      <c r="B315" s="39" t="s">
        <v>324</v>
      </c>
      <c r="C315" s="39" t="s">
        <v>1137</v>
      </c>
      <c r="D315" s="39" t="s">
        <v>501</v>
      </c>
      <c r="E315" s="39" t="s">
        <v>746</v>
      </c>
      <c r="F315" s="39" t="s">
        <v>306</v>
      </c>
      <c r="G315" s="39"/>
      <c r="H315" s="39" t="s">
        <v>1138</v>
      </c>
      <c r="I315" s="52">
        <f t="shared" si="6"/>
        <v>5.6099999999999994</v>
      </c>
      <c r="J315" s="52"/>
      <c r="K315" s="52"/>
      <c r="L315" s="52"/>
      <c r="M315" s="52">
        <v>0.56099999999999994</v>
      </c>
      <c r="N315" s="52">
        <v>0.56099999999999994</v>
      </c>
      <c r="O315" s="52">
        <v>0.56099999999999994</v>
      </c>
      <c r="P315" s="52">
        <v>0.65449999999999997</v>
      </c>
      <c r="Q315" s="52">
        <v>0.65449999999999997</v>
      </c>
      <c r="R315" s="52">
        <v>0.65449999999999997</v>
      </c>
      <c r="S315" s="52">
        <v>0.65449999999999997</v>
      </c>
      <c r="T315" s="52">
        <v>0.65449999999999997</v>
      </c>
      <c r="U315" s="52">
        <v>0.65449999999999997</v>
      </c>
    </row>
    <row r="316" spans="1:21" ht="11" x14ac:dyDescent="0.15">
      <c r="A316" s="39" t="s">
        <v>323</v>
      </c>
      <c r="B316" s="39" t="s">
        <v>324</v>
      </c>
      <c r="C316" s="39" t="s">
        <v>1139</v>
      </c>
      <c r="D316" s="39" t="s">
        <v>409</v>
      </c>
      <c r="E316" s="39" t="s">
        <v>696</v>
      </c>
      <c r="F316" s="39" t="s">
        <v>333</v>
      </c>
      <c r="G316" s="39"/>
      <c r="H316" s="39" t="s">
        <v>1140</v>
      </c>
      <c r="I316" s="52">
        <f t="shared" si="6"/>
        <v>7.7</v>
      </c>
      <c r="J316" s="52"/>
      <c r="K316" s="52"/>
      <c r="L316" s="52"/>
      <c r="M316" s="52">
        <v>0.76999999999999991</v>
      </c>
      <c r="N316" s="52">
        <v>0.76999999999999991</v>
      </c>
      <c r="O316" s="52">
        <v>0.76999999999999991</v>
      </c>
      <c r="P316" s="52">
        <v>0.89833333333333321</v>
      </c>
      <c r="Q316" s="52">
        <v>0.89833333333333321</v>
      </c>
      <c r="R316" s="52">
        <v>0.89833333333333321</v>
      </c>
      <c r="S316" s="52">
        <v>0.89833333333333321</v>
      </c>
      <c r="T316" s="52">
        <v>0.89833333333333321</v>
      </c>
      <c r="U316" s="52">
        <v>0.89833333333333321</v>
      </c>
    </row>
    <row r="317" spans="1:21" ht="11" x14ac:dyDescent="0.15">
      <c r="A317" s="39" t="s">
        <v>323</v>
      </c>
      <c r="B317" s="39" t="s">
        <v>324</v>
      </c>
      <c r="C317" s="39" t="s">
        <v>1141</v>
      </c>
      <c r="D317" s="39" t="s">
        <v>501</v>
      </c>
      <c r="E317" s="39" t="s">
        <v>746</v>
      </c>
      <c r="F317" s="39" t="s">
        <v>306</v>
      </c>
      <c r="G317" s="39"/>
      <c r="H317" s="39" t="s">
        <v>1142</v>
      </c>
      <c r="I317" s="52">
        <f t="shared" si="6"/>
        <v>0.28000000000000003</v>
      </c>
      <c r="J317" s="52"/>
      <c r="K317" s="52"/>
      <c r="L317" s="52"/>
      <c r="M317" s="52">
        <v>2.8000000000000001E-2</v>
      </c>
      <c r="N317" s="52">
        <v>2.8000000000000001E-2</v>
      </c>
      <c r="O317" s="52">
        <v>2.8000000000000001E-2</v>
      </c>
      <c r="P317" s="52">
        <v>3.2666666666666663E-2</v>
      </c>
      <c r="Q317" s="52">
        <v>3.2666666666666663E-2</v>
      </c>
      <c r="R317" s="52">
        <v>3.2666666666666663E-2</v>
      </c>
      <c r="S317" s="52">
        <v>3.2666666666666663E-2</v>
      </c>
      <c r="T317" s="52">
        <v>3.2666666666666663E-2</v>
      </c>
      <c r="U317" s="52">
        <v>3.2666666666666663E-2</v>
      </c>
    </row>
    <row r="318" spans="1:21" ht="11" x14ac:dyDescent="0.15">
      <c r="A318" s="39" t="s">
        <v>323</v>
      </c>
      <c r="B318" s="39" t="s">
        <v>324</v>
      </c>
      <c r="C318" s="39" t="s">
        <v>1143</v>
      </c>
      <c r="D318" s="39" t="s">
        <v>501</v>
      </c>
      <c r="E318" s="39" t="s">
        <v>746</v>
      </c>
      <c r="F318" s="39" t="s">
        <v>306</v>
      </c>
      <c r="G318" s="39"/>
      <c r="H318" s="39" t="s">
        <v>1144</v>
      </c>
      <c r="I318" s="52">
        <f t="shared" si="6"/>
        <v>0.75000000000000011</v>
      </c>
      <c r="J318" s="52"/>
      <c r="K318" s="52"/>
      <c r="L318" s="52"/>
      <c r="M318" s="52">
        <v>7.4999999999999997E-2</v>
      </c>
      <c r="N318" s="52">
        <v>7.4999999999999997E-2</v>
      </c>
      <c r="O318" s="52">
        <v>7.4999999999999997E-2</v>
      </c>
      <c r="P318" s="52">
        <v>8.7499999999999994E-2</v>
      </c>
      <c r="Q318" s="52">
        <v>8.7499999999999994E-2</v>
      </c>
      <c r="R318" s="52">
        <v>8.7499999999999994E-2</v>
      </c>
      <c r="S318" s="52">
        <v>8.7499999999999994E-2</v>
      </c>
      <c r="T318" s="52">
        <v>8.7499999999999994E-2</v>
      </c>
      <c r="U318" s="52">
        <v>8.7499999999999994E-2</v>
      </c>
    </row>
    <row r="319" spans="1:21" ht="11" x14ac:dyDescent="0.15">
      <c r="A319" s="39" t="s">
        <v>323</v>
      </c>
      <c r="B319" s="39" t="s">
        <v>324</v>
      </c>
      <c r="C319" s="39" t="s">
        <v>1145</v>
      </c>
      <c r="D319" s="39" t="s">
        <v>510</v>
      </c>
      <c r="E319" s="39" t="s">
        <v>1146</v>
      </c>
      <c r="F319" s="39" t="s">
        <v>333</v>
      </c>
      <c r="G319" s="39"/>
      <c r="H319" s="39" t="s">
        <v>1147</v>
      </c>
      <c r="I319" s="52">
        <f t="shared" si="6"/>
        <v>0.84999999999999976</v>
      </c>
      <c r="J319" s="52"/>
      <c r="K319" s="52"/>
      <c r="L319" s="52"/>
      <c r="M319" s="52">
        <v>8.4999999999999992E-2</v>
      </c>
      <c r="N319" s="52">
        <v>8.4999999999999992E-2</v>
      </c>
      <c r="O319" s="52">
        <v>8.4999999999999992E-2</v>
      </c>
      <c r="P319" s="52">
        <v>9.9166666666666653E-2</v>
      </c>
      <c r="Q319" s="52">
        <v>9.9166666666666653E-2</v>
      </c>
      <c r="R319" s="52">
        <v>9.9166666666666653E-2</v>
      </c>
      <c r="S319" s="52">
        <v>9.9166666666666653E-2</v>
      </c>
      <c r="T319" s="52">
        <v>9.9166666666666653E-2</v>
      </c>
      <c r="U319" s="52">
        <v>9.9166666666666653E-2</v>
      </c>
    </row>
    <row r="320" spans="1:21" ht="11" x14ac:dyDescent="0.15">
      <c r="A320" s="39" t="s">
        <v>323</v>
      </c>
      <c r="B320" s="39" t="s">
        <v>324</v>
      </c>
      <c r="C320" s="39" t="s">
        <v>1148</v>
      </c>
      <c r="D320" s="39" t="s">
        <v>501</v>
      </c>
      <c r="E320" s="39" t="s">
        <v>746</v>
      </c>
      <c r="F320" s="39" t="s">
        <v>306</v>
      </c>
      <c r="G320" s="39"/>
      <c r="H320" s="39" t="s">
        <v>1149</v>
      </c>
      <c r="I320" s="52">
        <f t="shared" si="6"/>
        <v>0.56000000000000005</v>
      </c>
      <c r="J320" s="52"/>
      <c r="K320" s="52"/>
      <c r="L320" s="52"/>
      <c r="M320" s="52">
        <v>5.6000000000000001E-2</v>
      </c>
      <c r="N320" s="52">
        <v>5.6000000000000001E-2</v>
      </c>
      <c r="O320" s="52">
        <v>5.6000000000000001E-2</v>
      </c>
      <c r="P320" s="52">
        <v>6.5333333333333327E-2</v>
      </c>
      <c r="Q320" s="52">
        <v>6.5333333333333327E-2</v>
      </c>
      <c r="R320" s="52">
        <v>6.5333333333333327E-2</v>
      </c>
      <c r="S320" s="52">
        <v>6.5333333333333327E-2</v>
      </c>
      <c r="T320" s="52">
        <v>6.5333333333333327E-2</v>
      </c>
      <c r="U320" s="52">
        <v>6.5333333333333327E-2</v>
      </c>
    </row>
    <row r="321" spans="1:21" ht="11" x14ac:dyDescent="0.15">
      <c r="A321" s="39" t="s">
        <v>323</v>
      </c>
      <c r="B321" s="39" t="s">
        <v>324</v>
      </c>
      <c r="C321" s="39" t="s">
        <v>1150</v>
      </c>
      <c r="D321" s="39" t="s">
        <v>501</v>
      </c>
      <c r="E321" s="39" t="s">
        <v>746</v>
      </c>
      <c r="F321" s="39" t="s">
        <v>306</v>
      </c>
      <c r="G321" s="39"/>
      <c r="H321" s="39" t="s">
        <v>1151</v>
      </c>
      <c r="I321" s="52">
        <f t="shared" si="6"/>
        <v>1.36</v>
      </c>
      <c r="J321" s="52"/>
      <c r="K321" s="52"/>
      <c r="L321" s="52"/>
      <c r="M321" s="52">
        <v>0.13600000000000001</v>
      </c>
      <c r="N321" s="52">
        <v>0.13600000000000001</v>
      </c>
      <c r="O321" s="52">
        <v>0.13600000000000001</v>
      </c>
      <c r="P321" s="52">
        <v>0.15866666666666665</v>
      </c>
      <c r="Q321" s="52">
        <v>0.15866666666666665</v>
      </c>
      <c r="R321" s="52">
        <v>0.15866666666666665</v>
      </c>
      <c r="S321" s="52">
        <v>0.15866666666666665</v>
      </c>
      <c r="T321" s="52">
        <v>0.15866666666666665</v>
      </c>
      <c r="U321" s="52">
        <v>0.15866666666666665</v>
      </c>
    </row>
    <row r="322" spans="1:21" ht="22" x14ac:dyDescent="0.15">
      <c r="A322" s="39" t="s">
        <v>323</v>
      </c>
      <c r="B322" s="39" t="s">
        <v>324</v>
      </c>
      <c r="C322" s="39" t="s">
        <v>1152</v>
      </c>
      <c r="D322" s="39" t="s">
        <v>356</v>
      </c>
      <c r="E322" s="39" t="s">
        <v>1153</v>
      </c>
      <c r="F322" s="39" t="s">
        <v>333</v>
      </c>
      <c r="G322" s="39"/>
      <c r="H322" s="39" t="s">
        <v>1154</v>
      </c>
      <c r="I322" s="52">
        <f t="shared" si="6"/>
        <v>6.0000000000000009</v>
      </c>
      <c r="J322" s="52"/>
      <c r="K322" s="52"/>
      <c r="L322" s="52"/>
      <c r="M322" s="52">
        <v>0.6</v>
      </c>
      <c r="N322" s="52">
        <v>0.6</v>
      </c>
      <c r="O322" s="52">
        <v>0.6</v>
      </c>
      <c r="P322" s="52">
        <v>0.7</v>
      </c>
      <c r="Q322" s="52">
        <v>0.7</v>
      </c>
      <c r="R322" s="52">
        <v>0.7</v>
      </c>
      <c r="S322" s="52">
        <v>0.7</v>
      </c>
      <c r="T322" s="52">
        <v>0.7</v>
      </c>
      <c r="U322" s="52">
        <v>0.7</v>
      </c>
    </row>
    <row r="323" spans="1:21" ht="11" x14ac:dyDescent="0.15">
      <c r="A323" s="39" t="s">
        <v>323</v>
      </c>
      <c r="B323" s="39" t="s">
        <v>324</v>
      </c>
      <c r="C323" s="39" t="s">
        <v>1155</v>
      </c>
      <c r="D323" s="39" t="s">
        <v>501</v>
      </c>
      <c r="E323" s="39" t="s">
        <v>746</v>
      </c>
      <c r="F323" s="39" t="s">
        <v>306</v>
      </c>
      <c r="G323" s="39"/>
      <c r="H323" s="39" t="s">
        <v>1156</v>
      </c>
      <c r="I323" s="52">
        <f t="shared" si="6"/>
        <v>5.6</v>
      </c>
      <c r="J323" s="52"/>
      <c r="K323" s="52"/>
      <c r="L323" s="52"/>
      <c r="M323" s="52">
        <v>0.55999999999999994</v>
      </c>
      <c r="N323" s="52">
        <v>0.55999999999999994</v>
      </c>
      <c r="O323" s="52">
        <v>0.55999999999999994</v>
      </c>
      <c r="P323" s="52">
        <v>0.65333333333333321</v>
      </c>
      <c r="Q323" s="52">
        <v>0.65333333333333321</v>
      </c>
      <c r="R323" s="52">
        <v>0.65333333333333321</v>
      </c>
      <c r="S323" s="52">
        <v>0.65333333333333321</v>
      </c>
      <c r="T323" s="52">
        <v>0.65333333333333321</v>
      </c>
      <c r="U323" s="52">
        <v>0.65333333333333321</v>
      </c>
    </row>
    <row r="324" spans="1:21" ht="11" x14ac:dyDescent="0.15">
      <c r="A324" s="39" t="s">
        <v>323</v>
      </c>
      <c r="B324" s="39" t="s">
        <v>324</v>
      </c>
      <c r="C324" s="39" t="s">
        <v>1157</v>
      </c>
      <c r="D324" s="39" t="s">
        <v>501</v>
      </c>
      <c r="E324" s="39" t="s">
        <v>746</v>
      </c>
      <c r="F324" s="39" t="s">
        <v>306</v>
      </c>
      <c r="G324" s="39"/>
      <c r="H324" s="39" t="s">
        <v>1158</v>
      </c>
      <c r="I324" s="52">
        <f t="shared" si="6"/>
        <v>2.63</v>
      </c>
      <c r="J324" s="52"/>
      <c r="K324" s="52"/>
      <c r="L324" s="52"/>
      <c r="M324" s="52">
        <v>0.26299999999999996</v>
      </c>
      <c r="N324" s="52">
        <v>0.26299999999999996</v>
      </c>
      <c r="O324" s="52">
        <v>0.26299999999999996</v>
      </c>
      <c r="P324" s="52">
        <v>0.30683333333333329</v>
      </c>
      <c r="Q324" s="52">
        <v>0.30683333333333329</v>
      </c>
      <c r="R324" s="52">
        <v>0.30683333333333329</v>
      </c>
      <c r="S324" s="52">
        <v>0.30683333333333329</v>
      </c>
      <c r="T324" s="52">
        <v>0.30683333333333329</v>
      </c>
      <c r="U324" s="52">
        <v>0.30683333333333329</v>
      </c>
    </row>
    <row r="325" spans="1:21" ht="22" x14ac:dyDescent="0.15">
      <c r="A325" s="39" t="s">
        <v>323</v>
      </c>
      <c r="B325" s="39" t="s">
        <v>324</v>
      </c>
      <c r="C325" s="39" t="s">
        <v>1159</v>
      </c>
      <c r="D325" s="39" t="s">
        <v>510</v>
      </c>
      <c r="E325" s="39" t="s">
        <v>842</v>
      </c>
      <c r="F325" s="39" t="s">
        <v>306</v>
      </c>
      <c r="G325" s="39"/>
      <c r="H325" s="39" t="s">
        <v>1160</v>
      </c>
      <c r="I325" s="52">
        <f t="shared" ref="I325:I388" si="7">SUM(J325:U325)</f>
        <v>3.0000000000000004</v>
      </c>
      <c r="J325" s="52"/>
      <c r="K325" s="52"/>
      <c r="L325" s="52"/>
      <c r="M325" s="52">
        <v>0.3</v>
      </c>
      <c r="N325" s="52">
        <v>0.3</v>
      </c>
      <c r="O325" s="52">
        <v>0.3</v>
      </c>
      <c r="P325" s="52">
        <v>0.35</v>
      </c>
      <c r="Q325" s="52">
        <v>0.35</v>
      </c>
      <c r="R325" s="52">
        <v>0.35</v>
      </c>
      <c r="S325" s="52">
        <v>0.35</v>
      </c>
      <c r="T325" s="52">
        <v>0.35</v>
      </c>
      <c r="U325" s="52">
        <v>0.35</v>
      </c>
    </row>
    <row r="326" spans="1:21" ht="11" x14ac:dyDescent="0.15">
      <c r="A326" s="39" t="s">
        <v>323</v>
      </c>
      <c r="B326" s="39" t="s">
        <v>324</v>
      </c>
      <c r="C326" s="39" t="s">
        <v>1161</v>
      </c>
      <c r="D326" s="39" t="s">
        <v>501</v>
      </c>
      <c r="E326" s="39" t="s">
        <v>746</v>
      </c>
      <c r="F326" s="39" t="s">
        <v>306</v>
      </c>
      <c r="G326" s="39"/>
      <c r="H326" s="39" t="s">
        <v>1162</v>
      </c>
      <c r="I326" s="52">
        <f t="shared" si="7"/>
        <v>2.96</v>
      </c>
      <c r="J326" s="52"/>
      <c r="K326" s="52"/>
      <c r="L326" s="52"/>
      <c r="M326" s="52">
        <v>0.29599999999999999</v>
      </c>
      <c r="N326" s="52">
        <v>0.29599999999999999</v>
      </c>
      <c r="O326" s="52">
        <v>0.29599999999999999</v>
      </c>
      <c r="P326" s="52">
        <v>0.34533333333333327</v>
      </c>
      <c r="Q326" s="52">
        <v>0.34533333333333327</v>
      </c>
      <c r="R326" s="52">
        <v>0.34533333333333327</v>
      </c>
      <c r="S326" s="52">
        <v>0.34533333333333327</v>
      </c>
      <c r="T326" s="52">
        <v>0.34533333333333327</v>
      </c>
      <c r="U326" s="52">
        <v>0.34533333333333327</v>
      </c>
    </row>
    <row r="327" spans="1:21" ht="22" x14ac:dyDescent="0.15">
      <c r="A327" s="39" t="s">
        <v>323</v>
      </c>
      <c r="B327" s="39" t="s">
        <v>324</v>
      </c>
      <c r="C327" s="39" t="s">
        <v>1163</v>
      </c>
      <c r="D327" s="39" t="s">
        <v>356</v>
      </c>
      <c r="E327" s="39" t="s">
        <v>1164</v>
      </c>
      <c r="F327" s="39" t="s">
        <v>333</v>
      </c>
      <c r="G327" s="39"/>
      <c r="H327" s="39" t="s">
        <v>1165</v>
      </c>
      <c r="I327" s="52">
        <f t="shared" si="7"/>
        <v>3.7499999999999996</v>
      </c>
      <c r="J327" s="52"/>
      <c r="K327" s="52"/>
      <c r="L327" s="52"/>
      <c r="M327" s="52">
        <v>0.37499999999999994</v>
      </c>
      <c r="N327" s="52">
        <v>0.37499999999999994</v>
      </c>
      <c r="O327" s="52">
        <v>0.37499999999999994</v>
      </c>
      <c r="P327" s="52">
        <v>0.43749999999999994</v>
      </c>
      <c r="Q327" s="52">
        <v>0.43749999999999994</v>
      </c>
      <c r="R327" s="52">
        <v>0.43749999999999994</v>
      </c>
      <c r="S327" s="52">
        <v>0.43749999999999994</v>
      </c>
      <c r="T327" s="52">
        <v>0.43749999999999994</v>
      </c>
      <c r="U327" s="52">
        <v>0.43749999999999994</v>
      </c>
    </row>
    <row r="328" spans="1:21" ht="22" x14ac:dyDescent="0.15">
      <c r="A328" s="39" t="s">
        <v>323</v>
      </c>
      <c r="B328" s="39" t="s">
        <v>324</v>
      </c>
      <c r="C328" s="39" t="s">
        <v>1166</v>
      </c>
      <c r="D328" s="39" t="s">
        <v>501</v>
      </c>
      <c r="E328" s="39" t="s">
        <v>1095</v>
      </c>
      <c r="F328" s="39" t="s">
        <v>333</v>
      </c>
      <c r="G328" s="39"/>
      <c r="H328" s="39" t="s">
        <v>1167</v>
      </c>
      <c r="I328" s="52">
        <f t="shared" si="7"/>
        <v>0.81000000000000016</v>
      </c>
      <c r="J328" s="52"/>
      <c r="K328" s="52"/>
      <c r="L328" s="52"/>
      <c r="M328" s="52">
        <v>8.1000000000000003E-2</v>
      </c>
      <c r="N328" s="52">
        <v>8.1000000000000003E-2</v>
      </c>
      <c r="O328" s="52">
        <v>8.1000000000000003E-2</v>
      </c>
      <c r="P328" s="52">
        <v>9.4500000000000001E-2</v>
      </c>
      <c r="Q328" s="52">
        <v>9.4500000000000001E-2</v>
      </c>
      <c r="R328" s="52">
        <v>9.4500000000000001E-2</v>
      </c>
      <c r="S328" s="52">
        <v>9.4500000000000001E-2</v>
      </c>
      <c r="T328" s="52">
        <v>9.4500000000000001E-2</v>
      </c>
      <c r="U328" s="52">
        <v>9.4500000000000001E-2</v>
      </c>
    </row>
    <row r="329" spans="1:21" ht="11" x14ac:dyDescent="0.15">
      <c r="A329" s="39" t="s">
        <v>323</v>
      </c>
      <c r="B329" s="39" t="s">
        <v>324</v>
      </c>
      <c r="C329" s="39" t="s">
        <v>1168</v>
      </c>
      <c r="D329" s="39" t="s">
        <v>501</v>
      </c>
      <c r="E329" s="39" t="s">
        <v>746</v>
      </c>
      <c r="F329" s="39" t="s">
        <v>306</v>
      </c>
      <c r="G329" s="39"/>
      <c r="H329" s="39" t="s">
        <v>1169</v>
      </c>
      <c r="I329" s="52">
        <f t="shared" si="7"/>
        <v>2.2199999999999998</v>
      </c>
      <c r="J329" s="52"/>
      <c r="K329" s="52"/>
      <c r="L329" s="52"/>
      <c r="M329" s="52">
        <v>0.222</v>
      </c>
      <c r="N329" s="52">
        <v>0.222</v>
      </c>
      <c r="O329" s="52">
        <v>0.222</v>
      </c>
      <c r="P329" s="52">
        <v>0.25900000000000001</v>
      </c>
      <c r="Q329" s="52">
        <v>0.25900000000000001</v>
      </c>
      <c r="R329" s="52">
        <v>0.25900000000000001</v>
      </c>
      <c r="S329" s="52">
        <v>0.25900000000000001</v>
      </c>
      <c r="T329" s="52">
        <v>0.25900000000000001</v>
      </c>
      <c r="U329" s="52">
        <v>0.25900000000000001</v>
      </c>
    </row>
    <row r="330" spans="1:21" ht="11" x14ac:dyDescent="0.15">
      <c r="A330" s="39" t="s">
        <v>323</v>
      </c>
      <c r="B330" s="39" t="s">
        <v>324</v>
      </c>
      <c r="C330" s="39" t="s">
        <v>1170</v>
      </c>
      <c r="D330" s="39" t="s">
        <v>501</v>
      </c>
      <c r="E330" s="39" t="s">
        <v>746</v>
      </c>
      <c r="F330" s="39" t="s">
        <v>306</v>
      </c>
      <c r="G330" s="39"/>
      <c r="H330" s="39" t="s">
        <v>832</v>
      </c>
      <c r="I330" s="52">
        <f t="shared" si="7"/>
        <v>1.9</v>
      </c>
      <c r="J330" s="52"/>
      <c r="K330" s="52"/>
      <c r="L330" s="52"/>
      <c r="M330" s="52">
        <v>0.18999999999999997</v>
      </c>
      <c r="N330" s="52">
        <v>0.18999999999999997</v>
      </c>
      <c r="O330" s="52">
        <v>0.18999999999999997</v>
      </c>
      <c r="P330" s="52">
        <v>0.22166666666666662</v>
      </c>
      <c r="Q330" s="52">
        <v>0.22166666666666662</v>
      </c>
      <c r="R330" s="52">
        <v>0.22166666666666662</v>
      </c>
      <c r="S330" s="52">
        <v>0.22166666666666662</v>
      </c>
      <c r="T330" s="52">
        <v>0.22166666666666662</v>
      </c>
      <c r="U330" s="52">
        <v>0.22166666666666662</v>
      </c>
    </row>
    <row r="331" spans="1:21" ht="11" x14ac:dyDescent="0.15">
      <c r="A331" s="39" t="s">
        <v>323</v>
      </c>
      <c r="B331" s="39" t="s">
        <v>324</v>
      </c>
      <c r="C331" s="39" t="s">
        <v>1171</v>
      </c>
      <c r="D331" s="39" t="s">
        <v>336</v>
      </c>
      <c r="E331" s="39" t="s">
        <v>883</v>
      </c>
      <c r="F331" s="39" t="s">
        <v>306</v>
      </c>
      <c r="G331" s="39"/>
      <c r="H331" s="39" t="s">
        <v>1172</v>
      </c>
      <c r="I331" s="52">
        <f t="shared" si="7"/>
        <v>0.44999999999999996</v>
      </c>
      <c r="J331" s="52"/>
      <c r="K331" s="52"/>
      <c r="L331" s="52"/>
      <c r="M331" s="52">
        <v>4.4999999999999998E-2</v>
      </c>
      <c r="N331" s="52">
        <v>4.4999999999999998E-2</v>
      </c>
      <c r="O331" s="52">
        <v>4.4999999999999998E-2</v>
      </c>
      <c r="P331" s="52">
        <v>5.2499999999999998E-2</v>
      </c>
      <c r="Q331" s="52">
        <v>5.2499999999999998E-2</v>
      </c>
      <c r="R331" s="52">
        <v>5.2499999999999998E-2</v>
      </c>
      <c r="S331" s="52">
        <v>5.2499999999999998E-2</v>
      </c>
      <c r="T331" s="52">
        <v>5.2499999999999998E-2</v>
      </c>
      <c r="U331" s="52">
        <v>5.2499999999999998E-2</v>
      </c>
    </row>
    <row r="332" spans="1:21" ht="11" x14ac:dyDescent="0.15">
      <c r="A332" s="39" t="s">
        <v>323</v>
      </c>
      <c r="B332" s="39" t="s">
        <v>324</v>
      </c>
      <c r="C332" s="39" t="s">
        <v>1173</v>
      </c>
      <c r="D332" s="39" t="s">
        <v>501</v>
      </c>
      <c r="E332" s="39" t="s">
        <v>746</v>
      </c>
      <c r="F332" s="39" t="s">
        <v>306</v>
      </c>
      <c r="G332" s="39"/>
      <c r="H332" s="39" t="s">
        <v>1174</v>
      </c>
      <c r="I332" s="52">
        <f t="shared" si="7"/>
        <v>0.76999999999999991</v>
      </c>
      <c r="J332" s="52"/>
      <c r="K332" s="52"/>
      <c r="L332" s="52"/>
      <c r="M332" s="52">
        <v>7.6999999999999999E-2</v>
      </c>
      <c r="N332" s="52">
        <v>7.6999999999999999E-2</v>
      </c>
      <c r="O332" s="52">
        <v>7.6999999999999999E-2</v>
      </c>
      <c r="P332" s="52">
        <v>8.9833333333333321E-2</v>
      </c>
      <c r="Q332" s="52">
        <v>8.9833333333333321E-2</v>
      </c>
      <c r="R332" s="52">
        <v>8.9833333333333321E-2</v>
      </c>
      <c r="S332" s="52">
        <v>8.9833333333333321E-2</v>
      </c>
      <c r="T332" s="52">
        <v>8.9833333333333321E-2</v>
      </c>
      <c r="U332" s="52">
        <v>8.9833333333333321E-2</v>
      </c>
    </row>
    <row r="333" spans="1:21" ht="22" x14ac:dyDescent="0.15">
      <c r="A333" s="39" t="s">
        <v>323</v>
      </c>
      <c r="B333" s="39" t="s">
        <v>324</v>
      </c>
      <c r="C333" s="39" t="s">
        <v>1175</v>
      </c>
      <c r="D333" s="39" t="s">
        <v>501</v>
      </c>
      <c r="E333" s="39" t="s">
        <v>746</v>
      </c>
      <c r="F333" s="39" t="s">
        <v>306</v>
      </c>
      <c r="G333" s="39"/>
      <c r="H333" s="39" t="s">
        <v>1176</v>
      </c>
      <c r="I333" s="52">
        <f t="shared" si="7"/>
        <v>1.6749999999999996</v>
      </c>
      <c r="J333" s="52"/>
      <c r="K333" s="52"/>
      <c r="L333" s="52"/>
      <c r="M333" s="52">
        <v>0.16749999999999998</v>
      </c>
      <c r="N333" s="52">
        <v>0.16749999999999998</v>
      </c>
      <c r="O333" s="52">
        <v>0.16749999999999998</v>
      </c>
      <c r="P333" s="52">
        <v>0.19541666666666666</v>
      </c>
      <c r="Q333" s="52">
        <v>0.19541666666666666</v>
      </c>
      <c r="R333" s="52">
        <v>0.19541666666666666</v>
      </c>
      <c r="S333" s="52">
        <v>0.19541666666666666</v>
      </c>
      <c r="T333" s="52">
        <v>0.19541666666666666</v>
      </c>
      <c r="U333" s="52">
        <v>0.19541666666666666</v>
      </c>
    </row>
    <row r="334" spans="1:21" ht="11" x14ac:dyDescent="0.15">
      <c r="A334" s="39" t="s">
        <v>323</v>
      </c>
      <c r="B334" s="39" t="s">
        <v>324</v>
      </c>
      <c r="C334" s="39" t="s">
        <v>1177</v>
      </c>
      <c r="D334" s="39" t="s">
        <v>501</v>
      </c>
      <c r="E334" s="39" t="s">
        <v>746</v>
      </c>
      <c r="F334" s="39" t="s">
        <v>306</v>
      </c>
      <c r="G334" s="39"/>
      <c r="H334" s="39" t="s">
        <v>1178</v>
      </c>
      <c r="I334" s="52">
        <f t="shared" si="7"/>
        <v>1.8399999999999996</v>
      </c>
      <c r="J334" s="52"/>
      <c r="K334" s="52"/>
      <c r="L334" s="52"/>
      <c r="M334" s="52">
        <v>0.184</v>
      </c>
      <c r="N334" s="52">
        <v>0.184</v>
      </c>
      <c r="O334" s="52">
        <v>0.184</v>
      </c>
      <c r="P334" s="52">
        <v>0.21466666666666664</v>
      </c>
      <c r="Q334" s="52">
        <v>0.21466666666666664</v>
      </c>
      <c r="R334" s="52">
        <v>0.21466666666666664</v>
      </c>
      <c r="S334" s="52">
        <v>0.21466666666666664</v>
      </c>
      <c r="T334" s="52">
        <v>0.21466666666666664</v>
      </c>
      <c r="U334" s="52">
        <v>0.21466666666666664</v>
      </c>
    </row>
    <row r="335" spans="1:21" ht="22" x14ac:dyDescent="0.15">
      <c r="A335" s="39" t="s">
        <v>323</v>
      </c>
      <c r="B335" s="39" t="s">
        <v>324</v>
      </c>
      <c r="C335" s="39" t="s">
        <v>1179</v>
      </c>
      <c r="D335" s="39" t="s">
        <v>409</v>
      </c>
      <c r="E335" s="39" t="s">
        <v>1082</v>
      </c>
      <c r="F335" s="39" t="s">
        <v>333</v>
      </c>
      <c r="G335" s="39"/>
      <c r="H335" s="39" t="s">
        <v>1180</v>
      </c>
      <c r="I335" s="52">
        <f t="shared" si="7"/>
        <v>2.5599999999999996</v>
      </c>
      <c r="J335" s="52"/>
      <c r="K335" s="52"/>
      <c r="L335" s="52"/>
      <c r="M335" s="52">
        <v>0.25600000000000001</v>
      </c>
      <c r="N335" s="52">
        <v>0.25600000000000001</v>
      </c>
      <c r="O335" s="52">
        <v>0.25600000000000001</v>
      </c>
      <c r="P335" s="52">
        <v>0.29866666666666664</v>
      </c>
      <c r="Q335" s="52">
        <v>0.29866666666666664</v>
      </c>
      <c r="R335" s="52">
        <v>0.29866666666666664</v>
      </c>
      <c r="S335" s="52">
        <v>0.29866666666666664</v>
      </c>
      <c r="T335" s="52">
        <v>0.29866666666666664</v>
      </c>
      <c r="U335" s="52">
        <v>0.29866666666666664</v>
      </c>
    </row>
    <row r="336" spans="1:21" ht="11" x14ac:dyDescent="0.15">
      <c r="A336" s="39" t="s">
        <v>323</v>
      </c>
      <c r="B336" s="39" t="s">
        <v>324</v>
      </c>
      <c r="C336" s="39" t="s">
        <v>1181</v>
      </c>
      <c r="D336" s="39" t="s">
        <v>501</v>
      </c>
      <c r="E336" s="39" t="s">
        <v>746</v>
      </c>
      <c r="F336" s="39" t="s">
        <v>306</v>
      </c>
      <c r="G336" s="39"/>
      <c r="H336" s="39" t="s">
        <v>1182</v>
      </c>
      <c r="I336" s="52">
        <f t="shared" si="7"/>
        <v>0.51</v>
      </c>
      <c r="J336" s="52"/>
      <c r="K336" s="52"/>
      <c r="L336" s="52"/>
      <c r="M336" s="52">
        <v>5.0999999999999997E-2</v>
      </c>
      <c r="N336" s="52">
        <v>5.0999999999999997E-2</v>
      </c>
      <c r="O336" s="52">
        <v>5.0999999999999997E-2</v>
      </c>
      <c r="P336" s="52">
        <v>5.9499999999999997E-2</v>
      </c>
      <c r="Q336" s="52">
        <v>5.9499999999999997E-2</v>
      </c>
      <c r="R336" s="52">
        <v>5.9499999999999997E-2</v>
      </c>
      <c r="S336" s="52">
        <v>5.9499999999999997E-2</v>
      </c>
      <c r="T336" s="52">
        <v>5.9499999999999997E-2</v>
      </c>
      <c r="U336" s="52">
        <v>5.9499999999999997E-2</v>
      </c>
    </row>
    <row r="337" spans="1:21" ht="11" x14ac:dyDescent="0.15">
      <c r="A337" s="39" t="s">
        <v>323</v>
      </c>
      <c r="B337" s="39" t="s">
        <v>324</v>
      </c>
      <c r="C337" s="39" t="s">
        <v>1183</v>
      </c>
      <c r="D337" s="39" t="s">
        <v>501</v>
      </c>
      <c r="E337" s="39" t="s">
        <v>746</v>
      </c>
      <c r="F337" s="39" t="s">
        <v>306</v>
      </c>
      <c r="G337" s="39"/>
      <c r="H337" s="39" t="s">
        <v>1184</v>
      </c>
      <c r="I337" s="52">
        <f t="shared" si="7"/>
        <v>0.76999999999999991</v>
      </c>
      <c r="J337" s="52"/>
      <c r="K337" s="52"/>
      <c r="L337" s="52"/>
      <c r="M337" s="52">
        <v>7.6999999999999999E-2</v>
      </c>
      <c r="N337" s="52">
        <v>7.6999999999999999E-2</v>
      </c>
      <c r="O337" s="52">
        <v>7.6999999999999999E-2</v>
      </c>
      <c r="P337" s="52">
        <v>8.9833333333333321E-2</v>
      </c>
      <c r="Q337" s="52">
        <v>8.9833333333333321E-2</v>
      </c>
      <c r="R337" s="52">
        <v>8.9833333333333321E-2</v>
      </c>
      <c r="S337" s="52">
        <v>8.9833333333333321E-2</v>
      </c>
      <c r="T337" s="52">
        <v>8.9833333333333321E-2</v>
      </c>
      <c r="U337" s="52">
        <v>8.9833333333333321E-2</v>
      </c>
    </row>
    <row r="338" spans="1:21" ht="22" x14ac:dyDescent="0.15">
      <c r="A338" s="39" t="s">
        <v>323</v>
      </c>
      <c r="B338" s="39" t="s">
        <v>324</v>
      </c>
      <c r="C338" s="39" t="s">
        <v>1185</v>
      </c>
      <c r="D338" s="39" t="s">
        <v>501</v>
      </c>
      <c r="E338" s="39" t="s">
        <v>746</v>
      </c>
      <c r="F338" s="39" t="s">
        <v>306</v>
      </c>
      <c r="G338" s="39"/>
      <c r="H338" s="39" t="s">
        <v>1186</v>
      </c>
      <c r="I338" s="52">
        <f t="shared" si="7"/>
        <v>2.5599999999999996</v>
      </c>
      <c r="J338" s="52"/>
      <c r="K338" s="52"/>
      <c r="L338" s="52"/>
      <c r="M338" s="52">
        <v>0.25600000000000001</v>
      </c>
      <c r="N338" s="52">
        <v>0.25600000000000001</v>
      </c>
      <c r="O338" s="52">
        <v>0.25600000000000001</v>
      </c>
      <c r="P338" s="52">
        <v>0.29866666666666664</v>
      </c>
      <c r="Q338" s="52">
        <v>0.29866666666666664</v>
      </c>
      <c r="R338" s="52">
        <v>0.29866666666666664</v>
      </c>
      <c r="S338" s="52">
        <v>0.29866666666666664</v>
      </c>
      <c r="T338" s="52">
        <v>0.29866666666666664</v>
      </c>
      <c r="U338" s="52">
        <v>0.29866666666666664</v>
      </c>
    </row>
    <row r="339" spans="1:21" ht="11" x14ac:dyDescent="0.15">
      <c r="A339" s="39" t="s">
        <v>323</v>
      </c>
      <c r="B339" s="39" t="s">
        <v>324</v>
      </c>
      <c r="C339" s="39" t="s">
        <v>1187</v>
      </c>
      <c r="D339" s="39" t="s">
        <v>501</v>
      </c>
      <c r="E339" s="39" t="s">
        <v>746</v>
      </c>
      <c r="F339" s="39" t="s">
        <v>306</v>
      </c>
      <c r="G339" s="39"/>
      <c r="H339" s="39" t="s">
        <v>1188</v>
      </c>
      <c r="I339" s="52">
        <f t="shared" si="7"/>
        <v>4.2299999999999995</v>
      </c>
      <c r="J339" s="52"/>
      <c r="K339" s="52"/>
      <c r="L339" s="52"/>
      <c r="M339" s="52">
        <v>0.42299999999999999</v>
      </c>
      <c r="N339" s="52">
        <v>0.42299999999999999</v>
      </c>
      <c r="O339" s="52">
        <v>0.42299999999999999</v>
      </c>
      <c r="P339" s="52">
        <v>0.49349999999999999</v>
      </c>
      <c r="Q339" s="52">
        <v>0.49349999999999999</v>
      </c>
      <c r="R339" s="52">
        <v>0.49349999999999999</v>
      </c>
      <c r="S339" s="52">
        <v>0.49349999999999999</v>
      </c>
      <c r="T339" s="52">
        <v>0.49349999999999999</v>
      </c>
      <c r="U339" s="52">
        <v>0.49349999999999999</v>
      </c>
    </row>
    <row r="340" spans="1:21" ht="11" x14ac:dyDescent="0.15">
      <c r="A340" s="39" t="s">
        <v>323</v>
      </c>
      <c r="B340" s="39" t="s">
        <v>324</v>
      </c>
      <c r="C340" s="39" t="s">
        <v>1189</v>
      </c>
      <c r="D340" s="39" t="s">
        <v>501</v>
      </c>
      <c r="E340" s="39" t="s">
        <v>746</v>
      </c>
      <c r="F340" s="39" t="s">
        <v>306</v>
      </c>
      <c r="G340" s="39"/>
      <c r="H340" s="39" t="s">
        <v>1174</v>
      </c>
      <c r="I340" s="52">
        <f t="shared" si="7"/>
        <v>0.76999999999999991</v>
      </c>
      <c r="J340" s="52"/>
      <c r="K340" s="52"/>
      <c r="L340" s="52"/>
      <c r="M340" s="52">
        <v>7.6999999999999999E-2</v>
      </c>
      <c r="N340" s="52">
        <v>7.6999999999999999E-2</v>
      </c>
      <c r="O340" s="52">
        <v>7.6999999999999999E-2</v>
      </c>
      <c r="P340" s="52">
        <v>8.9833333333333321E-2</v>
      </c>
      <c r="Q340" s="52">
        <v>8.9833333333333321E-2</v>
      </c>
      <c r="R340" s="52">
        <v>8.9833333333333321E-2</v>
      </c>
      <c r="S340" s="52">
        <v>8.9833333333333321E-2</v>
      </c>
      <c r="T340" s="52">
        <v>8.9833333333333321E-2</v>
      </c>
      <c r="U340" s="52">
        <v>8.9833333333333321E-2</v>
      </c>
    </row>
    <row r="341" spans="1:21" ht="22" x14ac:dyDescent="0.15">
      <c r="A341" s="39" t="s">
        <v>323</v>
      </c>
      <c r="B341" s="39" t="s">
        <v>324</v>
      </c>
      <c r="C341" s="39" t="s">
        <v>1190</v>
      </c>
      <c r="D341" s="39" t="s">
        <v>501</v>
      </c>
      <c r="E341" s="39" t="s">
        <v>746</v>
      </c>
      <c r="F341" s="39" t="s">
        <v>306</v>
      </c>
      <c r="G341" s="39"/>
      <c r="H341" s="39" t="s">
        <v>1191</v>
      </c>
      <c r="I341" s="52">
        <f t="shared" si="7"/>
        <v>1.6299999999999997</v>
      </c>
      <c r="J341" s="52"/>
      <c r="K341" s="52"/>
      <c r="L341" s="52"/>
      <c r="M341" s="52">
        <v>0.16299999999999998</v>
      </c>
      <c r="N341" s="52">
        <v>0.16299999999999998</v>
      </c>
      <c r="O341" s="52">
        <v>0.16299999999999998</v>
      </c>
      <c r="P341" s="52">
        <v>0.19016666666666662</v>
      </c>
      <c r="Q341" s="52">
        <v>0.19016666666666662</v>
      </c>
      <c r="R341" s="52">
        <v>0.19016666666666662</v>
      </c>
      <c r="S341" s="52">
        <v>0.19016666666666662</v>
      </c>
      <c r="T341" s="52">
        <v>0.19016666666666662</v>
      </c>
      <c r="U341" s="52">
        <v>0.19016666666666662</v>
      </c>
    </row>
    <row r="342" spans="1:21" ht="11" x14ac:dyDescent="0.15">
      <c r="A342" s="39" t="s">
        <v>323</v>
      </c>
      <c r="B342" s="39" t="s">
        <v>324</v>
      </c>
      <c r="C342" s="39" t="s">
        <v>1192</v>
      </c>
      <c r="D342" s="39" t="s">
        <v>409</v>
      </c>
      <c r="E342" s="39" t="s">
        <v>1015</v>
      </c>
      <c r="F342" s="39" t="s">
        <v>333</v>
      </c>
      <c r="G342" s="39"/>
      <c r="H342" s="39" t="s">
        <v>1193</v>
      </c>
      <c r="I342" s="52">
        <f t="shared" si="7"/>
        <v>7.1599999999999984</v>
      </c>
      <c r="J342" s="52"/>
      <c r="K342" s="52"/>
      <c r="L342" s="52"/>
      <c r="M342" s="52">
        <v>0.71599999999999997</v>
      </c>
      <c r="N342" s="52">
        <v>0.71599999999999997</v>
      </c>
      <c r="O342" s="52">
        <v>0.71599999999999997</v>
      </c>
      <c r="P342" s="52">
        <v>0.83533333333333326</v>
      </c>
      <c r="Q342" s="52">
        <v>0.83533333333333326</v>
      </c>
      <c r="R342" s="52">
        <v>0.83533333333333326</v>
      </c>
      <c r="S342" s="52">
        <v>0.83533333333333326</v>
      </c>
      <c r="T342" s="52">
        <v>0.83533333333333326</v>
      </c>
      <c r="U342" s="52">
        <v>0.83533333333333326</v>
      </c>
    </row>
    <row r="343" spans="1:21" ht="11" x14ac:dyDescent="0.15">
      <c r="A343" s="39" t="s">
        <v>323</v>
      </c>
      <c r="B343" s="39" t="s">
        <v>324</v>
      </c>
      <c r="C343" s="39" t="s">
        <v>1194</v>
      </c>
      <c r="D343" s="39" t="s">
        <v>501</v>
      </c>
      <c r="E343" s="39" t="s">
        <v>746</v>
      </c>
      <c r="F343" s="39" t="s">
        <v>306</v>
      </c>
      <c r="G343" s="39"/>
      <c r="H343" s="39" t="s">
        <v>1195</v>
      </c>
      <c r="I343" s="52">
        <f t="shared" si="7"/>
        <v>1</v>
      </c>
      <c r="J343" s="52"/>
      <c r="K343" s="52"/>
      <c r="L343" s="52"/>
      <c r="M343" s="52">
        <v>9.9999999999999992E-2</v>
      </c>
      <c r="N343" s="52">
        <v>9.9999999999999992E-2</v>
      </c>
      <c r="O343" s="52">
        <v>9.9999999999999992E-2</v>
      </c>
      <c r="P343" s="52">
        <v>0.11666666666666665</v>
      </c>
      <c r="Q343" s="52">
        <v>0.11666666666666665</v>
      </c>
      <c r="R343" s="52">
        <v>0.11666666666666665</v>
      </c>
      <c r="S343" s="52">
        <v>0.11666666666666665</v>
      </c>
      <c r="T343" s="52">
        <v>0.11666666666666665</v>
      </c>
      <c r="U343" s="52">
        <v>0.11666666666666665</v>
      </c>
    </row>
    <row r="344" spans="1:21" ht="11" x14ac:dyDescent="0.15">
      <c r="A344" s="39" t="s">
        <v>323</v>
      </c>
      <c r="B344" s="39" t="s">
        <v>324</v>
      </c>
      <c r="C344" s="39" t="s">
        <v>1196</v>
      </c>
      <c r="D344" s="39" t="s">
        <v>356</v>
      </c>
      <c r="E344" s="39" t="s">
        <v>1010</v>
      </c>
      <c r="F344" s="39" t="s">
        <v>306</v>
      </c>
      <c r="G344" s="39"/>
      <c r="H344" s="39" t="s">
        <v>1197</v>
      </c>
      <c r="I344" s="52">
        <f t="shared" si="7"/>
        <v>1.0999999999999999</v>
      </c>
      <c r="J344" s="52"/>
      <c r="K344" s="52"/>
      <c r="L344" s="52"/>
      <c r="M344" s="52">
        <v>0.11</v>
      </c>
      <c r="N344" s="52">
        <v>0.11</v>
      </c>
      <c r="O344" s="52">
        <v>0.11</v>
      </c>
      <c r="P344" s="52">
        <v>0.12833333333333333</v>
      </c>
      <c r="Q344" s="52">
        <v>0.12833333333333333</v>
      </c>
      <c r="R344" s="52">
        <v>0.12833333333333333</v>
      </c>
      <c r="S344" s="52">
        <v>0.12833333333333333</v>
      </c>
      <c r="T344" s="52">
        <v>0.12833333333333333</v>
      </c>
      <c r="U344" s="52">
        <v>0.12833333333333333</v>
      </c>
    </row>
    <row r="345" spans="1:21" ht="11" x14ac:dyDescent="0.15">
      <c r="A345" s="39" t="s">
        <v>323</v>
      </c>
      <c r="B345" s="39" t="s">
        <v>324</v>
      </c>
      <c r="C345" s="39" t="s">
        <v>1198</v>
      </c>
      <c r="D345" s="39" t="s">
        <v>501</v>
      </c>
      <c r="E345" s="39" t="s">
        <v>746</v>
      </c>
      <c r="F345" s="39" t="s">
        <v>306</v>
      </c>
      <c r="G345" s="39"/>
      <c r="H345" s="39" t="s">
        <v>343</v>
      </c>
      <c r="I345" s="52">
        <f t="shared" si="7"/>
        <v>2.8399999999999994</v>
      </c>
      <c r="J345" s="52"/>
      <c r="K345" s="52"/>
      <c r="L345" s="52"/>
      <c r="M345" s="52">
        <v>0.28399999999999997</v>
      </c>
      <c r="N345" s="52">
        <v>0.28399999999999997</v>
      </c>
      <c r="O345" s="52">
        <v>0.28399999999999997</v>
      </c>
      <c r="P345" s="52">
        <v>0.33133333333333326</v>
      </c>
      <c r="Q345" s="52">
        <v>0.33133333333333326</v>
      </c>
      <c r="R345" s="52">
        <v>0.33133333333333326</v>
      </c>
      <c r="S345" s="52">
        <v>0.33133333333333326</v>
      </c>
      <c r="T345" s="52">
        <v>0.33133333333333326</v>
      </c>
      <c r="U345" s="52">
        <v>0.33133333333333326</v>
      </c>
    </row>
    <row r="346" spans="1:21" ht="11" x14ac:dyDescent="0.15">
      <c r="A346" s="39" t="s">
        <v>323</v>
      </c>
      <c r="B346" s="39" t="s">
        <v>324</v>
      </c>
      <c r="C346" s="39" t="s">
        <v>1199</v>
      </c>
      <c r="D346" s="39" t="s">
        <v>501</v>
      </c>
      <c r="E346" s="39" t="s">
        <v>746</v>
      </c>
      <c r="F346" s="39" t="s">
        <v>306</v>
      </c>
      <c r="G346" s="39"/>
      <c r="H346" s="39" t="s">
        <v>1200</v>
      </c>
      <c r="I346" s="52">
        <f t="shared" si="7"/>
        <v>0.96999999999999986</v>
      </c>
      <c r="J346" s="52"/>
      <c r="K346" s="52"/>
      <c r="L346" s="52"/>
      <c r="M346" s="52">
        <v>9.6999999999999989E-2</v>
      </c>
      <c r="N346" s="52">
        <v>9.6999999999999989E-2</v>
      </c>
      <c r="O346" s="52">
        <v>9.6999999999999989E-2</v>
      </c>
      <c r="P346" s="52">
        <v>0.11316666666666665</v>
      </c>
      <c r="Q346" s="52">
        <v>0.11316666666666665</v>
      </c>
      <c r="R346" s="52">
        <v>0.11316666666666665</v>
      </c>
      <c r="S346" s="52">
        <v>0.11316666666666665</v>
      </c>
      <c r="T346" s="52">
        <v>0.11316666666666665</v>
      </c>
      <c r="U346" s="52">
        <v>0.11316666666666665</v>
      </c>
    </row>
    <row r="347" spans="1:21" ht="11" x14ac:dyDescent="0.15">
      <c r="A347" s="39" t="s">
        <v>323</v>
      </c>
      <c r="B347" s="39" t="s">
        <v>324</v>
      </c>
      <c r="C347" s="39" t="s">
        <v>1201</v>
      </c>
      <c r="D347" s="39" t="s">
        <v>501</v>
      </c>
      <c r="E347" s="39" t="s">
        <v>502</v>
      </c>
      <c r="F347" s="39" t="s">
        <v>333</v>
      </c>
      <c r="G347" s="39"/>
      <c r="H347" s="39" t="s">
        <v>1202</v>
      </c>
      <c r="I347" s="52">
        <f t="shared" si="7"/>
        <v>1.7899999999999996</v>
      </c>
      <c r="J347" s="52"/>
      <c r="K347" s="52"/>
      <c r="L347" s="52"/>
      <c r="M347" s="52">
        <v>0.17899999999999999</v>
      </c>
      <c r="N347" s="52">
        <v>0.17899999999999999</v>
      </c>
      <c r="O347" s="52">
        <v>0.17899999999999999</v>
      </c>
      <c r="P347" s="52">
        <v>0.20883333333333332</v>
      </c>
      <c r="Q347" s="52">
        <v>0.20883333333333332</v>
      </c>
      <c r="R347" s="52">
        <v>0.20883333333333332</v>
      </c>
      <c r="S347" s="52">
        <v>0.20883333333333332</v>
      </c>
      <c r="T347" s="52">
        <v>0.20883333333333332</v>
      </c>
      <c r="U347" s="52">
        <v>0.20883333333333332</v>
      </c>
    </row>
    <row r="348" spans="1:21" ht="11" x14ac:dyDescent="0.15">
      <c r="A348" s="39" t="s">
        <v>323</v>
      </c>
      <c r="B348" s="39" t="s">
        <v>324</v>
      </c>
      <c r="C348" s="39" t="s">
        <v>1203</v>
      </c>
      <c r="D348" s="39" t="s">
        <v>501</v>
      </c>
      <c r="E348" s="39" t="s">
        <v>746</v>
      </c>
      <c r="F348" s="39" t="s">
        <v>306</v>
      </c>
      <c r="G348" s="39"/>
      <c r="H348" s="39" t="s">
        <v>1204</v>
      </c>
      <c r="I348" s="52">
        <f t="shared" si="7"/>
        <v>0.86299999999999999</v>
      </c>
      <c r="J348" s="52"/>
      <c r="K348" s="52"/>
      <c r="L348" s="52"/>
      <c r="M348" s="52">
        <v>8.6299999999999988E-2</v>
      </c>
      <c r="N348" s="52">
        <v>8.6299999999999988E-2</v>
      </c>
      <c r="O348" s="52">
        <v>8.6299999999999988E-2</v>
      </c>
      <c r="P348" s="52">
        <v>0.10068333333333332</v>
      </c>
      <c r="Q348" s="52">
        <v>0.10068333333333332</v>
      </c>
      <c r="R348" s="52">
        <v>0.10068333333333332</v>
      </c>
      <c r="S348" s="52">
        <v>0.10068333333333332</v>
      </c>
      <c r="T348" s="52">
        <v>0.10068333333333332</v>
      </c>
      <c r="U348" s="52">
        <v>0.10068333333333332</v>
      </c>
    </row>
    <row r="349" spans="1:21" ht="11" x14ac:dyDescent="0.15">
      <c r="A349" s="39" t="s">
        <v>323</v>
      </c>
      <c r="B349" s="39" t="s">
        <v>324</v>
      </c>
      <c r="C349" s="39" t="s">
        <v>1205</v>
      </c>
      <c r="D349" s="39" t="s">
        <v>501</v>
      </c>
      <c r="E349" s="39" t="s">
        <v>746</v>
      </c>
      <c r="F349" s="39" t="s">
        <v>306</v>
      </c>
      <c r="G349" s="39"/>
      <c r="H349" s="39" t="s">
        <v>1206</v>
      </c>
      <c r="I349" s="52">
        <f t="shared" si="7"/>
        <v>0.64999999999999991</v>
      </c>
      <c r="J349" s="52"/>
      <c r="K349" s="52"/>
      <c r="L349" s="52"/>
      <c r="M349" s="52">
        <v>6.5000000000000002E-2</v>
      </c>
      <c r="N349" s="52">
        <v>6.5000000000000002E-2</v>
      </c>
      <c r="O349" s="52">
        <v>6.5000000000000002E-2</v>
      </c>
      <c r="P349" s="52">
        <v>7.5833333333333322E-2</v>
      </c>
      <c r="Q349" s="52">
        <v>7.5833333333333322E-2</v>
      </c>
      <c r="R349" s="52">
        <v>7.5833333333333322E-2</v>
      </c>
      <c r="S349" s="52">
        <v>7.5833333333333322E-2</v>
      </c>
      <c r="T349" s="52">
        <v>7.5833333333333322E-2</v>
      </c>
      <c r="U349" s="52">
        <v>7.5833333333333322E-2</v>
      </c>
    </row>
    <row r="350" spans="1:21" ht="22" x14ac:dyDescent="0.15">
      <c r="A350" s="39" t="s">
        <v>323</v>
      </c>
      <c r="B350" s="39" t="s">
        <v>324</v>
      </c>
      <c r="C350" s="39" t="s">
        <v>1207</v>
      </c>
      <c r="D350" s="39" t="s">
        <v>501</v>
      </c>
      <c r="E350" s="39" t="s">
        <v>752</v>
      </c>
      <c r="F350" s="39" t="s">
        <v>333</v>
      </c>
      <c r="G350" s="39"/>
      <c r="H350" s="39" t="s">
        <v>1208</v>
      </c>
      <c r="I350" s="52">
        <f t="shared" si="7"/>
        <v>2.2699999999999996</v>
      </c>
      <c r="J350" s="52"/>
      <c r="K350" s="52"/>
      <c r="L350" s="52"/>
      <c r="M350" s="52">
        <v>0.22699999999999998</v>
      </c>
      <c r="N350" s="52">
        <v>0.22699999999999998</v>
      </c>
      <c r="O350" s="52">
        <v>0.22699999999999998</v>
      </c>
      <c r="P350" s="52">
        <v>0.26483333333333331</v>
      </c>
      <c r="Q350" s="52">
        <v>0.26483333333333331</v>
      </c>
      <c r="R350" s="52">
        <v>0.26483333333333331</v>
      </c>
      <c r="S350" s="52">
        <v>0.26483333333333331</v>
      </c>
      <c r="T350" s="52">
        <v>0.26483333333333331</v>
      </c>
      <c r="U350" s="52">
        <v>0.26483333333333331</v>
      </c>
    </row>
    <row r="351" spans="1:21" ht="11" x14ac:dyDescent="0.15">
      <c r="A351" s="39" t="s">
        <v>323</v>
      </c>
      <c r="B351" s="39" t="s">
        <v>324</v>
      </c>
      <c r="C351" s="39" t="s">
        <v>1209</v>
      </c>
      <c r="D351" s="39" t="s">
        <v>501</v>
      </c>
      <c r="E351" s="39" t="s">
        <v>965</v>
      </c>
      <c r="F351" s="39" t="s">
        <v>306</v>
      </c>
      <c r="G351" s="39"/>
      <c r="H351" s="39" t="s">
        <v>1210</v>
      </c>
      <c r="I351" s="52">
        <f t="shared" si="7"/>
        <v>1.36</v>
      </c>
      <c r="J351" s="52"/>
      <c r="K351" s="52"/>
      <c r="L351" s="52"/>
      <c r="M351" s="52">
        <v>0.13600000000000001</v>
      </c>
      <c r="N351" s="52">
        <v>0.13600000000000001</v>
      </c>
      <c r="O351" s="52">
        <v>0.13600000000000001</v>
      </c>
      <c r="P351" s="52">
        <v>0.15866666666666665</v>
      </c>
      <c r="Q351" s="52">
        <v>0.15866666666666665</v>
      </c>
      <c r="R351" s="52">
        <v>0.15866666666666665</v>
      </c>
      <c r="S351" s="52">
        <v>0.15866666666666665</v>
      </c>
      <c r="T351" s="52">
        <v>0.15866666666666665</v>
      </c>
      <c r="U351" s="52">
        <v>0.15866666666666665</v>
      </c>
    </row>
    <row r="352" spans="1:21" ht="11" x14ac:dyDescent="0.15">
      <c r="A352" s="39" t="s">
        <v>323</v>
      </c>
      <c r="B352" s="39" t="s">
        <v>324</v>
      </c>
      <c r="C352" s="39" t="s">
        <v>1211</v>
      </c>
      <c r="D352" s="39" t="s">
        <v>501</v>
      </c>
      <c r="E352" s="39" t="s">
        <v>746</v>
      </c>
      <c r="F352" s="39" t="s">
        <v>306</v>
      </c>
      <c r="G352" s="39"/>
      <c r="H352" s="39" t="s">
        <v>1212</v>
      </c>
      <c r="I352" s="52">
        <f t="shared" si="7"/>
        <v>2.4599999999999995</v>
      </c>
      <c r="J352" s="52"/>
      <c r="K352" s="52"/>
      <c r="L352" s="52"/>
      <c r="M352" s="52">
        <v>0.24599999999999997</v>
      </c>
      <c r="N352" s="52">
        <v>0.24599999999999997</v>
      </c>
      <c r="O352" s="52">
        <v>0.24599999999999997</v>
      </c>
      <c r="P352" s="52">
        <v>0.28699999999999998</v>
      </c>
      <c r="Q352" s="52">
        <v>0.28699999999999998</v>
      </c>
      <c r="R352" s="52">
        <v>0.28699999999999998</v>
      </c>
      <c r="S352" s="52">
        <v>0.28699999999999998</v>
      </c>
      <c r="T352" s="52">
        <v>0.28699999999999998</v>
      </c>
      <c r="U352" s="52">
        <v>0.28699999999999998</v>
      </c>
    </row>
    <row r="353" spans="1:21" ht="11" x14ac:dyDescent="0.15">
      <c r="A353" s="39" t="s">
        <v>323</v>
      </c>
      <c r="B353" s="39" t="s">
        <v>324</v>
      </c>
      <c r="C353" s="39" t="s">
        <v>1213</v>
      </c>
      <c r="D353" s="39" t="s">
        <v>501</v>
      </c>
      <c r="E353" s="39" t="s">
        <v>746</v>
      </c>
      <c r="F353" s="39" t="s">
        <v>306</v>
      </c>
      <c r="G353" s="39"/>
      <c r="H353" s="39" t="s">
        <v>1214</v>
      </c>
      <c r="I353" s="52">
        <f t="shared" si="7"/>
        <v>5.629999999999999</v>
      </c>
      <c r="J353" s="52"/>
      <c r="K353" s="52"/>
      <c r="L353" s="52"/>
      <c r="M353" s="52">
        <v>0.56299999999999994</v>
      </c>
      <c r="N353" s="52">
        <v>0.56299999999999994</v>
      </c>
      <c r="O353" s="52">
        <v>0.56299999999999994</v>
      </c>
      <c r="P353" s="52">
        <v>0.65683333333333327</v>
      </c>
      <c r="Q353" s="52">
        <v>0.65683333333333327</v>
      </c>
      <c r="R353" s="52">
        <v>0.65683333333333327</v>
      </c>
      <c r="S353" s="52">
        <v>0.65683333333333327</v>
      </c>
      <c r="T353" s="52">
        <v>0.65683333333333327</v>
      </c>
      <c r="U353" s="52">
        <v>0.65683333333333327</v>
      </c>
    </row>
    <row r="354" spans="1:21" ht="11" x14ac:dyDescent="0.15">
      <c r="A354" s="39" t="s">
        <v>323</v>
      </c>
      <c r="B354" s="39" t="s">
        <v>324</v>
      </c>
      <c r="C354" s="39" t="s">
        <v>1215</v>
      </c>
      <c r="D354" s="39" t="s">
        <v>356</v>
      </c>
      <c r="E354" s="39" t="s">
        <v>357</v>
      </c>
      <c r="F354" s="39" t="s">
        <v>306</v>
      </c>
      <c r="G354" s="39"/>
      <c r="H354" s="39" t="s">
        <v>1216</v>
      </c>
      <c r="I354" s="52">
        <f t="shared" si="7"/>
        <v>1.8699999999999997</v>
      </c>
      <c r="J354" s="52"/>
      <c r="K354" s="52"/>
      <c r="L354" s="52"/>
      <c r="M354" s="52">
        <v>0.187</v>
      </c>
      <c r="N354" s="52">
        <v>0.187</v>
      </c>
      <c r="O354" s="52">
        <v>0.187</v>
      </c>
      <c r="P354" s="52">
        <v>0.21816666666666665</v>
      </c>
      <c r="Q354" s="52">
        <v>0.21816666666666665</v>
      </c>
      <c r="R354" s="52">
        <v>0.21816666666666665</v>
      </c>
      <c r="S354" s="52">
        <v>0.21816666666666665</v>
      </c>
      <c r="T354" s="52">
        <v>0.21816666666666665</v>
      </c>
      <c r="U354" s="52">
        <v>0.21816666666666665</v>
      </c>
    </row>
    <row r="355" spans="1:21" ht="11" x14ac:dyDescent="0.15">
      <c r="A355" s="39" t="s">
        <v>323</v>
      </c>
      <c r="B355" s="39" t="s">
        <v>324</v>
      </c>
      <c r="C355" s="39" t="s">
        <v>1217</v>
      </c>
      <c r="D355" s="39" t="s">
        <v>501</v>
      </c>
      <c r="E355" s="39" t="s">
        <v>746</v>
      </c>
      <c r="F355" s="39" t="s">
        <v>306</v>
      </c>
      <c r="G355" s="39"/>
      <c r="H355" s="39" t="s">
        <v>1218</v>
      </c>
      <c r="I355" s="52">
        <f t="shared" si="7"/>
        <v>2.4599999999999995</v>
      </c>
      <c r="J355" s="52"/>
      <c r="K355" s="52"/>
      <c r="L355" s="52"/>
      <c r="M355" s="52">
        <v>0.24599999999999997</v>
      </c>
      <c r="N355" s="52">
        <v>0.24599999999999997</v>
      </c>
      <c r="O355" s="52">
        <v>0.24599999999999997</v>
      </c>
      <c r="P355" s="52">
        <v>0.28699999999999998</v>
      </c>
      <c r="Q355" s="52">
        <v>0.28699999999999998</v>
      </c>
      <c r="R355" s="52">
        <v>0.28699999999999998</v>
      </c>
      <c r="S355" s="52">
        <v>0.28699999999999998</v>
      </c>
      <c r="T355" s="52">
        <v>0.28699999999999998</v>
      </c>
      <c r="U355" s="52">
        <v>0.28699999999999998</v>
      </c>
    </row>
    <row r="356" spans="1:21" ht="11" x14ac:dyDescent="0.15">
      <c r="A356" s="39" t="s">
        <v>323</v>
      </c>
      <c r="B356" s="39" t="s">
        <v>324</v>
      </c>
      <c r="C356" s="39" t="s">
        <v>1219</v>
      </c>
      <c r="D356" s="39" t="s">
        <v>501</v>
      </c>
      <c r="E356" s="39" t="s">
        <v>926</v>
      </c>
      <c r="F356" s="39" t="s">
        <v>333</v>
      </c>
      <c r="G356" s="39"/>
      <c r="H356" s="39" t="s">
        <v>1220</v>
      </c>
      <c r="I356" s="52">
        <f t="shared" si="7"/>
        <v>2.1999999999999997</v>
      </c>
      <c r="J356" s="52"/>
      <c r="K356" s="52"/>
      <c r="L356" s="52"/>
      <c r="M356" s="52">
        <v>0.22</v>
      </c>
      <c r="N356" s="52">
        <v>0.22</v>
      </c>
      <c r="O356" s="52">
        <v>0.22</v>
      </c>
      <c r="P356" s="52">
        <v>0.25666666666666665</v>
      </c>
      <c r="Q356" s="52">
        <v>0.25666666666666665</v>
      </c>
      <c r="R356" s="52">
        <v>0.25666666666666665</v>
      </c>
      <c r="S356" s="52">
        <v>0.25666666666666665</v>
      </c>
      <c r="T356" s="52">
        <v>0.25666666666666665</v>
      </c>
      <c r="U356" s="52">
        <v>0.25666666666666665</v>
      </c>
    </row>
    <row r="357" spans="1:21" ht="22" x14ac:dyDescent="0.15">
      <c r="A357" s="39" t="s">
        <v>323</v>
      </c>
      <c r="B357" s="39" t="s">
        <v>324</v>
      </c>
      <c r="C357" s="39" t="s">
        <v>1221</v>
      </c>
      <c r="D357" s="39" t="s">
        <v>409</v>
      </c>
      <c r="E357" s="39" t="s">
        <v>952</v>
      </c>
      <c r="F357" s="39" t="s">
        <v>306</v>
      </c>
      <c r="G357" s="39"/>
      <c r="H357" s="39" t="s">
        <v>1222</v>
      </c>
      <c r="I357" s="52">
        <f t="shared" si="7"/>
        <v>2.0499999999999994</v>
      </c>
      <c r="J357" s="52"/>
      <c r="K357" s="52"/>
      <c r="L357" s="52"/>
      <c r="M357" s="52">
        <v>0.20499999999999996</v>
      </c>
      <c r="N357" s="52">
        <v>0.20499999999999996</v>
      </c>
      <c r="O357" s="52">
        <v>0.20499999999999996</v>
      </c>
      <c r="P357" s="52">
        <v>0.23916666666666661</v>
      </c>
      <c r="Q357" s="52">
        <v>0.23916666666666661</v>
      </c>
      <c r="R357" s="52">
        <v>0.23916666666666661</v>
      </c>
      <c r="S357" s="52">
        <v>0.23916666666666661</v>
      </c>
      <c r="T357" s="52">
        <v>0.23916666666666661</v>
      </c>
      <c r="U357" s="52">
        <v>0.23916666666666661</v>
      </c>
    </row>
    <row r="358" spans="1:21" ht="11" x14ac:dyDescent="0.15">
      <c r="A358" s="39" t="s">
        <v>323</v>
      </c>
      <c r="B358" s="39" t="s">
        <v>324</v>
      </c>
      <c r="C358" s="39" t="s">
        <v>1223</v>
      </c>
      <c r="D358" s="39" t="s">
        <v>501</v>
      </c>
      <c r="E358" s="39" t="s">
        <v>746</v>
      </c>
      <c r="F358" s="39" t="s">
        <v>306</v>
      </c>
      <c r="G358" s="39"/>
      <c r="H358" s="39" t="s">
        <v>1224</v>
      </c>
      <c r="I358" s="52">
        <f t="shared" si="7"/>
        <v>3.5499999999999994</v>
      </c>
      <c r="J358" s="52"/>
      <c r="K358" s="52"/>
      <c r="L358" s="52"/>
      <c r="M358" s="52">
        <v>0.35499999999999993</v>
      </c>
      <c r="N358" s="52">
        <v>0.35499999999999993</v>
      </c>
      <c r="O358" s="52">
        <v>0.35499999999999993</v>
      </c>
      <c r="P358" s="52">
        <v>0.41416666666666663</v>
      </c>
      <c r="Q358" s="52">
        <v>0.41416666666666663</v>
      </c>
      <c r="R358" s="52">
        <v>0.41416666666666663</v>
      </c>
      <c r="S358" s="52">
        <v>0.41416666666666663</v>
      </c>
      <c r="T358" s="52">
        <v>0.41416666666666663</v>
      </c>
      <c r="U358" s="52">
        <v>0.41416666666666663</v>
      </c>
    </row>
    <row r="359" spans="1:21" ht="11" x14ac:dyDescent="0.15">
      <c r="A359" s="39" t="s">
        <v>323</v>
      </c>
      <c r="B359" s="39" t="s">
        <v>324</v>
      </c>
      <c r="C359" s="39" t="s">
        <v>1225</v>
      </c>
      <c r="D359" s="39" t="s">
        <v>501</v>
      </c>
      <c r="E359" s="39" t="s">
        <v>746</v>
      </c>
      <c r="F359" s="39" t="s">
        <v>306</v>
      </c>
      <c r="G359" s="39"/>
      <c r="H359" s="39" t="s">
        <v>1226</v>
      </c>
      <c r="I359" s="52">
        <f t="shared" si="7"/>
        <v>0.25999999999999995</v>
      </c>
      <c r="J359" s="52"/>
      <c r="K359" s="52"/>
      <c r="L359" s="52"/>
      <c r="M359" s="52">
        <v>2.5999999999999999E-2</v>
      </c>
      <c r="N359" s="52">
        <v>2.5999999999999999E-2</v>
      </c>
      <c r="O359" s="52">
        <v>2.5999999999999999E-2</v>
      </c>
      <c r="P359" s="52">
        <v>3.033333333333333E-2</v>
      </c>
      <c r="Q359" s="52">
        <v>3.033333333333333E-2</v>
      </c>
      <c r="R359" s="52">
        <v>3.033333333333333E-2</v>
      </c>
      <c r="S359" s="52">
        <v>3.033333333333333E-2</v>
      </c>
      <c r="T359" s="52">
        <v>3.033333333333333E-2</v>
      </c>
      <c r="U359" s="52">
        <v>3.033333333333333E-2</v>
      </c>
    </row>
    <row r="360" spans="1:21" ht="11" x14ac:dyDescent="0.15">
      <c r="A360" s="39" t="s">
        <v>323</v>
      </c>
      <c r="B360" s="39" t="s">
        <v>324</v>
      </c>
      <c r="C360" s="39" t="s">
        <v>1227</v>
      </c>
      <c r="D360" s="39" t="s">
        <v>356</v>
      </c>
      <c r="E360" s="39" t="s">
        <v>910</v>
      </c>
      <c r="F360" s="39" t="s">
        <v>333</v>
      </c>
      <c r="G360" s="39"/>
      <c r="H360" s="39" t="s">
        <v>1228</v>
      </c>
      <c r="I360" s="52">
        <f t="shared" si="7"/>
        <v>2.3999999999999995</v>
      </c>
      <c r="J360" s="52"/>
      <c r="K360" s="52"/>
      <c r="L360" s="52"/>
      <c r="M360" s="52">
        <v>0.23999999999999996</v>
      </c>
      <c r="N360" s="52">
        <v>0.23999999999999996</v>
      </c>
      <c r="O360" s="52">
        <v>0.23999999999999996</v>
      </c>
      <c r="P360" s="52">
        <v>0.27999999999999997</v>
      </c>
      <c r="Q360" s="52">
        <v>0.27999999999999997</v>
      </c>
      <c r="R360" s="52">
        <v>0.27999999999999997</v>
      </c>
      <c r="S360" s="52">
        <v>0.27999999999999997</v>
      </c>
      <c r="T360" s="52">
        <v>0.27999999999999997</v>
      </c>
      <c r="U360" s="52">
        <v>0.27999999999999997</v>
      </c>
    </row>
    <row r="361" spans="1:21" ht="11" x14ac:dyDescent="0.15">
      <c r="A361" s="39" t="s">
        <v>323</v>
      </c>
      <c r="B361" s="39" t="s">
        <v>324</v>
      </c>
      <c r="C361" s="39" t="s">
        <v>1229</v>
      </c>
      <c r="D361" s="39" t="s">
        <v>501</v>
      </c>
      <c r="E361" s="39" t="s">
        <v>1046</v>
      </c>
      <c r="F361" s="39" t="s">
        <v>333</v>
      </c>
      <c r="G361" s="39"/>
      <c r="H361" s="39" t="s">
        <v>1230</v>
      </c>
      <c r="I361" s="52">
        <f t="shared" si="7"/>
        <v>1.3899999999999995</v>
      </c>
      <c r="J361" s="52"/>
      <c r="K361" s="52"/>
      <c r="L361" s="52"/>
      <c r="M361" s="52">
        <v>0.13899999999999998</v>
      </c>
      <c r="N361" s="52">
        <v>0.13899999999999998</v>
      </c>
      <c r="O361" s="52">
        <v>0.13899999999999998</v>
      </c>
      <c r="P361" s="52">
        <v>0.16216666666666663</v>
      </c>
      <c r="Q361" s="52">
        <v>0.16216666666666663</v>
      </c>
      <c r="R361" s="52">
        <v>0.16216666666666663</v>
      </c>
      <c r="S361" s="52">
        <v>0.16216666666666663</v>
      </c>
      <c r="T361" s="52">
        <v>0.16216666666666663</v>
      </c>
      <c r="U361" s="52">
        <v>0.16216666666666663</v>
      </c>
    </row>
    <row r="362" spans="1:21" ht="22" x14ac:dyDescent="0.15">
      <c r="A362" s="39" t="s">
        <v>323</v>
      </c>
      <c r="B362" s="39" t="s">
        <v>324</v>
      </c>
      <c r="C362" s="39" t="s">
        <v>1231</v>
      </c>
      <c r="D362" s="39" t="s">
        <v>409</v>
      </c>
      <c r="E362" s="39" t="s">
        <v>898</v>
      </c>
      <c r="F362" s="39" t="s">
        <v>306</v>
      </c>
      <c r="G362" s="39"/>
      <c r="H362" s="39" t="s">
        <v>1232</v>
      </c>
      <c r="I362" s="52">
        <f t="shared" si="7"/>
        <v>6.4399999999999995</v>
      </c>
      <c r="J362" s="52"/>
      <c r="K362" s="52"/>
      <c r="L362" s="52"/>
      <c r="M362" s="52">
        <v>0.64400000000000002</v>
      </c>
      <c r="N362" s="52">
        <v>0.64400000000000002</v>
      </c>
      <c r="O362" s="52">
        <v>0.64400000000000002</v>
      </c>
      <c r="P362" s="52">
        <v>0.7513333333333333</v>
      </c>
      <c r="Q362" s="52">
        <v>0.7513333333333333</v>
      </c>
      <c r="R362" s="52">
        <v>0.7513333333333333</v>
      </c>
      <c r="S362" s="52">
        <v>0.7513333333333333</v>
      </c>
      <c r="T362" s="52">
        <v>0.7513333333333333</v>
      </c>
      <c r="U362" s="52">
        <v>0.7513333333333333</v>
      </c>
    </row>
    <row r="363" spans="1:21" ht="11" x14ac:dyDescent="0.15">
      <c r="A363" s="39" t="s">
        <v>323</v>
      </c>
      <c r="B363" s="39" t="s">
        <v>324</v>
      </c>
      <c r="C363" s="39" t="s">
        <v>1233</v>
      </c>
      <c r="D363" s="39" t="s">
        <v>501</v>
      </c>
      <c r="E363" s="39" t="s">
        <v>746</v>
      </c>
      <c r="F363" s="39" t="s">
        <v>306</v>
      </c>
      <c r="G363" s="39"/>
      <c r="H363" s="39" t="s">
        <v>1234</v>
      </c>
      <c r="I363" s="52">
        <f t="shared" si="7"/>
        <v>5.6</v>
      </c>
      <c r="J363" s="52"/>
      <c r="K363" s="52"/>
      <c r="L363" s="52"/>
      <c r="M363" s="52">
        <v>0.55999999999999994</v>
      </c>
      <c r="N363" s="52">
        <v>0.55999999999999994</v>
      </c>
      <c r="O363" s="52">
        <v>0.55999999999999994</v>
      </c>
      <c r="P363" s="52">
        <v>0.65333333333333321</v>
      </c>
      <c r="Q363" s="52">
        <v>0.65333333333333321</v>
      </c>
      <c r="R363" s="52">
        <v>0.65333333333333321</v>
      </c>
      <c r="S363" s="52">
        <v>0.65333333333333321</v>
      </c>
      <c r="T363" s="52">
        <v>0.65333333333333321</v>
      </c>
      <c r="U363" s="52">
        <v>0.65333333333333321</v>
      </c>
    </row>
    <row r="364" spans="1:21" ht="11" x14ac:dyDescent="0.15">
      <c r="A364" s="39" t="s">
        <v>323</v>
      </c>
      <c r="B364" s="39" t="s">
        <v>324</v>
      </c>
      <c r="C364" s="39" t="s">
        <v>1235</v>
      </c>
      <c r="D364" s="39" t="s">
        <v>501</v>
      </c>
      <c r="E364" s="39" t="s">
        <v>746</v>
      </c>
      <c r="F364" s="39" t="s">
        <v>306</v>
      </c>
      <c r="G364" s="39"/>
      <c r="H364" s="39" t="s">
        <v>1236</v>
      </c>
      <c r="I364" s="52">
        <f t="shared" si="7"/>
        <v>0.45999999999999991</v>
      </c>
      <c r="J364" s="52"/>
      <c r="K364" s="52"/>
      <c r="L364" s="52"/>
      <c r="M364" s="52">
        <v>4.5999999999999999E-2</v>
      </c>
      <c r="N364" s="52">
        <v>4.5999999999999999E-2</v>
      </c>
      <c r="O364" s="52">
        <v>4.5999999999999999E-2</v>
      </c>
      <c r="P364" s="52">
        <v>5.3666666666666661E-2</v>
      </c>
      <c r="Q364" s="52">
        <v>5.3666666666666661E-2</v>
      </c>
      <c r="R364" s="52">
        <v>5.3666666666666661E-2</v>
      </c>
      <c r="S364" s="52">
        <v>5.3666666666666661E-2</v>
      </c>
      <c r="T364" s="52">
        <v>5.3666666666666661E-2</v>
      </c>
      <c r="U364" s="52">
        <v>5.3666666666666661E-2</v>
      </c>
    </row>
    <row r="365" spans="1:21" ht="11" x14ac:dyDescent="0.15">
      <c r="A365" s="39" t="s">
        <v>323</v>
      </c>
      <c r="B365" s="39" t="s">
        <v>324</v>
      </c>
      <c r="C365" s="39" t="s">
        <v>1237</v>
      </c>
      <c r="D365" s="39" t="s">
        <v>501</v>
      </c>
      <c r="E365" s="39" t="s">
        <v>746</v>
      </c>
      <c r="F365" s="39" t="s">
        <v>306</v>
      </c>
      <c r="G365" s="39"/>
      <c r="H365" s="39" t="s">
        <v>1238</v>
      </c>
      <c r="I365" s="52">
        <f t="shared" si="7"/>
        <v>1.1919999999999999</v>
      </c>
      <c r="J365" s="52"/>
      <c r="K365" s="52"/>
      <c r="L365" s="52"/>
      <c r="M365" s="52">
        <v>0.11919999999999999</v>
      </c>
      <c r="N365" s="52">
        <v>0.11919999999999999</v>
      </c>
      <c r="O365" s="52">
        <v>0.11919999999999999</v>
      </c>
      <c r="P365" s="52">
        <v>0.13906666666666664</v>
      </c>
      <c r="Q365" s="52">
        <v>0.13906666666666664</v>
      </c>
      <c r="R365" s="52">
        <v>0.13906666666666664</v>
      </c>
      <c r="S365" s="52">
        <v>0.13906666666666664</v>
      </c>
      <c r="T365" s="52">
        <v>0.13906666666666664</v>
      </c>
      <c r="U365" s="52">
        <v>0.13906666666666664</v>
      </c>
    </row>
    <row r="366" spans="1:21" ht="11" x14ac:dyDescent="0.15">
      <c r="A366" s="39" t="s">
        <v>323</v>
      </c>
      <c r="B366" s="39" t="s">
        <v>324</v>
      </c>
      <c r="C366" s="39" t="s">
        <v>1239</v>
      </c>
      <c r="D366" s="39" t="s">
        <v>501</v>
      </c>
      <c r="E366" s="39" t="s">
        <v>749</v>
      </c>
      <c r="F366" s="39" t="s">
        <v>306</v>
      </c>
      <c r="G366" s="39"/>
      <c r="H366" s="39" t="s">
        <v>1240</v>
      </c>
      <c r="I366" s="52">
        <f t="shared" si="7"/>
        <v>3.8299999999999992</v>
      </c>
      <c r="J366" s="52"/>
      <c r="K366" s="52"/>
      <c r="L366" s="52"/>
      <c r="M366" s="52">
        <v>0.38299999999999995</v>
      </c>
      <c r="N366" s="52">
        <v>0.38299999999999995</v>
      </c>
      <c r="O366" s="52">
        <v>0.38299999999999995</v>
      </c>
      <c r="P366" s="52">
        <v>0.4468333333333333</v>
      </c>
      <c r="Q366" s="52">
        <v>0.4468333333333333</v>
      </c>
      <c r="R366" s="52">
        <v>0.4468333333333333</v>
      </c>
      <c r="S366" s="52">
        <v>0.4468333333333333</v>
      </c>
      <c r="T366" s="52">
        <v>0.4468333333333333</v>
      </c>
      <c r="U366" s="52">
        <v>0.4468333333333333</v>
      </c>
    </row>
    <row r="367" spans="1:21" ht="11" x14ac:dyDescent="0.15">
      <c r="A367" s="39" t="s">
        <v>323</v>
      </c>
      <c r="B367" s="39" t="s">
        <v>324</v>
      </c>
      <c r="C367" s="39" t="s">
        <v>1241</v>
      </c>
      <c r="D367" s="39" t="s">
        <v>501</v>
      </c>
      <c r="E367" s="39" t="s">
        <v>746</v>
      </c>
      <c r="F367" s="39" t="s">
        <v>306</v>
      </c>
      <c r="G367" s="39"/>
      <c r="H367" s="39" t="s">
        <v>1242</v>
      </c>
      <c r="I367" s="52">
        <f t="shared" si="7"/>
        <v>3.5499999999999994</v>
      </c>
      <c r="J367" s="52"/>
      <c r="K367" s="52"/>
      <c r="L367" s="52"/>
      <c r="M367" s="52">
        <v>0.35499999999999993</v>
      </c>
      <c r="N367" s="52">
        <v>0.35499999999999993</v>
      </c>
      <c r="O367" s="52">
        <v>0.35499999999999993</v>
      </c>
      <c r="P367" s="52">
        <v>0.41416666666666663</v>
      </c>
      <c r="Q367" s="52">
        <v>0.41416666666666663</v>
      </c>
      <c r="R367" s="52">
        <v>0.41416666666666663</v>
      </c>
      <c r="S367" s="52">
        <v>0.41416666666666663</v>
      </c>
      <c r="T367" s="52">
        <v>0.41416666666666663</v>
      </c>
      <c r="U367" s="52">
        <v>0.41416666666666663</v>
      </c>
    </row>
    <row r="368" spans="1:21" ht="11" x14ac:dyDescent="0.15">
      <c r="A368" s="39" t="s">
        <v>323</v>
      </c>
      <c r="B368" s="39" t="s">
        <v>324</v>
      </c>
      <c r="C368" s="39" t="s">
        <v>1243</v>
      </c>
      <c r="D368" s="39" t="s">
        <v>501</v>
      </c>
      <c r="E368" s="39" t="s">
        <v>746</v>
      </c>
      <c r="F368" s="39" t="s">
        <v>306</v>
      </c>
      <c r="G368" s="39"/>
      <c r="H368" s="39" t="s">
        <v>1188</v>
      </c>
      <c r="I368" s="52">
        <f t="shared" si="7"/>
        <v>4.2299999999999995</v>
      </c>
      <c r="J368" s="52"/>
      <c r="K368" s="52"/>
      <c r="L368" s="52"/>
      <c r="M368" s="52">
        <v>0.42299999999999999</v>
      </c>
      <c r="N368" s="52">
        <v>0.42299999999999999</v>
      </c>
      <c r="O368" s="52">
        <v>0.42299999999999999</v>
      </c>
      <c r="P368" s="52">
        <v>0.49349999999999999</v>
      </c>
      <c r="Q368" s="52">
        <v>0.49349999999999999</v>
      </c>
      <c r="R368" s="52">
        <v>0.49349999999999999</v>
      </c>
      <c r="S368" s="52">
        <v>0.49349999999999999</v>
      </c>
      <c r="T368" s="52">
        <v>0.49349999999999999</v>
      </c>
      <c r="U368" s="52">
        <v>0.49349999999999999</v>
      </c>
    </row>
    <row r="369" spans="1:21" ht="11" x14ac:dyDescent="0.15">
      <c r="A369" s="39" t="s">
        <v>323</v>
      </c>
      <c r="B369" s="39" t="s">
        <v>324</v>
      </c>
      <c r="C369" s="39" t="s">
        <v>1244</v>
      </c>
      <c r="D369" s="39" t="s">
        <v>501</v>
      </c>
      <c r="E369" s="39" t="s">
        <v>1245</v>
      </c>
      <c r="F369" s="39" t="s">
        <v>333</v>
      </c>
      <c r="G369" s="39"/>
      <c r="H369" s="39" t="s">
        <v>1246</v>
      </c>
      <c r="I369" s="52">
        <f t="shared" si="7"/>
        <v>3.5299999999999985</v>
      </c>
      <c r="J369" s="52"/>
      <c r="K369" s="52"/>
      <c r="L369" s="52"/>
      <c r="M369" s="52">
        <v>0.35299999999999992</v>
      </c>
      <c r="N369" s="52">
        <v>0.35299999999999992</v>
      </c>
      <c r="O369" s="52">
        <v>0.35299999999999992</v>
      </c>
      <c r="P369" s="52">
        <v>0.41183333333333327</v>
      </c>
      <c r="Q369" s="52">
        <v>0.41183333333333327</v>
      </c>
      <c r="R369" s="52">
        <v>0.41183333333333327</v>
      </c>
      <c r="S369" s="52">
        <v>0.41183333333333327</v>
      </c>
      <c r="T369" s="52">
        <v>0.41183333333333327</v>
      </c>
      <c r="U369" s="52">
        <v>0.41183333333333327</v>
      </c>
    </row>
    <row r="370" spans="1:21" ht="11" x14ac:dyDescent="0.15">
      <c r="A370" s="39" t="s">
        <v>323</v>
      </c>
      <c r="B370" s="39" t="s">
        <v>324</v>
      </c>
      <c r="C370" s="39" t="s">
        <v>1247</v>
      </c>
      <c r="D370" s="39" t="s">
        <v>356</v>
      </c>
      <c r="E370" s="39" t="s">
        <v>521</v>
      </c>
      <c r="F370" s="39" t="s">
        <v>333</v>
      </c>
      <c r="G370" s="39"/>
      <c r="H370" s="39" t="s">
        <v>1248</v>
      </c>
      <c r="I370" s="52">
        <f t="shared" si="7"/>
        <v>2</v>
      </c>
      <c r="J370" s="52"/>
      <c r="K370" s="52"/>
      <c r="L370" s="52"/>
      <c r="M370" s="52">
        <v>0.19999999999999998</v>
      </c>
      <c r="N370" s="52">
        <v>0.19999999999999998</v>
      </c>
      <c r="O370" s="52">
        <v>0.19999999999999998</v>
      </c>
      <c r="P370" s="52">
        <v>0.23333333333333331</v>
      </c>
      <c r="Q370" s="52">
        <v>0.23333333333333331</v>
      </c>
      <c r="R370" s="52">
        <v>0.23333333333333331</v>
      </c>
      <c r="S370" s="52">
        <v>0.23333333333333331</v>
      </c>
      <c r="T370" s="52">
        <v>0.23333333333333331</v>
      </c>
      <c r="U370" s="52">
        <v>0.23333333333333331</v>
      </c>
    </row>
    <row r="371" spans="1:21" ht="11" x14ac:dyDescent="0.15">
      <c r="A371" s="39" t="s">
        <v>323</v>
      </c>
      <c r="B371" s="39" t="s">
        <v>324</v>
      </c>
      <c r="C371" s="39" t="s">
        <v>1249</v>
      </c>
      <c r="D371" s="39" t="s">
        <v>501</v>
      </c>
      <c r="E371" s="39" t="s">
        <v>1018</v>
      </c>
      <c r="F371" s="39" t="s">
        <v>333</v>
      </c>
      <c r="G371" s="39"/>
      <c r="H371" s="39" t="s">
        <v>1250</v>
      </c>
      <c r="I371" s="52">
        <f t="shared" si="7"/>
        <v>3.1</v>
      </c>
      <c r="J371" s="52"/>
      <c r="K371" s="52"/>
      <c r="L371" s="52"/>
      <c r="M371" s="52">
        <v>0.31</v>
      </c>
      <c r="N371" s="52">
        <v>0.31</v>
      </c>
      <c r="O371" s="52">
        <v>0.31</v>
      </c>
      <c r="P371" s="52">
        <v>0.36166666666666664</v>
      </c>
      <c r="Q371" s="52">
        <v>0.36166666666666664</v>
      </c>
      <c r="R371" s="52">
        <v>0.36166666666666664</v>
      </c>
      <c r="S371" s="52">
        <v>0.36166666666666664</v>
      </c>
      <c r="T371" s="52">
        <v>0.36166666666666664</v>
      </c>
      <c r="U371" s="52">
        <v>0.36166666666666664</v>
      </c>
    </row>
    <row r="372" spans="1:21" ht="22" x14ac:dyDescent="0.15">
      <c r="A372" s="39" t="s">
        <v>323</v>
      </c>
      <c r="B372" s="39" t="s">
        <v>324</v>
      </c>
      <c r="C372" s="39" t="s">
        <v>1251</v>
      </c>
      <c r="D372" s="39" t="s">
        <v>336</v>
      </c>
      <c r="E372" s="39" t="s">
        <v>955</v>
      </c>
      <c r="F372" s="39" t="s">
        <v>306</v>
      </c>
      <c r="G372" s="39"/>
      <c r="H372" s="39" t="s">
        <v>1252</v>
      </c>
      <c r="I372" s="52">
        <f t="shared" si="7"/>
        <v>3.0000000000000004</v>
      </c>
      <c r="J372" s="52"/>
      <c r="K372" s="52"/>
      <c r="L372" s="52"/>
      <c r="M372" s="52">
        <v>0.3</v>
      </c>
      <c r="N372" s="52">
        <v>0.3</v>
      </c>
      <c r="O372" s="52">
        <v>0.3</v>
      </c>
      <c r="P372" s="52">
        <v>0.35</v>
      </c>
      <c r="Q372" s="52">
        <v>0.35</v>
      </c>
      <c r="R372" s="52">
        <v>0.35</v>
      </c>
      <c r="S372" s="52">
        <v>0.35</v>
      </c>
      <c r="T372" s="52">
        <v>0.35</v>
      </c>
      <c r="U372" s="52">
        <v>0.35</v>
      </c>
    </row>
    <row r="373" spans="1:21" ht="11" x14ac:dyDescent="0.15">
      <c r="A373" s="39" t="s">
        <v>323</v>
      </c>
      <c r="B373" s="39" t="s">
        <v>324</v>
      </c>
      <c r="C373" s="39" t="s">
        <v>1253</v>
      </c>
      <c r="D373" s="39" t="s">
        <v>794</v>
      </c>
      <c r="E373" s="39" t="s">
        <v>1254</v>
      </c>
      <c r="F373" s="39" t="s">
        <v>333</v>
      </c>
      <c r="G373" s="39"/>
      <c r="H373" s="39" t="s">
        <v>1255</v>
      </c>
      <c r="I373" s="52">
        <f t="shared" si="7"/>
        <v>1.0999999999999999</v>
      </c>
      <c r="J373" s="52"/>
      <c r="K373" s="52"/>
      <c r="L373" s="52"/>
      <c r="M373" s="52">
        <v>0.11</v>
      </c>
      <c r="N373" s="52">
        <v>0.11</v>
      </c>
      <c r="O373" s="52">
        <v>0.11</v>
      </c>
      <c r="P373" s="52">
        <v>0.12833333333333333</v>
      </c>
      <c r="Q373" s="52">
        <v>0.12833333333333333</v>
      </c>
      <c r="R373" s="52">
        <v>0.12833333333333333</v>
      </c>
      <c r="S373" s="52">
        <v>0.12833333333333333</v>
      </c>
      <c r="T373" s="52">
        <v>0.12833333333333333</v>
      </c>
      <c r="U373" s="52">
        <v>0.12833333333333333</v>
      </c>
    </row>
    <row r="374" spans="1:21" ht="11" x14ac:dyDescent="0.15">
      <c r="A374" s="39" t="s">
        <v>323</v>
      </c>
      <c r="B374" s="39" t="s">
        <v>324</v>
      </c>
      <c r="C374" s="39" t="s">
        <v>1256</v>
      </c>
      <c r="D374" s="39" t="s">
        <v>356</v>
      </c>
      <c r="E374" s="39" t="s">
        <v>1010</v>
      </c>
      <c r="F374" s="39" t="s">
        <v>306</v>
      </c>
      <c r="G374" s="39"/>
      <c r="H374" s="39" t="s">
        <v>1257</v>
      </c>
      <c r="I374" s="52">
        <f t="shared" si="7"/>
        <v>2.9</v>
      </c>
      <c r="J374" s="52"/>
      <c r="K374" s="52"/>
      <c r="L374" s="52"/>
      <c r="M374" s="52">
        <v>0.28999999999999998</v>
      </c>
      <c r="N374" s="52">
        <v>0.28999999999999998</v>
      </c>
      <c r="O374" s="52">
        <v>0.28999999999999998</v>
      </c>
      <c r="P374" s="52">
        <v>0.33833333333333326</v>
      </c>
      <c r="Q374" s="52">
        <v>0.33833333333333326</v>
      </c>
      <c r="R374" s="52">
        <v>0.33833333333333326</v>
      </c>
      <c r="S374" s="52">
        <v>0.33833333333333326</v>
      </c>
      <c r="T374" s="52">
        <v>0.33833333333333326</v>
      </c>
      <c r="U374" s="52">
        <v>0.33833333333333326</v>
      </c>
    </row>
    <row r="375" spans="1:21" ht="11" x14ac:dyDescent="0.15">
      <c r="A375" s="39" t="s">
        <v>323</v>
      </c>
      <c r="B375" s="39" t="s">
        <v>324</v>
      </c>
      <c r="C375" s="39" t="s">
        <v>1258</v>
      </c>
      <c r="D375" s="39" t="s">
        <v>501</v>
      </c>
      <c r="E375" s="39" t="s">
        <v>1259</v>
      </c>
      <c r="F375" s="39" t="s">
        <v>333</v>
      </c>
      <c r="G375" s="39"/>
      <c r="H375" s="39" t="s">
        <v>1260</v>
      </c>
      <c r="I375" s="52">
        <f t="shared" si="7"/>
        <v>1.3530000000000002</v>
      </c>
      <c r="J375" s="52"/>
      <c r="K375" s="52"/>
      <c r="L375" s="52"/>
      <c r="M375" s="52">
        <v>0.13529999999999998</v>
      </c>
      <c r="N375" s="52">
        <v>0.13529999999999998</v>
      </c>
      <c r="O375" s="52">
        <v>0.13529999999999998</v>
      </c>
      <c r="P375" s="52">
        <v>0.15784999999999999</v>
      </c>
      <c r="Q375" s="52">
        <v>0.15784999999999999</v>
      </c>
      <c r="R375" s="52">
        <v>0.15784999999999999</v>
      </c>
      <c r="S375" s="52">
        <v>0.15784999999999999</v>
      </c>
      <c r="T375" s="52">
        <v>0.15784999999999999</v>
      </c>
      <c r="U375" s="52">
        <v>0.15784999999999999</v>
      </c>
    </row>
    <row r="376" spans="1:21" ht="11" x14ac:dyDescent="0.15">
      <c r="A376" s="39" t="s">
        <v>323</v>
      </c>
      <c r="B376" s="39" t="s">
        <v>324</v>
      </c>
      <c r="C376" s="39" t="s">
        <v>1261</v>
      </c>
      <c r="D376" s="39" t="s">
        <v>501</v>
      </c>
      <c r="E376" s="39" t="s">
        <v>1046</v>
      </c>
      <c r="F376" s="39" t="s">
        <v>333</v>
      </c>
      <c r="G376" s="39"/>
      <c r="H376" s="39" t="s">
        <v>1220</v>
      </c>
      <c r="I376" s="52">
        <f t="shared" si="7"/>
        <v>4.1559999999999988</v>
      </c>
      <c r="J376" s="52"/>
      <c r="K376" s="52"/>
      <c r="L376" s="52"/>
      <c r="M376" s="52">
        <v>0.41559999999999991</v>
      </c>
      <c r="N376" s="52">
        <v>0.41559999999999991</v>
      </c>
      <c r="O376" s="52">
        <v>0.41559999999999991</v>
      </c>
      <c r="P376" s="52">
        <v>0.48486666666666656</v>
      </c>
      <c r="Q376" s="52">
        <v>0.48486666666666656</v>
      </c>
      <c r="R376" s="52">
        <v>0.48486666666666656</v>
      </c>
      <c r="S376" s="52">
        <v>0.48486666666666656</v>
      </c>
      <c r="T376" s="52">
        <v>0.48486666666666656</v>
      </c>
      <c r="U376" s="52">
        <v>0.48486666666666656</v>
      </c>
    </row>
    <row r="377" spans="1:21" ht="11" x14ac:dyDescent="0.15">
      <c r="A377" s="39" t="s">
        <v>323</v>
      </c>
      <c r="B377" s="39" t="s">
        <v>324</v>
      </c>
      <c r="C377" s="39" t="s">
        <v>1262</v>
      </c>
      <c r="D377" s="39" t="s">
        <v>501</v>
      </c>
      <c r="E377" s="39" t="s">
        <v>1259</v>
      </c>
      <c r="F377" s="39" t="s">
        <v>333</v>
      </c>
      <c r="G377" s="39"/>
      <c r="H377" s="39" t="s">
        <v>1263</v>
      </c>
      <c r="I377" s="52">
        <f t="shared" si="7"/>
        <v>2.9399999999999995</v>
      </c>
      <c r="J377" s="52"/>
      <c r="K377" s="52"/>
      <c r="L377" s="52"/>
      <c r="M377" s="52">
        <v>0.29399999999999998</v>
      </c>
      <c r="N377" s="52">
        <v>0.29399999999999998</v>
      </c>
      <c r="O377" s="52">
        <v>0.29399999999999998</v>
      </c>
      <c r="P377" s="52">
        <v>0.34299999999999997</v>
      </c>
      <c r="Q377" s="52">
        <v>0.34299999999999997</v>
      </c>
      <c r="R377" s="52">
        <v>0.34299999999999997</v>
      </c>
      <c r="S377" s="52">
        <v>0.34299999999999997</v>
      </c>
      <c r="T377" s="52">
        <v>0.34299999999999997</v>
      </c>
      <c r="U377" s="52">
        <v>0.34299999999999997</v>
      </c>
    </row>
    <row r="378" spans="1:21" ht="11" x14ac:dyDescent="0.15">
      <c r="A378" s="39" t="s">
        <v>323</v>
      </c>
      <c r="B378" s="39" t="s">
        <v>324</v>
      </c>
      <c r="C378" s="39" t="s">
        <v>1264</v>
      </c>
      <c r="D378" s="39" t="s">
        <v>336</v>
      </c>
      <c r="E378" s="39" t="s">
        <v>1265</v>
      </c>
      <c r="F378" s="39" t="s">
        <v>333</v>
      </c>
      <c r="G378" s="39"/>
      <c r="H378" s="39" t="s">
        <v>1266</v>
      </c>
      <c r="I378" s="52">
        <f t="shared" si="7"/>
        <v>1.0999999999999999</v>
      </c>
      <c r="J378" s="52"/>
      <c r="K378" s="52"/>
      <c r="L378" s="52"/>
      <c r="M378" s="52">
        <v>0.11</v>
      </c>
      <c r="N378" s="52">
        <v>0.11</v>
      </c>
      <c r="O378" s="52">
        <v>0.11</v>
      </c>
      <c r="P378" s="52">
        <v>0.12833333333333333</v>
      </c>
      <c r="Q378" s="52">
        <v>0.12833333333333333</v>
      </c>
      <c r="R378" s="52">
        <v>0.12833333333333333</v>
      </c>
      <c r="S378" s="52">
        <v>0.12833333333333333</v>
      </c>
      <c r="T378" s="52">
        <v>0.12833333333333333</v>
      </c>
      <c r="U378" s="52">
        <v>0.12833333333333333</v>
      </c>
    </row>
    <row r="379" spans="1:21" ht="22" x14ac:dyDescent="0.15">
      <c r="A379" s="39" t="s">
        <v>323</v>
      </c>
      <c r="B379" s="39" t="s">
        <v>324</v>
      </c>
      <c r="C379" s="39" t="s">
        <v>1267</v>
      </c>
      <c r="D379" s="39" t="s">
        <v>336</v>
      </c>
      <c r="E379" s="39" t="s">
        <v>1268</v>
      </c>
      <c r="F379" s="39" t="s">
        <v>333</v>
      </c>
      <c r="G379" s="39"/>
      <c r="H379" s="39" t="s">
        <v>1269</v>
      </c>
      <c r="I379" s="52">
        <f t="shared" si="7"/>
        <v>2</v>
      </c>
      <c r="J379" s="52"/>
      <c r="K379" s="52"/>
      <c r="L379" s="52"/>
      <c r="M379" s="52">
        <v>0.19999999999999998</v>
      </c>
      <c r="N379" s="52">
        <v>0.19999999999999998</v>
      </c>
      <c r="O379" s="52">
        <v>0.19999999999999998</v>
      </c>
      <c r="P379" s="52">
        <v>0.23333333333333331</v>
      </c>
      <c r="Q379" s="52">
        <v>0.23333333333333331</v>
      </c>
      <c r="R379" s="52">
        <v>0.23333333333333331</v>
      </c>
      <c r="S379" s="52">
        <v>0.23333333333333331</v>
      </c>
      <c r="T379" s="52">
        <v>0.23333333333333331</v>
      </c>
      <c r="U379" s="52">
        <v>0.23333333333333331</v>
      </c>
    </row>
    <row r="380" spans="1:21" ht="22" x14ac:dyDescent="0.15">
      <c r="A380" s="39" t="s">
        <v>323</v>
      </c>
      <c r="B380" s="39" t="s">
        <v>324</v>
      </c>
      <c r="C380" s="39" t="s">
        <v>1270</v>
      </c>
      <c r="D380" s="39" t="s">
        <v>794</v>
      </c>
      <c r="E380" s="39" t="s">
        <v>1271</v>
      </c>
      <c r="F380" s="39" t="s">
        <v>333</v>
      </c>
      <c r="G380" s="39"/>
      <c r="H380" s="39" t="s">
        <v>1271</v>
      </c>
      <c r="I380" s="52">
        <f t="shared" si="7"/>
        <v>3.5999999999999996</v>
      </c>
      <c r="J380" s="52"/>
      <c r="K380" s="52"/>
      <c r="L380" s="52"/>
      <c r="M380" s="52">
        <v>0.36</v>
      </c>
      <c r="N380" s="52">
        <v>0.36</v>
      </c>
      <c r="O380" s="52">
        <v>0.36</v>
      </c>
      <c r="P380" s="52">
        <v>0.42</v>
      </c>
      <c r="Q380" s="52">
        <v>0.42</v>
      </c>
      <c r="R380" s="52">
        <v>0.42</v>
      </c>
      <c r="S380" s="52">
        <v>0.42</v>
      </c>
      <c r="T380" s="52">
        <v>0.42</v>
      </c>
      <c r="U380" s="52">
        <v>0.42</v>
      </c>
    </row>
    <row r="381" spans="1:21" ht="11" x14ac:dyDescent="0.15">
      <c r="A381" s="39" t="s">
        <v>323</v>
      </c>
      <c r="B381" s="39" t="s">
        <v>324</v>
      </c>
      <c r="C381" s="39" t="s">
        <v>1272</v>
      </c>
      <c r="D381" s="39" t="s">
        <v>501</v>
      </c>
      <c r="E381" s="39" t="s">
        <v>746</v>
      </c>
      <c r="F381" s="39" t="s">
        <v>306</v>
      </c>
      <c r="G381" s="39"/>
      <c r="H381" s="39" t="s">
        <v>1273</v>
      </c>
      <c r="I381" s="52">
        <f t="shared" si="7"/>
        <v>2.8100000000000005</v>
      </c>
      <c r="J381" s="52"/>
      <c r="K381" s="52"/>
      <c r="L381" s="52"/>
      <c r="M381" s="52">
        <v>0.28099999999999997</v>
      </c>
      <c r="N381" s="52">
        <v>0.28099999999999997</v>
      </c>
      <c r="O381" s="52">
        <v>0.28099999999999997</v>
      </c>
      <c r="P381" s="52">
        <v>0.32783333333333331</v>
      </c>
      <c r="Q381" s="52">
        <v>0.32783333333333331</v>
      </c>
      <c r="R381" s="52">
        <v>0.32783333333333331</v>
      </c>
      <c r="S381" s="52">
        <v>0.32783333333333331</v>
      </c>
      <c r="T381" s="52">
        <v>0.32783333333333331</v>
      </c>
      <c r="U381" s="52">
        <v>0.32783333333333331</v>
      </c>
    </row>
    <row r="382" spans="1:21" ht="22" x14ac:dyDescent="0.15">
      <c r="A382" s="39" t="s">
        <v>323</v>
      </c>
      <c r="B382" s="39" t="s">
        <v>324</v>
      </c>
      <c r="C382" s="39" t="s">
        <v>1274</v>
      </c>
      <c r="D382" s="39" t="s">
        <v>336</v>
      </c>
      <c r="E382" s="39" t="s">
        <v>1268</v>
      </c>
      <c r="F382" s="39" t="s">
        <v>333</v>
      </c>
      <c r="G382" s="39"/>
      <c r="H382" s="39" t="s">
        <v>1275</v>
      </c>
      <c r="I382" s="52">
        <f t="shared" si="7"/>
        <v>3.0000000000000004</v>
      </c>
      <c r="J382" s="52"/>
      <c r="K382" s="52"/>
      <c r="L382" s="52"/>
      <c r="M382" s="52">
        <v>0.3</v>
      </c>
      <c r="N382" s="52">
        <v>0.3</v>
      </c>
      <c r="O382" s="52">
        <v>0.3</v>
      </c>
      <c r="P382" s="52">
        <v>0.35</v>
      </c>
      <c r="Q382" s="52">
        <v>0.35</v>
      </c>
      <c r="R382" s="52">
        <v>0.35</v>
      </c>
      <c r="S382" s="52">
        <v>0.35</v>
      </c>
      <c r="T382" s="52">
        <v>0.35</v>
      </c>
      <c r="U382" s="52">
        <v>0.35</v>
      </c>
    </row>
    <row r="383" spans="1:21" ht="11" x14ac:dyDescent="0.15">
      <c r="A383" s="39" t="s">
        <v>323</v>
      </c>
      <c r="B383" s="39" t="s">
        <v>324</v>
      </c>
      <c r="C383" s="39" t="s">
        <v>1276</v>
      </c>
      <c r="D383" s="39" t="s">
        <v>501</v>
      </c>
      <c r="E383" s="39" t="s">
        <v>749</v>
      </c>
      <c r="F383" s="39" t="s">
        <v>306</v>
      </c>
      <c r="G383" s="39"/>
      <c r="H383" s="39" t="s">
        <v>1220</v>
      </c>
      <c r="I383" s="52">
        <f t="shared" si="7"/>
        <v>1.6799999999999997</v>
      </c>
      <c r="J383" s="52"/>
      <c r="K383" s="52"/>
      <c r="L383" s="52"/>
      <c r="M383" s="52">
        <v>0.16799999999999998</v>
      </c>
      <c r="N383" s="52">
        <v>0.16799999999999998</v>
      </c>
      <c r="O383" s="52">
        <v>0.16799999999999998</v>
      </c>
      <c r="P383" s="52">
        <v>0.19599999999999998</v>
      </c>
      <c r="Q383" s="52">
        <v>0.19599999999999998</v>
      </c>
      <c r="R383" s="52">
        <v>0.19599999999999998</v>
      </c>
      <c r="S383" s="52">
        <v>0.19599999999999998</v>
      </c>
      <c r="T383" s="52">
        <v>0.19599999999999998</v>
      </c>
      <c r="U383" s="52">
        <v>0.19599999999999998</v>
      </c>
    </row>
    <row r="384" spans="1:21" ht="11" x14ac:dyDescent="0.15">
      <c r="A384" s="39" t="s">
        <v>323</v>
      </c>
      <c r="B384" s="39" t="s">
        <v>324</v>
      </c>
      <c r="C384" s="39" t="s">
        <v>1277</v>
      </c>
      <c r="D384" s="39" t="s">
        <v>501</v>
      </c>
      <c r="E384" s="39" t="s">
        <v>746</v>
      </c>
      <c r="F384" s="39" t="s">
        <v>306</v>
      </c>
      <c r="G384" s="39"/>
      <c r="H384" s="39" t="s">
        <v>1278</v>
      </c>
      <c r="I384" s="52">
        <f t="shared" si="7"/>
        <v>2.1000000000000005</v>
      </c>
      <c r="J384" s="52"/>
      <c r="K384" s="52"/>
      <c r="L384" s="52"/>
      <c r="M384" s="52">
        <v>0.21</v>
      </c>
      <c r="N384" s="52">
        <v>0.21</v>
      </c>
      <c r="O384" s="52">
        <v>0.21</v>
      </c>
      <c r="P384" s="52">
        <v>0.245</v>
      </c>
      <c r="Q384" s="52">
        <v>0.245</v>
      </c>
      <c r="R384" s="52">
        <v>0.245</v>
      </c>
      <c r="S384" s="52">
        <v>0.245</v>
      </c>
      <c r="T384" s="52">
        <v>0.245</v>
      </c>
      <c r="U384" s="52">
        <v>0.245</v>
      </c>
    </row>
    <row r="385" spans="1:21" ht="11" x14ac:dyDescent="0.15">
      <c r="A385" s="39" t="s">
        <v>323</v>
      </c>
      <c r="B385" s="39" t="s">
        <v>324</v>
      </c>
      <c r="C385" s="39" t="s">
        <v>1279</v>
      </c>
      <c r="D385" s="39" t="s">
        <v>501</v>
      </c>
      <c r="E385" s="39" t="s">
        <v>746</v>
      </c>
      <c r="F385" s="39" t="s">
        <v>306</v>
      </c>
      <c r="G385" s="39"/>
      <c r="H385" s="39" t="s">
        <v>1280</v>
      </c>
      <c r="I385" s="52">
        <f t="shared" si="7"/>
        <v>2.8100000000000005</v>
      </c>
      <c r="J385" s="52"/>
      <c r="K385" s="52"/>
      <c r="L385" s="52"/>
      <c r="M385" s="52">
        <v>0.28099999999999997</v>
      </c>
      <c r="N385" s="52">
        <v>0.28099999999999997</v>
      </c>
      <c r="O385" s="52">
        <v>0.28099999999999997</v>
      </c>
      <c r="P385" s="52">
        <v>0.32783333333333331</v>
      </c>
      <c r="Q385" s="52">
        <v>0.32783333333333331</v>
      </c>
      <c r="R385" s="52">
        <v>0.32783333333333331</v>
      </c>
      <c r="S385" s="52">
        <v>0.32783333333333331</v>
      </c>
      <c r="T385" s="52">
        <v>0.32783333333333331</v>
      </c>
      <c r="U385" s="52">
        <v>0.32783333333333331</v>
      </c>
    </row>
    <row r="386" spans="1:21" ht="22" x14ac:dyDescent="0.15">
      <c r="A386" s="39" t="s">
        <v>323</v>
      </c>
      <c r="B386" s="39" t="s">
        <v>324</v>
      </c>
      <c r="C386" s="39" t="s">
        <v>1281</v>
      </c>
      <c r="D386" s="39" t="s">
        <v>409</v>
      </c>
      <c r="E386" s="39" t="s">
        <v>1282</v>
      </c>
      <c r="F386" s="39" t="s">
        <v>333</v>
      </c>
      <c r="G386" s="39"/>
      <c r="H386" s="39" t="s">
        <v>1283</v>
      </c>
      <c r="I386" s="52">
        <f t="shared" si="7"/>
        <v>0.76</v>
      </c>
      <c r="J386" s="52"/>
      <c r="K386" s="52"/>
      <c r="L386" s="52"/>
      <c r="M386" s="52">
        <v>7.5999999999999998E-2</v>
      </c>
      <c r="N386" s="52">
        <v>7.5999999999999998E-2</v>
      </c>
      <c r="O386" s="52">
        <v>7.5999999999999998E-2</v>
      </c>
      <c r="P386" s="52">
        <v>8.8666666666666658E-2</v>
      </c>
      <c r="Q386" s="52">
        <v>8.8666666666666658E-2</v>
      </c>
      <c r="R386" s="52">
        <v>8.8666666666666658E-2</v>
      </c>
      <c r="S386" s="52">
        <v>8.8666666666666658E-2</v>
      </c>
      <c r="T386" s="52">
        <v>8.8666666666666658E-2</v>
      </c>
      <c r="U386" s="52">
        <v>8.8666666666666658E-2</v>
      </c>
    </row>
    <row r="387" spans="1:21" ht="11" x14ac:dyDescent="0.15">
      <c r="A387" s="39" t="s">
        <v>323</v>
      </c>
      <c r="B387" s="39" t="s">
        <v>324</v>
      </c>
      <c r="C387" s="39" t="s">
        <v>1284</v>
      </c>
      <c r="D387" s="39" t="s">
        <v>794</v>
      </c>
      <c r="E387" s="39" t="s">
        <v>1285</v>
      </c>
      <c r="F387" s="39" t="s">
        <v>333</v>
      </c>
      <c r="G387" s="39"/>
      <c r="H387" s="39" t="s">
        <v>1286</v>
      </c>
      <c r="I387" s="52">
        <f t="shared" si="7"/>
        <v>2.4499999999999997</v>
      </c>
      <c r="J387" s="52"/>
      <c r="K387" s="52"/>
      <c r="L387" s="52"/>
      <c r="M387" s="52">
        <v>0.245</v>
      </c>
      <c r="N387" s="52">
        <v>0.245</v>
      </c>
      <c r="O387" s="52">
        <v>0.245</v>
      </c>
      <c r="P387" s="52">
        <v>0.28583333333333333</v>
      </c>
      <c r="Q387" s="52">
        <v>0.28583333333333333</v>
      </c>
      <c r="R387" s="52">
        <v>0.28583333333333333</v>
      </c>
      <c r="S387" s="52">
        <v>0.28583333333333333</v>
      </c>
      <c r="T387" s="52">
        <v>0.28583333333333333</v>
      </c>
      <c r="U387" s="52">
        <v>0.28583333333333333</v>
      </c>
    </row>
    <row r="388" spans="1:21" ht="11" x14ac:dyDescent="0.15">
      <c r="A388" s="39" t="s">
        <v>323</v>
      </c>
      <c r="B388" s="39" t="s">
        <v>324</v>
      </c>
      <c r="C388" s="39" t="s">
        <v>1287</v>
      </c>
      <c r="D388" s="39" t="s">
        <v>336</v>
      </c>
      <c r="E388" s="39" t="s">
        <v>1288</v>
      </c>
      <c r="F388" s="39" t="s">
        <v>333</v>
      </c>
      <c r="G388" s="39"/>
      <c r="H388" s="39" t="s">
        <v>1289</v>
      </c>
      <c r="I388" s="52">
        <f t="shared" si="7"/>
        <v>1.4</v>
      </c>
      <c r="J388" s="52"/>
      <c r="K388" s="52"/>
      <c r="L388" s="52"/>
      <c r="M388" s="52">
        <v>0.13999999999999999</v>
      </c>
      <c r="N388" s="52">
        <v>0.13999999999999999</v>
      </c>
      <c r="O388" s="52">
        <v>0.13999999999999999</v>
      </c>
      <c r="P388" s="52">
        <v>0.1633333333333333</v>
      </c>
      <c r="Q388" s="52">
        <v>0.1633333333333333</v>
      </c>
      <c r="R388" s="52">
        <v>0.1633333333333333</v>
      </c>
      <c r="S388" s="52">
        <v>0.1633333333333333</v>
      </c>
      <c r="T388" s="52">
        <v>0.1633333333333333</v>
      </c>
      <c r="U388" s="52">
        <v>0.1633333333333333</v>
      </c>
    </row>
    <row r="389" spans="1:21" ht="11" x14ac:dyDescent="0.15">
      <c r="A389" s="39" t="s">
        <v>323</v>
      </c>
      <c r="B389" s="39" t="s">
        <v>324</v>
      </c>
      <c r="C389" s="39" t="s">
        <v>1290</v>
      </c>
      <c r="D389" s="39" t="s">
        <v>510</v>
      </c>
      <c r="E389" s="39" t="s">
        <v>949</v>
      </c>
      <c r="F389" s="39" t="s">
        <v>306</v>
      </c>
      <c r="G389" s="39"/>
      <c r="H389" s="39" t="s">
        <v>1291</v>
      </c>
      <c r="I389" s="52">
        <f t="shared" ref="I389:I452" si="8">SUM(J389:U389)</f>
        <v>1.5000000000000002</v>
      </c>
      <c r="J389" s="52"/>
      <c r="K389" s="52"/>
      <c r="L389" s="52"/>
      <c r="M389" s="52">
        <v>0.15</v>
      </c>
      <c r="N389" s="52">
        <v>0.15</v>
      </c>
      <c r="O389" s="52">
        <v>0.15</v>
      </c>
      <c r="P389" s="52">
        <v>0.17499999999999999</v>
      </c>
      <c r="Q389" s="52">
        <v>0.17499999999999999</v>
      </c>
      <c r="R389" s="52">
        <v>0.17499999999999999</v>
      </c>
      <c r="S389" s="52">
        <v>0.17499999999999999</v>
      </c>
      <c r="T389" s="52">
        <v>0.17499999999999999</v>
      </c>
      <c r="U389" s="52">
        <v>0.17499999999999999</v>
      </c>
    </row>
    <row r="390" spans="1:21" ht="11" x14ac:dyDescent="0.15">
      <c r="A390" s="39" t="s">
        <v>323</v>
      </c>
      <c r="B390" s="39" t="s">
        <v>324</v>
      </c>
      <c r="C390" s="39" t="s">
        <v>1292</v>
      </c>
      <c r="D390" s="39" t="s">
        <v>501</v>
      </c>
      <c r="E390" s="39" t="s">
        <v>749</v>
      </c>
      <c r="F390" s="39" t="s">
        <v>306</v>
      </c>
      <c r="G390" s="39"/>
      <c r="H390" s="39" t="s">
        <v>1293</v>
      </c>
      <c r="I390" s="52">
        <f t="shared" si="8"/>
        <v>3.4800000000000004</v>
      </c>
      <c r="J390" s="52"/>
      <c r="K390" s="52"/>
      <c r="L390" s="52"/>
      <c r="M390" s="52">
        <v>0.34799999999999998</v>
      </c>
      <c r="N390" s="52">
        <v>0.34799999999999998</v>
      </c>
      <c r="O390" s="52">
        <v>0.34799999999999998</v>
      </c>
      <c r="P390" s="52">
        <v>0.40599999999999997</v>
      </c>
      <c r="Q390" s="52">
        <v>0.40599999999999997</v>
      </c>
      <c r="R390" s="52">
        <v>0.40599999999999997</v>
      </c>
      <c r="S390" s="52">
        <v>0.40599999999999997</v>
      </c>
      <c r="T390" s="52">
        <v>0.40599999999999997</v>
      </c>
      <c r="U390" s="52">
        <v>0.40599999999999997</v>
      </c>
    </row>
    <row r="391" spans="1:21" ht="11" x14ac:dyDescent="0.15">
      <c r="A391" s="39" t="s">
        <v>323</v>
      </c>
      <c r="B391" s="39" t="s">
        <v>324</v>
      </c>
      <c r="C391" s="39" t="s">
        <v>1294</v>
      </c>
      <c r="D391" s="39" t="s">
        <v>794</v>
      </c>
      <c r="E391" s="39" t="s">
        <v>1295</v>
      </c>
      <c r="F391" s="39" t="s">
        <v>333</v>
      </c>
      <c r="G391" s="39"/>
      <c r="H391" s="39" t="s">
        <v>1296</v>
      </c>
      <c r="I391" s="52">
        <f t="shared" si="8"/>
        <v>0.19999999999999996</v>
      </c>
      <c r="J391" s="52"/>
      <c r="K391" s="52"/>
      <c r="L391" s="52"/>
      <c r="M391" s="52">
        <v>0.02</v>
      </c>
      <c r="N391" s="52">
        <v>0.02</v>
      </c>
      <c r="O391" s="52">
        <v>0.02</v>
      </c>
      <c r="P391" s="52">
        <v>2.3333333333333331E-2</v>
      </c>
      <c r="Q391" s="52">
        <v>2.3333333333333331E-2</v>
      </c>
      <c r="R391" s="52">
        <v>2.3333333333333331E-2</v>
      </c>
      <c r="S391" s="52">
        <v>2.3333333333333331E-2</v>
      </c>
      <c r="T391" s="52">
        <v>2.3333333333333331E-2</v>
      </c>
      <c r="U391" s="52">
        <v>2.3333333333333331E-2</v>
      </c>
    </row>
    <row r="392" spans="1:21" ht="11" x14ac:dyDescent="0.15">
      <c r="A392" s="39" t="s">
        <v>323</v>
      </c>
      <c r="B392" s="39" t="s">
        <v>324</v>
      </c>
      <c r="C392" s="39" t="s">
        <v>1297</v>
      </c>
      <c r="D392" s="39" t="s">
        <v>501</v>
      </c>
      <c r="E392" s="39" t="s">
        <v>1259</v>
      </c>
      <c r="F392" s="39" t="s">
        <v>333</v>
      </c>
      <c r="G392" s="39"/>
      <c r="H392" s="39" t="s">
        <v>1298</v>
      </c>
      <c r="I392" s="52">
        <f t="shared" si="8"/>
        <v>2.4099999999999997</v>
      </c>
      <c r="J392" s="52"/>
      <c r="K392" s="52"/>
      <c r="L392" s="52"/>
      <c r="M392" s="52">
        <v>0.24099999999999999</v>
      </c>
      <c r="N392" s="52">
        <v>0.24099999999999999</v>
      </c>
      <c r="O392" s="52">
        <v>0.24099999999999999</v>
      </c>
      <c r="P392" s="52">
        <v>0.28116666666666668</v>
      </c>
      <c r="Q392" s="52">
        <v>0.28116666666666668</v>
      </c>
      <c r="R392" s="52">
        <v>0.28116666666666668</v>
      </c>
      <c r="S392" s="52">
        <v>0.28116666666666668</v>
      </c>
      <c r="T392" s="52">
        <v>0.28116666666666668</v>
      </c>
      <c r="U392" s="52">
        <v>0.28116666666666668</v>
      </c>
    </row>
    <row r="393" spans="1:21" ht="11" x14ac:dyDescent="0.15">
      <c r="A393" s="39" t="s">
        <v>323</v>
      </c>
      <c r="B393" s="39" t="s">
        <v>324</v>
      </c>
      <c r="C393" s="39" t="s">
        <v>1299</v>
      </c>
      <c r="D393" s="39" t="s">
        <v>336</v>
      </c>
      <c r="E393" s="39" t="s">
        <v>1300</v>
      </c>
      <c r="F393" s="39" t="s">
        <v>333</v>
      </c>
      <c r="G393" s="39"/>
      <c r="H393" s="39" t="s">
        <v>1301</v>
      </c>
      <c r="I393" s="52">
        <f t="shared" si="8"/>
        <v>1</v>
      </c>
      <c r="J393" s="52"/>
      <c r="K393" s="52"/>
      <c r="L393" s="52"/>
      <c r="M393" s="52">
        <v>9.9999999999999992E-2</v>
      </c>
      <c r="N393" s="52">
        <v>9.9999999999999992E-2</v>
      </c>
      <c r="O393" s="52">
        <v>9.9999999999999992E-2</v>
      </c>
      <c r="P393" s="52">
        <v>0.11666666666666665</v>
      </c>
      <c r="Q393" s="52">
        <v>0.11666666666666665</v>
      </c>
      <c r="R393" s="52">
        <v>0.11666666666666665</v>
      </c>
      <c r="S393" s="52">
        <v>0.11666666666666665</v>
      </c>
      <c r="T393" s="52">
        <v>0.11666666666666665</v>
      </c>
      <c r="U393" s="52">
        <v>0.11666666666666665</v>
      </c>
    </row>
    <row r="394" spans="1:21" ht="11" x14ac:dyDescent="0.15">
      <c r="A394" s="39" t="s">
        <v>323</v>
      </c>
      <c r="B394" s="39" t="s">
        <v>324</v>
      </c>
      <c r="C394" s="39" t="s">
        <v>1302</v>
      </c>
      <c r="D394" s="39" t="s">
        <v>501</v>
      </c>
      <c r="E394" s="39" t="s">
        <v>746</v>
      </c>
      <c r="F394" s="39" t="s">
        <v>306</v>
      </c>
      <c r="G394" s="39"/>
      <c r="H394" s="39" t="s">
        <v>1144</v>
      </c>
      <c r="I394" s="52">
        <f t="shared" si="8"/>
        <v>0.75000000000000011</v>
      </c>
      <c r="J394" s="52"/>
      <c r="K394" s="52"/>
      <c r="L394" s="52"/>
      <c r="M394" s="52">
        <v>7.4999999999999997E-2</v>
      </c>
      <c r="N394" s="52">
        <v>7.4999999999999997E-2</v>
      </c>
      <c r="O394" s="52">
        <v>7.4999999999999997E-2</v>
      </c>
      <c r="P394" s="52">
        <v>8.7499999999999994E-2</v>
      </c>
      <c r="Q394" s="52">
        <v>8.7499999999999994E-2</v>
      </c>
      <c r="R394" s="52">
        <v>8.7499999999999994E-2</v>
      </c>
      <c r="S394" s="52">
        <v>8.7499999999999994E-2</v>
      </c>
      <c r="T394" s="52">
        <v>8.7499999999999994E-2</v>
      </c>
      <c r="U394" s="52">
        <v>8.7499999999999994E-2</v>
      </c>
    </row>
    <row r="395" spans="1:21" ht="11" x14ac:dyDescent="0.15">
      <c r="A395" s="39" t="s">
        <v>323</v>
      </c>
      <c r="B395" s="39" t="s">
        <v>324</v>
      </c>
      <c r="C395" s="39" t="s">
        <v>1303</v>
      </c>
      <c r="D395" s="39" t="s">
        <v>790</v>
      </c>
      <c r="E395" s="39" t="s">
        <v>1304</v>
      </c>
      <c r="F395" s="39" t="s">
        <v>333</v>
      </c>
      <c r="G395" s="39"/>
      <c r="H395" s="39" t="s">
        <v>1305</v>
      </c>
      <c r="I395" s="52">
        <f t="shared" si="8"/>
        <v>1.9</v>
      </c>
      <c r="J395" s="52"/>
      <c r="K395" s="52"/>
      <c r="L395" s="52"/>
      <c r="M395" s="52">
        <v>0.18999999999999997</v>
      </c>
      <c r="N395" s="52">
        <v>0.18999999999999997</v>
      </c>
      <c r="O395" s="52">
        <v>0.18999999999999997</v>
      </c>
      <c r="P395" s="52">
        <v>0.22166666666666662</v>
      </c>
      <c r="Q395" s="52">
        <v>0.22166666666666662</v>
      </c>
      <c r="R395" s="52">
        <v>0.22166666666666662</v>
      </c>
      <c r="S395" s="52">
        <v>0.22166666666666662</v>
      </c>
      <c r="T395" s="52">
        <v>0.22166666666666662</v>
      </c>
      <c r="U395" s="52">
        <v>0.22166666666666662</v>
      </c>
    </row>
    <row r="396" spans="1:21" ht="22" x14ac:dyDescent="0.15">
      <c r="A396" s="39" t="s">
        <v>323</v>
      </c>
      <c r="B396" s="39" t="s">
        <v>324</v>
      </c>
      <c r="C396" s="39" t="s">
        <v>1306</v>
      </c>
      <c r="D396" s="39" t="s">
        <v>336</v>
      </c>
      <c r="E396" s="39" t="s">
        <v>1307</v>
      </c>
      <c r="F396" s="39" t="s">
        <v>333</v>
      </c>
      <c r="G396" s="39"/>
      <c r="H396" s="39" t="s">
        <v>1308</v>
      </c>
      <c r="I396" s="52">
        <f t="shared" si="8"/>
        <v>2</v>
      </c>
      <c r="J396" s="52"/>
      <c r="K396" s="52"/>
      <c r="L396" s="52"/>
      <c r="M396" s="52">
        <v>0.19999999999999998</v>
      </c>
      <c r="N396" s="52">
        <v>0.19999999999999998</v>
      </c>
      <c r="O396" s="52">
        <v>0.19999999999999998</v>
      </c>
      <c r="P396" s="52">
        <v>0.23333333333333331</v>
      </c>
      <c r="Q396" s="52">
        <v>0.23333333333333331</v>
      </c>
      <c r="R396" s="52">
        <v>0.23333333333333331</v>
      </c>
      <c r="S396" s="52">
        <v>0.23333333333333331</v>
      </c>
      <c r="T396" s="52">
        <v>0.23333333333333331</v>
      </c>
      <c r="U396" s="52">
        <v>0.23333333333333331</v>
      </c>
    </row>
    <row r="397" spans="1:21" ht="11" x14ac:dyDescent="0.15">
      <c r="A397" s="39" t="s">
        <v>323</v>
      </c>
      <c r="B397" s="39" t="s">
        <v>324</v>
      </c>
      <c r="C397" s="39" t="s">
        <v>1309</v>
      </c>
      <c r="D397" s="39" t="s">
        <v>501</v>
      </c>
      <c r="E397" s="39" t="s">
        <v>746</v>
      </c>
      <c r="F397" s="39" t="s">
        <v>306</v>
      </c>
      <c r="G397" s="39"/>
      <c r="H397" s="39" t="s">
        <v>1310</v>
      </c>
      <c r="I397" s="52">
        <f t="shared" si="8"/>
        <v>1.08</v>
      </c>
      <c r="J397" s="52"/>
      <c r="K397" s="52"/>
      <c r="L397" s="52"/>
      <c r="M397" s="52">
        <v>0.108</v>
      </c>
      <c r="N397" s="52">
        <v>0.108</v>
      </c>
      <c r="O397" s="52">
        <v>0.108</v>
      </c>
      <c r="P397" s="52">
        <v>0.126</v>
      </c>
      <c r="Q397" s="52">
        <v>0.126</v>
      </c>
      <c r="R397" s="52">
        <v>0.126</v>
      </c>
      <c r="S397" s="52">
        <v>0.126</v>
      </c>
      <c r="T397" s="52">
        <v>0.126</v>
      </c>
      <c r="U397" s="52">
        <v>0.126</v>
      </c>
    </row>
    <row r="398" spans="1:21" ht="11" x14ac:dyDescent="0.15">
      <c r="A398" s="39" t="s">
        <v>323</v>
      </c>
      <c r="B398" s="39" t="s">
        <v>324</v>
      </c>
      <c r="C398" s="39" t="s">
        <v>1311</v>
      </c>
      <c r="D398" s="39" t="s">
        <v>501</v>
      </c>
      <c r="E398" s="39" t="s">
        <v>746</v>
      </c>
      <c r="F398" s="39" t="s">
        <v>306</v>
      </c>
      <c r="G398" s="39"/>
      <c r="H398" s="39" t="s">
        <v>1312</v>
      </c>
      <c r="I398" s="52">
        <f t="shared" si="8"/>
        <v>2.3699999999999997</v>
      </c>
      <c r="J398" s="52"/>
      <c r="K398" s="52"/>
      <c r="L398" s="52"/>
      <c r="M398" s="52">
        <v>0.23699999999999999</v>
      </c>
      <c r="N398" s="52">
        <v>0.23699999999999999</v>
      </c>
      <c r="O398" s="52">
        <v>0.23699999999999999</v>
      </c>
      <c r="P398" s="52">
        <v>0.27649999999999997</v>
      </c>
      <c r="Q398" s="52">
        <v>0.27649999999999997</v>
      </c>
      <c r="R398" s="52">
        <v>0.27649999999999997</v>
      </c>
      <c r="S398" s="52">
        <v>0.27649999999999997</v>
      </c>
      <c r="T398" s="52">
        <v>0.27649999999999997</v>
      </c>
      <c r="U398" s="52">
        <v>0.27649999999999997</v>
      </c>
    </row>
    <row r="399" spans="1:21" ht="22" x14ac:dyDescent="0.15">
      <c r="A399" s="39" t="s">
        <v>323</v>
      </c>
      <c r="B399" s="39" t="s">
        <v>324</v>
      </c>
      <c r="C399" s="39" t="s">
        <v>1313</v>
      </c>
      <c r="D399" s="39" t="s">
        <v>790</v>
      </c>
      <c r="E399" s="39" t="s">
        <v>1314</v>
      </c>
      <c r="F399" s="39" t="s">
        <v>333</v>
      </c>
      <c r="G399" s="39"/>
      <c r="H399" s="39" t="s">
        <v>1315</v>
      </c>
      <c r="I399" s="52">
        <f t="shared" si="8"/>
        <v>3.0000000000000004</v>
      </c>
      <c r="J399" s="52"/>
      <c r="K399" s="52"/>
      <c r="L399" s="52"/>
      <c r="M399" s="52">
        <v>0.3</v>
      </c>
      <c r="N399" s="52">
        <v>0.3</v>
      </c>
      <c r="O399" s="52">
        <v>0.3</v>
      </c>
      <c r="P399" s="52">
        <v>0.35</v>
      </c>
      <c r="Q399" s="52">
        <v>0.35</v>
      </c>
      <c r="R399" s="52">
        <v>0.35</v>
      </c>
      <c r="S399" s="52">
        <v>0.35</v>
      </c>
      <c r="T399" s="52">
        <v>0.35</v>
      </c>
      <c r="U399" s="52">
        <v>0.35</v>
      </c>
    </row>
    <row r="400" spans="1:21" ht="22" x14ac:dyDescent="0.15">
      <c r="A400" s="39" t="s">
        <v>323</v>
      </c>
      <c r="B400" s="39" t="s">
        <v>324</v>
      </c>
      <c r="C400" s="39" t="s">
        <v>1316</v>
      </c>
      <c r="D400" s="39" t="s">
        <v>336</v>
      </c>
      <c r="E400" s="39" t="s">
        <v>1268</v>
      </c>
      <c r="F400" s="39" t="s">
        <v>333</v>
      </c>
      <c r="G400" s="39"/>
      <c r="H400" s="39" t="s">
        <v>1317</v>
      </c>
      <c r="I400" s="52">
        <f t="shared" si="8"/>
        <v>5.8159999999999989</v>
      </c>
      <c r="J400" s="52"/>
      <c r="K400" s="52"/>
      <c r="L400" s="52"/>
      <c r="M400" s="52">
        <v>0.58159999999999989</v>
      </c>
      <c r="N400" s="52">
        <v>0.58159999999999989</v>
      </c>
      <c r="O400" s="52">
        <v>0.58159999999999989</v>
      </c>
      <c r="P400" s="52">
        <v>0.67853333333333321</v>
      </c>
      <c r="Q400" s="52">
        <v>0.67853333333333321</v>
      </c>
      <c r="R400" s="52">
        <v>0.67853333333333321</v>
      </c>
      <c r="S400" s="52">
        <v>0.67853333333333321</v>
      </c>
      <c r="T400" s="52">
        <v>0.67853333333333321</v>
      </c>
      <c r="U400" s="52">
        <v>0.67853333333333321</v>
      </c>
    </row>
    <row r="401" spans="1:21" ht="11" x14ac:dyDescent="0.15">
      <c r="A401" s="39" t="s">
        <v>323</v>
      </c>
      <c r="B401" s="39" t="s">
        <v>324</v>
      </c>
      <c r="C401" s="39" t="s">
        <v>1318</v>
      </c>
      <c r="D401" s="39" t="s">
        <v>336</v>
      </c>
      <c r="E401" s="39" t="s">
        <v>1288</v>
      </c>
      <c r="F401" s="39" t="s">
        <v>333</v>
      </c>
      <c r="G401" s="39"/>
      <c r="H401" s="39" t="s">
        <v>1319</v>
      </c>
      <c r="I401" s="52">
        <f t="shared" si="8"/>
        <v>0.64999999999999991</v>
      </c>
      <c r="J401" s="52"/>
      <c r="K401" s="52"/>
      <c r="L401" s="52"/>
      <c r="M401" s="52">
        <v>6.5000000000000002E-2</v>
      </c>
      <c r="N401" s="52">
        <v>6.5000000000000002E-2</v>
      </c>
      <c r="O401" s="52">
        <v>6.5000000000000002E-2</v>
      </c>
      <c r="P401" s="52">
        <v>7.5833333333333322E-2</v>
      </c>
      <c r="Q401" s="52">
        <v>7.5833333333333322E-2</v>
      </c>
      <c r="R401" s="52">
        <v>7.5833333333333322E-2</v>
      </c>
      <c r="S401" s="52">
        <v>7.5833333333333322E-2</v>
      </c>
      <c r="T401" s="52">
        <v>7.5833333333333322E-2</v>
      </c>
      <c r="U401" s="52">
        <v>7.5833333333333322E-2</v>
      </c>
    </row>
    <row r="402" spans="1:21" ht="11" x14ac:dyDescent="0.15">
      <c r="A402" s="39" t="s">
        <v>323</v>
      </c>
      <c r="B402" s="39" t="s">
        <v>324</v>
      </c>
      <c r="C402" s="39" t="s">
        <v>1320</v>
      </c>
      <c r="D402" s="39" t="s">
        <v>501</v>
      </c>
      <c r="E402" s="39" t="s">
        <v>746</v>
      </c>
      <c r="F402" s="39" t="s">
        <v>306</v>
      </c>
      <c r="G402" s="39"/>
      <c r="H402" s="39" t="s">
        <v>1321</v>
      </c>
      <c r="I402" s="52">
        <f t="shared" si="8"/>
        <v>1.4399999999999995</v>
      </c>
      <c r="J402" s="52"/>
      <c r="K402" s="52"/>
      <c r="L402" s="52"/>
      <c r="M402" s="52">
        <v>0.14399999999999999</v>
      </c>
      <c r="N402" s="52">
        <v>0.14399999999999999</v>
      </c>
      <c r="O402" s="52">
        <v>0.14399999999999999</v>
      </c>
      <c r="P402" s="52">
        <v>0.16799999999999998</v>
      </c>
      <c r="Q402" s="52">
        <v>0.16799999999999998</v>
      </c>
      <c r="R402" s="52">
        <v>0.16799999999999998</v>
      </c>
      <c r="S402" s="52">
        <v>0.16799999999999998</v>
      </c>
      <c r="T402" s="52">
        <v>0.16799999999999998</v>
      </c>
      <c r="U402" s="52">
        <v>0.16799999999999998</v>
      </c>
    </row>
    <row r="403" spans="1:21" ht="22" x14ac:dyDescent="0.15">
      <c r="A403" s="39" t="s">
        <v>323</v>
      </c>
      <c r="B403" s="39" t="s">
        <v>324</v>
      </c>
      <c r="C403" s="39" t="s">
        <v>1322</v>
      </c>
      <c r="D403" s="39" t="s">
        <v>790</v>
      </c>
      <c r="E403" s="39" t="s">
        <v>1323</v>
      </c>
      <c r="F403" s="39" t="s">
        <v>306</v>
      </c>
      <c r="G403" s="39"/>
      <c r="H403" s="39" t="s">
        <v>1324</v>
      </c>
      <c r="I403" s="52">
        <f t="shared" si="8"/>
        <v>1.33</v>
      </c>
      <c r="J403" s="52"/>
      <c r="K403" s="52"/>
      <c r="L403" s="52"/>
      <c r="M403" s="52">
        <v>0.13300000000000001</v>
      </c>
      <c r="N403" s="52">
        <v>0.13300000000000001</v>
      </c>
      <c r="O403" s="52">
        <v>0.13300000000000001</v>
      </c>
      <c r="P403" s="52">
        <v>0.15516666666666665</v>
      </c>
      <c r="Q403" s="52">
        <v>0.15516666666666665</v>
      </c>
      <c r="R403" s="52">
        <v>0.15516666666666665</v>
      </c>
      <c r="S403" s="52">
        <v>0.15516666666666665</v>
      </c>
      <c r="T403" s="52">
        <v>0.15516666666666665</v>
      </c>
      <c r="U403" s="52">
        <v>0.15516666666666665</v>
      </c>
    </row>
    <row r="404" spans="1:21" ht="22" x14ac:dyDescent="0.15">
      <c r="A404" s="39" t="s">
        <v>323</v>
      </c>
      <c r="B404" s="39" t="s">
        <v>324</v>
      </c>
      <c r="C404" s="39" t="s">
        <v>1325</v>
      </c>
      <c r="D404" s="39" t="s">
        <v>409</v>
      </c>
      <c r="E404" s="39" t="s">
        <v>1326</v>
      </c>
      <c r="F404" s="39" t="s">
        <v>333</v>
      </c>
      <c r="G404" s="39"/>
      <c r="H404" s="39" t="s">
        <v>1327</v>
      </c>
      <c r="I404" s="52">
        <f t="shared" si="8"/>
        <v>3.18</v>
      </c>
      <c r="J404" s="52"/>
      <c r="K404" s="52"/>
      <c r="L404" s="52"/>
      <c r="M404" s="52">
        <v>0.318</v>
      </c>
      <c r="N404" s="52">
        <v>0.318</v>
      </c>
      <c r="O404" s="52">
        <v>0.318</v>
      </c>
      <c r="P404" s="52">
        <v>0.371</v>
      </c>
      <c r="Q404" s="52">
        <v>0.371</v>
      </c>
      <c r="R404" s="52">
        <v>0.371</v>
      </c>
      <c r="S404" s="52">
        <v>0.371</v>
      </c>
      <c r="T404" s="52">
        <v>0.371</v>
      </c>
      <c r="U404" s="52">
        <v>0.371</v>
      </c>
    </row>
    <row r="405" spans="1:21" ht="11" x14ac:dyDescent="0.15">
      <c r="A405" s="39" t="s">
        <v>323</v>
      </c>
      <c r="B405" s="39" t="s">
        <v>324</v>
      </c>
      <c r="C405" s="39" t="s">
        <v>1328</v>
      </c>
      <c r="D405" s="39" t="s">
        <v>501</v>
      </c>
      <c r="E405" s="39" t="s">
        <v>929</v>
      </c>
      <c r="F405" s="39" t="s">
        <v>306</v>
      </c>
      <c r="G405" s="39"/>
      <c r="H405" s="39" t="s">
        <v>1329</v>
      </c>
      <c r="I405" s="52">
        <f t="shared" si="8"/>
        <v>2.8</v>
      </c>
      <c r="J405" s="52"/>
      <c r="K405" s="52"/>
      <c r="L405" s="52"/>
      <c r="M405" s="52">
        <v>0.27999999999999997</v>
      </c>
      <c r="N405" s="52">
        <v>0.27999999999999997</v>
      </c>
      <c r="O405" s="52">
        <v>0.27999999999999997</v>
      </c>
      <c r="P405" s="52">
        <v>0.32666666666666661</v>
      </c>
      <c r="Q405" s="52">
        <v>0.32666666666666661</v>
      </c>
      <c r="R405" s="52">
        <v>0.32666666666666661</v>
      </c>
      <c r="S405" s="52">
        <v>0.32666666666666661</v>
      </c>
      <c r="T405" s="52">
        <v>0.32666666666666661</v>
      </c>
      <c r="U405" s="52">
        <v>0.32666666666666661</v>
      </c>
    </row>
    <row r="406" spans="1:21" ht="11" x14ac:dyDescent="0.15">
      <c r="A406" s="39" t="s">
        <v>323</v>
      </c>
      <c r="B406" s="39" t="s">
        <v>324</v>
      </c>
      <c r="C406" s="39" t="s">
        <v>1330</v>
      </c>
      <c r="D406" s="39" t="s">
        <v>794</v>
      </c>
      <c r="E406" s="39" t="s">
        <v>1254</v>
      </c>
      <c r="F406" s="39" t="s">
        <v>333</v>
      </c>
      <c r="G406" s="39"/>
      <c r="H406" s="39" t="s">
        <v>1331</v>
      </c>
      <c r="I406" s="52">
        <f t="shared" si="8"/>
        <v>0.24</v>
      </c>
      <c r="J406" s="52"/>
      <c r="K406" s="52"/>
      <c r="L406" s="52"/>
      <c r="M406" s="52">
        <v>2.3999999999999997E-2</v>
      </c>
      <c r="N406" s="52">
        <v>2.3999999999999997E-2</v>
      </c>
      <c r="O406" s="52">
        <v>2.3999999999999997E-2</v>
      </c>
      <c r="P406" s="52">
        <v>2.7999999999999997E-2</v>
      </c>
      <c r="Q406" s="52">
        <v>2.7999999999999997E-2</v>
      </c>
      <c r="R406" s="52">
        <v>2.7999999999999997E-2</v>
      </c>
      <c r="S406" s="52">
        <v>2.7999999999999997E-2</v>
      </c>
      <c r="T406" s="52">
        <v>2.7999999999999997E-2</v>
      </c>
      <c r="U406" s="52">
        <v>2.7999999999999997E-2</v>
      </c>
    </row>
    <row r="407" spans="1:21" ht="11" x14ac:dyDescent="0.15">
      <c r="A407" s="39" t="s">
        <v>323</v>
      </c>
      <c r="B407" s="39" t="s">
        <v>324</v>
      </c>
      <c r="C407" s="39" t="s">
        <v>1332</v>
      </c>
      <c r="D407" s="39" t="s">
        <v>501</v>
      </c>
      <c r="E407" s="39" t="s">
        <v>929</v>
      </c>
      <c r="F407" s="39" t="s">
        <v>306</v>
      </c>
      <c r="G407" s="39"/>
      <c r="H407" s="39" t="s">
        <v>1333</v>
      </c>
      <c r="I407" s="52">
        <f t="shared" si="8"/>
        <v>1.194</v>
      </c>
      <c r="J407" s="52"/>
      <c r="K407" s="52"/>
      <c r="L407" s="52"/>
      <c r="M407" s="52">
        <v>0.11939999999999998</v>
      </c>
      <c r="N407" s="52">
        <v>0.11939999999999998</v>
      </c>
      <c r="O407" s="52">
        <v>0.11939999999999998</v>
      </c>
      <c r="P407" s="52">
        <v>0.13929999999999998</v>
      </c>
      <c r="Q407" s="52">
        <v>0.13929999999999998</v>
      </c>
      <c r="R407" s="52">
        <v>0.13929999999999998</v>
      </c>
      <c r="S407" s="52">
        <v>0.13929999999999998</v>
      </c>
      <c r="T407" s="52">
        <v>0.13929999999999998</v>
      </c>
      <c r="U407" s="52">
        <v>0.13929999999999998</v>
      </c>
    </row>
    <row r="408" spans="1:21" ht="22" x14ac:dyDescent="0.15">
      <c r="A408" s="39" t="s">
        <v>323</v>
      </c>
      <c r="B408" s="39" t="s">
        <v>324</v>
      </c>
      <c r="C408" s="39" t="s">
        <v>1334</v>
      </c>
      <c r="D408" s="39" t="s">
        <v>409</v>
      </c>
      <c r="E408" s="39" t="s">
        <v>901</v>
      </c>
      <c r="F408" s="39" t="s">
        <v>306</v>
      </c>
      <c r="G408" s="39"/>
      <c r="H408" s="39" t="s">
        <v>1335</v>
      </c>
      <c r="I408" s="52">
        <f t="shared" si="8"/>
        <v>4.9999999999999982</v>
      </c>
      <c r="J408" s="52"/>
      <c r="K408" s="52"/>
      <c r="L408" s="52"/>
      <c r="M408" s="52">
        <v>0.49999999999999994</v>
      </c>
      <c r="N408" s="52">
        <v>0.49999999999999994</v>
      </c>
      <c r="O408" s="52">
        <v>0.49999999999999994</v>
      </c>
      <c r="P408" s="52">
        <v>0.58333333333333326</v>
      </c>
      <c r="Q408" s="52">
        <v>0.58333333333333326</v>
      </c>
      <c r="R408" s="52">
        <v>0.58333333333333326</v>
      </c>
      <c r="S408" s="52">
        <v>0.58333333333333326</v>
      </c>
      <c r="T408" s="52">
        <v>0.58333333333333326</v>
      </c>
      <c r="U408" s="52">
        <v>0.58333333333333326</v>
      </c>
    </row>
    <row r="409" spans="1:21" ht="11" x14ac:dyDescent="0.15">
      <c r="A409" s="39" t="s">
        <v>323</v>
      </c>
      <c r="B409" s="39" t="s">
        <v>324</v>
      </c>
      <c r="C409" s="39" t="s">
        <v>1336</v>
      </c>
      <c r="D409" s="39" t="s">
        <v>794</v>
      </c>
      <c r="E409" s="39" t="s">
        <v>1337</v>
      </c>
      <c r="F409" s="39" t="s">
        <v>333</v>
      </c>
      <c r="G409" s="39"/>
      <c r="H409" s="39" t="s">
        <v>1338</v>
      </c>
      <c r="I409" s="52">
        <f t="shared" si="8"/>
        <v>2.4999999999999991</v>
      </c>
      <c r="J409" s="52"/>
      <c r="K409" s="52"/>
      <c r="L409" s="52"/>
      <c r="M409" s="52">
        <v>0.24999999999999997</v>
      </c>
      <c r="N409" s="52">
        <v>0.24999999999999997</v>
      </c>
      <c r="O409" s="52">
        <v>0.24999999999999997</v>
      </c>
      <c r="P409" s="52">
        <v>0.29166666666666663</v>
      </c>
      <c r="Q409" s="52">
        <v>0.29166666666666663</v>
      </c>
      <c r="R409" s="52">
        <v>0.29166666666666663</v>
      </c>
      <c r="S409" s="52">
        <v>0.29166666666666663</v>
      </c>
      <c r="T409" s="52">
        <v>0.29166666666666663</v>
      </c>
      <c r="U409" s="52">
        <v>0.29166666666666663</v>
      </c>
    </row>
    <row r="410" spans="1:21" ht="11" x14ac:dyDescent="0.15">
      <c r="A410" s="39" t="s">
        <v>323</v>
      </c>
      <c r="B410" s="39" t="s">
        <v>324</v>
      </c>
      <c r="C410" s="39" t="s">
        <v>1339</v>
      </c>
      <c r="D410" s="39" t="s">
        <v>356</v>
      </c>
      <c r="E410" s="39" t="s">
        <v>1340</v>
      </c>
      <c r="F410" s="39" t="s">
        <v>333</v>
      </c>
      <c r="G410" s="39"/>
      <c r="H410" s="39" t="s">
        <v>1341</v>
      </c>
      <c r="I410" s="52">
        <f t="shared" si="8"/>
        <v>1.776</v>
      </c>
      <c r="J410" s="52"/>
      <c r="K410" s="52"/>
      <c r="L410" s="52"/>
      <c r="M410" s="52">
        <v>0.17759999999999998</v>
      </c>
      <c r="N410" s="52">
        <v>0.17759999999999998</v>
      </c>
      <c r="O410" s="52">
        <v>0.17759999999999998</v>
      </c>
      <c r="P410" s="52">
        <v>0.20719999999999997</v>
      </c>
      <c r="Q410" s="52">
        <v>0.20719999999999997</v>
      </c>
      <c r="R410" s="52">
        <v>0.20719999999999997</v>
      </c>
      <c r="S410" s="52">
        <v>0.20719999999999997</v>
      </c>
      <c r="T410" s="52">
        <v>0.20719999999999997</v>
      </c>
      <c r="U410" s="52">
        <v>0.20719999999999997</v>
      </c>
    </row>
    <row r="411" spans="1:21" ht="11" x14ac:dyDescent="0.15">
      <c r="A411" s="39" t="s">
        <v>323</v>
      </c>
      <c r="B411" s="39" t="s">
        <v>324</v>
      </c>
      <c r="C411" s="39" t="s">
        <v>1342</v>
      </c>
      <c r="D411" s="39" t="s">
        <v>409</v>
      </c>
      <c r="E411" s="39" t="s">
        <v>1343</v>
      </c>
      <c r="F411" s="39" t="s">
        <v>333</v>
      </c>
      <c r="G411" s="39"/>
      <c r="H411" s="39" t="s">
        <v>1344</v>
      </c>
      <c r="I411" s="52">
        <f t="shared" si="8"/>
        <v>1</v>
      </c>
      <c r="J411" s="52"/>
      <c r="K411" s="52"/>
      <c r="L411" s="52"/>
      <c r="M411" s="52">
        <v>9.9999999999999992E-2</v>
      </c>
      <c r="N411" s="52">
        <v>9.9999999999999992E-2</v>
      </c>
      <c r="O411" s="52">
        <v>9.9999999999999992E-2</v>
      </c>
      <c r="P411" s="52">
        <v>0.11666666666666665</v>
      </c>
      <c r="Q411" s="52">
        <v>0.11666666666666665</v>
      </c>
      <c r="R411" s="52">
        <v>0.11666666666666665</v>
      </c>
      <c r="S411" s="52">
        <v>0.11666666666666665</v>
      </c>
      <c r="T411" s="52">
        <v>0.11666666666666665</v>
      </c>
      <c r="U411" s="52">
        <v>0.11666666666666665</v>
      </c>
    </row>
    <row r="412" spans="1:21" ht="11" x14ac:dyDescent="0.15">
      <c r="A412" s="39" t="s">
        <v>323</v>
      </c>
      <c r="B412" s="39" t="s">
        <v>324</v>
      </c>
      <c r="C412" s="39" t="s">
        <v>1345</v>
      </c>
      <c r="D412" s="39" t="s">
        <v>501</v>
      </c>
      <c r="E412" s="39" t="s">
        <v>1048</v>
      </c>
      <c r="F412" s="39" t="s">
        <v>333</v>
      </c>
      <c r="G412" s="39"/>
      <c r="H412" s="39" t="s">
        <v>1346</v>
      </c>
      <c r="I412" s="52">
        <f t="shared" si="8"/>
        <v>0.27</v>
      </c>
      <c r="J412" s="52"/>
      <c r="K412" s="52"/>
      <c r="L412" s="52"/>
      <c r="M412" s="52">
        <v>2.7E-2</v>
      </c>
      <c r="N412" s="52">
        <v>2.7E-2</v>
      </c>
      <c r="O412" s="52">
        <v>2.7E-2</v>
      </c>
      <c r="P412" s="52">
        <v>3.15E-2</v>
      </c>
      <c r="Q412" s="52">
        <v>3.15E-2</v>
      </c>
      <c r="R412" s="52">
        <v>3.15E-2</v>
      </c>
      <c r="S412" s="52">
        <v>3.15E-2</v>
      </c>
      <c r="T412" s="52">
        <v>3.15E-2</v>
      </c>
      <c r="U412" s="52">
        <v>3.15E-2</v>
      </c>
    </row>
    <row r="413" spans="1:21" ht="11" x14ac:dyDescent="0.15">
      <c r="A413" s="39" t="s">
        <v>323</v>
      </c>
      <c r="B413" s="39" t="s">
        <v>324</v>
      </c>
      <c r="C413" s="39" t="s">
        <v>1347</v>
      </c>
      <c r="D413" s="39" t="s">
        <v>356</v>
      </c>
      <c r="E413" s="39" t="s">
        <v>1340</v>
      </c>
      <c r="F413" s="39" t="s">
        <v>333</v>
      </c>
      <c r="G413" s="39"/>
      <c r="H413" s="39" t="s">
        <v>1348</v>
      </c>
      <c r="I413" s="52">
        <f t="shared" si="8"/>
        <v>2</v>
      </c>
      <c r="J413" s="52"/>
      <c r="K413" s="52"/>
      <c r="L413" s="52"/>
      <c r="M413" s="52">
        <v>0.19999999999999998</v>
      </c>
      <c r="N413" s="52">
        <v>0.19999999999999998</v>
      </c>
      <c r="O413" s="52">
        <v>0.19999999999999998</v>
      </c>
      <c r="P413" s="52">
        <v>0.23333333333333331</v>
      </c>
      <c r="Q413" s="52">
        <v>0.23333333333333331</v>
      </c>
      <c r="R413" s="52">
        <v>0.23333333333333331</v>
      </c>
      <c r="S413" s="52">
        <v>0.23333333333333331</v>
      </c>
      <c r="T413" s="52">
        <v>0.23333333333333331</v>
      </c>
      <c r="U413" s="52">
        <v>0.23333333333333331</v>
      </c>
    </row>
    <row r="414" spans="1:21" ht="22" x14ac:dyDescent="0.15">
      <c r="A414" s="39" t="s">
        <v>323</v>
      </c>
      <c r="B414" s="39" t="s">
        <v>324</v>
      </c>
      <c r="C414" s="39" t="s">
        <v>1349</v>
      </c>
      <c r="D414" s="39" t="s">
        <v>409</v>
      </c>
      <c r="E414" s="39" t="s">
        <v>1343</v>
      </c>
      <c r="F414" s="39" t="s">
        <v>333</v>
      </c>
      <c r="G414" s="39"/>
      <c r="H414" s="39" t="s">
        <v>1350</v>
      </c>
      <c r="I414" s="52">
        <f t="shared" si="8"/>
        <v>1.5999999999999996</v>
      </c>
      <c r="J414" s="52"/>
      <c r="K414" s="52"/>
      <c r="L414" s="52"/>
      <c r="M414" s="52">
        <v>0.16</v>
      </c>
      <c r="N414" s="52">
        <v>0.16</v>
      </c>
      <c r="O414" s="52">
        <v>0.16</v>
      </c>
      <c r="P414" s="52">
        <v>0.18666666666666665</v>
      </c>
      <c r="Q414" s="52">
        <v>0.18666666666666665</v>
      </c>
      <c r="R414" s="52">
        <v>0.18666666666666665</v>
      </c>
      <c r="S414" s="52">
        <v>0.18666666666666665</v>
      </c>
      <c r="T414" s="52">
        <v>0.18666666666666665</v>
      </c>
      <c r="U414" s="52">
        <v>0.18666666666666665</v>
      </c>
    </row>
    <row r="415" spans="1:21" ht="11" x14ac:dyDescent="0.15">
      <c r="A415" s="39" t="s">
        <v>323</v>
      </c>
      <c r="B415" s="39" t="s">
        <v>324</v>
      </c>
      <c r="C415" s="39" t="s">
        <v>1351</v>
      </c>
      <c r="D415" s="39" t="s">
        <v>501</v>
      </c>
      <c r="E415" s="39" t="s">
        <v>946</v>
      </c>
      <c r="F415" s="39" t="s">
        <v>333</v>
      </c>
      <c r="G415" s="39"/>
      <c r="H415" s="39" t="s">
        <v>1352</v>
      </c>
      <c r="I415" s="52">
        <f t="shared" si="8"/>
        <v>2.8100000000000005</v>
      </c>
      <c r="J415" s="52"/>
      <c r="K415" s="52"/>
      <c r="L415" s="52"/>
      <c r="M415" s="52">
        <v>0.28099999999999997</v>
      </c>
      <c r="N415" s="52">
        <v>0.28099999999999997</v>
      </c>
      <c r="O415" s="52">
        <v>0.28099999999999997</v>
      </c>
      <c r="P415" s="52">
        <v>0.32783333333333331</v>
      </c>
      <c r="Q415" s="52">
        <v>0.32783333333333331</v>
      </c>
      <c r="R415" s="52">
        <v>0.32783333333333331</v>
      </c>
      <c r="S415" s="52">
        <v>0.32783333333333331</v>
      </c>
      <c r="T415" s="52">
        <v>0.32783333333333331</v>
      </c>
      <c r="U415" s="52">
        <v>0.32783333333333331</v>
      </c>
    </row>
    <row r="416" spans="1:21" ht="22" x14ac:dyDescent="0.15">
      <c r="A416" s="39" t="s">
        <v>323</v>
      </c>
      <c r="B416" s="39" t="s">
        <v>324</v>
      </c>
      <c r="C416" s="39" t="s">
        <v>1353</v>
      </c>
      <c r="D416" s="39" t="s">
        <v>501</v>
      </c>
      <c r="E416" s="39" t="s">
        <v>853</v>
      </c>
      <c r="F416" s="39" t="s">
        <v>306</v>
      </c>
      <c r="G416" s="39"/>
      <c r="H416" s="39" t="s">
        <v>1354</v>
      </c>
      <c r="I416" s="52">
        <f t="shared" si="8"/>
        <v>0.25</v>
      </c>
      <c r="J416" s="52"/>
      <c r="K416" s="52"/>
      <c r="L416" s="52"/>
      <c r="M416" s="52">
        <v>2.4999999999999998E-2</v>
      </c>
      <c r="N416" s="52">
        <v>2.4999999999999998E-2</v>
      </c>
      <c r="O416" s="52">
        <v>2.4999999999999998E-2</v>
      </c>
      <c r="P416" s="52">
        <v>2.9166666666666664E-2</v>
      </c>
      <c r="Q416" s="52">
        <v>2.9166666666666664E-2</v>
      </c>
      <c r="R416" s="52">
        <v>2.9166666666666664E-2</v>
      </c>
      <c r="S416" s="52">
        <v>2.9166666666666664E-2</v>
      </c>
      <c r="T416" s="52">
        <v>2.9166666666666664E-2</v>
      </c>
      <c r="U416" s="52">
        <v>2.9166666666666664E-2</v>
      </c>
    </row>
    <row r="417" spans="1:21" ht="11" x14ac:dyDescent="0.15">
      <c r="A417" s="39" t="s">
        <v>323</v>
      </c>
      <c r="B417" s="39" t="s">
        <v>324</v>
      </c>
      <c r="C417" s="39" t="s">
        <v>1355</v>
      </c>
      <c r="D417" s="39" t="s">
        <v>501</v>
      </c>
      <c r="E417" s="39" t="s">
        <v>1356</v>
      </c>
      <c r="F417" s="39" t="s">
        <v>333</v>
      </c>
      <c r="G417" s="39"/>
      <c r="H417" s="39" t="s">
        <v>1357</v>
      </c>
      <c r="I417" s="52">
        <f t="shared" si="8"/>
        <v>0.83999999999999986</v>
      </c>
      <c r="J417" s="52"/>
      <c r="K417" s="52"/>
      <c r="L417" s="52"/>
      <c r="M417" s="52">
        <v>8.3999999999999991E-2</v>
      </c>
      <c r="N417" s="52">
        <v>8.3999999999999991E-2</v>
      </c>
      <c r="O417" s="52">
        <v>8.3999999999999991E-2</v>
      </c>
      <c r="P417" s="52">
        <v>9.799999999999999E-2</v>
      </c>
      <c r="Q417" s="52">
        <v>9.799999999999999E-2</v>
      </c>
      <c r="R417" s="52">
        <v>9.799999999999999E-2</v>
      </c>
      <c r="S417" s="52">
        <v>9.799999999999999E-2</v>
      </c>
      <c r="T417" s="52">
        <v>9.799999999999999E-2</v>
      </c>
      <c r="U417" s="52">
        <v>9.799999999999999E-2</v>
      </c>
    </row>
    <row r="418" spans="1:21" ht="11" x14ac:dyDescent="0.15">
      <c r="A418" s="39" t="s">
        <v>323</v>
      </c>
      <c r="B418" s="39" t="s">
        <v>324</v>
      </c>
      <c r="C418" s="39" t="s">
        <v>1358</v>
      </c>
      <c r="D418" s="39" t="s">
        <v>336</v>
      </c>
      <c r="E418" s="39" t="s">
        <v>1359</v>
      </c>
      <c r="F418" s="39" t="s">
        <v>306</v>
      </c>
      <c r="G418" s="39"/>
      <c r="H418" s="39" t="s">
        <v>1360</v>
      </c>
      <c r="I418" s="52">
        <f t="shared" si="8"/>
        <v>0.24</v>
      </c>
      <c r="J418" s="52"/>
      <c r="K418" s="52"/>
      <c r="L418" s="52"/>
      <c r="M418" s="52">
        <v>2.3999999999999997E-2</v>
      </c>
      <c r="N418" s="52">
        <v>2.3999999999999997E-2</v>
      </c>
      <c r="O418" s="52">
        <v>2.3999999999999997E-2</v>
      </c>
      <c r="P418" s="52">
        <v>2.7999999999999997E-2</v>
      </c>
      <c r="Q418" s="52">
        <v>2.7999999999999997E-2</v>
      </c>
      <c r="R418" s="52">
        <v>2.7999999999999997E-2</v>
      </c>
      <c r="S418" s="52">
        <v>2.7999999999999997E-2</v>
      </c>
      <c r="T418" s="52">
        <v>2.7999999999999997E-2</v>
      </c>
      <c r="U418" s="52">
        <v>2.7999999999999997E-2</v>
      </c>
    </row>
    <row r="419" spans="1:21" ht="11" x14ac:dyDescent="0.15">
      <c r="A419" s="39" t="s">
        <v>323</v>
      </c>
      <c r="B419" s="39" t="s">
        <v>324</v>
      </c>
      <c r="C419" s="39" t="s">
        <v>1361</v>
      </c>
      <c r="D419" s="39" t="s">
        <v>336</v>
      </c>
      <c r="E419" s="39" t="s">
        <v>1025</v>
      </c>
      <c r="F419" s="39" t="s">
        <v>306</v>
      </c>
      <c r="G419" s="39"/>
      <c r="H419" s="39" t="s">
        <v>1362</v>
      </c>
      <c r="I419" s="52">
        <f t="shared" si="8"/>
        <v>5.6700000000000008</v>
      </c>
      <c r="J419" s="52"/>
      <c r="K419" s="52"/>
      <c r="L419" s="52"/>
      <c r="M419" s="52">
        <v>0.56699999999999995</v>
      </c>
      <c r="N419" s="52">
        <v>0.56699999999999995</v>
      </c>
      <c r="O419" s="52">
        <v>0.56699999999999995</v>
      </c>
      <c r="P419" s="52">
        <v>0.66149999999999998</v>
      </c>
      <c r="Q419" s="52">
        <v>0.66149999999999998</v>
      </c>
      <c r="R419" s="52">
        <v>0.66149999999999998</v>
      </c>
      <c r="S419" s="52">
        <v>0.66149999999999998</v>
      </c>
      <c r="T419" s="52">
        <v>0.66149999999999998</v>
      </c>
      <c r="U419" s="52">
        <v>0.66149999999999998</v>
      </c>
    </row>
    <row r="420" spans="1:21" ht="11" x14ac:dyDescent="0.15">
      <c r="A420" s="39" t="s">
        <v>323</v>
      </c>
      <c r="B420" s="39" t="s">
        <v>324</v>
      </c>
      <c r="C420" s="39" t="s">
        <v>1363</v>
      </c>
      <c r="D420" s="39" t="s">
        <v>336</v>
      </c>
      <c r="E420" s="39" t="s">
        <v>1359</v>
      </c>
      <c r="F420" s="39" t="s">
        <v>306</v>
      </c>
      <c r="G420" s="39"/>
      <c r="H420" s="39" t="s">
        <v>1364</v>
      </c>
      <c r="I420" s="52">
        <f t="shared" si="8"/>
        <v>0.5</v>
      </c>
      <c r="J420" s="52"/>
      <c r="K420" s="52"/>
      <c r="L420" s="52"/>
      <c r="M420" s="52">
        <v>4.9999999999999996E-2</v>
      </c>
      <c r="N420" s="52">
        <v>4.9999999999999996E-2</v>
      </c>
      <c r="O420" s="52">
        <v>4.9999999999999996E-2</v>
      </c>
      <c r="P420" s="52">
        <v>5.8333333333333327E-2</v>
      </c>
      <c r="Q420" s="52">
        <v>5.8333333333333327E-2</v>
      </c>
      <c r="R420" s="52">
        <v>5.8333333333333327E-2</v>
      </c>
      <c r="S420" s="52">
        <v>5.8333333333333327E-2</v>
      </c>
      <c r="T420" s="52">
        <v>5.8333333333333327E-2</v>
      </c>
      <c r="U420" s="52">
        <v>5.8333333333333327E-2</v>
      </c>
    </row>
    <row r="421" spans="1:21" ht="11" x14ac:dyDescent="0.15">
      <c r="A421" s="39" t="s">
        <v>323</v>
      </c>
      <c r="B421" s="39" t="s">
        <v>324</v>
      </c>
      <c r="C421" s="39" t="s">
        <v>1365</v>
      </c>
      <c r="D421" s="39" t="s">
        <v>510</v>
      </c>
      <c r="E421" s="39" t="s">
        <v>1366</v>
      </c>
      <c r="F421" s="39" t="s">
        <v>333</v>
      </c>
      <c r="G421" s="39"/>
      <c r="H421" s="39" t="s">
        <v>1367</v>
      </c>
      <c r="I421" s="52">
        <f t="shared" si="8"/>
        <v>0.7</v>
      </c>
      <c r="J421" s="52"/>
      <c r="K421" s="52"/>
      <c r="L421" s="52"/>
      <c r="M421" s="52">
        <v>6.9999999999999993E-2</v>
      </c>
      <c r="N421" s="52">
        <v>6.9999999999999993E-2</v>
      </c>
      <c r="O421" s="52">
        <v>6.9999999999999993E-2</v>
      </c>
      <c r="P421" s="52">
        <v>8.1666666666666651E-2</v>
      </c>
      <c r="Q421" s="52">
        <v>8.1666666666666651E-2</v>
      </c>
      <c r="R421" s="52">
        <v>8.1666666666666651E-2</v>
      </c>
      <c r="S421" s="52">
        <v>8.1666666666666651E-2</v>
      </c>
      <c r="T421" s="52">
        <v>8.1666666666666651E-2</v>
      </c>
      <c r="U421" s="52">
        <v>8.1666666666666651E-2</v>
      </c>
    </row>
    <row r="422" spans="1:21" ht="22" x14ac:dyDescent="0.15">
      <c r="A422" s="39" t="s">
        <v>323</v>
      </c>
      <c r="B422" s="39" t="s">
        <v>324</v>
      </c>
      <c r="C422" s="39" t="s">
        <v>1368</v>
      </c>
      <c r="D422" s="39" t="s">
        <v>336</v>
      </c>
      <c r="E422" s="39" t="s">
        <v>1359</v>
      </c>
      <c r="F422" s="39" t="s">
        <v>306</v>
      </c>
      <c r="G422" s="39"/>
      <c r="H422" s="39" t="s">
        <v>1369</v>
      </c>
      <c r="I422" s="52">
        <f t="shared" si="8"/>
        <v>3.6999999999999997</v>
      </c>
      <c r="J422" s="52"/>
      <c r="K422" s="52"/>
      <c r="L422" s="52"/>
      <c r="M422" s="52">
        <v>0.37</v>
      </c>
      <c r="N422" s="52">
        <v>0.37</v>
      </c>
      <c r="O422" s="52">
        <v>0.37</v>
      </c>
      <c r="P422" s="52">
        <v>0.43166666666666664</v>
      </c>
      <c r="Q422" s="52">
        <v>0.43166666666666664</v>
      </c>
      <c r="R422" s="52">
        <v>0.43166666666666664</v>
      </c>
      <c r="S422" s="52">
        <v>0.43166666666666664</v>
      </c>
      <c r="T422" s="52">
        <v>0.43166666666666664</v>
      </c>
      <c r="U422" s="52">
        <v>0.43166666666666664</v>
      </c>
    </row>
    <row r="423" spans="1:21" ht="11" x14ac:dyDescent="0.15">
      <c r="A423" s="39" t="s">
        <v>323</v>
      </c>
      <c r="B423" s="39" t="s">
        <v>324</v>
      </c>
      <c r="C423" s="39" t="s">
        <v>1370</v>
      </c>
      <c r="D423" s="39" t="s">
        <v>510</v>
      </c>
      <c r="E423" s="39" t="s">
        <v>1366</v>
      </c>
      <c r="F423" s="39" t="s">
        <v>333</v>
      </c>
      <c r="G423" s="39"/>
      <c r="H423" s="39" t="s">
        <v>1371</v>
      </c>
      <c r="I423" s="52">
        <f t="shared" si="8"/>
        <v>0.5</v>
      </c>
      <c r="J423" s="52"/>
      <c r="K423" s="52"/>
      <c r="L423" s="52"/>
      <c r="M423" s="52">
        <v>4.9999999999999996E-2</v>
      </c>
      <c r="N423" s="52">
        <v>4.9999999999999996E-2</v>
      </c>
      <c r="O423" s="52">
        <v>4.9999999999999996E-2</v>
      </c>
      <c r="P423" s="52">
        <v>5.8333333333333327E-2</v>
      </c>
      <c r="Q423" s="52">
        <v>5.8333333333333327E-2</v>
      </c>
      <c r="R423" s="52">
        <v>5.8333333333333327E-2</v>
      </c>
      <c r="S423" s="52">
        <v>5.8333333333333327E-2</v>
      </c>
      <c r="T423" s="52">
        <v>5.8333333333333327E-2</v>
      </c>
      <c r="U423" s="52">
        <v>5.8333333333333327E-2</v>
      </c>
    </row>
    <row r="424" spans="1:21" ht="22" x14ac:dyDescent="0.15">
      <c r="A424" s="39" t="s">
        <v>323</v>
      </c>
      <c r="B424" s="39" t="s">
        <v>324</v>
      </c>
      <c r="C424" s="39" t="s">
        <v>1372</v>
      </c>
      <c r="D424" s="39" t="s">
        <v>336</v>
      </c>
      <c r="E424" s="39" t="s">
        <v>1359</v>
      </c>
      <c r="F424" s="39" t="s">
        <v>306</v>
      </c>
      <c r="G424" s="39"/>
      <c r="H424" s="39" t="s">
        <v>1373</v>
      </c>
      <c r="I424" s="52">
        <f t="shared" si="8"/>
        <v>3.0000000000000004</v>
      </c>
      <c r="J424" s="52"/>
      <c r="K424" s="52"/>
      <c r="L424" s="52"/>
      <c r="M424" s="52">
        <v>0.3</v>
      </c>
      <c r="N424" s="52">
        <v>0.3</v>
      </c>
      <c r="O424" s="52">
        <v>0.3</v>
      </c>
      <c r="P424" s="52">
        <v>0.35</v>
      </c>
      <c r="Q424" s="52">
        <v>0.35</v>
      </c>
      <c r="R424" s="52">
        <v>0.35</v>
      </c>
      <c r="S424" s="52">
        <v>0.35</v>
      </c>
      <c r="T424" s="52">
        <v>0.35</v>
      </c>
      <c r="U424" s="52">
        <v>0.35</v>
      </c>
    </row>
    <row r="425" spans="1:21" ht="22" x14ac:dyDescent="0.15">
      <c r="A425" s="39" t="s">
        <v>323</v>
      </c>
      <c r="B425" s="39" t="s">
        <v>324</v>
      </c>
      <c r="C425" s="39" t="s">
        <v>1374</v>
      </c>
      <c r="D425" s="39" t="s">
        <v>336</v>
      </c>
      <c r="E425" s="39" t="s">
        <v>1359</v>
      </c>
      <c r="F425" s="39" t="s">
        <v>306</v>
      </c>
      <c r="G425" s="39"/>
      <c r="H425" s="39" t="s">
        <v>1375</v>
      </c>
      <c r="I425" s="52">
        <f t="shared" si="8"/>
        <v>0.19999999999999996</v>
      </c>
      <c r="J425" s="52"/>
      <c r="K425" s="52"/>
      <c r="L425" s="52"/>
      <c r="M425" s="52">
        <v>0.02</v>
      </c>
      <c r="N425" s="52">
        <v>0.02</v>
      </c>
      <c r="O425" s="52">
        <v>0.02</v>
      </c>
      <c r="P425" s="52">
        <v>2.3333333333333331E-2</v>
      </c>
      <c r="Q425" s="52">
        <v>2.3333333333333331E-2</v>
      </c>
      <c r="R425" s="52">
        <v>2.3333333333333331E-2</v>
      </c>
      <c r="S425" s="52">
        <v>2.3333333333333331E-2</v>
      </c>
      <c r="T425" s="52">
        <v>2.3333333333333331E-2</v>
      </c>
      <c r="U425" s="52">
        <v>2.3333333333333331E-2</v>
      </c>
    </row>
    <row r="426" spans="1:21" ht="11" x14ac:dyDescent="0.15">
      <c r="A426" s="39" t="s">
        <v>323</v>
      </c>
      <c r="B426" s="39" t="s">
        <v>324</v>
      </c>
      <c r="C426" s="39" t="s">
        <v>1376</v>
      </c>
      <c r="D426" s="39" t="s">
        <v>794</v>
      </c>
      <c r="E426" s="39" t="s">
        <v>1377</v>
      </c>
      <c r="F426" s="39" t="s">
        <v>333</v>
      </c>
      <c r="G426" s="39"/>
      <c r="H426" s="39" t="s">
        <v>1378</v>
      </c>
      <c r="I426" s="52">
        <f t="shared" si="8"/>
        <v>3.0149999999999997</v>
      </c>
      <c r="J426" s="52"/>
      <c r="K426" s="52"/>
      <c r="L426" s="52"/>
      <c r="M426" s="52">
        <v>0.30149999999999999</v>
      </c>
      <c r="N426" s="52">
        <v>0.30149999999999999</v>
      </c>
      <c r="O426" s="52">
        <v>0.30149999999999999</v>
      </c>
      <c r="P426" s="52">
        <v>0.35174999999999995</v>
      </c>
      <c r="Q426" s="52">
        <v>0.35174999999999995</v>
      </c>
      <c r="R426" s="52">
        <v>0.35174999999999995</v>
      </c>
      <c r="S426" s="52">
        <v>0.35174999999999995</v>
      </c>
      <c r="T426" s="52">
        <v>0.35174999999999995</v>
      </c>
      <c r="U426" s="52">
        <v>0.35174999999999995</v>
      </c>
    </row>
    <row r="427" spans="1:21" ht="11" x14ac:dyDescent="0.15">
      <c r="A427" s="39" t="s">
        <v>323</v>
      </c>
      <c r="B427" s="39" t="s">
        <v>324</v>
      </c>
      <c r="C427" s="39" t="s">
        <v>1379</v>
      </c>
      <c r="D427" s="39" t="s">
        <v>336</v>
      </c>
      <c r="E427" s="39" t="s">
        <v>362</v>
      </c>
      <c r="F427" s="39" t="s">
        <v>306</v>
      </c>
      <c r="G427" s="39"/>
      <c r="H427" s="39"/>
      <c r="I427" s="52">
        <f t="shared" si="8"/>
        <v>1</v>
      </c>
      <c r="J427" s="52"/>
      <c r="K427" s="52"/>
      <c r="L427" s="52"/>
      <c r="M427" s="52">
        <v>9.9999999999999992E-2</v>
      </c>
      <c r="N427" s="52">
        <v>9.9999999999999992E-2</v>
      </c>
      <c r="O427" s="52">
        <v>9.9999999999999992E-2</v>
      </c>
      <c r="P427" s="52">
        <v>0.11666666666666665</v>
      </c>
      <c r="Q427" s="52">
        <v>0.11666666666666665</v>
      </c>
      <c r="R427" s="52">
        <v>0.11666666666666665</v>
      </c>
      <c r="S427" s="52">
        <v>0.11666666666666665</v>
      </c>
      <c r="T427" s="52">
        <v>0.11666666666666665</v>
      </c>
      <c r="U427" s="52">
        <v>0.11666666666666665</v>
      </c>
    </row>
    <row r="428" spans="1:21" ht="11" x14ac:dyDescent="0.15">
      <c r="A428" s="39" t="s">
        <v>323</v>
      </c>
      <c r="B428" s="39" t="s">
        <v>324</v>
      </c>
      <c r="C428" s="39" t="s">
        <v>1380</v>
      </c>
      <c r="D428" s="39" t="s">
        <v>794</v>
      </c>
      <c r="E428" s="39" t="s">
        <v>1381</v>
      </c>
      <c r="F428" s="39" t="s">
        <v>333</v>
      </c>
      <c r="G428" s="39"/>
      <c r="H428" s="39"/>
      <c r="I428" s="52">
        <f t="shared" si="8"/>
        <v>3.399999999999999</v>
      </c>
      <c r="J428" s="52"/>
      <c r="K428" s="52"/>
      <c r="L428" s="52"/>
      <c r="M428" s="52">
        <v>0.33999999999999997</v>
      </c>
      <c r="N428" s="52">
        <v>0.33999999999999997</v>
      </c>
      <c r="O428" s="52">
        <v>0.33999999999999997</v>
      </c>
      <c r="P428" s="52">
        <v>0.39666666666666661</v>
      </c>
      <c r="Q428" s="52">
        <v>0.39666666666666661</v>
      </c>
      <c r="R428" s="52">
        <v>0.39666666666666661</v>
      </c>
      <c r="S428" s="52">
        <v>0.39666666666666661</v>
      </c>
      <c r="T428" s="52">
        <v>0.39666666666666661</v>
      </c>
      <c r="U428" s="52">
        <v>0.39666666666666661</v>
      </c>
    </row>
    <row r="429" spans="1:21" ht="11" x14ac:dyDescent="0.15">
      <c r="A429" s="39" t="s">
        <v>323</v>
      </c>
      <c r="B429" s="39" t="s">
        <v>324</v>
      </c>
      <c r="C429" s="39" t="s">
        <v>1382</v>
      </c>
      <c r="D429" s="39" t="s">
        <v>794</v>
      </c>
      <c r="E429" s="39" t="s">
        <v>1337</v>
      </c>
      <c r="F429" s="39" t="s">
        <v>333</v>
      </c>
      <c r="G429" s="39"/>
      <c r="H429" s="39"/>
      <c r="I429" s="52">
        <f t="shared" si="8"/>
        <v>3.7570000000000001</v>
      </c>
      <c r="J429" s="52"/>
      <c r="K429" s="52"/>
      <c r="L429" s="52"/>
      <c r="M429" s="52">
        <v>0.37569999999999998</v>
      </c>
      <c r="N429" s="52">
        <v>0.37569999999999998</v>
      </c>
      <c r="O429" s="52">
        <v>0.37569999999999998</v>
      </c>
      <c r="P429" s="52">
        <v>0.43831666666666663</v>
      </c>
      <c r="Q429" s="52">
        <v>0.43831666666666663</v>
      </c>
      <c r="R429" s="52">
        <v>0.43831666666666663</v>
      </c>
      <c r="S429" s="52">
        <v>0.43831666666666663</v>
      </c>
      <c r="T429" s="52">
        <v>0.43831666666666663</v>
      </c>
      <c r="U429" s="52">
        <v>0.43831666666666663</v>
      </c>
    </row>
    <row r="430" spans="1:21" ht="11" x14ac:dyDescent="0.15">
      <c r="A430" s="39" t="s">
        <v>323</v>
      </c>
      <c r="B430" s="39" t="s">
        <v>324</v>
      </c>
      <c r="C430" s="39" t="s">
        <v>1383</v>
      </c>
      <c r="D430" s="39" t="s">
        <v>409</v>
      </c>
      <c r="E430" s="39" t="s">
        <v>1015</v>
      </c>
      <c r="F430" s="39" t="s">
        <v>333</v>
      </c>
      <c r="G430" s="39"/>
      <c r="H430" s="39"/>
      <c r="I430" s="52">
        <f t="shared" si="8"/>
        <v>4.9999999999999982</v>
      </c>
      <c r="J430" s="52"/>
      <c r="K430" s="52"/>
      <c r="L430" s="52"/>
      <c r="M430" s="52">
        <v>0.49999999999999994</v>
      </c>
      <c r="N430" s="52">
        <v>0.49999999999999994</v>
      </c>
      <c r="O430" s="52">
        <v>0.49999999999999994</v>
      </c>
      <c r="P430" s="52">
        <v>0.58333333333333326</v>
      </c>
      <c r="Q430" s="52">
        <v>0.58333333333333326</v>
      </c>
      <c r="R430" s="52">
        <v>0.58333333333333326</v>
      </c>
      <c r="S430" s="52">
        <v>0.58333333333333326</v>
      </c>
      <c r="T430" s="52">
        <v>0.58333333333333326</v>
      </c>
      <c r="U430" s="52">
        <v>0.58333333333333326</v>
      </c>
    </row>
    <row r="431" spans="1:21" ht="11" x14ac:dyDescent="0.15">
      <c r="A431" s="39" t="s">
        <v>323</v>
      </c>
      <c r="B431" s="39" t="s">
        <v>324</v>
      </c>
      <c r="C431" s="39" t="s">
        <v>1384</v>
      </c>
      <c r="D431" s="39" t="s">
        <v>346</v>
      </c>
      <c r="E431" s="39" t="s">
        <v>346</v>
      </c>
      <c r="F431" s="39" t="s">
        <v>333</v>
      </c>
      <c r="G431" s="39"/>
      <c r="H431" s="39" t="s">
        <v>1385</v>
      </c>
      <c r="I431" s="52">
        <f t="shared" si="8"/>
        <v>2.6999999999999997</v>
      </c>
      <c r="J431" s="52"/>
      <c r="K431" s="52"/>
      <c r="L431" s="52"/>
      <c r="M431" s="52">
        <v>0.27</v>
      </c>
      <c r="N431" s="52">
        <v>0.27</v>
      </c>
      <c r="O431" s="52">
        <v>0.27</v>
      </c>
      <c r="P431" s="52">
        <v>0.315</v>
      </c>
      <c r="Q431" s="52">
        <v>0.315</v>
      </c>
      <c r="R431" s="52">
        <v>0.315</v>
      </c>
      <c r="S431" s="52">
        <v>0.315</v>
      </c>
      <c r="T431" s="52">
        <v>0.315</v>
      </c>
      <c r="U431" s="52">
        <v>0.315</v>
      </c>
    </row>
    <row r="432" spans="1:21" ht="22" x14ac:dyDescent="0.15">
      <c r="A432" s="39" t="s">
        <v>323</v>
      </c>
      <c r="B432" s="39" t="s">
        <v>324</v>
      </c>
      <c r="C432" s="39" t="s">
        <v>1386</v>
      </c>
      <c r="D432" s="39" t="s">
        <v>346</v>
      </c>
      <c r="E432" s="39" t="s">
        <v>346</v>
      </c>
      <c r="F432" s="39" t="s">
        <v>333</v>
      </c>
      <c r="G432" s="39"/>
      <c r="H432" s="39" t="s">
        <v>1387</v>
      </c>
      <c r="I432" s="52">
        <f t="shared" si="8"/>
        <v>2.9</v>
      </c>
      <c r="J432" s="52"/>
      <c r="K432" s="52"/>
      <c r="L432" s="52"/>
      <c r="M432" s="52">
        <v>0.28999999999999998</v>
      </c>
      <c r="N432" s="52">
        <v>0.28999999999999998</v>
      </c>
      <c r="O432" s="52">
        <v>0.28999999999999998</v>
      </c>
      <c r="P432" s="52">
        <v>0.33833333333333326</v>
      </c>
      <c r="Q432" s="52">
        <v>0.33833333333333326</v>
      </c>
      <c r="R432" s="52">
        <v>0.33833333333333326</v>
      </c>
      <c r="S432" s="52">
        <v>0.33833333333333326</v>
      </c>
      <c r="T432" s="52">
        <v>0.33833333333333326</v>
      </c>
      <c r="U432" s="52">
        <v>0.33833333333333326</v>
      </c>
    </row>
    <row r="433" spans="1:21" ht="22" x14ac:dyDescent="0.15">
      <c r="A433" s="39" t="s">
        <v>323</v>
      </c>
      <c r="B433" s="39" t="s">
        <v>324</v>
      </c>
      <c r="C433" s="39" t="s">
        <v>1388</v>
      </c>
      <c r="D433" s="39" t="s">
        <v>346</v>
      </c>
      <c r="E433" s="39" t="s">
        <v>346</v>
      </c>
      <c r="F433" s="39" t="s">
        <v>333</v>
      </c>
      <c r="G433" s="39"/>
      <c r="H433" s="39" t="s">
        <v>1389</v>
      </c>
      <c r="I433" s="52">
        <f t="shared" si="8"/>
        <v>2</v>
      </c>
      <c r="J433" s="52"/>
      <c r="K433" s="52"/>
      <c r="L433" s="52"/>
      <c r="M433" s="52">
        <v>0.19999999999999998</v>
      </c>
      <c r="N433" s="52">
        <v>0.19999999999999998</v>
      </c>
      <c r="O433" s="52">
        <v>0.19999999999999998</v>
      </c>
      <c r="P433" s="52">
        <v>0.23333333333333331</v>
      </c>
      <c r="Q433" s="52">
        <v>0.23333333333333331</v>
      </c>
      <c r="R433" s="52">
        <v>0.23333333333333331</v>
      </c>
      <c r="S433" s="52">
        <v>0.23333333333333331</v>
      </c>
      <c r="T433" s="52">
        <v>0.23333333333333331</v>
      </c>
      <c r="U433" s="52">
        <v>0.23333333333333331</v>
      </c>
    </row>
    <row r="434" spans="1:21" ht="11" x14ac:dyDescent="0.15">
      <c r="A434" s="39" t="s">
        <v>323</v>
      </c>
      <c r="B434" s="39" t="s">
        <v>324</v>
      </c>
      <c r="C434" s="39" t="s">
        <v>1390</v>
      </c>
      <c r="D434" s="39" t="s">
        <v>346</v>
      </c>
      <c r="E434" s="39" t="s">
        <v>1391</v>
      </c>
      <c r="F434" s="39" t="s">
        <v>306</v>
      </c>
      <c r="G434" s="39"/>
      <c r="H434" s="39" t="s">
        <v>1392</v>
      </c>
      <c r="I434" s="52">
        <f t="shared" si="8"/>
        <v>2</v>
      </c>
      <c r="J434" s="52"/>
      <c r="K434" s="52"/>
      <c r="L434" s="52"/>
      <c r="M434" s="52">
        <v>0.19999999999999998</v>
      </c>
      <c r="N434" s="52">
        <v>0.19999999999999998</v>
      </c>
      <c r="O434" s="52">
        <v>0.19999999999999998</v>
      </c>
      <c r="P434" s="52">
        <v>0.23333333333333331</v>
      </c>
      <c r="Q434" s="52">
        <v>0.23333333333333331</v>
      </c>
      <c r="R434" s="52">
        <v>0.23333333333333331</v>
      </c>
      <c r="S434" s="52">
        <v>0.23333333333333331</v>
      </c>
      <c r="T434" s="52">
        <v>0.23333333333333331</v>
      </c>
      <c r="U434" s="52">
        <v>0.23333333333333331</v>
      </c>
    </row>
    <row r="435" spans="1:21" ht="11" x14ac:dyDescent="0.15">
      <c r="A435" s="39" t="s">
        <v>323</v>
      </c>
      <c r="B435" s="39" t="s">
        <v>324</v>
      </c>
      <c r="C435" s="39" t="s">
        <v>1393</v>
      </c>
      <c r="D435" s="39" t="s">
        <v>346</v>
      </c>
      <c r="E435" s="39" t="s">
        <v>1391</v>
      </c>
      <c r="F435" s="39" t="s">
        <v>306</v>
      </c>
      <c r="G435" s="39"/>
      <c r="H435" s="39" t="s">
        <v>1394</v>
      </c>
      <c r="I435" s="52">
        <f t="shared" si="8"/>
        <v>2</v>
      </c>
      <c r="J435" s="52"/>
      <c r="K435" s="52"/>
      <c r="L435" s="52"/>
      <c r="M435" s="52">
        <v>0.19999999999999998</v>
      </c>
      <c r="N435" s="52">
        <v>0.19999999999999998</v>
      </c>
      <c r="O435" s="52">
        <v>0.19999999999999998</v>
      </c>
      <c r="P435" s="52">
        <v>0.23333333333333331</v>
      </c>
      <c r="Q435" s="52">
        <v>0.23333333333333331</v>
      </c>
      <c r="R435" s="52">
        <v>0.23333333333333331</v>
      </c>
      <c r="S435" s="52">
        <v>0.23333333333333331</v>
      </c>
      <c r="T435" s="52">
        <v>0.23333333333333331</v>
      </c>
      <c r="U435" s="52">
        <v>0.23333333333333331</v>
      </c>
    </row>
    <row r="436" spans="1:21" ht="11" x14ac:dyDescent="0.15">
      <c r="A436" s="39" t="s">
        <v>323</v>
      </c>
      <c r="B436" s="39" t="s">
        <v>324</v>
      </c>
      <c r="C436" s="39" t="s">
        <v>1395</v>
      </c>
      <c r="D436" s="39" t="s">
        <v>346</v>
      </c>
      <c r="E436" s="39" t="s">
        <v>1391</v>
      </c>
      <c r="F436" s="39" t="s">
        <v>306</v>
      </c>
      <c r="G436" s="39"/>
      <c r="H436" s="39" t="s">
        <v>1396</v>
      </c>
      <c r="I436" s="52">
        <f t="shared" si="8"/>
        <v>2</v>
      </c>
      <c r="J436" s="52"/>
      <c r="K436" s="52"/>
      <c r="L436" s="52"/>
      <c r="M436" s="52">
        <v>0.19999999999999998</v>
      </c>
      <c r="N436" s="52">
        <v>0.19999999999999998</v>
      </c>
      <c r="O436" s="52">
        <v>0.19999999999999998</v>
      </c>
      <c r="P436" s="52">
        <v>0.23333333333333331</v>
      </c>
      <c r="Q436" s="52">
        <v>0.23333333333333331</v>
      </c>
      <c r="R436" s="52">
        <v>0.23333333333333331</v>
      </c>
      <c r="S436" s="52">
        <v>0.23333333333333331</v>
      </c>
      <c r="T436" s="52">
        <v>0.23333333333333331</v>
      </c>
      <c r="U436" s="52">
        <v>0.23333333333333331</v>
      </c>
    </row>
    <row r="437" spans="1:21" ht="11" x14ac:dyDescent="0.15">
      <c r="A437" s="39" t="s">
        <v>323</v>
      </c>
      <c r="B437" s="39" t="s">
        <v>324</v>
      </c>
      <c r="C437" s="39" t="s">
        <v>1397</v>
      </c>
      <c r="D437" s="39" t="s">
        <v>346</v>
      </c>
      <c r="E437" s="39" t="s">
        <v>1391</v>
      </c>
      <c r="F437" s="39" t="s">
        <v>306</v>
      </c>
      <c r="G437" s="39"/>
      <c r="H437" s="39" t="s">
        <v>1398</v>
      </c>
      <c r="I437" s="52">
        <f t="shared" si="8"/>
        <v>3.0000000000000004</v>
      </c>
      <c r="J437" s="52"/>
      <c r="K437" s="52"/>
      <c r="L437" s="52"/>
      <c r="M437" s="52">
        <v>0.3</v>
      </c>
      <c r="N437" s="52">
        <v>0.3</v>
      </c>
      <c r="O437" s="52">
        <v>0.3</v>
      </c>
      <c r="P437" s="52">
        <v>0.35</v>
      </c>
      <c r="Q437" s="52">
        <v>0.35</v>
      </c>
      <c r="R437" s="52">
        <v>0.35</v>
      </c>
      <c r="S437" s="52">
        <v>0.35</v>
      </c>
      <c r="T437" s="52">
        <v>0.35</v>
      </c>
      <c r="U437" s="52">
        <v>0.35</v>
      </c>
    </row>
    <row r="438" spans="1:21" ht="11" x14ac:dyDescent="0.15">
      <c r="A438" s="39" t="s">
        <v>323</v>
      </c>
      <c r="B438" s="39" t="s">
        <v>324</v>
      </c>
      <c r="C438" s="39" t="s">
        <v>1399</v>
      </c>
      <c r="D438" s="39" t="s">
        <v>346</v>
      </c>
      <c r="E438" s="39" t="s">
        <v>1391</v>
      </c>
      <c r="F438" s="39" t="s">
        <v>306</v>
      </c>
      <c r="G438" s="39"/>
      <c r="H438" s="39" t="s">
        <v>1400</v>
      </c>
      <c r="I438" s="52">
        <f t="shared" si="8"/>
        <v>2</v>
      </c>
      <c r="J438" s="52"/>
      <c r="K438" s="52"/>
      <c r="L438" s="52"/>
      <c r="M438" s="52">
        <v>0.19999999999999998</v>
      </c>
      <c r="N438" s="52">
        <v>0.19999999999999998</v>
      </c>
      <c r="O438" s="52">
        <v>0.19999999999999998</v>
      </c>
      <c r="P438" s="52">
        <v>0.23333333333333331</v>
      </c>
      <c r="Q438" s="52">
        <v>0.23333333333333331</v>
      </c>
      <c r="R438" s="52">
        <v>0.23333333333333331</v>
      </c>
      <c r="S438" s="52">
        <v>0.23333333333333331</v>
      </c>
      <c r="T438" s="52">
        <v>0.23333333333333331</v>
      </c>
      <c r="U438" s="52">
        <v>0.23333333333333331</v>
      </c>
    </row>
    <row r="439" spans="1:21" ht="11" x14ac:dyDescent="0.15">
      <c r="A439" s="39" t="s">
        <v>323</v>
      </c>
      <c r="B439" s="39" t="s">
        <v>324</v>
      </c>
      <c r="C439" s="39" t="s">
        <v>1401</v>
      </c>
      <c r="D439" s="39" t="s">
        <v>346</v>
      </c>
      <c r="E439" s="39" t="s">
        <v>1391</v>
      </c>
      <c r="F439" s="39" t="s">
        <v>306</v>
      </c>
      <c r="G439" s="39"/>
      <c r="H439" s="39" t="s">
        <v>1402</v>
      </c>
      <c r="I439" s="52">
        <f t="shared" si="8"/>
        <v>3.0000000000000004</v>
      </c>
      <c r="J439" s="52"/>
      <c r="K439" s="52"/>
      <c r="L439" s="52"/>
      <c r="M439" s="52">
        <v>0.3</v>
      </c>
      <c r="N439" s="52">
        <v>0.3</v>
      </c>
      <c r="O439" s="52">
        <v>0.3</v>
      </c>
      <c r="P439" s="52">
        <v>0.35</v>
      </c>
      <c r="Q439" s="52">
        <v>0.35</v>
      </c>
      <c r="R439" s="52">
        <v>0.35</v>
      </c>
      <c r="S439" s="52">
        <v>0.35</v>
      </c>
      <c r="T439" s="52">
        <v>0.35</v>
      </c>
      <c r="U439" s="52">
        <v>0.35</v>
      </c>
    </row>
    <row r="440" spans="1:21" ht="11" x14ac:dyDescent="0.15">
      <c r="A440" s="39" t="s">
        <v>323</v>
      </c>
      <c r="B440" s="39" t="s">
        <v>324</v>
      </c>
      <c r="C440" s="39" t="s">
        <v>1403</v>
      </c>
      <c r="D440" s="39" t="s">
        <v>346</v>
      </c>
      <c r="E440" s="39" t="s">
        <v>1391</v>
      </c>
      <c r="F440" s="39" t="s">
        <v>306</v>
      </c>
      <c r="G440" s="39"/>
      <c r="H440" s="39" t="s">
        <v>1404</v>
      </c>
      <c r="I440" s="52">
        <f t="shared" si="8"/>
        <v>3.0000000000000004</v>
      </c>
      <c r="J440" s="52"/>
      <c r="K440" s="52"/>
      <c r="L440" s="52"/>
      <c r="M440" s="52">
        <v>0.3</v>
      </c>
      <c r="N440" s="52">
        <v>0.3</v>
      </c>
      <c r="O440" s="52">
        <v>0.3</v>
      </c>
      <c r="P440" s="52">
        <v>0.35</v>
      </c>
      <c r="Q440" s="52">
        <v>0.35</v>
      </c>
      <c r="R440" s="52">
        <v>0.35</v>
      </c>
      <c r="S440" s="52">
        <v>0.35</v>
      </c>
      <c r="T440" s="52">
        <v>0.35</v>
      </c>
      <c r="U440" s="52">
        <v>0.35</v>
      </c>
    </row>
    <row r="441" spans="1:21" ht="11" x14ac:dyDescent="0.15">
      <c r="A441" s="39" t="s">
        <v>323</v>
      </c>
      <c r="B441" s="39" t="s">
        <v>324</v>
      </c>
      <c r="C441" s="39" t="s">
        <v>1405</v>
      </c>
      <c r="D441" s="39" t="s">
        <v>346</v>
      </c>
      <c r="E441" s="39" t="s">
        <v>536</v>
      </c>
      <c r="F441" s="39" t="s">
        <v>333</v>
      </c>
      <c r="G441" s="39"/>
      <c r="H441" s="39" t="s">
        <v>1406</v>
      </c>
      <c r="I441" s="52">
        <f t="shared" si="8"/>
        <v>2.1000000000000005</v>
      </c>
      <c r="J441" s="52"/>
      <c r="K441" s="52"/>
      <c r="L441" s="52"/>
      <c r="M441" s="52">
        <v>0.21</v>
      </c>
      <c r="N441" s="52">
        <v>0.21</v>
      </c>
      <c r="O441" s="52">
        <v>0.21</v>
      </c>
      <c r="P441" s="52">
        <v>0.245</v>
      </c>
      <c r="Q441" s="52">
        <v>0.245</v>
      </c>
      <c r="R441" s="52">
        <v>0.245</v>
      </c>
      <c r="S441" s="52">
        <v>0.245</v>
      </c>
      <c r="T441" s="52">
        <v>0.245</v>
      </c>
      <c r="U441" s="52">
        <v>0.245</v>
      </c>
    </row>
    <row r="442" spans="1:21" ht="22" x14ac:dyDescent="0.15">
      <c r="A442" s="39" t="s">
        <v>323</v>
      </c>
      <c r="B442" s="39" t="s">
        <v>324</v>
      </c>
      <c r="C442" s="39" t="s">
        <v>1407</v>
      </c>
      <c r="D442" s="39" t="s">
        <v>346</v>
      </c>
      <c r="E442" s="39" t="s">
        <v>1408</v>
      </c>
      <c r="F442" s="39" t="s">
        <v>306</v>
      </c>
      <c r="G442" s="39"/>
      <c r="H442" s="39" t="s">
        <v>1409</v>
      </c>
      <c r="I442" s="52">
        <f t="shared" si="8"/>
        <v>2</v>
      </c>
      <c r="J442" s="52"/>
      <c r="K442" s="52"/>
      <c r="L442" s="52"/>
      <c r="M442" s="52">
        <v>0.19999999999999998</v>
      </c>
      <c r="N442" s="52">
        <v>0.19999999999999998</v>
      </c>
      <c r="O442" s="52">
        <v>0.19999999999999998</v>
      </c>
      <c r="P442" s="52">
        <v>0.23333333333333331</v>
      </c>
      <c r="Q442" s="52">
        <v>0.23333333333333331</v>
      </c>
      <c r="R442" s="52">
        <v>0.23333333333333331</v>
      </c>
      <c r="S442" s="52">
        <v>0.23333333333333331</v>
      </c>
      <c r="T442" s="52">
        <v>0.23333333333333331</v>
      </c>
      <c r="U442" s="52">
        <v>0.23333333333333331</v>
      </c>
    </row>
    <row r="443" spans="1:21" ht="44" x14ac:dyDescent="0.15">
      <c r="A443" s="39" t="s">
        <v>323</v>
      </c>
      <c r="B443" s="39" t="s">
        <v>324</v>
      </c>
      <c r="C443" s="39" t="s">
        <v>1410</v>
      </c>
      <c r="D443" s="39" t="s">
        <v>346</v>
      </c>
      <c r="E443" s="39" t="s">
        <v>1408</v>
      </c>
      <c r="F443" s="39" t="s">
        <v>306</v>
      </c>
      <c r="G443" s="39"/>
      <c r="H443" s="39" t="s">
        <v>1411</v>
      </c>
      <c r="I443" s="52">
        <f t="shared" si="8"/>
        <v>2.8</v>
      </c>
      <c r="J443" s="52"/>
      <c r="K443" s="52"/>
      <c r="L443" s="52"/>
      <c r="M443" s="52">
        <v>0.27999999999999997</v>
      </c>
      <c r="N443" s="52">
        <v>0.27999999999999997</v>
      </c>
      <c r="O443" s="52">
        <v>0.27999999999999997</v>
      </c>
      <c r="P443" s="52">
        <v>0.32666666666666661</v>
      </c>
      <c r="Q443" s="52">
        <v>0.32666666666666661</v>
      </c>
      <c r="R443" s="52">
        <v>0.32666666666666661</v>
      </c>
      <c r="S443" s="52">
        <v>0.32666666666666661</v>
      </c>
      <c r="T443" s="52">
        <v>0.32666666666666661</v>
      </c>
      <c r="U443" s="52">
        <v>0.32666666666666661</v>
      </c>
    </row>
    <row r="444" spans="1:21" ht="22" x14ac:dyDescent="0.15">
      <c r="A444" s="39" t="s">
        <v>323</v>
      </c>
      <c r="B444" s="39" t="s">
        <v>324</v>
      </c>
      <c r="C444" s="39" t="s">
        <v>1412</v>
      </c>
      <c r="D444" s="39" t="s">
        <v>346</v>
      </c>
      <c r="E444" s="39" t="s">
        <v>1408</v>
      </c>
      <c r="F444" s="39" t="s">
        <v>306</v>
      </c>
      <c r="G444" s="39"/>
      <c r="H444" s="39" t="s">
        <v>1413</v>
      </c>
      <c r="I444" s="52">
        <f t="shared" si="8"/>
        <v>3.0000000000000004</v>
      </c>
      <c r="J444" s="52"/>
      <c r="K444" s="52"/>
      <c r="L444" s="52"/>
      <c r="M444" s="52">
        <v>0.3</v>
      </c>
      <c r="N444" s="52">
        <v>0.3</v>
      </c>
      <c r="O444" s="52">
        <v>0.3</v>
      </c>
      <c r="P444" s="52">
        <v>0.35</v>
      </c>
      <c r="Q444" s="52">
        <v>0.35</v>
      </c>
      <c r="R444" s="52">
        <v>0.35</v>
      </c>
      <c r="S444" s="52">
        <v>0.35</v>
      </c>
      <c r="T444" s="52">
        <v>0.35</v>
      </c>
      <c r="U444" s="52">
        <v>0.35</v>
      </c>
    </row>
    <row r="445" spans="1:21" ht="33" x14ac:dyDescent="0.15">
      <c r="A445" s="39" t="s">
        <v>323</v>
      </c>
      <c r="B445" s="39" t="s">
        <v>324</v>
      </c>
      <c r="C445" s="39" t="s">
        <v>1414</v>
      </c>
      <c r="D445" s="39" t="s">
        <v>346</v>
      </c>
      <c r="E445" s="39" t="s">
        <v>1408</v>
      </c>
      <c r="F445" s="39" t="s">
        <v>306</v>
      </c>
      <c r="G445" s="39"/>
      <c r="H445" s="39" t="s">
        <v>1415</v>
      </c>
      <c r="I445" s="52">
        <f t="shared" si="8"/>
        <v>3.0000000000000004</v>
      </c>
      <c r="J445" s="52"/>
      <c r="K445" s="52"/>
      <c r="L445" s="52"/>
      <c r="M445" s="52">
        <v>0.3</v>
      </c>
      <c r="N445" s="52">
        <v>0.3</v>
      </c>
      <c r="O445" s="52">
        <v>0.3</v>
      </c>
      <c r="P445" s="52">
        <v>0.35</v>
      </c>
      <c r="Q445" s="52">
        <v>0.35</v>
      </c>
      <c r="R445" s="52">
        <v>0.35</v>
      </c>
      <c r="S445" s="52">
        <v>0.35</v>
      </c>
      <c r="T445" s="52">
        <v>0.35</v>
      </c>
      <c r="U445" s="52">
        <v>0.35</v>
      </c>
    </row>
    <row r="446" spans="1:21" ht="11" x14ac:dyDescent="0.15">
      <c r="A446" s="39" t="s">
        <v>323</v>
      </c>
      <c r="B446" s="39" t="s">
        <v>324</v>
      </c>
      <c r="C446" s="39" t="s">
        <v>1416</v>
      </c>
      <c r="D446" s="39" t="s">
        <v>346</v>
      </c>
      <c r="E446" s="39" t="s">
        <v>1408</v>
      </c>
      <c r="F446" s="39" t="s">
        <v>306</v>
      </c>
      <c r="G446" s="39"/>
      <c r="H446" s="39" t="s">
        <v>1417</v>
      </c>
      <c r="I446" s="52">
        <f t="shared" si="8"/>
        <v>2</v>
      </c>
      <c r="J446" s="52"/>
      <c r="K446" s="52"/>
      <c r="L446" s="52"/>
      <c r="M446" s="52">
        <v>0.19999999999999998</v>
      </c>
      <c r="N446" s="52">
        <v>0.19999999999999998</v>
      </c>
      <c r="O446" s="52">
        <v>0.19999999999999998</v>
      </c>
      <c r="P446" s="52">
        <v>0.23333333333333331</v>
      </c>
      <c r="Q446" s="52">
        <v>0.23333333333333331</v>
      </c>
      <c r="R446" s="52">
        <v>0.23333333333333331</v>
      </c>
      <c r="S446" s="52">
        <v>0.23333333333333331</v>
      </c>
      <c r="T446" s="52">
        <v>0.23333333333333331</v>
      </c>
      <c r="U446" s="52">
        <v>0.23333333333333331</v>
      </c>
    </row>
    <row r="447" spans="1:21" ht="11" x14ac:dyDescent="0.15">
      <c r="A447" s="39" t="s">
        <v>323</v>
      </c>
      <c r="B447" s="39" t="s">
        <v>324</v>
      </c>
      <c r="C447" s="39" t="s">
        <v>1418</v>
      </c>
      <c r="D447" s="39" t="s">
        <v>346</v>
      </c>
      <c r="E447" s="39" t="s">
        <v>1408</v>
      </c>
      <c r="F447" s="39" t="s">
        <v>306</v>
      </c>
      <c r="G447" s="39"/>
      <c r="H447" s="39" t="s">
        <v>1419</v>
      </c>
      <c r="I447" s="52">
        <f t="shared" si="8"/>
        <v>3.0000000000000004</v>
      </c>
      <c r="J447" s="52"/>
      <c r="K447" s="52"/>
      <c r="L447" s="52"/>
      <c r="M447" s="52">
        <v>0.3</v>
      </c>
      <c r="N447" s="52">
        <v>0.3</v>
      </c>
      <c r="O447" s="52">
        <v>0.3</v>
      </c>
      <c r="P447" s="52">
        <v>0.35</v>
      </c>
      <c r="Q447" s="52">
        <v>0.35</v>
      </c>
      <c r="R447" s="52">
        <v>0.35</v>
      </c>
      <c r="S447" s="52">
        <v>0.35</v>
      </c>
      <c r="T447" s="52">
        <v>0.35</v>
      </c>
      <c r="U447" s="52">
        <v>0.35</v>
      </c>
    </row>
    <row r="448" spans="1:21" ht="11" x14ac:dyDescent="0.15">
      <c r="A448" s="39" t="s">
        <v>323</v>
      </c>
      <c r="B448" s="39" t="s">
        <v>324</v>
      </c>
      <c r="C448" s="39" t="s">
        <v>1420</v>
      </c>
      <c r="D448" s="39" t="s">
        <v>346</v>
      </c>
      <c r="E448" s="39" t="s">
        <v>1408</v>
      </c>
      <c r="F448" s="39" t="s">
        <v>306</v>
      </c>
      <c r="G448" s="39"/>
      <c r="H448" s="39" t="s">
        <v>1421</v>
      </c>
      <c r="I448" s="52">
        <f t="shared" si="8"/>
        <v>3.0000000000000004</v>
      </c>
      <c r="J448" s="52"/>
      <c r="K448" s="52"/>
      <c r="L448" s="52"/>
      <c r="M448" s="52">
        <v>0.3</v>
      </c>
      <c r="N448" s="52">
        <v>0.3</v>
      </c>
      <c r="O448" s="52">
        <v>0.3</v>
      </c>
      <c r="P448" s="52">
        <v>0.35</v>
      </c>
      <c r="Q448" s="52">
        <v>0.35</v>
      </c>
      <c r="R448" s="52">
        <v>0.35</v>
      </c>
      <c r="S448" s="52">
        <v>0.35</v>
      </c>
      <c r="T448" s="52">
        <v>0.35</v>
      </c>
      <c r="U448" s="52">
        <v>0.35</v>
      </c>
    </row>
    <row r="449" spans="1:21" ht="22" x14ac:dyDescent="0.15">
      <c r="A449" s="39" t="s">
        <v>323</v>
      </c>
      <c r="B449" s="39" t="s">
        <v>324</v>
      </c>
      <c r="C449" s="39" t="s">
        <v>1422</v>
      </c>
      <c r="D449" s="39" t="s">
        <v>346</v>
      </c>
      <c r="E449" s="39" t="s">
        <v>1423</v>
      </c>
      <c r="F449" s="39" t="s">
        <v>333</v>
      </c>
      <c r="G449" s="39"/>
      <c r="H449" s="39" t="s">
        <v>1424</v>
      </c>
      <c r="I449" s="52">
        <f t="shared" si="8"/>
        <v>2.6999999999999997</v>
      </c>
      <c r="J449" s="52"/>
      <c r="K449" s="52"/>
      <c r="L449" s="52"/>
      <c r="M449" s="52">
        <v>0.27</v>
      </c>
      <c r="N449" s="52">
        <v>0.27</v>
      </c>
      <c r="O449" s="52">
        <v>0.27</v>
      </c>
      <c r="P449" s="52">
        <v>0.315</v>
      </c>
      <c r="Q449" s="52">
        <v>0.315</v>
      </c>
      <c r="R449" s="52">
        <v>0.315</v>
      </c>
      <c r="S449" s="52">
        <v>0.315</v>
      </c>
      <c r="T449" s="52">
        <v>0.315</v>
      </c>
      <c r="U449" s="52">
        <v>0.315</v>
      </c>
    </row>
    <row r="450" spans="1:21" ht="11" x14ac:dyDescent="0.15">
      <c r="A450" s="39" t="s">
        <v>323</v>
      </c>
      <c r="B450" s="39" t="s">
        <v>324</v>
      </c>
      <c r="C450" s="39" t="s">
        <v>1425</v>
      </c>
      <c r="D450" s="39" t="s">
        <v>346</v>
      </c>
      <c r="E450" s="39" t="s">
        <v>347</v>
      </c>
      <c r="F450" s="39" t="s">
        <v>306</v>
      </c>
      <c r="G450" s="39"/>
      <c r="H450" s="39" t="s">
        <v>1426</v>
      </c>
      <c r="I450" s="52">
        <f t="shared" si="8"/>
        <v>2.1000000000000005</v>
      </c>
      <c r="J450" s="52"/>
      <c r="K450" s="52"/>
      <c r="L450" s="52"/>
      <c r="M450" s="52">
        <v>0.21</v>
      </c>
      <c r="N450" s="52">
        <v>0.21</v>
      </c>
      <c r="O450" s="52">
        <v>0.21</v>
      </c>
      <c r="P450" s="52">
        <v>0.245</v>
      </c>
      <c r="Q450" s="52">
        <v>0.245</v>
      </c>
      <c r="R450" s="52">
        <v>0.245</v>
      </c>
      <c r="S450" s="52">
        <v>0.245</v>
      </c>
      <c r="T450" s="52">
        <v>0.245</v>
      </c>
      <c r="U450" s="52">
        <v>0.245</v>
      </c>
    </row>
    <row r="451" spans="1:21" ht="11" x14ac:dyDescent="0.15">
      <c r="A451" s="39" t="s">
        <v>323</v>
      </c>
      <c r="B451" s="39" t="s">
        <v>324</v>
      </c>
      <c r="C451" s="39" t="s">
        <v>1427</v>
      </c>
      <c r="D451" s="39" t="s">
        <v>346</v>
      </c>
      <c r="E451" s="39" t="s">
        <v>347</v>
      </c>
      <c r="F451" s="39" t="s">
        <v>306</v>
      </c>
      <c r="G451" s="39"/>
      <c r="H451" s="39" t="s">
        <v>1428</v>
      </c>
      <c r="I451" s="52">
        <f t="shared" si="8"/>
        <v>1.7999999999999998</v>
      </c>
      <c r="J451" s="52"/>
      <c r="K451" s="52"/>
      <c r="L451" s="52"/>
      <c r="M451" s="52">
        <v>0.18</v>
      </c>
      <c r="N451" s="52">
        <v>0.18</v>
      </c>
      <c r="O451" s="52">
        <v>0.18</v>
      </c>
      <c r="P451" s="52">
        <v>0.21</v>
      </c>
      <c r="Q451" s="52">
        <v>0.21</v>
      </c>
      <c r="R451" s="52">
        <v>0.21</v>
      </c>
      <c r="S451" s="52">
        <v>0.21</v>
      </c>
      <c r="T451" s="52">
        <v>0.21</v>
      </c>
      <c r="U451" s="52">
        <v>0.21</v>
      </c>
    </row>
    <row r="452" spans="1:21" ht="11" x14ac:dyDescent="0.15">
      <c r="A452" s="39" t="s">
        <v>323</v>
      </c>
      <c r="B452" s="39" t="s">
        <v>324</v>
      </c>
      <c r="C452" s="39" t="s">
        <v>1429</v>
      </c>
      <c r="D452" s="39" t="s">
        <v>346</v>
      </c>
      <c r="E452" s="39" t="s">
        <v>347</v>
      </c>
      <c r="F452" s="39" t="s">
        <v>306</v>
      </c>
      <c r="G452" s="39"/>
      <c r="H452" s="39" t="s">
        <v>1430</v>
      </c>
      <c r="I452" s="52">
        <f t="shared" si="8"/>
        <v>2.6999999999999997</v>
      </c>
      <c r="J452" s="52"/>
      <c r="K452" s="52"/>
      <c r="L452" s="52"/>
      <c r="M452" s="52">
        <v>0.27</v>
      </c>
      <c r="N452" s="52">
        <v>0.27</v>
      </c>
      <c r="O452" s="52">
        <v>0.27</v>
      </c>
      <c r="P452" s="52">
        <v>0.315</v>
      </c>
      <c r="Q452" s="52">
        <v>0.315</v>
      </c>
      <c r="R452" s="52">
        <v>0.315</v>
      </c>
      <c r="S452" s="52">
        <v>0.315</v>
      </c>
      <c r="T452" s="52">
        <v>0.315</v>
      </c>
      <c r="U452" s="52">
        <v>0.315</v>
      </c>
    </row>
    <row r="453" spans="1:21" ht="11" x14ac:dyDescent="0.15">
      <c r="A453" s="39" t="s">
        <v>323</v>
      </c>
      <c r="B453" s="39" t="s">
        <v>324</v>
      </c>
      <c r="C453" s="39" t="s">
        <v>1431</v>
      </c>
      <c r="D453" s="39" t="s">
        <v>346</v>
      </c>
      <c r="E453" s="39" t="s">
        <v>347</v>
      </c>
      <c r="F453" s="39" t="s">
        <v>306</v>
      </c>
      <c r="G453" s="39"/>
      <c r="H453" s="39" t="s">
        <v>1432</v>
      </c>
      <c r="I453" s="52">
        <f t="shared" ref="I453:I516" si="9">SUM(J453:U453)</f>
        <v>3.6999999999999997</v>
      </c>
      <c r="J453" s="52"/>
      <c r="K453" s="52"/>
      <c r="L453" s="52"/>
      <c r="M453" s="52">
        <v>0.37</v>
      </c>
      <c r="N453" s="52">
        <v>0.37</v>
      </c>
      <c r="O453" s="52">
        <v>0.37</v>
      </c>
      <c r="P453" s="52">
        <v>0.43166666666666664</v>
      </c>
      <c r="Q453" s="52">
        <v>0.43166666666666664</v>
      </c>
      <c r="R453" s="52">
        <v>0.43166666666666664</v>
      </c>
      <c r="S453" s="52">
        <v>0.43166666666666664</v>
      </c>
      <c r="T453" s="52">
        <v>0.43166666666666664</v>
      </c>
      <c r="U453" s="52">
        <v>0.43166666666666664</v>
      </c>
    </row>
    <row r="454" spans="1:21" ht="11" x14ac:dyDescent="0.15">
      <c r="A454" s="39" t="s">
        <v>323</v>
      </c>
      <c r="B454" s="39" t="s">
        <v>324</v>
      </c>
      <c r="C454" s="39" t="s">
        <v>1433</v>
      </c>
      <c r="D454" s="39" t="s">
        <v>346</v>
      </c>
      <c r="E454" s="39" t="s">
        <v>347</v>
      </c>
      <c r="F454" s="39" t="s">
        <v>306</v>
      </c>
      <c r="G454" s="39"/>
      <c r="H454" s="39" t="s">
        <v>1434</v>
      </c>
      <c r="I454" s="52">
        <f t="shared" si="9"/>
        <v>3.2999999999999989</v>
      </c>
      <c r="J454" s="52"/>
      <c r="K454" s="52"/>
      <c r="L454" s="52"/>
      <c r="M454" s="52">
        <v>0.32999999999999996</v>
      </c>
      <c r="N454" s="52">
        <v>0.32999999999999996</v>
      </c>
      <c r="O454" s="52">
        <v>0.32999999999999996</v>
      </c>
      <c r="P454" s="52">
        <v>0.38499999999999995</v>
      </c>
      <c r="Q454" s="52">
        <v>0.38499999999999995</v>
      </c>
      <c r="R454" s="52">
        <v>0.38499999999999995</v>
      </c>
      <c r="S454" s="52">
        <v>0.38499999999999995</v>
      </c>
      <c r="T454" s="52">
        <v>0.38499999999999995</v>
      </c>
      <c r="U454" s="52">
        <v>0.38499999999999995</v>
      </c>
    </row>
    <row r="455" spans="1:21" ht="44" x14ac:dyDescent="0.15">
      <c r="A455" s="39" t="s">
        <v>323</v>
      </c>
      <c r="B455" s="39" t="s">
        <v>324</v>
      </c>
      <c r="C455" s="39" t="s">
        <v>1435</v>
      </c>
      <c r="D455" s="39" t="s">
        <v>346</v>
      </c>
      <c r="E455" s="39" t="s">
        <v>1436</v>
      </c>
      <c r="F455" s="39" t="s">
        <v>306</v>
      </c>
      <c r="G455" s="39"/>
      <c r="H455" s="39" t="s">
        <v>1437</v>
      </c>
      <c r="I455" s="52">
        <f t="shared" si="9"/>
        <v>1.5999999999999996</v>
      </c>
      <c r="J455" s="52"/>
      <c r="K455" s="52"/>
      <c r="L455" s="52"/>
      <c r="M455" s="52">
        <v>0.16</v>
      </c>
      <c r="N455" s="52">
        <v>0.16</v>
      </c>
      <c r="O455" s="52">
        <v>0.16</v>
      </c>
      <c r="P455" s="52">
        <v>0.18666666666666665</v>
      </c>
      <c r="Q455" s="52">
        <v>0.18666666666666665</v>
      </c>
      <c r="R455" s="52">
        <v>0.18666666666666665</v>
      </c>
      <c r="S455" s="52">
        <v>0.18666666666666665</v>
      </c>
      <c r="T455" s="52">
        <v>0.18666666666666665</v>
      </c>
      <c r="U455" s="52">
        <v>0.18666666666666665</v>
      </c>
    </row>
    <row r="456" spans="1:21" ht="11" x14ac:dyDescent="0.15">
      <c r="A456" s="39" t="s">
        <v>323</v>
      </c>
      <c r="B456" s="39" t="s">
        <v>324</v>
      </c>
      <c r="C456" s="39" t="s">
        <v>1438</v>
      </c>
      <c r="D456" s="39" t="s">
        <v>346</v>
      </c>
      <c r="E456" s="39" t="s">
        <v>1436</v>
      </c>
      <c r="F456" s="39" t="s">
        <v>306</v>
      </c>
      <c r="G456" s="39"/>
      <c r="H456" s="39" t="s">
        <v>1439</v>
      </c>
      <c r="I456" s="52">
        <f t="shared" si="9"/>
        <v>3.399999999999999</v>
      </c>
      <c r="J456" s="52"/>
      <c r="K456" s="52"/>
      <c r="L456" s="52"/>
      <c r="M456" s="52">
        <v>0.33999999999999997</v>
      </c>
      <c r="N456" s="52">
        <v>0.33999999999999997</v>
      </c>
      <c r="O456" s="52">
        <v>0.33999999999999997</v>
      </c>
      <c r="P456" s="52">
        <v>0.39666666666666661</v>
      </c>
      <c r="Q456" s="52">
        <v>0.39666666666666661</v>
      </c>
      <c r="R456" s="52">
        <v>0.39666666666666661</v>
      </c>
      <c r="S456" s="52">
        <v>0.39666666666666661</v>
      </c>
      <c r="T456" s="52">
        <v>0.39666666666666661</v>
      </c>
      <c r="U456" s="52">
        <v>0.39666666666666661</v>
      </c>
    </row>
    <row r="457" spans="1:21" ht="11" x14ac:dyDescent="0.15">
      <c r="A457" s="39" t="s">
        <v>323</v>
      </c>
      <c r="B457" s="39" t="s">
        <v>324</v>
      </c>
      <c r="C457" s="39" t="s">
        <v>1440</v>
      </c>
      <c r="D457" s="39" t="s">
        <v>346</v>
      </c>
      <c r="E457" s="39" t="s">
        <v>1436</v>
      </c>
      <c r="F457" s="39" t="s">
        <v>306</v>
      </c>
      <c r="G457" s="39"/>
      <c r="H457" s="39" t="s">
        <v>1441</v>
      </c>
      <c r="I457" s="52">
        <f t="shared" si="9"/>
        <v>3.0000000000000004</v>
      </c>
      <c r="J457" s="52"/>
      <c r="K457" s="52"/>
      <c r="L457" s="52"/>
      <c r="M457" s="52">
        <v>0.3</v>
      </c>
      <c r="N457" s="52">
        <v>0.3</v>
      </c>
      <c r="O457" s="52">
        <v>0.3</v>
      </c>
      <c r="P457" s="52">
        <v>0.35</v>
      </c>
      <c r="Q457" s="52">
        <v>0.35</v>
      </c>
      <c r="R457" s="52">
        <v>0.35</v>
      </c>
      <c r="S457" s="52">
        <v>0.35</v>
      </c>
      <c r="T457" s="52">
        <v>0.35</v>
      </c>
      <c r="U457" s="52">
        <v>0.35</v>
      </c>
    </row>
    <row r="458" spans="1:21" ht="33" x14ac:dyDescent="0.15">
      <c r="A458" s="39" t="s">
        <v>323</v>
      </c>
      <c r="B458" s="39" t="s">
        <v>324</v>
      </c>
      <c r="C458" s="39" t="s">
        <v>1442</v>
      </c>
      <c r="D458" s="39" t="s">
        <v>346</v>
      </c>
      <c r="E458" s="39" t="s">
        <v>1436</v>
      </c>
      <c r="F458" s="39" t="s">
        <v>306</v>
      </c>
      <c r="G458" s="39"/>
      <c r="H458" s="39" t="s">
        <v>1443</v>
      </c>
      <c r="I458" s="52">
        <f t="shared" si="9"/>
        <v>1.9799999999999995</v>
      </c>
      <c r="J458" s="52"/>
      <c r="K458" s="52"/>
      <c r="L458" s="52"/>
      <c r="M458" s="52">
        <v>0.19799999999999998</v>
      </c>
      <c r="N458" s="52">
        <v>0.19799999999999998</v>
      </c>
      <c r="O458" s="52">
        <v>0.19799999999999998</v>
      </c>
      <c r="P458" s="52">
        <v>0.23099999999999998</v>
      </c>
      <c r="Q458" s="52">
        <v>0.23099999999999998</v>
      </c>
      <c r="R458" s="52">
        <v>0.23099999999999998</v>
      </c>
      <c r="S458" s="52">
        <v>0.23099999999999998</v>
      </c>
      <c r="T458" s="52">
        <v>0.23099999999999998</v>
      </c>
      <c r="U458" s="52">
        <v>0.23099999999999998</v>
      </c>
    </row>
    <row r="459" spans="1:21" ht="22" x14ac:dyDescent="0.15">
      <c r="A459" s="39" t="s">
        <v>323</v>
      </c>
      <c r="B459" s="39" t="s">
        <v>324</v>
      </c>
      <c r="C459" s="39" t="s">
        <v>1444</v>
      </c>
      <c r="D459" s="39" t="s">
        <v>346</v>
      </c>
      <c r="E459" s="39" t="s">
        <v>1436</v>
      </c>
      <c r="F459" s="39" t="s">
        <v>306</v>
      </c>
      <c r="G459" s="39"/>
      <c r="H459" s="39" t="s">
        <v>1445</v>
      </c>
      <c r="I459" s="52">
        <f t="shared" si="9"/>
        <v>2.1000000000000005</v>
      </c>
      <c r="J459" s="52"/>
      <c r="K459" s="52"/>
      <c r="L459" s="52"/>
      <c r="M459" s="52">
        <v>0.21</v>
      </c>
      <c r="N459" s="52">
        <v>0.21</v>
      </c>
      <c r="O459" s="52">
        <v>0.21</v>
      </c>
      <c r="P459" s="52">
        <v>0.245</v>
      </c>
      <c r="Q459" s="52">
        <v>0.245</v>
      </c>
      <c r="R459" s="52">
        <v>0.245</v>
      </c>
      <c r="S459" s="52">
        <v>0.245</v>
      </c>
      <c r="T459" s="52">
        <v>0.245</v>
      </c>
      <c r="U459" s="52">
        <v>0.245</v>
      </c>
    </row>
    <row r="460" spans="1:21" ht="11" x14ac:dyDescent="0.15">
      <c r="A460" s="39" t="s">
        <v>323</v>
      </c>
      <c r="B460" s="39" t="s">
        <v>324</v>
      </c>
      <c r="C460" s="39" t="s">
        <v>1446</v>
      </c>
      <c r="D460" s="39" t="s">
        <v>346</v>
      </c>
      <c r="E460" s="39" t="s">
        <v>1436</v>
      </c>
      <c r="F460" s="39" t="s">
        <v>306</v>
      </c>
      <c r="G460" s="39"/>
      <c r="H460" s="39" t="s">
        <v>1447</v>
      </c>
      <c r="I460" s="52">
        <f t="shared" si="9"/>
        <v>3.2999999999999989</v>
      </c>
      <c r="J460" s="52"/>
      <c r="K460" s="52"/>
      <c r="L460" s="52"/>
      <c r="M460" s="52">
        <v>0.32999999999999996</v>
      </c>
      <c r="N460" s="52">
        <v>0.32999999999999996</v>
      </c>
      <c r="O460" s="52">
        <v>0.32999999999999996</v>
      </c>
      <c r="P460" s="52">
        <v>0.38499999999999995</v>
      </c>
      <c r="Q460" s="52">
        <v>0.38499999999999995</v>
      </c>
      <c r="R460" s="52">
        <v>0.38499999999999995</v>
      </c>
      <c r="S460" s="52">
        <v>0.38499999999999995</v>
      </c>
      <c r="T460" s="52">
        <v>0.38499999999999995</v>
      </c>
      <c r="U460" s="52">
        <v>0.38499999999999995</v>
      </c>
    </row>
    <row r="461" spans="1:21" ht="11" x14ac:dyDescent="0.15">
      <c r="A461" s="39" t="s">
        <v>323</v>
      </c>
      <c r="B461" s="39" t="s">
        <v>324</v>
      </c>
      <c r="C461" s="39" t="s">
        <v>1448</v>
      </c>
      <c r="D461" s="39" t="s">
        <v>346</v>
      </c>
      <c r="E461" s="39" t="s">
        <v>1436</v>
      </c>
      <c r="F461" s="39" t="s">
        <v>306</v>
      </c>
      <c r="G461" s="39"/>
      <c r="H461" s="39" t="s">
        <v>1449</v>
      </c>
      <c r="I461" s="52">
        <f t="shared" si="9"/>
        <v>2</v>
      </c>
      <c r="J461" s="52"/>
      <c r="K461" s="52"/>
      <c r="L461" s="52"/>
      <c r="M461" s="52">
        <v>0.19999999999999998</v>
      </c>
      <c r="N461" s="52">
        <v>0.19999999999999998</v>
      </c>
      <c r="O461" s="52">
        <v>0.19999999999999998</v>
      </c>
      <c r="P461" s="52">
        <v>0.23333333333333331</v>
      </c>
      <c r="Q461" s="52">
        <v>0.23333333333333331</v>
      </c>
      <c r="R461" s="52">
        <v>0.23333333333333331</v>
      </c>
      <c r="S461" s="52">
        <v>0.23333333333333331</v>
      </c>
      <c r="T461" s="52">
        <v>0.23333333333333331</v>
      </c>
      <c r="U461" s="52">
        <v>0.23333333333333331</v>
      </c>
    </row>
    <row r="462" spans="1:21" ht="11" x14ac:dyDescent="0.15">
      <c r="A462" s="39" t="s">
        <v>323</v>
      </c>
      <c r="B462" s="39" t="s">
        <v>324</v>
      </c>
      <c r="C462" s="39" t="s">
        <v>1450</v>
      </c>
      <c r="D462" s="39" t="s">
        <v>409</v>
      </c>
      <c r="E462" s="39" t="s">
        <v>1451</v>
      </c>
      <c r="F462" s="39" t="s">
        <v>306</v>
      </c>
      <c r="G462" s="39"/>
      <c r="H462" s="39" t="s">
        <v>1452</v>
      </c>
      <c r="I462" s="52">
        <f t="shared" si="9"/>
        <v>2.1000000000000005</v>
      </c>
      <c r="J462" s="52"/>
      <c r="K462" s="52"/>
      <c r="L462" s="52"/>
      <c r="M462" s="52">
        <v>0.21</v>
      </c>
      <c r="N462" s="52">
        <v>0.21</v>
      </c>
      <c r="O462" s="52">
        <v>0.21</v>
      </c>
      <c r="P462" s="52">
        <v>0.245</v>
      </c>
      <c r="Q462" s="52">
        <v>0.245</v>
      </c>
      <c r="R462" s="52">
        <v>0.245</v>
      </c>
      <c r="S462" s="52">
        <v>0.245</v>
      </c>
      <c r="T462" s="52">
        <v>0.245</v>
      </c>
      <c r="U462" s="52">
        <v>0.245</v>
      </c>
    </row>
    <row r="463" spans="1:21" ht="11" x14ac:dyDescent="0.15">
      <c r="A463" s="39" t="s">
        <v>323</v>
      </c>
      <c r="B463" s="39" t="s">
        <v>324</v>
      </c>
      <c r="C463" s="39" t="s">
        <v>1453</v>
      </c>
      <c r="D463" s="39" t="s">
        <v>373</v>
      </c>
      <c r="E463" s="39" t="s">
        <v>1454</v>
      </c>
      <c r="F463" s="39" t="s">
        <v>333</v>
      </c>
      <c r="G463" s="39"/>
      <c r="H463" s="39" t="s">
        <v>1455</v>
      </c>
      <c r="I463" s="52">
        <f t="shared" si="9"/>
        <v>1.5000000000000002</v>
      </c>
      <c r="J463" s="52"/>
      <c r="K463" s="52"/>
      <c r="L463" s="52"/>
      <c r="M463" s="52">
        <v>0.15</v>
      </c>
      <c r="N463" s="52">
        <v>0.15</v>
      </c>
      <c r="O463" s="52">
        <v>0.15</v>
      </c>
      <c r="P463" s="52">
        <v>0.17499999999999999</v>
      </c>
      <c r="Q463" s="52">
        <v>0.17499999999999999</v>
      </c>
      <c r="R463" s="52">
        <v>0.17499999999999999</v>
      </c>
      <c r="S463" s="52">
        <v>0.17499999999999999</v>
      </c>
      <c r="T463" s="52">
        <v>0.17499999999999999</v>
      </c>
      <c r="U463" s="52">
        <v>0.17499999999999999</v>
      </c>
    </row>
    <row r="464" spans="1:21" ht="11" x14ac:dyDescent="0.15">
      <c r="A464" s="39" t="s">
        <v>323</v>
      </c>
      <c r="B464" s="39" t="s">
        <v>324</v>
      </c>
      <c r="C464" s="39" t="s">
        <v>1456</v>
      </c>
      <c r="D464" s="39" t="s">
        <v>373</v>
      </c>
      <c r="E464" s="39" t="s">
        <v>1454</v>
      </c>
      <c r="F464" s="39" t="s">
        <v>333</v>
      </c>
      <c r="G464" s="39"/>
      <c r="H464" s="39" t="s">
        <v>1457</v>
      </c>
      <c r="I464" s="52">
        <f t="shared" si="9"/>
        <v>0.81599999999999973</v>
      </c>
      <c r="J464" s="52"/>
      <c r="K464" s="52"/>
      <c r="L464" s="52"/>
      <c r="M464" s="52">
        <v>8.1599999999999992E-2</v>
      </c>
      <c r="N464" s="52">
        <v>8.1599999999999992E-2</v>
      </c>
      <c r="O464" s="52">
        <v>8.1599999999999992E-2</v>
      </c>
      <c r="P464" s="52">
        <v>9.5199999999999979E-2</v>
      </c>
      <c r="Q464" s="52">
        <v>9.5199999999999979E-2</v>
      </c>
      <c r="R464" s="52">
        <v>9.5199999999999979E-2</v>
      </c>
      <c r="S464" s="52">
        <v>9.5199999999999979E-2</v>
      </c>
      <c r="T464" s="52">
        <v>9.5199999999999979E-2</v>
      </c>
      <c r="U464" s="52">
        <v>9.5199999999999979E-2</v>
      </c>
    </row>
    <row r="465" spans="1:21" ht="22" x14ac:dyDescent="0.15">
      <c r="A465" s="39" t="s">
        <v>323</v>
      </c>
      <c r="B465" s="39" t="s">
        <v>324</v>
      </c>
      <c r="C465" s="39" t="s">
        <v>1458</v>
      </c>
      <c r="D465" s="39" t="s">
        <v>373</v>
      </c>
      <c r="E465" s="39" t="s">
        <v>1454</v>
      </c>
      <c r="F465" s="39" t="s">
        <v>333</v>
      </c>
      <c r="G465" s="39"/>
      <c r="H465" s="39" t="s">
        <v>1459</v>
      </c>
      <c r="I465" s="52">
        <f t="shared" si="9"/>
        <v>0.24299999999999994</v>
      </c>
      <c r="J465" s="52"/>
      <c r="K465" s="52"/>
      <c r="L465" s="52"/>
      <c r="M465" s="52">
        <v>2.4299999999999999E-2</v>
      </c>
      <c r="N465" s="52">
        <v>2.4299999999999999E-2</v>
      </c>
      <c r="O465" s="52">
        <v>2.4299999999999999E-2</v>
      </c>
      <c r="P465" s="52">
        <v>2.8349999999999997E-2</v>
      </c>
      <c r="Q465" s="52">
        <v>2.8349999999999997E-2</v>
      </c>
      <c r="R465" s="52">
        <v>2.8349999999999997E-2</v>
      </c>
      <c r="S465" s="52">
        <v>2.8349999999999997E-2</v>
      </c>
      <c r="T465" s="52">
        <v>2.8349999999999997E-2</v>
      </c>
      <c r="U465" s="52">
        <v>2.8349999999999997E-2</v>
      </c>
    </row>
    <row r="466" spans="1:21" ht="11" x14ac:dyDescent="0.15">
      <c r="A466" s="39" t="s">
        <v>323</v>
      </c>
      <c r="B466" s="39" t="s">
        <v>324</v>
      </c>
      <c r="C466" s="39" t="s">
        <v>1460</v>
      </c>
      <c r="D466" s="39" t="s">
        <v>373</v>
      </c>
      <c r="E466" s="39" t="s">
        <v>1454</v>
      </c>
      <c r="F466" s="39" t="s">
        <v>333</v>
      </c>
      <c r="G466" s="39"/>
      <c r="H466" s="39" t="s">
        <v>1461</v>
      </c>
      <c r="I466" s="52">
        <f t="shared" si="9"/>
        <v>2.4999999999999991</v>
      </c>
      <c r="J466" s="52"/>
      <c r="K466" s="52"/>
      <c r="L466" s="52"/>
      <c r="M466" s="52">
        <v>0.24999999999999997</v>
      </c>
      <c r="N466" s="52">
        <v>0.24999999999999997</v>
      </c>
      <c r="O466" s="52">
        <v>0.24999999999999997</v>
      </c>
      <c r="P466" s="52">
        <v>0.29166666666666663</v>
      </c>
      <c r="Q466" s="52">
        <v>0.29166666666666663</v>
      </c>
      <c r="R466" s="52">
        <v>0.29166666666666663</v>
      </c>
      <c r="S466" s="52">
        <v>0.29166666666666663</v>
      </c>
      <c r="T466" s="52">
        <v>0.29166666666666663</v>
      </c>
      <c r="U466" s="52">
        <v>0.29166666666666663</v>
      </c>
    </row>
    <row r="467" spans="1:21" ht="22" x14ac:dyDescent="0.15">
      <c r="A467" s="39" t="s">
        <v>323</v>
      </c>
      <c r="B467" s="39" t="s">
        <v>324</v>
      </c>
      <c r="C467" s="39" t="s">
        <v>1462</v>
      </c>
      <c r="D467" s="39" t="s">
        <v>373</v>
      </c>
      <c r="E467" s="39" t="s">
        <v>1463</v>
      </c>
      <c r="F467" s="39" t="s">
        <v>333</v>
      </c>
      <c r="G467" s="39"/>
      <c r="H467" s="39" t="s">
        <v>1464</v>
      </c>
      <c r="I467" s="52">
        <f t="shared" si="9"/>
        <v>3.0000000000000004</v>
      </c>
      <c r="J467" s="52"/>
      <c r="K467" s="52"/>
      <c r="L467" s="52"/>
      <c r="M467" s="52">
        <v>0.3</v>
      </c>
      <c r="N467" s="52">
        <v>0.3</v>
      </c>
      <c r="O467" s="52">
        <v>0.3</v>
      </c>
      <c r="P467" s="52">
        <v>0.35</v>
      </c>
      <c r="Q467" s="52">
        <v>0.35</v>
      </c>
      <c r="R467" s="52">
        <v>0.35</v>
      </c>
      <c r="S467" s="52">
        <v>0.35</v>
      </c>
      <c r="T467" s="52">
        <v>0.35</v>
      </c>
      <c r="U467" s="52">
        <v>0.35</v>
      </c>
    </row>
    <row r="468" spans="1:21" ht="22" x14ac:dyDescent="0.15">
      <c r="A468" s="39" t="s">
        <v>323</v>
      </c>
      <c r="B468" s="39" t="s">
        <v>324</v>
      </c>
      <c r="C468" s="39" t="s">
        <v>1465</v>
      </c>
      <c r="D468" s="39" t="s">
        <v>373</v>
      </c>
      <c r="E468" s="39" t="s">
        <v>1463</v>
      </c>
      <c r="F468" s="39" t="s">
        <v>333</v>
      </c>
      <c r="G468" s="39"/>
      <c r="H468" s="39" t="s">
        <v>1466</v>
      </c>
      <c r="I468" s="52">
        <f t="shared" si="9"/>
        <v>0.89999999999999991</v>
      </c>
      <c r="J468" s="52"/>
      <c r="K468" s="52"/>
      <c r="L468" s="52"/>
      <c r="M468" s="52">
        <v>0.09</v>
      </c>
      <c r="N468" s="52">
        <v>0.09</v>
      </c>
      <c r="O468" s="52">
        <v>0.09</v>
      </c>
      <c r="P468" s="52">
        <v>0.105</v>
      </c>
      <c r="Q468" s="52">
        <v>0.105</v>
      </c>
      <c r="R468" s="52">
        <v>0.105</v>
      </c>
      <c r="S468" s="52">
        <v>0.105</v>
      </c>
      <c r="T468" s="52">
        <v>0.105</v>
      </c>
      <c r="U468" s="52">
        <v>0.105</v>
      </c>
    </row>
    <row r="469" spans="1:21" ht="22" x14ac:dyDescent="0.15">
      <c r="A469" s="39" t="s">
        <v>323</v>
      </c>
      <c r="B469" s="39" t="s">
        <v>324</v>
      </c>
      <c r="C469" s="39" t="s">
        <v>1467</v>
      </c>
      <c r="D469" s="39" t="s">
        <v>373</v>
      </c>
      <c r="E469" s="39" t="s">
        <v>1468</v>
      </c>
      <c r="F469" s="39" t="s">
        <v>333</v>
      </c>
      <c r="G469" s="39"/>
      <c r="H469" s="39" t="s">
        <v>1469</v>
      </c>
      <c r="I469" s="52">
        <f t="shared" si="9"/>
        <v>0.37</v>
      </c>
      <c r="J469" s="52"/>
      <c r="K469" s="52"/>
      <c r="L469" s="52"/>
      <c r="M469" s="52">
        <v>3.6999999999999998E-2</v>
      </c>
      <c r="N469" s="52">
        <v>3.6999999999999998E-2</v>
      </c>
      <c r="O469" s="52">
        <v>3.6999999999999998E-2</v>
      </c>
      <c r="P469" s="52">
        <v>4.3166666666666659E-2</v>
      </c>
      <c r="Q469" s="52">
        <v>4.3166666666666659E-2</v>
      </c>
      <c r="R469" s="52">
        <v>4.3166666666666659E-2</v>
      </c>
      <c r="S469" s="52">
        <v>4.3166666666666659E-2</v>
      </c>
      <c r="T469" s="52">
        <v>4.3166666666666659E-2</v>
      </c>
      <c r="U469" s="52">
        <v>4.3166666666666659E-2</v>
      </c>
    </row>
    <row r="470" spans="1:21" ht="22" x14ac:dyDescent="0.15">
      <c r="A470" s="39" t="s">
        <v>323</v>
      </c>
      <c r="B470" s="39" t="s">
        <v>324</v>
      </c>
      <c r="C470" s="39" t="s">
        <v>1470</v>
      </c>
      <c r="D470" s="39" t="s">
        <v>373</v>
      </c>
      <c r="E470" s="39" t="s">
        <v>1471</v>
      </c>
      <c r="F470" s="39" t="s">
        <v>333</v>
      </c>
      <c r="G470" s="39"/>
      <c r="H470" s="39" t="s">
        <v>1472</v>
      </c>
      <c r="I470" s="52">
        <f t="shared" si="9"/>
        <v>3.0000000000000004</v>
      </c>
      <c r="J470" s="52"/>
      <c r="K470" s="52"/>
      <c r="L470" s="52"/>
      <c r="M470" s="52">
        <v>0.3</v>
      </c>
      <c r="N470" s="52">
        <v>0.3</v>
      </c>
      <c r="O470" s="52">
        <v>0.3</v>
      </c>
      <c r="P470" s="52">
        <v>0.35</v>
      </c>
      <c r="Q470" s="52">
        <v>0.35</v>
      </c>
      <c r="R470" s="52">
        <v>0.35</v>
      </c>
      <c r="S470" s="52">
        <v>0.35</v>
      </c>
      <c r="T470" s="52">
        <v>0.35</v>
      </c>
      <c r="U470" s="52">
        <v>0.35</v>
      </c>
    </row>
    <row r="471" spans="1:21" ht="11" x14ac:dyDescent="0.15">
      <c r="A471" s="39" t="s">
        <v>323</v>
      </c>
      <c r="B471" s="39" t="s">
        <v>324</v>
      </c>
      <c r="C471" s="39" t="s">
        <v>1473</v>
      </c>
      <c r="D471" s="39" t="s">
        <v>373</v>
      </c>
      <c r="E471" s="39" t="s">
        <v>1471</v>
      </c>
      <c r="F471" s="39" t="s">
        <v>333</v>
      </c>
      <c r="G471" s="39"/>
      <c r="H471" s="39" t="s">
        <v>1474</v>
      </c>
      <c r="I471" s="52">
        <f t="shared" si="9"/>
        <v>2.5999999999999996</v>
      </c>
      <c r="J471" s="52"/>
      <c r="K471" s="52"/>
      <c r="L471" s="52"/>
      <c r="M471" s="52">
        <v>0.26</v>
      </c>
      <c r="N471" s="52">
        <v>0.26</v>
      </c>
      <c r="O471" s="52">
        <v>0.26</v>
      </c>
      <c r="P471" s="52">
        <v>0.30333333333333329</v>
      </c>
      <c r="Q471" s="52">
        <v>0.30333333333333329</v>
      </c>
      <c r="R471" s="52">
        <v>0.30333333333333329</v>
      </c>
      <c r="S471" s="52">
        <v>0.30333333333333329</v>
      </c>
      <c r="T471" s="52">
        <v>0.30333333333333329</v>
      </c>
      <c r="U471" s="52">
        <v>0.30333333333333329</v>
      </c>
    </row>
    <row r="472" spans="1:21" ht="11" x14ac:dyDescent="0.15">
      <c r="A472" s="39" t="s">
        <v>323</v>
      </c>
      <c r="B472" s="39" t="s">
        <v>324</v>
      </c>
      <c r="C472" s="39" t="s">
        <v>1475</v>
      </c>
      <c r="D472" s="39" t="s">
        <v>373</v>
      </c>
      <c r="E472" s="39" t="s">
        <v>514</v>
      </c>
      <c r="F472" s="39" t="s">
        <v>333</v>
      </c>
      <c r="G472" s="39"/>
      <c r="H472" s="39" t="s">
        <v>1476</v>
      </c>
      <c r="I472" s="52">
        <f t="shared" si="9"/>
        <v>1</v>
      </c>
      <c r="J472" s="52"/>
      <c r="K472" s="52"/>
      <c r="L472" s="52"/>
      <c r="M472" s="52">
        <v>9.9999999999999992E-2</v>
      </c>
      <c r="N472" s="52">
        <v>9.9999999999999992E-2</v>
      </c>
      <c r="O472" s="52">
        <v>9.9999999999999992E-2</v>
      </c>
      <c r="P472" s="52">
        <v>0.11666666666666665</v>
      </c>
      <c r="Q472" s="52">
        <v>0.11666666666666665</v>
      </c>
      <c r="R472" s="52">
        <v>0.11666666666666665</v>
      </c>
      <c r="S472" s="52">
        <v>0.11666666666666665</v>
      </c>
      <c r="T472" s="52">
        <v>0.11666666666666665</v>
      </c>
      <c r="U472" s="52">
        <v>0.11666666666666665</v>
      </c>
    </row>
    <row r="473" spans="1:21" ht="22" x14ac:dyDescent="0.15">
      <c r="A473" s="39" t="s">
        <v>323</v>
      </c>
      <c r="B473" s="39" t="s">
        <v>324</v>
      </c>
      <c r="C473" s="39" t="s">
        <v>1477</v>
      </c>
      <c r="D473" s="39" t="s">
        <v>373</v>
      </c>
      <c r="E473" s="39" t="s">
        <v>1478</v>
      </c>
      <c r="F473" s="39" t="s">
        <v>333</v>
      </c>
      <c r="G473" s="39"/>
      <c r="H473" s="39" t="s">
        <v>1479</v>
      </c>
      <c r="I473" s="52">
        <f t="shared" si="9"/>
        <v>2.1000000000000005</v>
      </c>
      <c r="J473" s="52"/>
      <c r="K473" s="52"/>
      <c r="L473" s="52"/>
      <c r="M473" s="52">
        <v>0.21</v>
      </c>
      <c r="N473" s="52">
        <v>0.21</v>
      </c>
      <c r="O473" s="52">
        <v>0.21</v>
      </c>
      <c r="P473" s="52">
        <v>0.245</v>
      </c>
      <c r="Q473" s="52">
        <v>0.245</v>
      </c>
      <c r="R473" s="52">
        <v>0.245</v>
      </c>
      <c r="S473" s="52">
        <v>0.245</v>
      </c>
      <c r="T473" s="52">
        <v>0.245</v>
      </c>
      <c r="U473" s="52">
        <v>0.245</v>
      </c>
    </row>
    <row r="474" spans="1:21" ht="22" x14ac:dyDescent="0.15">
      <c r="A474" s="39" t="s">
        <v>323</v>
      </c>
      <c r="B474" s="39" t="s">
        <v>324</v>
      </c>
      <c r="C474" s="39" t="s">
        <v>1480</v>
      </c>
      <c r="D474" s="39" t="s">
        <v>373</v>
      </c>
      <c r="E474" s="39" t="s">
        <v>1481</v>
      </c>
      <c r="F474" s="39" t="s">
        <v>333</v>
      </c>
      <c r="G474" s="39"/>
      <c r="H474" s="39" t="s">
        <v>1482</v>
      </c>
      <c r="I474" s="52">
        <f t="shared" si="9"/>
        <v>1</v>
      </c>
      <c r="J474" s="52"/>
      <c r="K474" s="52"/>
      <c r="L474" s="52"/>
      <c r="M474" s="52">
        <v>9.9999999999999992E-2</v>
      </c>
      <c r="N474" s="52">
        <v>9.9999999999999992E-2</v>
      </c>
      <c r="O474" s="52">
        <v>9.9999999999999992E-2</v>
      </c>
      <c r="P474" s="52">
        <v>0.11666666666666665</v>
      </c>
      <c r="Q474" s="52">
        <v>0.11666666666666665</v>
      </c>
      <c r="R474" s="52">
        <v>0.11666666666666665</v>
      </c>
      <c r="S474" s="52">
        <v>0.11666666666666665</v>
      </c>
      <c r="T474" s="52">
        <v>0.11666666666666665</v>
      </c>
      <c r="U474" s="52">
        <v>0.11666666666666665</v>
      </c>
    </row>
    <row r="475" spans="1:21" ht="22" x14ac:dyDescent="0.15">
      <c r="A475" s="39" t="s">
        <v>323</v>
      </c>
      <c r="B475" s="39" t="s">
        <v>324</v>
      </c>
      <c r="C475" s="39" t="s">
        <v>1483</v>
      </c>
      <c r="D475" s="39" t="s">
        <v>373</v>
      </c>
      <c r="E475" s="39" t="s">
        <v>374</v>
      </c>
      <c r="F475" s="39" t="s">
        <v>333</v>
      </c>
      <c r="G475" s="39"/>
      <c r="H475" s="39" t="s">
        <v>1484</v>
      </c>
      <c r="I475" s="52">
        <f t="shared" si="9"/>
        <v>6.0000000000000009</v>
      </c>
      <c r="J475" s="52"/>
      <c r="K475" s="52"/>
      <c r="L475" s="52"/>
      <c r="M475" s="52">
        <v>0.6</v>
      </c>
      <c r="N475" s="52">
        <v>0.6</v>
      </c>
      <c r="O475" s="52">
        <v>0.6</v>
      </c>
      <c r="P475" s="52">
        <v>0.7</v>
      </c>
      <c r="Q475" s="52">
        <v>0.7</v>
      </c>
      <c r="R475" s="52">
        <v>0.7</v>
      </c>
      <c r="S475" s="52">
        <v>0.7</v>
      </c>
      <c r="T475" s="52">
        <v>0.7</v>
      </c>
      <c r="U475" s="52">
        <v>0.7</v>
      </c>
    </row>
    <row r="476" spans="1:21" ht="22" x14ac:dyDescent="0.15">
      <c r="A476" s="39" t="s">
        <v>323</v>
      </c>
      <c r="B476" s="39" t="s">
        <v>324</v>
      </c>
      <c r="C476" s="39" t="s">
        <v>1485</v>
      </c>
      <c r="D476" s="39" t="s">
        <v>373</v>
      </c>
      <c r="E476" s="39" t="s">
        <v>374</v>
      </c>
      <c r="F476" s="39" t="s">
        <v>333</v>
      </c>
      <c r="G476" s="39"/>
      <c r="H476" s="39" t="s">
        <v>1486</v>
      </c>
      <c r="I476" s="52">
        <f t="shared" si="9"/>
        <v>1.5000000000000002</v>
      </c>
      <c r="J476" s="52"/>
      <c r="K476" s="52"/>
      <c r="L476" s="52"/>
      <c r="M476" s="52">
        <v>0.15</v>
      </c>
      <c r="N476" s="52">
        <v>0.15</v>
      </c>
      <c r="O476" s="52">
        <v>0.15</v>
      </c>
      <c r="P476" s="52">
        <v>0.17499999999999999</v>
      </c>
      <c r="Q476" s="52">
        <v>0.17499999999999999</v>
      </c>
      <c r="R476" s="52">
        <v>0.17499999999999999</v>
      </c>
      <c r="S476" s="52">
        <v>0.17499999999999999</v>
      </c>
      <c r="T476" s="52">
        <v>0.17499999999999999</v>
      </c>
      <c r="U476" s="52">
        <v>0.17499999999999999</v>
      </c>
    </row>
    <row r="477" spans="1:21" ht="22" x14ac:dyDescent="0.15">
      <c r="A477" s="39" t="s">
        <v>323</v>
      </c>
      <c r="B477" s="39" t="s">
        <v>324</v>
      </c>
      <c r="C477" s="39" t="s">
        <v>1487</v>
      </c>
      <c r="D477" s="39" t="s">
        <v>373</v>
      </c>
      <c r="E477" s="39" t="s">
        <v>1488</v>
      </c>
      <c r="F477" s="39" t="s">
        <v>333</v>
      </c>
      <c r="G477" s="39"/>
      <c r="H477" s="39" t="s">
        <v>1489</v>
      </c>
      <c r="I477" s="52">
        <f t="shared" si="9"/>
        <v>2</v>
      </c>
      <c r="J477" s="52"/>
      <c r="K477" s="52"/>
      <c r="L477" s="52"/>
      <c r="M477" s="52">
        <v>0.19999999999999998</v>
      </c>
      <c r="N477" s="52">
        <v>0.19999999999999998</v>
      </c>
      <c r="O477" s="52">
        <v>0.19999999999999998</v>
      </c>
      <c r="P477" s="52">
        <v>0.23333333333333331</v>
      </c>
      <c r="Q477" s="52">
        <v>0.23333333333333331</v>
      </c>
      <c r="R477" s="52">
        <v>0.23333333333333331</v>
      </c>
      <c r="S477" s="52">
        <v>0.23333333333333331</v>
      </c>
      <c r="T477" s="52">
        <v>0.23333333333333331</v>
      </c>
      <c r="U477" s="52">
        <v>0.23333333333333331</v>
      </c>
    </row>
    <row r="478" spans="1:21" ht="44" x14ac:dyDescent="0.15">
      <c r="A478" s="39" t="s">
        <v>323</v>
      </c>
      <c r="B478" s="39" t="s">
        <v>324</v>
      </c>
      <c r="C478" s="39" t="s">
        <v>1490</v>
      </c>
      <c r="D478" s="39" t="s">
        <v>373</v>
      </c>
      <c r="E478" s="39" t="s">
        <v>1491</v>
      </c>
      <c r="F478" s="39" t="s">
        <v>333</v>
      </c>
      <c r="G478" s="39"/>
      <c r="H478" s="39" t="s">
        <v>1492</v>
      </c>
      <c r="I478" s="52">
        <f t="shared" si="9"/>
        <v>0.48299999999999998</v>
      </c>
      <c r="J478" s="52"/>
      <c r="K478" s="52"/>
      <c r="L478" s="52"/>
      <c r="M478" s="52">
        <v>4.8299999999999996E-2</v>
      </c>
      <c r="N478" s="52">
        <v>4.8299999999999996E-2</v>
      </c>
      <c r="O478" s="52">
        <v>4.8299999999999996E-2</v>
      </c>
      <c r="P478" s="52">
        <v>5.634999999999999E-2</v>
      </c>
      <c r="Q478" s="52">
        <v>5.634999999999999E-2</v>
      </c>
      <c r="R478" s="52">
        <v>5.634999999999999E-2</v>
      </c>
      <c r="S478" s="52">
        <v>5.634999999999999E-2</v>
      </c>
      <c r="T478" s="52">
        <v>5.634999999999999E-2</v>
      </c>
      <c r="U478" s="52">
        <v>5.634999999999999E-2</v>
      </c>
    </row>
    <row r="479" spans="1:21" ht="11" x14ac:dyDescent="0.15">
      <c r="A479" s="39" t="s">
        <v>323</v>
      </c>
      <c r="B479" s="39" t="s">
        <v>324</v>
      </c>
      <c r="C479" s="39" t="s">
        <v>1493</v>
      </c>
      <c r="D479" s="39" t="s">
        <v>373</v>
      </c>
      <c r="E479" s="39" t="s">
        <v>1491</v>
      </c>
      <c r="F479" s="39" t="s">
        <v>333</v>
      </c>
      <c r="G479" s="39"/>
      <c r="H479" s="39" t="s">
        <v>1494</v>
      </c>
      <c r="I479" s="52">
        <f t="shared" si="9"/>
        <v>0.19999999999999996</v>
      </c>
      <c r="J479" s="52"/>
      <c r="K479" s="52"/>
      <c r="L479" s="52"/>
      <c r="M479" s="52">
        <v>0.02</v>
      </c>
      <c r="N479" s="52">
        <v>0.02</v>
      </c>
      <c r="O479" s="52">
        <v>0.02</v>
      </c>
      <c r="P479" s="52">
        <v>2.3333333333333331E-2</v>
      </c>
      <c r="Q479" s="52">
        <v>2.3333333333333331E-2</v>
      </c>
      <c r="R479" s="52">
        <v>2.3333333333333331E-2</v>
      </c>
      <c r="S479" s="52">
        <v>2.3333333333333331E-2</v>
      </c>
      <c r="T479" s="52">
        <v>2.3333333333333331E-2</v>
      </c>
      <c r="U479" s="52">
        <v>2.3333333333333331E-2</v>
      </c>
    </row>
    <row r="480" spans="1:21" ht="22" x14ac:dyDescent="0.15">
      <c r="A480" s="39" t="s">
        <v>323</v>
      </c>
      <c r="B480" s="39" t="s">
        <v>324</v>
      </c>
      <c r="C480" s="39" t="s">
        <v>1495</v>
      </c>
      <c r="D480" s="39" t="s">
        <v>373</v>
      </c>
      <c r="E480" s="39" t="s">
        <v>1496</v>
      </c>
      <c r="F480" s="39" t="s">
        <v>333</v>
      </c>
      <c r="G480" s="39"/>
      <c r="H480" s="39" t="s">
        <v>1497</v>
      </c>
      <c r="I480" s="52">
        <f t="shared" si="9"/>
        <v>2</v>
      </c>
      <c r="J480" s="52"/>
      <c r="K480" s="52"/>
      <c r="L480" s="52"/>
      <c r="M480" s="52">
        <v>0.19999999999999998</v>
      </c>
      <c r="N480" s="52">
        <v>0.19999999999999998</v>
      </c>
      <c r="O480" s="52">
        <v>0.19999999999999998</v>
      </c>
      <c r="P480" s="52">
        <v>0.23333333333333331</v>
      </c>
      <c r="Q480" s="52">
        <v>0.23333333333333331</v>
      </c>
      <c r="R480" s="52">
        <v>0.23333333333333331</v>
      </c>
      <c r="S480" s="52">
        <v>0.23333333333333331</v>
      </c>
      <c r="T480" s="52">
        <v>0.23333333333333331</v>
      </c>
      <c r="U480" s="52">
        <v>0.23333333333333331</v>
      </c>
    </row>
    <row r="481" spans="1:21" ht="22" x14ac:dyDescent="0.15">
      <c r="A481" s="39" t="s">
        <v>323</v>
      </c>
      <c r="B481" s="39" t="s">
        <v>324</v>
      </c>
      <c r="C481" s="39" t="s">
        <v>1498</v>
      </c>
      <c r="D481" s="39" t="s">
        <v>373</v>
      </c>
      <c r="E481" s="39" t="s">
        <v>1496</v>
      </c>
      <c r="F481" s="39" t="s">
        <v>333</v>
      </c>
      <c r="G481" s="39"/>
      <c r="H481" s="39" t="s">
        <v>1499</v>
      </c>
      <c r="I481" s="52">
        <f t="shared" si="9"/>
        <v>3.5999999999999996</v>
      </c>
      <c r="J481" s="52"/>
      <c r="K481" s="52"/>
      <c r="L481" s="52"/>
      <c r="M481" s="52">
        <v>0.36</v>
      </c>
      <c r="N481" s="52">
        <v>0.36</v>
      </c>
      <c r="O481" s="52">
        <v>0.36</v>
      </c>
      <c r="P481" s="52">
        <v>0.42</v>
      </c>
      <c r="Q481" s="52">
        <v>0.42</v>
      </c>
      <c r="R481" s="52">
        <v>0.42</v>
      </c>
      <c r="S481" s="52">
        <v>0.42</v>
      </c>
      <c r="T481" s="52">
        <v>0.42</v>
      </c>
      <c r="U481" s="52">
        <v>0.42</v>
      </c>
    </row>
    <row r="482" spans="1:21" ht="33" x14ac:dyDescent="0.15">
      <c r="A482" s="39" t="s">
        <v>323</v>
      </c>
      <c r="B482" s="39" t="s">
        <v>324</v>
      </c>
      <c r="C482" s="39" t="s">
        <v>1500</v>
      </c>
      <c r="D482" s="39" t="s">
        <v>373</v>
      </c>
      <c r="E482" s="39" t="s">
        <v>1496</v>
      </c>
      <c r="F482" s="39" t="s">
        <v>333</v>
      </c>
      <c r="G482" s="39"/>
      <c r="H482" s="39" t="s">
        <v>1501</v>
      </c>
      <c r="I482" s="52">
        <f t="shared" si="9"/>
        <v>4</v>
      </c>
      <c r="J482" s="52"/>
      <c r="K482" s="52"/>
      <c r="L482" s="52"/>
      <c r="M482" s="52">
        <v>0.39999999999999997</v>
      </c>
      <c r="N482" s="52">
        <v>0.39999999999999997</v>
      </c>
      <c r="O482" s="52">
        <v>0.39999999999999997</v>
      </c>
      <c r="P482" s="52">
        <v>0.46666666666666662</v>
      </c>
      <c r="Q482" s="52">
        <v>0.46666666666666662</v>
      </c>
      <c r="R482" s="52">
        <v>0.46666666666666662</v>
      </c>
      <c r="S482" s="52">
        <v>0.46666666666666662</v>
      </c>
      <c r="T482" s="52">
        <v>0.46666666666666662</v>
      </c>
      <c r="U482" s="52">
        <v>0.46666666666666662</v>
      </c>
    </row>
    <row r="483" spans="1:21" ht="11" x14ac:dyDescent="0.15">
      <c r="A483" s="39" t="s">
        <v>323</v>
      </c>
      <c r="B483" s="39" t="s">
        <v>324</v>
      </c>
      <c r="C483" s="39" t="s">
        <v>1502</v>
      </c>
      <c r="D483" s="39" t="s">
        <v>373</v>
      </c>
      <c r="E483" s="39" t="s">
        <v>1503</v>
      </c>
      <c r="F483" s="39" t="s">
        <v>333</v>
      </c>
      <c r="G483" s="39"/>
      <c r="H483" s="39" t="s">
        <v>1504</v>
      </c>
      <c r="I483" s="52">
        <f t="shared" si="9"/>
        <v>4.7999999999999989</v>
      </c>
      <c r="J483" s="52"/>
      <c r="K483" s="52"/>
      <c r="L483" s="52"/>
      <c r="M483" s="52">
        <v>0.47999999999999993</v>
      </c>
      <c r="N483" s="52">
        <v>0.47999999999999993</v>
      </c>
      <c r="O483" s="52">
        <v>0.47999999999999993</v>
      </c>
      <c r="P483" s="52">
        <v>0.55999999999999994</v>
      </c>
      <c r="Q483" s="52">
        <v>0.55999999999999994</v>
      </c>
      <c r="R483" s="52">
        <v>0.55999999999999994</v>
      </c>
      <c r="S483" s="52">
        <v>0.55999999999999994</v>
      </c>
      <c r="T483" s="52">
        <v>0.55999999999999994</v>
      </c>
      <c r="U483" s="52">
        <v>0.55999999999999994</v>
      </c>
    </row>
    <row r="484" spans="1:21" ht="11" x14ac:dyDescent="0.15">
      <c r="A484" s="39" t="s">
        <v>323</v>
      </c>
      <c r="B484" s="39" t="s">
        <v>324</v>
      </c>
      <c r="C484" s="39" t="s">
        <v>1505</v>
      </c>
      <c r="D484" s="39" t="s">
        <v>373</v>
      </c>
      <c r="E484" s="39" t="s">
        <v>1503</v>
      </c>
      <c r="F484" s="39" t="s">
        <v>333</v>
      </c>
      <c r="G484" s="39"/>
      <c r="H484" s="39" t="s">
        <v>1506</v>
      </c>
      <c r="I484" s="52">
        <f t="shared" si="9"/>
        <v>1</v>
      </c>
      <c r="J484" s="52"/>
      <c r="K484" s="52"/>
      <c r="L484" s="52"/>
      <c r="M484" s="52">
        <v>9.9999999999999992E-2</v>
      </c>
      <c r="N484" s="52">
        <v>9.9999999999999992E-2</v>
      </c>
      <c r="O484" s="52">
        <v>9.9999999999999992E-2</v>
      </c>
      <c r="P484" s="52">
        <v>0.11666666666666665</v>
      </c>
      <c r="Q484" s="52">
        <v>0.11666666666666665</v>
      </c>
      <c r="R484" s="52">
        <v>0.11666666666666665</v>
      </c>
      <c r="S484" s="52">
        <v>0.11666666666666665</v>
      </c>
      <c r="T484" s="52">
        <v>0.11666666666666665</v>
      </c>
      <c r="U484" s="52">
        <v>0.11666666666666665</v>
      </c>
    </row>
    <row r="485" spans="1:21" ht="22" x14ac:dyDescent="0.15">
      <c r="A485" s="39" t="s">
        <v>323</v>
      </c>
      <c r="B485" s="39" t="s">
        <v>324</v>
      </c>
      <c r="C485" s="39" t="s">
        <v>1507</v>
      </c>
      <c r="D485" s="39" t="s">
        <v>373</v>
      </c>
      <c r="E485" s="39" t="s">
        <v>1508</v>
      </c>
      <c r="F485" s="39" t="s">
        <v>333</v>
      </c>
      <c r="G485" s="39"/>
      <c r="H485" s="39" t="s">
        <v>1509</v>
      </c>
      <c r="I485" s="52">
        <f t="shared" si="9"/>
        <v>0.59999999999999987</v>
      </c>
      <c r="J485" s="52"/>
      <c r="K485" s="52"/>
      <c r="L485" s="52"/>
      <c r="M485" s="52">
        <v>5.9999999999999991E-2</v>
      </c>
      <c r="N485" s="52">
        <v>5.9999999999999991E-2</v>
      </c>
      <c r="O485" s="52">
        <v>5.9999999999999991E-2</v>
      </c>
      <c r="P485" s="52">
        <v>6.9999999999999993E-2</v>
      </c>
      <c r="Q485" s="52">
        <v>6.9999999999999993E-2</v>
      </c>
      <c r="R485" s="52">
        <v>6.9999999999999993E-2</v>
      </c>
      <c r="S485" s="52">
        <v>6.9999999999999993E-2</v>
      </c>
      <c r="T485" s="52">
        <v>6.9999999999999993E-2</v>
      </c>
      <c r="U485" s="52">
        <v>6.9999999999999993E-2</v>
      </c>
    </row>
    <row r="486" spans="1:21" ht="44" x14ac:dyDescent="0.15">
      <c r="A486" s="39" t="s">
        <v>323</v>
      </c>
      <c r="B486" s="39" t="s">
        <v>324</v>
      </c>
      <c r="C486" s="39" t="s">
        <v>1510</v>
      </c>
      <c r="D486" s="39" t="s">
        <v>373</v>
      </c>
      <c r="E486" s="39" t="s">
        <v>1508</v>
      </c>
      <c r="F486" s="39" t="s">
        <v>333</v>
      </c>
      <c r="G486" s="39"/>
      <c r="H486" s="39" t="s">
        <v>1511</v>
      </c>
      <c r="I486" s="52">
        <f t="shared" si="9"/>
        <v>5.0999999999999988</v>
      </c>
      <c r="J486" s="52"/>
      <c r="K486" s="52"/>
      <c r="L486" s="52"/>
      <c r="M486" s="52">
        <v>0.5099999999999999</v>
      </c>
      <c r="N486" s="52">
        <v>0.5099999999999999</v>
      </c>
      <c r="O486" s="52">
        <v>0.5099999999999999</v>
      </c>
      <c r="P486" s="52">
        <v>0.59499999999999986</v>
      </c>
      <c r="Q486" s="52">
        <v>0.59499999999999986</v>
      </c>
      <c r="R486" s="52">
        <v>0.59499999999999986</v>
      </c>
      <c r="S486" s="52">
        <v>0.59499999999999986</v>
      </c>
      <c r="T486" s="52">
        <v>0.59499999999999986</v>
      </c>
      <c r="U486" s="52">
        <v>0.59499999999999986</v>
      </c>
    </row>
    <row r="487" spans="1:21" ht="11" x14ac:dyDescent="0.15">
      <c r="A487" s="39" t="s">
        <v>323</v>
      </c>
      <c r="B487" s="39" t="s">
        <v>324</v>
      </c>
      <c r="C487" s="39" t="s">
        <v>1512</v>
      </c>
      <c r="D487" s="39" t="s">
        <v>373</v>
      </c>
      <c r="E487" s="39" t="s">
        <v>1508</v>
      </c>
      <c r="F487" s="39" t="s">
        <v>333</v>
      </c>
      <c r="G487" s="39"/>
      <c r="H487" s="39" t="s">
        <v>1513</v>
      </c>
      <c r="I487" s="52">
        <f t="shared" si="9"/>
        <v>2.9699999999999998</v>
      </c>
      <c r="J487" s="52"/>
      <c r="K487" s="52"/>
      <c r="L487" s="52"/>
      <c r="M487" s="52">
        <v>0.29699999999999999</v>
      </c>
      <c r="N487" s="52">
        <v>0.29699999999999999</v>
      </c>
      <c r="O487" s="52">
        <v>0.29699999999999999</v>
      </c>
      <c r="P487" s="52">
        <v>0.34649999999999997</v>
      </c>
      <c r="Q487" s="52">
        <v>0.34649999999999997</v>
      </c>
      <c r="R487" s="52">
        <v>0.34649999999999997</v>
      </c>
      <c r="S487" s="52">
        <v>0.34649999999999997</v>
      </c>
      <c r="T487" s="52">
        <v>0.34649999999999997</v>
      </c>
      <c r="U487" s="52">
        <v>0.34649999999999997</v>
      </c>
    </row>
    <row r="488" spans="1:21" ht="11" x14ac:dyDescent="0.15">
      <c r="A488" s="39" t="s">
        <v>323</v>
      </c>
      <c r="B488" s="39" t="s">
        <v>324</v>
      </c>
      <c r="C488" s="39" t="s">
        <v>1514</v>
      </c>
      <c r="D488" s="39" t="s">
        <v>373</v>
      </c>
      <c r="E488" s="39" t="s">
        <v>1515</v>
      </c>
      <c r="F488" s="39" t="s">
        <v>333</v>
      </c>
      <c r="G488" s="39"/>
      <c r="H488" s="39" t="s">
        <v>1516</v>
      </c>
      <c r="I488" s="52">
        <f t="shared" si="9"/>
        <v>1</v>
      </c>
      <c r="J488" s="52"/>
      <c r="K488" s="52"/>
      <c r="L488" s="52"/>
      <c r="M488" s="52">
        <v>9.9999999999999992E-2</v>
      </c>
      <c r="N488" s="52">
        <v>9.9999999999999992E-2</v>
      </c>
      <c r="O488" s="52">
        <v>9.9999999999999992E-2</v>
      </c>
      <c r="P488" s="52">
        <v>0.11666666666666665</v>
      </c>
      <c r="Q488" s="52">
        <v>0.11666666666666665</v>
      </c>
      <c r="R488" s="52">
        <v>0.11666666666666665</v>
      </c>
      <c r="S488" s="52">
        <v>0.11666666666666665</v>
      </c>
      <c r="T488" s="52">
        <v>0.11666666666666665</v>
      </c>
      <c r="U488" s="52">
        <v>0.11666666666666665</v>
      </c>
    </row>
    <row r="489" spans="1:21" ht="11" x14ac:dyDescent="0.15">
      <c r="A489" s="39" t="s">
        <v>323</v>
      </c>
      <c r="B489" s="39" t="s">
        <v>324</v>
      </c>
      <c r="C489" s="39" t="s">
        <v>1517</v>
      </c>
      <c r="D489" s="39" t="s">
        <v>373</v>
      </c>
      <c r="E489" s="39" t="s">
        <v>1515</v>
      </c>
      <c r="F489" s="39" t="s">
        <v>333</v>
      </c>
      <c r="G489" s="39"/>
      <c r="H489" s="39" t="s">
        <v>1518</v>
      </c>
      <c r="I489" s="52">
        <f t="shared" si="9"/>
        <v>1</v>
      </c>
      <c r="J489" s="52"/>
      <c r="K489" s="52"/>
      <c r="L489" s="52"/>
      <c r="M489" s="52">
        <v>9.9999999999999992E-2</v>
      </c>
      <c r="N489" s="52">
        <v>9.9999999999999992E-2</v>
      </c>
      <c r="O489" s="52">
        <v>9.9999999999999992E-2</v>
      </c>
      <c r="P489" s="52">
        <v>0.11666666666666665</v>
      </c>
      <c r="Q489" s="52">
        <v>0.11666666666666665</v>
      </c>
      <c r="R489" s="52">
        <v>0.11666666666666665</v>
      </c>
      <c r="S489" s="52">
        <v>0.11666666666666665</v>
      </c>
      <c r="T489" s="52">
        <v>0.11666666666666665</v>
      </c>
      <c r="U489" s="52">
        <v>0.11666666666666665</v>
      </c>
    </row>
    <row r="490" spans="1:21" ht="22" x14ac:dyDescent="0.15">
      <c r="A490" s="39" t="s">
        <v>323</v>
      </c>
      <c r="B490" s="39" t="s">
        <v>324</v>
      </c>
      <c r="C490" s="39" t="s">
        <v>1519</v>
      </c>
      <c r="D490" s="39" t="s">
        <v>373</v>
      </c>
      <c r="E490" s="39" t="s">
        <v>1515</v>
      </c>
      <c r="F490" s="39" t="s">
        <v>333</v>
      </c>
      <c r="G490" s="39"/>
      <c r="H490" s="39" t="s">
        <v>1520</v>
      </c>
      <c r="I490" s="52">
        <f t="shared" si="9"/>
        <v>1</v>
      </c>
      <c r="J490" s="52"/>
      <c r="K490" s="52"/>
      <c r="L490" s="52"/>
      <c r="M490" s="52">
        <v>9.9999999999999992E-2</v>
      </c>
      <c r="N490" s="52">
        <v>9.9999999999999992E-2</v>
      </c>
      <c r="O490" s="52">
        <v>9.9999999999999992E-2</v>
      </c>
      <c r="P490" s="52">
        <v>0.11666666666666665</v>
      </c>
      <c r="Q490" s="52">
        <v>0.11666666666666665</v>
      </c>
      <c r="R490" s="52">
        <v>0.11666666666666665</v>
      </c>
      <c r="S490" s="52">
        <v>0.11666666666666665</v>
      </c>
      <c r="T490" s="52">
        <v>0.11666666666666665</v>
      </c>
      <c r="U490" s="52">
        <v>0.11666666666666665</v>
      </c>
    </row>
    <row r="491" spans="1:21" ht="22" x14ac:dyDescent="0.15">
      <c r="A491" s="39" t="s">
        <v>323</v>
      </c>
      <c r="B491" s="39" t="s">
        <v>324</v>
      </c>
      <c r="C491" s="39" t="s">
        <v>1521</v>
      </c>
      <c r="D491" s="39" t="s">
        <v>373</v>
      </c>
      <c r="E491" s="39" t="s">
        <v>1522</v>
      </c>
      <c r="F491" s="39" t="s">
        <v>333</v>
      </c>
      <c r="G491" s="39"/>
      <c r="H491" s="39" t="s">
        <v>1523</v>
      </c>
      <c r="I491" s="52">
        <f t="shared" si="9"/>
        <v>5.6</v>
      </c>
      <c r="J491" s="52"/>
      <c r="K491" s="52"/>
      <c r="L491" s="52"/>
      <c r="M491" s="52">
        <v>0.55999999999999994</v>
      </c>
      <c r="N491" s="52">
        <v>0.55999999999999994</v>
      </c>
      <c r="O491" s="52">
        <v>0.55999999999999994</v>
      </c>
      <c r="P491" s="52">
        <v>0.65333333333333321</v>
      </c>
      <c r="Q491" s="52">
        <v>0.65333333333333321</v>
      </c>
      <c r="R491" s="52">
        <v>0.65333333333333321</v>
      </c>
      <c r="S491" s="52">
        <v>0.65333333333333321</v>
      </c>
      <c r="T491" s="52">
        <v>0.65333333333333321</v>
      </c>
      <c r="U491" s="52">
        <v>0.65333333333333321</v>
      </c>
    </row>
    <row r="492" spans="1:21" ht="33" x14ac:dyDescent="0.15">
      <c r="A492" s="39" t="s">
        <v>323</v>
      </c>
      <c r="B492" s="39" t="s">
        <v>324</v>
      </c>
      <c r="C492" s="39" t="s">
        <v>1524</v>
      </c>
      <c r="D492" s="39" t="s">
        <v>373</v>
      </c>
      <c r="E492" s="39" t="s">
        <v>1522</v>
      </c>
      <c r="F492" s="39" t="s">
        <v>333</v>
      </c>
      <c r="G492" s="39"/>
      <c r="H492" s="39" t="s">
        <v>1525</v>
      </c>
      <c r="I492" s="52">
        <f t="shared" si="9"/>
        <v>0.89999999999999991</v>
      </c>
      <c r="J492" s="52"/>
      <c r="K492" s="52"/>
      <c r="L492" s="52"/>
      <c r="M492" s="52">
        <v>0.09</v>
      </c>
      <c r="N492" s="52">
        <v>0.09</v>
      </c>
      <c r="O492" s="52">
        <v>0.09</v>
      </c>
      <c r="P492" s="52">
        <v>0.105</v>
      </c>
      <c r="Q492" s="52">
        <v>0.105</v>
      </c>
      <c r="R492" s="52">
        <v>0.105</v>
      </c>
      <c r="S492" s="52">
        <v>0.105</v>
      </c>
      <c r="T492" s="52">
        <v>0.105</v>
      </c>
      <c r="U492" s="52">
        <v>0.105</v>
      </c>
    </row>
    <row r="493" spans="1:21" ht="11" x14ac:dyDescent="0.15">
      <c r="A493" s="39" t="s">
        <v>323</v>
      </c>
      <c r="B493" s="39" t="s">
        <v>324</v>
      </c>
      <c r="C493" s="39" t="s">
        <v>1526</v>
      </c>
      <c r="D493" s="39" t="s">
        <v>373</v>
      </c>
      <c r="E493" s="39" t="s">
        <v>1527</v>
      </c>
      <c r="F493" s="39" t="s">
        <v>333</v>
      </c>
      <c r="G493" s="39"/>
      <c r="H493" s="39" t="s">
        <v>1528</v>
      </c>
      <c r="I493" s="52">
        <f t="shared" si="9"/>
        <v>4.7000000000000011</v>
      </c>
      <c r="J493" s="52"/>
      <c r="K493" s="52"/>
      <c r="L493" s="52"/>
      <c r="M493" s="52">
        <v>0.47</v>
      </c>
      <c r="N493" s="52">
        <v>0.47</v>
      </c>
      <c r="O493" s="52">
        <v>0.47</v>
      </c>
      <c r="P493" s="52">
        <v>0.54833333333333334</v>
      </c>
      <c r="Q493" s="52">
        <v>0.54833333333333334</v>
      </c>
      <c r="R493" s="52">
        <v>0.54833333333333334</v>
      </c>
      <c r="S493" s="52">
        <v>0.54833333333333334</v>
      </c>
      <c r="T493" s="52">
        <v>0.54833333333333334</v>
      </c>
      <c r="U493" s="52">
        <v>0.54833333333333334</v>
      </c>
    </row>
    <row r="494" spans="1:21" ht="44" x14ac:dyDescent="0.15">
      <c r="A494" s="39" t="s">
        <v>323</v>
      </c>
      <c r="B494" s="39" t="s">
        <v>324</v>
      </c>
      <c r="C494" s="39" t="s">
        <v>1529</v>
      </c>
      <c r="D494" s="39" t="s">
        <v>373</v>
      </c>
      <c r="E494" s="39" t="s">
        <v>1530</v>
      </c>
      <c r="F494" s="39" t="s">
        <v>333</v>
      </c>
      <c r="G494" s="39"/>
      <c r="H494" s="39" t="s">
        <v>1531</v>
      </c>
      <c r="I494" s="52">
        <f t="shared" si="9"/>
        <v>0.87000000000000011</v>
      </c>
      <c r="J494" s="52"/>
      <c r="K494" s="52"/>
      <c r="L494" s="52"/>
      <c r="M494" s="52">
        <v>8.6999999999999994E-2</v>
      </c>
      <c r="N494" s="52">
        <v>8.6999999999999994E-2</v>
      </c>
      <c r="O494" s="52">
        <v>8.6999999999999994E-2</v>
      </c>
      <c r="P494" s="52">
        <v>0.10149999999999999</v>
      </c>
      <c r="Q494" s="52">
        <v>0.10149999999999999</v>
      </c>
      <c r="R494" s="52">
        <v>0.10149999999999999</v>
      </c>
      <c r="S494" s="52">
        <v>0.10149999999999999</v>
      </c>
      <c r="T494" s="52">
        <v>0.10149999999999999</v>
      </c>
      <c r="U494" s="52">
        <v>0.10149999999999999</v>
      </c>
    </row>
    <row r="495" spans="1:21" ht="22" x14ac:dyDescent="0.15">
      <c r="A495" s="39" t="s">
        <v>323</v>
      </c>
      <c r="B495" s="39" t="s">
        <v>324</v>
      </c>
      <c r="C495" s="39" t="s">
        <v>1532</v>
      </c>
      <c r="D495" s="39" t="s">
        <v>373</v>
      </c>
      <c r="E495" s="39" t="s">
        <v>1533</v>
      </c>
      <c r="F495" s="39" t="s">
        <v>333</v>
      </c>
      <c r="G495" s="39"/>
      <c r="H495" s="39" t="s">
        <v>1534</v>
      </c>
      <c r="I495" s="52">
        <f t="shared" si="9"/>
        <v>4</v>
      </c>
      <c r="J495" s="52"/>
      <c r="K495" s="52"/>
      <c r="L495" s="52"/>
      <c r="M495" s="52">
        <v>0.39999999999999997</v>
      </c>
      <c r="N495" s="52">
        <v>0.39999999999999997</v>
      </c>
      <c r="O495" s="52">
        <v>0.39999999999999997</v>
      </c>
      <c r="P495" s="52">
        <v>0.46666666666666662</v>
      </c>
      <c r="Q495" s="52">
        <v>0.46666666666666662</v>
      </c>
      <c r="R495" s="52">
        <v>0.46666666666666662</v>
      </c>
      <c r="S495" s="52">
        <v>0.46666666666666662</v>
      </c>
      <c r="T495" s="52">
        <v>0.46666666666666662</v>
      </c>
      <c r="U495" s="52">
        <v>0.46666666666666662</v>
      </c>
    </row>
    <row r="496" spans="1:21" ht="22" x14ac:dyDescent="0.15">
      <c r="A496" s="39" t="s">
        <v>323</v>
      </c>
      <c r="B496" s="39" t="s">
        <v>324</v>
      </c>
      <c r="C496" s="39" t="s">
        <v>1535</v>
      </c>
      <c r="D496" s="39" t="s">
        <v>532</v>
      </c>
      <c r="E496" s="39" t="s">
        <v>1536</v>
      </c>
      <c r="F496" s="39" t="s">
        <v>333</v>
      </c>
      <c r="G496" s="39"/>
      <c r="H496" s="39" t="s">
        <v>1537</v>
      </c>
      <c r="I496" s="52">
        <f t="shared" si="9"/>
        <v>1</v>
      </c>
      <c r="J496" s="52"/>
      <c r="K496" s="52"/>
      <c r="L496" s="52"/>
      <c r="M496" s="52">
        <v>9.9999999999999992E-2</v>
      </c>
      <c r="N496" s="52">
        <v>9.9999999999999992E-2</v>
      </c>
      <c r="O496" s="52">
        <v>9.9999999999999992E-2</v>
      </c>
      <c r="P496" s="52">
        <v>0.11666666666666665</v>
      </c>
      <c r="Q496" s="52">
        <v>0.11666666666666665</v>
      </c>
      <c r="R496" s="52">
        <v>0.11666666666666665</v>
      </c>
      <c r="S496" s="52">
        <v>0.11666666666666665</v>
      </c>
      <c r="T496" s="52">
        <v>0.11666666666666665</v>
      </c>
      <c r="U496" s="52">
        <v>0.11666666666666665</v>
      </c>
    </row>
    <row r="497" spans="1:21" ht="22" x14ac:dyDescent="0.15">
      <c r="A497" s="39" t="s">
        <v>323</v>
      </c>
      <c r="B497" s="39" t="s">
        <v>324</v>
      </c>
      <c r="C497" s="39" t="s">
        <v>1538</v>
      </c>
      <c r="D497" s="39" t="s">
        <v>532</v>
      </c>
      <c r="E497" s="39" t="s">
        <v>1536</v>
      </c>
      <c r="F497" s="39" t="s">
        <v>333</v>
      </c>
      <c r="G497" s="39"/>
      <c r="H497" s="39" t="s">
        <v>1539</v>
      </c>
      <c r="I497" s="52">
        <f t="shared" si="9"/>
        <v>3.0000000000000004</v>
      </c>
      <c r="J497" s="52"/>
      <c r="K497" s="52"/>
      <c r="L497" s="52"/>
      <c r="M497" s="52">
        <v>0.3</v>
      </c>
      <c r="N497" s="52">
        <v>0.3</v>
      </c>
      <c r="O497" s="52">
        <v>0.3</v>
      </c>
      <c r="P497" s="52">
        <v>0.35</v>
      </c>
      <c r="Q497" s="52">
        <v>0.35</v>
      </c>
      <c r="R497" s="52">
        <v>0.35</v>
      </c>
      <c r="S497" s="52">
        <v>0.35</v>
      </c>
      <c r="T497" s="52">
        <v>0.35</v>
      </c>
      <c r="U497" s="52">
        <v>0.35</v>
      </c>
    </row>
    <row r="498" spans="1:21" ht="22" x14ac:dyDescent="0.15">
      <c r="A498" s="39" t="s">
        <v>323</v>
      </c>
      <c r="B498" s="39" t="s">
        <v>324</v>
      </c>
      <c r="C498" s="39" t="s">
        <v>1540</v>
      </c>
      <c r="D498" s="39" t="s">
        <v>532</v>
      </c>
      <c r="E498" s="39" t="s">
        <v>1536</v>
      </c>
      <c r="F498" s="39" t="s">
        <v>333</v>
      </c>
      <c r="G498" s="39"/>
      <c r="H498" s="39" t="s">
        <v>1541</v>
      </c>
      <c r="I498" s="52">
        <f t="shared" si="9"/>
        <v>2.3999999999999995</v>
      </c>
      <c r="J498" s="52"/>
      <c r="K498" s="52"/>
      <c r="L498" s="52"/>
      <c r="M498" s="52">
        <v>0.23999999999999996</v>
      </c>
      <c r="N498" s="52">
        <v>0.23999999999999996</v>
      </c>
      <c r="O498" s="52">
        <v>0.23999999999999996</v>
      </c>
      <c r="P498" s="52">
        <v>0.27999999999999997</v>
      </c>
      <c r="Q498" s="52">
        <v>0.27999999999999997</v>
      </c>
      <c r="R498" s="52">
        <v>0.27999999999999997</v>
      </c>
      <c r="S498" s="52">
        <v>0.27999999999999997</v>
      </c>
      <c r="T498" s="52">
        <v>0.27999999999999997</v>
      </c>
      <c r="U498" s="52">
        <v>0.27999999999999997</v>
      </c>
    </row>
    <row r="499" spans="1:21" ht="11" x14ac:dyDescent="0.15">
      <c r="A499" s="39" t="s">
        <v>323</v>
      </c>
      <c r="B499" s="39" t="s">
        <v>324</v>
      </c>
      <c r="C499" s="39" t="s">
        <v>1542</v>
      </c>
      <c r="D499" s="39" t="s">
        <v>532</v>
      </c>
      <c r="E499" s="39" t="s">
        <v>1536</v>
      </c>
      <c r="F499" s="39" t="s">
        <v>333</v>
      </c>
      <c r="G499" s="39"/>
      <c r="H499" s="39" t="s">
        <v>1543</v>
      </c>
      <c r="I499" s="52">
        <f t="shared" si="9"/>
        <v>3.4999999999999991</v>
      </c>
      <c r="J499" s="52"/>
      <c r="K499" s="52"/>
      <c r="L499" s="52"/>
      <c r="M499" s="52">
        <v>0.35</v>
      </c>
      <c r="N499" s="52">
        <v>0.35</v>
      </c>
      <c r="O499" s="52">
        <v>0.35</v>
      </c>
      <c r="P499" s="52">
        <v>0.40833333333333327</v>
      </c>
      <c r="Q499" s="52">
        <v>0.40833333333333327</v>
      </c>
      <c r="R499" s="52">
        <v>0.40833333333333327</v>
      </c>
      <c r="S499" s="52">
        <v>0.40833333333333327</v>
      </c>
      <c r="T499" s="52">
        <v>0.40833333333333327</v>
      </c>
      <c r="U499" s="52">
        <v>0.40833333333333327</v>
      </c>
    </row>
    <row r="500" spans="1:21" ht="11" x14ac:dyDescent="0.15">
      <c r="A500" s="39" t="s">
        <v>323</v>
      </c>
      <c r="B500" s="39" t="s">
        <v>324</v>
      </c>
      <c r="C500" s="39" t="s">
        <v>1544</v>
      </c>
      <c r="D500" s="39" t="s">
        <v>532</v>
      </c>
      <c r="E500" s="39" t="s">
        <v>1536</v>
      </c>
      <c r="F500" s="39" t="s">
        <v>333</v>
      </c>
      <c r="G500" s="39"/>
      <c r="H500" s="39" t="s">
        <v>1545</v>
      </c>
      <c r="I500" s="52">
        <f t="shared" si="9"/>
        <v>3.4999999999999991</v>
      </c>
      <c r="J500" s="52"/>
      <c r="K500" s="52"/>
      <c r="L500" s="52"/>
      <c r="M500" s="52">
        <v>0.35</v>
      </c>
      <c r="N500" s="52">
        <v>0.35</v>
      </c>
      <c r="O500" s="52">
        <v>0.35</v>
      </c>
      <c r="P500" s="52">
        <v>0.40833333333333327</v>
      </c>
      <c r="Q500" s="52">
        <v>0.40833333333333327</v>
      </c>
      <c r="R500" s="52">
        <v>0.40833333333333327</v>
      </c>
      <c r="S500" s="52">
        <v>0.40833333333333327</v>
      </c>
      <c r="T500" s="52">
        <v>0.40833333333333327</v>
      </c>
      <c r="U500" s="52">
        <v>0.40833333333333327</v>
      </c>
    </row>
    <row r="501" spans="1:21" ht="11" x14ac:dyDescent="0.15">
      <c r="A501" s="39" t="s">
        <v>323</v>
      </c>
      <c r="B501" s="39" t="s">
        <v>324</v>
      </c>
      <c r="C501" s="39" t="s">
        <v>1546</v>
      </c>
      <c r="D501" s="39" t="s">
        <v>532</v>
      </c>
      <c r="E501" s="39" t="s">
        <v>1547</v>
      </c>
      <c r="F501" s="39" t="s">
        <v>333</v>
      </c>
      <c r="G501" s="39"/>
      <c r="H501" s="39" t="s">
        <v>1548</v>
      </c>
      <c r="I501" s="52">
        <f t="shared" si="9"/>
        <v>1.6999999999999995</v>
      </c>
      <c r="J501" s="52"/>
      <c r="K501" s="52"/>
      <c r="L501" s="52"/>
      <c r="M501" s="52">
        <v>0.16999999999999998</v>
      </c>
      <c r="N501" s="52">
        <v>0.16999999999999998</v>
      </c>
      <c r="O501" s="52">
        <v>0.16999999999999998</v>
      </c>
      <c r="P501" s="52">
        <v>0.19833333333333331</v>
      </c>
      <c r="Q501" s="52">
        <v>0.19833333333333331</v>
      </c>
      <c r="R501" s="52">
        <v>0.19833333333333331</v>
      </c>
      <c r="S501" s="52">
        <v>0.19833333333333331</v>
      </c>
      <c r="T501" s="52">
        <v>0.19833333333333331</v>
      </c>
      <c r="U501" s="52">
        <v>0.19833333333333331</v>
      </c>
    </row>
    <row r="502" spans="1:21" ht="11" x14ac:dyDescent="0.15">
      <c r="A502" s="39" t="s">
        <v>323</v>
      </c>
      <c r="B502" s="39" t="s">
        <v>324</v>
      </c>
      <c r="C502" s="39" t="s">
        <v>1549</v>
      </c>
      <c r="D502" s="39" t="s">
        <v>532</v>
      </c>
      <c r="E502" s="39" t="s">
        <v>1547</v>
      </c>
      <c r="F502" s="39" t="s">
        <v>333</v>
      </c>
      <c r="G502" s="39"/>
      <c r="H502" s="39" t="s">
        <v>1550</v>
      </c>
      <c r="I502" s="52">
        <f t="shared" si="9"/>
        <v>1.0999999999999999</v>
      </c>
      <c r="J502" s="52"/>
      <c r="K502" s="52"/>
      <c r="L502" s="52"/>
      <c r="M502" s="52">
        <v>0.11</v>
      </c>
      <c r="N502" s="52">
        <v>0.11</v>
      </c>
      <c r="O502" s="52">
        <v>0.11</v>
      </c>
      <c r="P502" s="52">
        <v>0.12833333333333333</v>
      </c>
      <c r="Q502" s="52">
        <v>0.12833333333333333</v>
      </c>
      <c r="R502" s="52">
        <v>0.12833333333333333</v>
      </c>
      <c r="S502" s="52">
        <v>0.12833333333333333</v>
      </c>
      <c r="T502" s="52">
        <v>0.12833333333333333</v>
      </c>
      <c r="U502" s="52">
        <v>0.12833333333333333</v>
      </c>
    </row>
    <row r="503" spans="1:21" ht="11" x14ac:dyDescent="0.15">
      <c r="A503" s="39" t="s">
        <v>323</v>
      </c>
      <c r="B503" s="39" t="s">
        <v>324</v>
      </c>
      <c r="C503" s="39" t="s">
        <v>1551</v>
      </c>
      <c r="D503" s="39" t="s">
        <v>532</v>
      </c>
      <c r="E503" s="39" t="s">
        <v>1547</v>
      </c>
      <c r="F503" s="39" t="s">
        <v>333</v>
      </c>
      <c r="G503" s="39"/>
      <c r="H503" s="39" t="s">
        <v>1552</v>
      </c>
      <c r="I503" s="52">
        <f t="shared" si="9"/>
        <v>1.2999999999999998</v>
      </c>
      <c r="J503" s="52"/>
      <c r="K503" s="52"/>
      <c r="L503" s="52"/>
      <c r="M503" s="52">
        <v>0.13</v>
      </c>
      <c r="N503" s="52">
        <v>0.13</v>
      </c>
      <c r="O503" s="52">
        <v>0.13</v>
      </c>
      <c r="P503" s="52">
        <v>0.15166666666666664</v>
      </c>
      <c r="Q503" s="52">
        <v>0.15166666666666664</v>
      </c>
      <c r="R503" s="52">
        <v>0.15166666666666664</v>
      </c>
      <c r="S503" s="52">
        <v>0.15166666666666664</v>
      </c>
      <c r="T503" s="52">
        <v>0.15166666666666664</v>
      </c>
      <c r="U503" s="52">
        <v>0.15166666666666664</v>
      </c>
    </row>
    <row r="504" spans="1:21" ht="11" x14ac:dyDescent="0.15">
      <c r="A504" s="39" t="s">
        <v>323</v>
      </c>
      <c r="B504" s="39" t="s">
        <v>324</v>
      </c>
      <c r="C504" s="39" t="s">
        <v>1553</v>
      </c>
      <c r="D504" s="39" t="s">
        <v>532</v>
      </c>
      <c r="E504" s="39" t="s">
        <v>1554</v>
      </c>
      <c r="F504" s="39" t="s">
        <v>333</v>
      </c>
      <c r="G504" s="39"/>
      <c r="H504" s="39" t="s">
        <v>1555</v>
      </c>
      <c r="I504" s="52">
        <f t="shared" si="9"/>
        <v>3.0000000000000004</v>
      </c>
      <c r="J504" s="52"/>
      <c r="K504" s="52"/>
      <c r="L504" s="52"/>
      <c r="M504" s="52">
        <v>0.3</v>
      </c>
      <c r="N504" s="52">
        <v>0.3</v>
      </c>
      <c r="O504" s="52">
        <v>0.3</v>
      </c>
      <c r="P504" s="52">
        <v>0.35</v>
      </c>
      <c r="Q504" s="52">
        <v>0.35</v>
      </c>
      <c r="R504" s="52">
        <v>0.35</v>
      </c>
      <c r="S504" s="52">
        <v>0.35</v>
      </c>
      <c r="T504" s="52">
        <v>0.35</v>
      </c>
      <c r="U504" s="52">
        <v>0.35</v>
      </c>
    </row>
    <row r="505" spans="1:21" ht="11" x14ac:dyDescent="0.15">
      <c r="A505" s="39" t="s">
        <v>323</v>
      </c>
      <c r="B505" s="39" t="s">
        <v>324</v>
      </c>
      <c r="C505" s="39" t="s">
        <v>1556</v>
      </c>
      <c r="D505" s="39" t="s">
        <v>532</v>
      </c>
      <c r="E505" s="39" t="s">
        <v>1554</v>
      </c>
      <c r="F505" s="39" t="s">
        <v>333</v>
      </c>
      <c r="G505" s="39"/>
      <c r="H505" s="39" t="s">
        <v>1557</v>
      </c>
      <c r="I505" s="52">
        <f t="shared" si="9"/>
        <v>2</v>
      </c>
      <c r="J505" s="52"/>
      <c r="K505" s="52"/>
      <c r="L505" s="52"/>
      <c r="M505" s="52">
        <v>0.19999999999999998</v>
      </c>
      <c r="N505" s="52">
        <v>0.19999999999999998</v>
      </c>
      <c r="O505" s="52">
        <v>0.19999999999999998</v>
      </c>
      <c r="P505" s="52">
        <v>0.23333333333333331</v>
      </c>
      <c r="Q505" s="52">
        <v>0.23333333333333331</v>
      </c>
      <c r="R505" s="52">
        <v>0.23333333333333331</v>
      </c>
      <c r="S505" s="52">
        <v>0.23333333333333331</v>
      </c>
      <c r="T505" s="52">
        <v>0.23333333333333331</v>
      </c>
      <c r="U505" s="52">
        <v>0.23333333333333331</v>
      </c>
    </row>
    <row r="506" spans="1:21" ht="11" x14ac:dyDescent="0.15">
      <c r="A506" s="39" t="s">
        <v>323</v>
      </c>
      <c r="B506" s="39" t="s">
        <v>324</v>
      </c>
      <c r="C506" s="39" t="s">
        <v>1558</v>
      </c>
      <c r="D506" s="39" t="s">
        <v>532</v>
      </c>
      <c r="E506" s="39" t="s">
        <v>1559</v>
      </c>
      <c r="F506" s="39" t="s">
        <v>333</v>
      </c>
      <c r="G506" s="39"/>
      <c r="H506" s="39" t="s">
        <v>1560</v>
      </c>
      <c r="I506" s="52">
        <f t="shared" si="9"/>
        <v>3.2999999999999989</v>
      </c>
      <c r="J506" s="52"/>
      <c r="K506" s="52"/>
      <c r="L506" s="52"/>
      <c r="M506" s="52">
        <v>0.32999999999999996</v>
      </c>
      <c r="N506" s="52">
        <v>0.32999999999999996</v>
      </c>
      <c r="O506" s="52">
        <v>0.32999999999999996</v>
      </c>
      <c r="P506" s="52">
        <v>0.38499999999999995</v>
      </c>
      <c r="Q506" s="52">
        <v>0.38499999999999995</v>
      </c>
      <c r="R506" s="52">
        <v>0.38499999999999995</v>
      </c>
      <c r="S506" s="52">
        <v>0.38499999999999995</v>
      </c>
      <c r="T506" s="52">
        <v>0.38499999999999995</v>
      </c>
      <c r="U506" s="52">
        <v>0.38499999999999995</v>
      </c>
    </row>
    <row r="507" spans="1:21" ht="11" x14ac:dyDescent="0.15">
      <c r="A507" s="39" t="s">
        <v>323</v>
      </c>
      <c r="B507" s="39" t="s">
        <v>324</v>
      </c>
      <c r="C507" s="39" t="s">
        <v>1561</v>
      </c>
      <c r="D507" s="39" t="s">
        <v>532</v>
      </c>
      <c r="E507" s="39" t="s">
        <v>1559</v>
      </c>
      <c r="F507" s="39" t="s">
        <v>333</v>
      </c>
      <c r="G507" s="39"/>
      <c r="H507" s="39" t="s">
        <v>1562</v>
      </c>
      <c r="I507" s="52">
        <f t="shared" si="9"/>
        <v>4.2000000000000011</v>
      </c>
      <c r="J507" s="52"/>
      <c r="K507" s="52"/>
      <c r="L507" s="52"/>
      <c r="M507" s="52">
        <v>0.42</v>
      </c>
      <c r="N507" s="52">
        <v>0.42</v>
      </c>
      <c r="O507" s="52">
        <v>0.42</v>
      </c>
      <c r="P507" s="52">
        <v>0.49</v>
      </c>
      <c r="Q507" s="52">
        <v>0.49</v>
      </c>
      <c r="R507" s="52">
        <v>0.49</v>
      </c>
      <c r="S507" s="52">
        <v>0.49</v>
      </c>
      <c r="T507" s="52">
        <v>0.49</v>
      </c>
      <c r="U507" s="52">
        <v>0.49</v>
      </c>
    </row>
    <row r="508" spans="1:21" ht="11" x14ac:dyDescent="0.15">
      <c r="A508" s="39" t="s">
        <v>323</v>
      </c>
      <c r="B508" s="39" t="s">
        <v>324</v>
      </c>
      <c r="C508" s="39" t="s">
        <v>1563</v>
      </c>
      <c r="D508" s="39" t="s">
        <v>532</v>
      </c>
      <c r="E508" s="39" t="s">
        <v>1559</v>
      </c>
      <c r="F508" s="39" t="s">
        <v>333</v>
      </c>
      <c r="G508" s="39"/>
      <c r="H508" s="39" t="s">
        <v>1564</v>
      </c>
      <c r="I508" s="52">
        <f t="shared" si="9"/>
        <v>3.2999999999999989</v>
      </c>
      <c r="J508" s="52"/>
      <c r="K508" s="52"/>
      <c r="L508" s="52"/>
      <c r="M508" s="52">
        <v>0.32999999999999996</v>
      </c>
      <c r="N508" s="52">
        <v>0.32999999999999996</v>
      </c>
      <c r="O508" s="52">
        <v>0.32999999999999996</v>
      </c>
      <c r="P508" s="52">
        <v>0.38499999999999995</v>
      </c>
      <c r="Q508" s="52">
        <v>0.38499999999999995</v>
      </c>
      <c r="R508" s="52">
        <v>0.38499999999999995</v>
      </c>
      <c r="S508" s="52">
        <v>0.38499999999999995</v>
      </c>
      <c r="T508" s="52">
        <v>0.38499999999999995</v>
      </c>
      <c r="U508" s="52">
        <v>0.38499999999999995</v>
      </c>
    </row>
    <row r="509" spans="1:21" ht="11" x14ac:dyDescent="0.15">
      <c r="A509" s="39" t="s">
        <v>323</v>
      </c>
      <c r="B509" s="39" t="s">
        <v>324</v>
      </c>
      <c r="C509" s="39" t="s">
        <v>1565</v>
      </c>
      <c r="D509" s="39" t="s">
        <v>532</v>
      </c>
      <c r="E509" s="39" t="s">
        <v>1559</v>
      </c>
      <c r="F509" s="39" t="s">
        <v>333</v>
      </c>
      <c r="G509" s="39"/>
      <c r="H509" s="39" t="s">
        <v>1566</v>
      </c>
      <c r="I509" s="52">
        <f t="shared" si="9"/>
        <v>4.7999999999999989</v>
      </c>
      <c r="J509" s="52"/>
      <c r="K509" s="52"/>
      <c r="L509" s="52"/>
      <c r="M509" s="52">
        <v>0.47999999999999993</v>
      </c>
      <c r="N509" s="52">
        <v>0.47999999999999993</v>
      </c>
      <c r="O509" s="52">
        <v>0.47999999999999993</v>
      </c>
      <c r="P509" s="52">
        <v>0.55999999999999994</v>
      </c>
      <c r="Q509" s="52">
        <v>0.55999999999999994</v>
      </c>
      <c r="R509" s="52">
        <v>0.55999999999999994</v>
      </c>
      <c r="S509" s="52">
        <v>0.55999999999999994</v>
      </c>
      <c r="T509" s="52">
        <v>0.55999999999999994</v>
      </c>
      <c r="U509" s="52">
        <v>0.55999999999999994</v>
      </c>
    </row>
    <row r="510" spans="1:21" ht="11" x14ac:dyDescent="0.15">
      <c r="A510" s="39" t="s">
        <v>323</v>
      </c>
      <c r="B510" s="39" t="s">
        <v>324</v>
      </c>
      <c r="C510" s="39" t="s">
        <v>1567</v>
      </c>
      <c r="D510" s="39" t="s">
        <v>532</v>
      </c>
      <c r="E510" s="39" t="s">
        <v>1559</v>
      </c>
      <c r="F510" s="39" t="s">
        <v>333</v>
      </c>
      <c r="G510" s="39"/>
      <c r="H510" s="39" t="s">
        <v>1568</v>
      </c>
      <c r="I510" s="52">
        <f t="shared" si="9"/>
        <v>2.1999999999999997</v>
      </c>
      <c r="J510" s="52"/>
      <c r="K510" s="52"/>
      <c r="L510" s="52"/>
      <c r="M510" s="52">
        <v>0.22</v>
      </c>
      <c r="N510" s="52">
        <v>0.22</v>
      </c>
      <c r="O510" s="52">
        <v>0.22</v>
      </c>
      <c r="P510" s="52">
        <v>0.25666666666666665</v>
      </c>
      <c r="Q510" s="52">
        <v>0.25666666666666665</v>
      </c>
      <c r="R510" s="52">
        <v>0.25666666666666665</v>
      </c>
      <c r="S510" s="52">
        <v>0.25666666666666665</v>
      </c>
      <c r="T510" s="52">
        <v>0.25666666666666665</v>
      </c>
      <c r="U510" s="52">
        <v>0.25666666666666665</v>
      </c>
    </row>
    <row r="511" spans="1:21" ht="11" x14ac:dyDescent="0.15">
      <c r="A511" s="39" t="s">
        <v>323</v>
      </c>
      <c r="B511" s="39" t="s">
        <v>324</v>
      </c>
      <c r="C511" s="39" t="s">
        <v>1569</v>
      </c>
      <c r="D511" s="39" t="s">
        <v>532</v>
      </c>
      <c r="E511" s="39" t="s">
        <v>1559</v>
      </c>
      <c r="F511" s="39" t="s">
        <v>333</v>
      </c>
      <c r="G511" s="39"/>
      <c r="H511" s="39" t="s">
        <v>1570</v>
      </c>
      <c r="I511" s="52">
        <f t="shared" si="9"/>
        <v>1.7999999999999998</v>
      </c>
      <c r="J511" s="52"/>
      <c r="K511" s="52"/>
      <c r="L511" s="52"/>
      <c r="M511" s="52">
        <v>0.18</v>
      </c>
      <c r="N511" s="52">
        <v>0.18</v>
      </c>
      <c r="O511" s="52">
        <v>0.18</v>
      </c>
      <c r="P511" s="52">
        <v>0.21</v>
      </c>
      <c r="Q511" s="52">
        <v>0.21</v>
      </c>
      <c r="R511" s="52">
        <v>0.21</v>
      </c>
      <c r="S511" s="52">
        <v>0.21</v>
      </c>
      <c r="T511" s="52">
        <v>0.21</v>
      </c>
      <c r="U511" s="52">
        <v>0.21</v>
      </c>
    </row>
    <row r="512" spans="1:21" ht="22" x14ac:dyDescent="0.15">
      <c r="A512" s="39" t="s">
        <v>323</v>
      </c>
      <c r="B512" s="39" t="s">
        <v>324</v>
      </c>
      <c r="C512" s="39" t="s">
        <v>1571</v>
      </c>
      <c r="D512" s="39" t="s">
        <v>532</v>
      </c>
      <c r="E512" s="39" t="s">
        <v>1572</v>
      </c>
      <c r="F512" s="39" t="s">
        <v>333</v>
      </c>
      <c r="G512" s="39"/>
      <c r="H512" s="39" t="s">
        <v>1573</v>
      </c>
      <c r="I512" s="52">
        <f t="shared" si="9"/>
        <v>3.1</v>
      </c>
      <c r="J512" s="52"/>
      <c r="K512" s="52"/>
      <c r="L512" s="52"/>
      <c r="M512" s="52">
        <v>0.31</v>
      </c>
      <c r="N512" s="52">
        <v>0.31</v>
      </c>
      <c r="O512" s="52">
        <v>0.31</v>
      </c>
      <c r="P512" s="52">
        <v>0.36166666666666664</v>
      </c>
      <c r="Q512" s="52">
        <v>0.36166666666666664</v>
      </c>
      <c r="R512" s="52">
        <v>0.36166666666666664</v>
      </c>
      <c r="S512" s="52">
        <v>0.36166666666666664</v>
      </c>
      <c r="T512" s="52">
        <v>0.36166666666666664</v>
      </c>
      <c r="U512" s="52">
        <v>0.36166666666666664</v>
      </c>
    </row>
    <row r="513" spans="1:21" ht="11" x14ac:dyDescent="0.15">
      <c r="A513" s="39" t="s">
        <v>323</v>
      </c>
      <c r="B513" s="39" t="s">
        <v>324</v>
      </c>
      <c r="C513" s="39" t="s">
        <v>1574</v>
      </c>
      <c r="D513" s="39" t="s">
        <v>532</v>
      </c>
      <c r="E513" s="39" t="s">
        <v>1572</v>
      </c>
      <c r="F513" s="39" t="s">
        <v>333</v>
      </c>
      <c r="G513" s="39"/>
      <c r="H513" s="39" t="s">
        <v>1575</v>
      </c>
      <c r="I513" s="52">
        <f t="shared" si="9"/>
        <v>3.6999999999999997</v>
      </c>
      <c r="J513" s="52"/>
      <c r="K513" s="52"/>
      <c r="L513" s="52"/>
      <c r="M513" s="52">
        <v>0.37</v>
      </c>
      <c r="N513" s="52">
        <v>0.37</v>
      </c>
      <c r="O513" s="52">
        <v>0.37</v>
      </c>
      <c r="P513" s="52">
        <v>0.43166666666666664</v>
      </c>
      <c r="Q513" s="52">
        <v>0.43166666666666664</v>
      </c>
      <c r="R513" s="52">
        <v>0.43166666666666664</v>
      </c>
      <c r="S513" s="52">
        <v>0.43166666666666664</v>
      </c>
      <c r="T513" s="52">
        <v>0.43166666666666664</v>
      </c>
      <c r="U513" s="52">
        <v>0.43166666666666664</v>
      </c>
    </row>
    <row r="514" spans="1:21" ht="22" x14ac:dyDescent="0.15">
      <c r="A514" s="39" t="s">
        <v>323</v>
      </c>
      <c r="B514" s="39" t="s">
        <v>324</v>
      </c>
      <c r="C514" s="39" t="s">
        <v>1576</v>
      </c>
      <c r="D514" s="39" t="s">
        <v>532</v>
      </c>
      <c r="E514" s="39" t="s">
        <v>1572</v>
      </c>
      <c r="F514" s="39" t="s">
        <v>333</v>
      </c>
      <c r="G514" s="39"/>
      <c r="H514" s="39" t="s">
        <v>1577</v>
      </c>
      <c r="I514" s="52">
        <f t="shared" si="9"/>
        <v>3.8</v>
      </c>
      <c r="J514" s="52"/>
      <c r="K514" s="52"/>
      <c r="L514" s="52"/>
      <c r="M514" s="52">
        <v>0.37999999999999995</v>
      </c>
      <c r="N514" s="52">
        <v>0.37999999999999995</v>
      </c>
      <c r="O514" s="52">
        <v>0.37999999999999995</v>
      </c>
      <c r="P514" s="52">
        <v>0.44333333333333325</v>
      </c>
      <c r="Q514" s="52">
        <v>0.44333333333333325</v>
      </c>
      <c r="R514" s="52">
        <v>0.44333333333333325</v>
      </c>
      <c r="S514" s="52">
        <v>0.44333333333333325</v>
      </c>
      <c r="T514" s="52">
        <v>0.44333333333333325</v>
      </c>
      <c r="U514" s="52">
        <v>0.44333333333333325</v>
      </c>
    </row>
    <row r="515" spans="1:21" ht="11" x14ac:dyDescent="0.15">
      <c r="A515" s="39" t="s">
        <v>323</v>
      </c>
      <c r="B515" s="39" t="s">
        <v>324</v>
      </c>
      <c r="C515" s="39" t="s">
        <v>1578</v>
      </c>
      <c r="D515" s="39" t="s">
        <v>532</v>
      </c>
      <c r="E515" s="39" t="s">
        <v>1572</v>
      </c>
      <c r="F515" s="39" t="s">
        <v>333</v>
      </c>
      <c r="G515" s="39"/>
      <c r="H515" s="39" t="s">
        <v>1579</v>
      </c>
      <c r="I515" s="52">
        <f t="shared" si="9"/>
        <v>1.6999999999999995</v>
      </c>
      <c r="J515" s="52"/>
      <c r="K515" s="52"/>
      <c r="L515" s="52"/>
      <c r="M515" s="52">
        <v>0.16999999999999998</v>
      </c>
      <c r="N515" s="52">
        <v>0.16999999999999998</v>
      </c>
      <c r="O515" s="52">
        <v>0.16999999999999998</v>
      </c>
      <c r="P515" s="52">
        <v>0.19833333333333331</v>
      </c>
      <c r="Q515" s="52">
        <v>0.19833333333333331</v>
      </c>
      <c r="R515" s="52">
        <v>0.19833333333333331</v>
      </c>
      <c r="S515" s="52">
        <v>0.19833333333333331</v>
      </c>
      <c r="T515" s="52">
        <v>0.19833333333333331</v>
      </c>
      <c r="U515" s="52">
        <v>0.19833333333333331</v>
      </c>
    </row>
    <row r="516" spans="1:21" ht="22" x14ac:dyDescent="0.15">
      <c r="A516" s="39" t="s">
        <v>323</v>
      </c>
      <c r="B516" s="39" t="s">
        <v>324</v>
      </c>
      <c r="C516" s="39" t="s">
        <v>1580</v>
      </c>
      <c r="D516" s="39" t="s">
        <v>532</v>
      </c>
      <c r="E516" s="39" t="s">
        <v>1581</v>
      </c>
      <c r="F516" s="39" t="s">
        <v>333</v>
      </c>
      <c r="G516" s="39"/>
      <c r="H516" s="39" t="s">
        <v>1582</v>
      </c>
      <c r="I516" s="52">
        <f t="shared" si="9"/>
        <v>3.1999999999999993</v>
      </c>
      <c r="J516" s="52"/>
      <c r="K516" s="52"/>
      <c r="L516" s="52"/>
      <c r="M516" s="52">
        <v>0.32</v>
      </c>
      <c r="N516" s="52">
        <v>0.32</v>
      </c>
      <c r="O516" s="52">
        <v>0.32</v>
      </c>
      <c r="P516" s="52">
        <v>0.37333333333333329</v>
      </c>
      <c r="Q516" s="52">
        <v>0.37333333333333329</v>
      </c>
      <c r="R516" s="52">
        <v>0.37333333333333329</v>
      </c>
      <c r="S516" s="52">
        <v>0.37333333333333329</v>
      </c>
      <c r="T516" s="52">
        <v>0.37333333333333329</v>
      </c>
      <c r="U516" s="52">
        <v>0.37333333333333329</v>
      </c>
    </row>
    <row r="517" spans="1:21" ht="22" x14ac:dyDescent="0.15">
      <c r="A517" s="39" t="s">
        <v>323</v>
      </c>
      <c r="B517" s="39" t="s">
        <v>324</v>
      </c>
      <c r="C517" s="39" t="s">
        <v>1583</v>
      </c>
      <c r="D517" s="39" t="s">
        <v>532</v>
      </c>
      <c r="E517" s="39" t="s">
        <v>1581</v>
      </c>
      <c r="F517" s="39" t="s">
        <v>333</v>
      </c>
      <c r="G517" s="39"/>
      <c r="H517" s="39" t="s">
        <v>1584</v>
      </c>
      <c r="I517" s="52">
        <f t="shared" ref="I517:I580" si="10">SUM(J517:U517)</f>
        <v>2.1000000000000005</v>
      </c>
      <c r="J517" s="52"/>
      <c r="K517" s="52"/>
      <c r="L517" s="52"/>
      <c r="M517" s="52">
        <v>0.21</v>
      </c>
      <c r="N517" s="52">
        <v>0.21</v>
      </c>
      <c r="O517" s="52">
        <v>0.21</v>
      </c>
      <c r="P517" s="52">
        <v>0.245</v>
      </c>
      <c r="Q517" s="52">
        <v>0.245</v>
      </c>
      <c r="R517" s="52">
        <v>0.245</v>
      </c>
      <c r="S517" s="52">
        <v>0.245</v>
      </c>
      <c r="T517" s="52">
        <v>0.245</v>
      </c>
      <c r="U517" s="52">
        <v>0.245</v>
      </c>
    </row>
    <row r="518" spans="1:21" ht="33" x14ac:dyDescent="0.15">
      <c r="A518" s="39" t="s">
        <v>323</v>
      </c>
      <c r="B518" s="39" t="s">
        <v>324</v>
      </c>
      <c r="C518" s="39" t="s">
        <v>1585</v>
      </c>
      <c r="D518" s="39" t="s">
        <v>532</v>
      </c>
      <c r="E518" s="39" t="s">
        <v>1586</v>
      </c>
      <c r="F518" s="39" t="s">
        <v>333</v>
      </c>
      <c r="G518" s="39"/>
      <c r="H518" s="39" t="s">
        <v>1587</v>
      </c>
      <c r="I518" s="52">
        <f t="shared" si="10"/>
        <v>0.94199999999999995</v>
      </c>
      <c r="J518" s="52"/>
      <c r="K518" s="52"/>
      <c r="L518" s="52"/>
      <c r="M518" s="52">
        <v>9.4199999999999992E-2</v>
      </c>
      <c r="N518" s="52">
        <v>9.4199999999999992E-2</v>
      </c>
      <c r="O518" s="52">
        <v>9.4199999999999992E-2</v>
      </c>
      <c r="P518" s="52">
        <v>0.10989999999999998</v>
      </c>
      <c r="Q518" s="52">
        <v>0.10989999999999998</v>
      </c>
      <c r="R518" s="52">
        <v>0.10989999999999998</v>
      </c>
      <c r="S518" s="52">
        <v>0.10989999999999998</v>
      </c>
      <c r="T518" s="52">
        <v>0.10989999999999998</v>
      </c>
      <c r="U518" s="52">
        <v>0.10989999999999998</v>
      </c>
    </row>
    <row r="519" spans="1:21" ht="11" x14ac:dyDescent="0.15">
      <c r="A519" s="39" t="s">
        <v>323</v>
      </c>
      <c r="B519" s="39" t="s">
        <v>324</v>
      </c>
      <c r="C519" s="39" t="s">
        <v>1588</v>
      </c>
      <c r="D519" s="39" t="s">
        <v>532</v>
      </c>
      <c r="E519" s="39" t="s">
        <v>1586</v>
      </c>
      <c r="F519" s="39" t="s">
        <v>333</v>
      </c>
      <c r="G519" s="39"/>
      <c r="H519" s="39" t="s">
        <v>1589</v>
      </c>
      <c r="I519" s="52">
        <f t="shared" si="10"/>
        <v>1.0999999999999999</v>
      </c>
      <c r="J519" s="52"/>
      <c r="K519" s="52"/>
      <c r="L519" s="52"/>
      <c r="M519" s="52">
        <v>0.11</v>
      </c>
      <c r="N519" s="52">
        <v>0.11</v>
      </c>
      <c r="O519" s="52">
        <v>0.11</v>
      </c>
      <c r="P519" s="52">
        <v>0.12833333333333333</v>
      </c>
      <c r="Q519" s="52">
        <v>0.12833333333333333</v>
      </c>
      <c r="R519" s="52">
        <v>0.12833333333333333</v>
      </c>
      <c r="S519" s="52">
        <v>0.12833333333333333</v>
      </c>
      <c r="T519" s="52">
        <v>0.12833333333333333</v>
      </c>
      <c r="U519" s="52">
        <v>0.12833333333333333</v>
      </c>
    </row>
    <row r="520" spans="1:21" ht="22" x14ac:dyDescent="0.15">
      <c r="A520" s="39" t="s">
        <v>323</v>
      </c>
      <c r="B520" s="39" t="s">
        <v>324</v>
      </c>
      <c r="C520" s="39" t="s">
        <v>1590</v>
      </c>
      <c r="D520" s="39" t="s">
        <v>532</v>
      </c>
      <c r="E520" s="39" t="s">
        <v>1586</v>
      </c>
      <c r="F520" s="39" t="s">
        <v>333</v>
      </c>
      <c r="G520" s="39"/>
      <c r="H520" s="39" t="s">
        <v>1591</v>
      </c>
      <c r="I520" s="52">
        <f t="shared" si="10"/>
        <v>2.1999999999999997</v>
      </c>
      <c r="J520" s="52"/>
      <c r="K520" s="52"/>
      <c r="L520" s="52"/>
      <c r="M520" s="52">
        <v>0.22</v>
      </c>
      <c r="N520" s="52">
        <v>0.22</v>
      </c>
      <c r="O520" s="52">
        <v>0.22</v>
      </c>
      <c r="P520" s="52">
        <v>0.25666666666666665</v>
      </c>
      <c r="Q520" s="52">
        <v>0.25666666666666665</v>
      </c>
      <c r="R520" s="52">
        <v>0.25666666666666665</v>
      </c>
      <c r="S520" s="52">
        <v>0.25666666666666665</v>
      </c>
      <c r="T520" s="52">
        <v>0.25666666666666665</v>
      </c>
      <c r="U520" s="52">
        <v>0.25666666666666665</v>
      </c>
    </row>
    <row r="521" spans="1:21" ht="11" x14ac:dyDescent="0.15">
      <c r="A521" s="39" t="s">
        <v>323</v>
      </c>
      <c r="B521" s="39" t="s">
        <v>324</v>
      </c>
      <c r="C521" s="39" t="s">
        <v>1592</v>
      </c>
      <c r="D521" s="39" t="s">
        <v>532</v>
      </c>
      <c r="E521" s="39" t="s">
        <v>1586</v>
      </c>
      <c r="F521" s="39" t="s">
        <v>333</v>
      </c>
      <c r="G521" s="39"/>
      <c r="H521" s="39" t="s">
        <v>1593</v>
      </c>
      <c r="I521" s="52">
        <f t="shared" si="10"/>
        <v>0.5</v>
      </c>
      <c r="J521" s="52"/>
      <c r="K521" s="52"/>
      <c r="L521" s="52"/>
      <c r="M521" s="52">
        <v>4.9999999999999996E-2</v>
      </c>
      <c r="N521" s="52">
        <v>4.9999999999999996E-2</v>
      </c>
      <c r="O521" s="52">
        <v>4.9999999999999996E-2</v>
      </c>
      <c r="P521" s="52">
        <v>5.8333333333333327E-2</v>
      </c>
      <c r="Q521" s="52">
        <v>5.8333333333333327E-2</v>
      </c>
      <c r="R521" s="52">
        <v>5.8333333333333327E-2</v>
      </c>
      <c r="S521" s="52">
        <v>5.8333333333333327E-2</v>
      </c>
      <c r="T521" s="52">
        <v>5.8333333333333327E-2</v>
      </c>
      <c r="U521" s="52">
        <v>5.8333333333333327E-2</v>
      </c>
    </row>
    <row r="522" spans="1:21" ht="11" x14ac:dyDescent="0.15">
      <c r="A522" s="39" t="s">
        <v>323</v>
      </c>
      <c r="B522" s="39" t="s">
        <v>324</v>
      </c>
      <c r="C522" s="39" t="s">
        <v>1594</v>
      </c>
      <c r="D522" s="39" t="s">
        <v>532</v>
      </c>
      <c r="E522" s="39" t="s">
        <v>1595</v>
      </c>
      <c r="F522" s="39" t="s">
        <v>333</v>
      </c>
      <c r="G522" s="39"/>
      <c r="H522" s="39" t="s">
        <v>1596</v>
      </c>
      <c r="I522" s="52">
        <f t="shared" si="10"/>
        <v>0.29999999999999993</v>
      </c>
      <c r="J522" s="52"/>
      <c r="K522" s="52"/>
      <c r="L522" s="52"/>
      <c r="M522" s="52">
        <v>2.9999999999999995E-2</v>
      </c>
      <c r="N522" s="52">
        <v>2.9999999999999995E-2</v>
      </c>
      <c r="O522" s="52">
        <v>2.9999999999999995E-2</v>
      </c>
      <c r="P522" s="52">
        <v>3.4999999999999996E-2</v>
      </c>
      <c r="Q522" s="52">
        <v>3.4999999999999996E-2</v>
      </c>
      <c r="R522" s="52">
        <v>3.4999999999999996E-2</v>
      </c>
      <c r="S522" s="52">
        <v>3.4999999999999996E-2</v>
      </c>
      <c r="T522" s="52">
        <v>3.4999999999999996E-2</v>
      </c>
      <c r="U522" s="52">
        <v>3.4999999999999996E-2</v>
      </c>
    </row>
    <row r="523" spans="1:21" ht="11" x14ac:dyDescent="0.15">
      <c r="A523" s="39" t="s">
        <v>323</v>
      </c>
      <c r="B523" s="39" t="s">
        <v>324</v>
      </c>
      <c r="C523" s="39" t="s">
        <v>1597</v>
      </c>
      <c r="D523" s="39" t="s">
        <v>532</v>
      </c>
      <c r="E523" s="39" t="s">
        <v>1595</v>
      </c>
      <c r="F523" s="39" t="s">
        <v>333</v>
      </c>
      <c r="G523" s="39"/>
      <c r="H523" s="39" t="s">
        <v>1598</v>
      </c>
      <c r="I523" s="52">
        <f t="shared" si="10"/>
        <v>0.72999999999999987</v>
      </c>
      <c r="J523" s="52"/>
      <c r="K523" s="52"/>
      <c r="L523" s="52"/>
      <c r="M523" s="52">
        <v>7.2999999999999995E-2</v>
      </c>
      <c r="N523" s="52">
        <v>7.2999999999999995E-2</v>
      </c>
      <c r="O523" s="52">
        <v>7.2999999999999995E-2</v>
      </c>
      <c r="P523" s="52">
        <v>8.5166666666666654E-2</v>
      </c>
      <c r="Q523" s="52">
        <v>8.5166666666666654E-2</v>
      </c>
      <c r="R523" s="52">
        <v>8.5166666666666654E-2</v>
      </c>
      <c r="S523" s="52">
        <v>8.5166666666666654E-2</v>
      </c>
      <c r="T523" s="52">
        <v>8.5166666666666654E-2</v>
      </c>
      <c r="U523" s="52">
        <v>8.5166666666666654E-2</v>
      </c>
    </row>
    <row r="524" spans="1:21" ht="22" x14ac:dyDescent="0.15">
      <c r="A524" s="39" t="s">
        <v>323</v>
      </c>
      <c r="B524" s="39" t="s">
        <v>324</v>
      </c>
      <c r="C524" s="39" t="s">
        <v>1599</v>
      </c>
      <c r="D524" s="39" t="s">
        <v>532</v>
      </c>
      <c r="E524" s="39" t="s">
        <v>1595</v>
      </c>
      <c r="F524" s="39" t="s">
        <v>333</v>
      </c>
      <c r="G524" s="39"/>
      <c r="H524" s="39" t="s">
        <v>1600</v>
      </c>
      <c r="I524" s="52">
        <f t="shared" si="10"/>
        <v>1.6999999999999995</v>
      </c>
      <c r="J524" s="52"/>
      <c r="K524" s="52"/>
      <c r="L524" s="52"/>
      <c r="M524" s="52">
        <v>0.16999999999999998</v>
      </c>
      <c r="N524" s="52">
        <v>0.16999999999999998</v>
      </c>
      <c r="O524" s="52">
        <v>0.16999999999999998</v>
      </c>
      <c r="P524" s="52">
        <v>0.19833333333333331</v>
      </c>
      <c r="Q524" s="52">
        <v>0.19833333333333331</v>
      </c>
      <c r="R524" s="52">
        <v>0.19833333333333331</v>
      </c>
      <c r="S524" s="52">
        <v>0.19833333333333331</v>
      </c>
      <c r="T524" s="52">
        <v>0.19833333333333331</v>
      </c>
      <c r="U524" s="52">
        <v>0.19833333333333331</v>
      </c>
    </row>
    <row r="525" spans="1:21" ht="11" x14ac:dyDescent="0.15">
      <c r="A525" s="39" t="s">
        <v>323</v>
      </c>
      <c r="B525" s="39" t="s">
        <v>324</v>
      </c>
      <c r="C525" s="39" t="s">
        <v>1601</v>
      </c>
      <c r="D525" s="39" t="s">
        <v>532</v>
      </c>
      <c r="E525" s="39" t="s">
        <v>1595</v>
      </c>
      <c r="F525" s="39" t="s">
        <v>333</v>
      </c>
      <c r="G525" s="39"/>
      <c r="H525" s="39" t="s">
        <v>1602</v>
      </c>
      <c r="I525" s="52">
        <f t="shared" si="10"/>
        <v>2</v>
      </c>
      <c r="J525" s="52"/>
      <c r="K525" s="52"/>
      <c r="L525" s="52"/>
      <c r="M525" s="52">
        <v>0.19999999999999998</v>
      </c>
      <c r="N525" s="52">
        <v>0.19999999999999998</v>
      </c>
      <c r="O525" s="52">
        <v>0.19999999999999998</v>
      </c>
      <c r="P525" s="52">
        <v>0.23333333333333331</v>
      </c>
      <c r="Q525" s="52">
        <v>0.23333333333333331</v>
      </c>
      <c r="R525" s="52">
        <v>0.23333333333333331</v>
      </c>
      <c r="S525" s="52">
        <v>0.23333333333333331</v>
      </c>
      <c r="T525" s="52">
        <v>0.23333333333333331</v>
      </c>
      <c r="U525" s="52">
        <v>0.23333333333333331</v>
      </c>
    </row>
    <row r="526" spans="1:21" ht="11" x14ac:dyDescent="0.15">
      <c r="A526" s="39" t="s">
        <v>323</v>
      </c>
      <c r="B526" s="39" t="s">
        <v>324</v>
      </c>
      <c r="C526" s="39" t="s">
        <v>1603</v>
      </c>
      <c r="D526" s="39" t="s">
        <v>532</v>
      </c>
      <c r="E526" s="39" t="s">
        <v>1595</v>
      </c>
      <c r="F526" s="39" t="s">
        <v>333</v>
      </c>
      <c r="G526" s="39"/>
      <c r="H526" s="39" t="s">
        <v>1604</v>
      </c>
      <c r="I526" s="52">
        <f t="shared" si="10"/>
        <v>3.0000000000000004</v>
      </c>
      <c r="J526" s="52"/>
      <c r="K526" s="52"/>
      <c r="L526" s="52"/>
      <c r="M526" s="52">
        <v>0.3</v>
      </c>
      <c r="N526" s="52">
        <v>0.3</v>
      </c>
      <c r="O526" s="52">
        <v>0.3</v>
      </c>
      <c r="P526" s="52">
        <v>0.35</v>
      </c>
      <c r="Q526" s="52">
        <v>0.35</v>
      </c>
      <c r="R526" s="52">
        <v>0.35</v>
      </c>
      <c r="S526" s="52">
        <v>0.35</v>
      </c>
      <c r="T526" s="52">
        <v>0.35</v>
      </c>
      <c r="U526" s="52">
        <v>0.35</v>
      </c>
    </row>
    <row r="527" spans="1:21" ht="11" x14ac:dyDescent="0.15">
      <c r="A527" s="39" t="s">
        <v>323</v>
      </c>
      <c r="B527" s="39" t="s">
        <v>324</v>
      </c>
      <c r="C527" s="39" t="s">
        <v>1605</v>
      </c>
      <c r="D527" s="39" t="s">
        <v>532</v>
      </c>
      <c r="E527" s="39" t="s">
        <v>1595</v>
      </c>
      <c r="F527" s="39" t="s">
        <v>333</v>
      </c>
      <c r="G527" s="39"/>
      <c r="H527" s="39" t="s">
        <v>1606</v>
      </c>
      <c r="I527" s="52">
        <f t="shared" si="10"/>
        <v>3.1</v>
      </c>
      <c r="J527" s="52"/>
      <c r="K527" s="52"/>
      <c r="L527" s="52"/>
      <c r="M527" s="52">
        <v>0.31</v>
      </c>
      <c r="N527" s="52">
        <v>0.31</v>
      </c>
      <c r="O527" s="52">
        <v>0.31</v>
      </c>
      <c r="P527" s="52">
        <v>0.36166666666666664</v>
      </c>
      <c r="Q527" s="52">
        <v>0.36166666666666664</v>
      </c>
      <c r="R527" s="52">
        <v>0.36166666666666664</v>
      </c>
      <c r="S527" s="52">
        <v>0.36166666666666664</v>
      </c>
      <c r="T527" s="52">
        <v>0.36166666666666664</v>
      </c>
      <c r="U527" s="52">
        <v>0.36166666666666664</v>
      </c>
    </row>
    <row r="528" spans="1:21" ht="22" x14ac:dyDescent="0.15">
      <c r="A528" s="39" t="s">
        <v>323</v>
      </c>
      <c r="B528" s="39" t="s">
        <v>324</v>
      </c>
      <c r="C528" s="39" t="s">
        <v>1607</v>
      </c>
      <c r="D528" s="39" t="s">
        <v>532</v>
      </c>
      <c r="E528" s="39" t="s">
        <v>1608</v>
      </c>
      <c r="F528" s="39" t="s">
        <v>333</v>
      </c>
      <c r="G528" s="39"/>
      <c r="H528" s="39" t="s">
        <v>1609</v>
      </c>
      <c r="I528" s="52">
        <f t="shared" si="10"/>
        <v>3.0000000000000004</v>
      </c>
      <c r="J528" s="52"/>
      <c r="K528" s="52"/>
      <c r="L528" s="52"/>
      <c r="M528" s="52">
        <v>0.3</v>
      </c>
      <c r="N528" s="52">
        <v>0.3</v>
      </c>
      <c r="O528" s="52">
        <v>0.3</v>
      </c>
      <c r="P528" s="52">
        <v>0.35</v>
      </c>
      <c r="Q528" s="52">
        <v>0.35</v>
      </c>
      <c r="R528" s="52">
        <v>0.35</v>
      </c>
      <c r="S528" s="52">
        <v>0.35</v>
      </c>
      <c r="T528" s="52">
        <v>0.35</v>
      </c>
      <c r="U528" s="52">
        <v>0.35</v>
      </c>
    </row>
    <row r="529" spans="1:21" ht="33" x14ac:dyDescent="0.15">
      <c r="A529" s="39" t="s">
        <v>323</v>
      </c>
      <c r="B529" s="39" t="s">
        <v>324</v>
      </c>
      <c r="C529" s="39" t="s">
        <v>1610</v>
      </c>
      <c r="D529" s="39" t="s">
        <v>414</v>
      </c>
      <c r="E529" s="39" t="s">
        <v>1611</v>
      </c>
      <c r="F529" s="39" t="s">
        <v>306</v>
      </c>
      <c r="G529" s="39"/>
      <c r="H529" s="39" t="s">
        <v>1612</v>
      </c>
      <c r="I529" s="52">
        <f t="shared" si="10"/>
        <v>4.9999999999999982</v>
      </c>
      <c r="J529" s="52"/>
      <c r="K529" s="52"/>
      <c r="L529" s="52"/>
      <c r="M529" s="52">
        <v>0.49999999999999994</v>
      </c>
      <c r="N529" s="52">
        <v>0.49999999999999994</v>
      </c>
      <c r="O529" s="52">
        <v>0.49999999999999994</v>
      </c>
      <c r="P529" s="52">
        <v>0.58333333333333326</v>
      </c>
      <c r="Q529" s="52">
        <v>0.58333333333333326</v>
      </c>
      <c r="R529" s="52">
        <v>0.58333333333333326</v>
      </c>
      <c r="S529" s="52">
        <v>0.58333333333333326</v>
      </c>
      <c r="T529" s="52">
        <v>0.58333333333333326</v>
      </c>
      <c r="U529" s="52">
        <v>0.58333333333333326</v>
      </c>
    </row>
    <row r="530" spans="1:21" ht="22" x14ac:dyDescent="0.15">
      <c r="A530" s="39" t="s">
        <v>323</v>
      </c>
      <c r="B530" s="39" t="s">
        <v>324</v>
      </c>
      <c r="C530" s="39" t="s">
        <v>1613</v>
      </c>
      <c r="D530" s="39" t="s">
        <v>414</v>
      </c>
      <c r="E530" s="39" t="s">
        <v>1611</v>
      </c>
      <c r="F530" s="39" t="s">
        <v>306</v>
      </c>
      <c r="G530" s="39"/>
      <c r="H530" s="39" t="s">
        <v>1614</v>
      </c>
      <c r="I530" s="52">
        <f t="shared" si="10"/>
        <v>2</v>
      </c>
      <c r="J530" s="52"/>
      <c r="K530" s="52"/>
      <c r="L530" s="52"/>
      <c r="M530" s="52">
        <v>0.19999999999999998</v>
      </c>
      <c r="N530" s="52">
        <v>0.19999999999999998</v>
      </c>
      <c r="O530" s="52">
        <v>0.19999999999999998</v>
      </c>
      <c r="P530" s="52">
        <v>0.23333333333333331</v>
      </c>
      <c r="Q530" s="52">
        <v>0.23333333333333331</v>
      </c>
      <c r="R530" s="52">
        <v>0.23333333333333331</v>
      </c>
      <c r="S530" s="52">
        <v>0.23333333333333331</v>
      </c>
      <c r="T530" s="52">
        <v>0.23333333333333331</v>
      </c>
      <c r="U530" s="52">
        <v>0.23333333333333331</v>
      </c>
    </row>
    <row r="531" spans="1:21" ht="22" x14ac:dyDescent="0.15">
      <c r="A531" s="39" t="s">
        <v>323</v>
      </c>
      <c r="B531" s="39" t="s">
        <v>324</v>
      </c>
      <c r="C531" s="39" t="s">
        <v>1615</v>
      </c>
      <c r="D531" s="39" t="s">
        <v>414</v>
      </c>
      <c r="E531" s="39" t="s">
        <v>1611</v>
      </c>
      <c r="F531" s="39" t="s">
        <v>306</v>
      </c>
      <c r="G531" s="39"/>
      <c r="H531" s="39" t="s">
        <v>1616</v>
      </c>
      <c r="I531" s="52">
        <f t="shared" si="10"/>
        <v>0.39999999999999991</v>
      </c>
      <c r="J531" s="52"/>
      <c r="K531" s="52"/>
      <c r="L531" s="52"/>
      <c r="M531" s="52">
        <v>0.04</v>
      </c>
      <c r="N531" s="52">
        <v>0.04</v>
      </c>
      <c r="O531" s="52">
        <v>0.04</v>
      </c>
      <c r="P531" s="52">
        <v>4.6666666666666662E-2</v>
      </c>
      <c r="Q531" s="52">
        <v>4.6666666666666662E-2</v>
      </c>
      <c r="R531" s="52">
        <v>4.6666666666666662E-2</v>
      </c>
      <c r="S531" s="52">
        <v>4.6666666666666662E-2</v>
      </c>
      <c r="T531" s="52">
        <v>4.6666666666666662E-2</v>
      </c>
      <c r="U531" s="52">
        <v>4.6666666666666662E-2</v>
      </c>
    </row>
    <row r="532" spans="1:21" ht="22" x14ac:dyDescent="0.15">
      <c r="A532" s="39" t="s">
        <v>323</v>
      </c>
      <c r="B532" s="39" t="s">
        <v>324</v>
      </c>
      <c r="C532" s="39" t="s">
        <v>1617</v>
      </c>
      <c r="D532" s="39" t="s">
        <v>414</v>
      </c>
      <c r="E532" s="39" t="s">
        <v>1611</v>
      </c>
      <c r="F532" s="39" t="s">
        <v>306</v>
      </c>
      <c r="G532" s="39"/>
      <c r="H532" s="39" t="s">
        <v>1618</v>
      </c>
      <c r="I532" s="52">
        <f t="shared" si="10"/>
        <v>0.7</v>
      </c>
      <c r="J532" s="52"/>
      <c r="K532" s="52"/>
      <c r="L532" s="52"/>
      <c r="M532" s="52">
        <v>6.9999999999999993E-2</v>
      </c>
      <c r="N532" s="52">
        <v>6.9999999999999993E-2</v>
      </c>
      <c r="O532" s="52">
        <v>6.9999999999999993E-2</v>
      </c>
      <c r="P532" s="52">
        <v>8.1666666666666651E-2</v>
      </c>
      <c r="Q532" s="52">
        <v>8.1666666666666651E-2</v>
      </c>
      <c r="R532" s="52">
        <v>8.1666666666666651E-2</v>
      </c>
      <c r="S532" s="52">
        <v>8.1666666666666651E-2</v>
      </c>
      <c r="T532" s="52">
        <v>8.1666666666666651E-2</v>
      </c>
      <c r="U532" s="52">
        <v>8.1666666666666651E-2</v>
      </c>
    </row>
    <row r="533" spans="1:21" ht="22" x14ac:dyDescent="0.15">
      <c r="A533" s="39" t="s">
        <v>323</v>
      </c>
      <c r="B533" s="39" t="s">
        <v>324</v>
      </c>
      <c r="C533" s="39" t="s">
        <v>1619</v>
      </c>
      <c r="D533" s="39" t="s">
        <v>414</v>
      </c>
      <c r="E533" s="39" t="s">
        <v>1611</v>
      </c>
      <c r="F533" s="39" t="s">
        <v>306</v>
      </c>
      <c r="G533" s="39"/>
      <c r="H533" s="39" t="s">
        <v>1620</v>
      </c>
      <c r="I533" s="52">
        <f t="shared" si="10"/>
        <v>0.39999999999999991</v>
      </c>
      <c r="J533" s="52"/>
      <c r="K533" s="52"/>
      <c r="L533" s="52"/>
      <c r="M533" s="52">
        <v>0.04</v>
      </c>
      <c r="N533" s="52">
        <v>0.04</v>
      </c>
      <c r="O533" s="52">
        <v>0.04</v>
      </c>
      <c r="P533" s="52">
        <v>4.6666666666666662E-2</v>
      </c>
      <c r="Q533" s="52">
        <v>4.6666666666666662E-2</v>
      </c>
      <c r="R533" s="52">
        <v>4.6666666666666662E-2</v>
      </c>
      <c r="S533" s="52">
        <v>4.6666666666666662E-2</v>
      </c>
      <c r="T533" s="52">
        <v>4.6666666666666662E-2</v>
      </c>
      <c r="U533" s="52">
        <v>4.6666666666666662E-2</v>
      </c>
    </row>
    <row r="534" spans="1:21" ht="22" x14ac:dyDescent="0.15">
      <c r="A534" s="39" t="s">
        <v>323</v>
      </c>
      <c r="B534" s="39" t="s">
        <v>324</v>
      </c>
      <c r="C534" s="39" t="s">
        <v>1621</v>
      </c>
      <c r="D534" s="39" t="s">
        <v>414</v>
      </c>
      <c r="E534" s="39" t="s">
        <v>1611</v>
      </c>
      <c r="F534" s="39" t="s">
        <v>306</v>
      </c>
      <c r="G534" s="39"/>
      <c r="H534" s="39" t="s">
        <v>1622</v>
      </c>
      <c r="I534" s="52">
        <f t="shared" si="10"/>
        <v>1.5000000000000002</v>
      </c>
      <c r="J534" s="52"/>
      <c r="K534" s="52"/>
      <c r="L534" s="52"/>
      <c r="M534" s="52">
        <v>0.15</v>
      </c>
      <c r="N534" s="52">
        <v>0.15</v>
      </c>
      <c r="O534" s="52">
        <v>0.15</v>
      </c>
      <c r="P534" s="52">
        <v>0.17499999999999999</v>
      </c>
      <c r="Q534" s="52">
        <v>0.17499999999999999</v>
      </c>
      <c r="R534" s="52">
        <v>0.17499999999999999</v>
      </c>
      <c r="S534" s="52">
        <v>0.17499999999999999</v>
      </c>
      <c r="T534" s="52">
        <v>0.17499999999999999</v>
      </c>
      <c r="U534" s="52">
        <v>0.17499999999999999</v>
      </c>
    </row>
    <row r="535" spans="1:21" ht="22" x14ac:dyDescent="0.15">
      <c r="A535" s="39" t="s">
        <v>323</v>
      </c>
      <c r="B535" s="39" t="s">
        <v>324</v>
      </c>
      <c r="C535" s="39" t="s">
        <v>1623</v>
      </c>
      <c r="D535" s="39" t="s">
        <v>414</v>
      </c>
      <c r="E535" s="39" t="s">
        <v>1611</v>
      </c>
      <c r="F535" s="39" t="s">
        <v>306</v>
      </c>
      <c r="G535" s="39"/>
      <c r="H535" s="39" t="s">
        <v>1624</v>
      </c>
      <c r="I535" s="52">
        <f t="shared" si="10"/>
        <v>2.4999999999999991</v>
      </c>
      <c r="J535" s="52"/>
      <c r="K535" s="52"/>
      <c r="L535" s="52"/>
      <c r="M535" s="52">
        <v>0.24999999999999997</v>
      </c>
      <c r="N535" s="52">
        <v>0.24999999999999997</v>
      </c>
      <c r="O535" s="52">
        <v>0.24999999999999997</v>
      </c>
      <c r="P535" s="52">
        <v>0.29166666666666663</v>
      </c>
      <c r="Q535" s="52">
        <v>0.29166666666666663</v>
      </c>
      <c r="R535" s="52">
        <v>0.29166666666666663</v>
      </c>
      <c r="S535" s="52">
        <v>0.29166666666666663</v>
      </c>
      <c r="T535" s="52">
        <v>0.29166666666666663</v>
      </c>
      <c r="U535" s="52">
        <v>0.29166666666666663</v>
      </c>
    </row>
    <row r="536" spans="1:21" ht="33" x14ac:dyDescent="0.15">
      <c r="A536" s="39" t="s">
        <v>323</v>
      </c>
      <c r="B536" s="39" t="s">
        <v>324</v>
      </c>
      <c r="C536" s="39" t="s">
        <v>1625</v>
      </c>
      <c r="D536" s="39" t="s">
        <v>414</v>
      </c>
      <c r="E536" s="39" t="s">
        <v>1611</v>
      </c>
      <c r="F536" s="39" t="s">
        <v>306</v>
      </c>
      <c r="G536" s="39"/>
      <c r="H536" s="39" t="s">
        <v>1626</v>
      </c>
      <c r="I536" s="52">
        <f t="shared" si="10"/>
        <v>4.9999999999999982</v>
      </c>
      <c r="J536" s="52"/>
      <c r="K536" s="52"/>
      <c r="L536" s="52"/>
      <c r="M536" s="52">
        <v>0.49999999999999994</v>
      </c>
      <c r="N536" s="52">
        <v>0.49999999999999994</v>
      </c>
      <c r="O536" s="52">
        <v>0.49999999999999994</v>
      </c>
      <c r="P536" s="52">
        <v>0.58333333333333326</v>
      </c>
      <c r="Q536" s="52">
        <v>0.58333333333333326</v>
      </c>
      <c r="R536" s="52">
        <v>0.58333333333333326</v>
      </c>
      <c r="S536" s="52">
        <v>0.58333333333333326</v>
      </c>
      <c r="T536" s="52">
        <v>0.58333333333333326</v>
      </c>
      <c r="U536" s="52">
        <v>0.58333333333333326</v>
      </c>
    </row>
    <row r="537" spans="1:21" ht="22" x14ac:dyDescent="0.15">
      <c r="A537" s="39" t="s">
        <v>323</v>
      </c>
      <c r="B537" s="39" t="s">
        <v>324</v>
      </c>
      <c r="C537" s="39" t="s">
        <v>1627</v>
      </c>
      <c r="D537" s="39" t="s">
        <v>414</v>
      </c>
      <c r="E537" s="39" t="s">
        <v>1611</v>
      </c>
      <c r="F537" s="39" t="s">
        <v>306</v>
      </c>
      <c r="G537" s="39"/>
      <c r="H537" s="39" t="s">
        <v>1628</v>
      </c>
      <c r="I537" s="52">
        <f t="shared" si="10"/>
        <v>1.5000000000000002</v>
      </c>
      <c r="J537" s="52"/>
      <c r="K537" s="52"/>
      <c r="L537" s="52"/>
      <c r="M537" s="52">
        <v>0.15</v>
      </c>
      <c r="N537" s="52">
        <v>0.15</v>
      </c>
      <c r="O537" s="52">
        <v>0.15</v>
      </c>
      <c r="P537" s="52">
        <v>0.17499999999999999</v>
      </c>
      <c r="Q537" s="52">
        <v>0.17499999999999999</v>
      </c>
      <c r="R537" s="52">
        <v>0.17499999999999999</v>
      </c>
      <c r="S537" s="52">
        <v>0.17499999999999999</v>
      </c>
      <c r="T537" s="52">
        <v>0.17499999999999999</v>
      </c>
      <c r="U537" s="52">
        <v>0.17499999999999999</v>
      </c>
    </row>
    <row r="538" spans="1:21" ht="33" x14ac:dyDescent="0.15">
      <c r="A538" s="39" t="s">
        <v>323</v>
      </c>
      <c r="B538" s="39" t="s">
        <v>324</v>
      </c>
      <c r="C538" s="39" t="s">
        <v>1629</v>
      </c>
      <c r="D538" s="39" t="s">
        <v>414</v>
      </c>
      <c r="E538" s="39" t="s">
        <v>1611</v>
      </c>
      <c r="F538" s="39" t="s">
        <v>306</v>
      </c>
      <c r="G538" s="39"/>
      <c r="H538" s="39" t="s">
        <v>1630</v>
      </c>
      <c r="I538" s="52">
        <f t="shared" si="10"/>
        <v>0.96999999999999986</v>
      </c>
      <c r="J538" s="52"/>
      <c r="K538" s="52"/>
      <c r="L538" s="52"/>
      <c r="M538" s="52">
        <v>9.6999999999999989E-2</v>
      </c>
      <c r="N538" s="52">
        <v>9.6999999999999989E-2</v>
      </c>
      <c r="O538" s="52">
        <v>9.6999999999999989E-2</v>
      </c>
      <c r="P538" s="52">
        <v>0.11316666666666665</v>
      </c>
      <c r="Q538" s="52">
        <v>0.11316666666666665</v>
      </c>
      <c r="R538" s="52">
        <v>0.11316666666666665</v>
      </c>
      <c r="S538" s="52">
        <v>0.11316666666666665</v>
      </c>
      <c r="T538" s="52">
        <v>0.11316666666666665</v>
      </c>
      <c r="U538" s="52">
        <v>0.11316666666666665</v>
      </c>
    </row>
    <row r="539" spans="1:21" ht="22" x14ac:dyDescent="0.15">
      <c r="A539" s="39" t="s">
        <v>323</v>
      </c>
      <c r="B539" s="39" t="s">
        <v>324</v>
      </c>
      <c r="C539" s="39" t="s">
        <v>1631</v>
      </c>
      <c r="D539" s="39" t="s">
        <v>414</v>
      </c>
      <c r="E539" s="39" t="s">
        <v>1611</v>
      </c>
      <c r="F539" s="39" t="s">
        <v>306</v>
      </c>
      <c r="G539" s="39"/>
      <c r="H539" s="39" t="s">
        <v>1632</v>
      </c>
      <c r="I539" s="52">
        <f t="shared" si="10"/>
        <v>1.1999999999999997</v>
      </c>
      <c r="J539" s="52"/>
      <c r="K539" s="52"/>
      <c r="L539" s="52"/>
      <c r="M539" s="52">
        <v>0.11999999999999998</v>
      </c>
      <c r="N539" s="52">
        <v>0.11999999999999998</v>
      </c>
      <c r="O539" s="52">
        <v>0.11999999999999998</v>
      </c>
      <c r="P539" s="52">
        <v>0.13999999999999999</v>
      </c>
      <c r="Q539" s="52">
        <v>0.13999999999999999</v>
      </c>
      <c r="R539" s="52">
        <v>0.13999999999999999</v>
      </c>
      <c r="S539" s="52">
        <v>0.13999999999999999</v>
      </c>
      <c r="T539" s="52">
        <v>0.13999999999999999</v>
      </c>
      <c r="U539" s="52">
        <v>0.13999999999999999</v>
      </c>
    </row>
    <row r="540" spans="1:21" ht="22" x14ac:dyDescent="0.15">
      <c r="A540" s="39" t="s">
        <v>323</v>
      </c>
      <c r="B540" s="39" t="s">
        <v>324</v>
      </c>
      <c r="C540" s="39" t="s">
        <v>1633</v>
      </c>
      <c r="D540" s="39" t="s">
        <v>414</v>
      </c>
      <c r="E540" s="39" t="s">
        <v>1611</v>
      </c>
      <c r="F540" s="39" t="s">
        <v>306</v>
      </c>
      <c r="G540" s="39"/>
      <c r="H540" s="39" t="s">
        <v>1634</v>
      </c>
      <c r="I540" s="52">
        <f t="shared" si="10"/>
        <v>0.59999999999999987</v>
      </c>
      <c r="J540" s="52"/>
      <c r="K540" s="52"/>
      <c r="L540" s="52"/>
      <c r="M540" s="52">
        <v>5.9999999999999991E-2</v>
      </c>
      <c r="N540" s="52">
        <v>5.9999999999999991E-2</v>
      </c>
      <c r="O540" s="52">
        <v>5.9999999999999991E-2</v>
      </c>
      <c r="P540" s="52">
        <v>6.9999999999999993E-2</v>
      </c>
      <c r="Q540" s="52">
        <v>6.9999999999999993E-2</v>
      </c>
      <c r="R540" s="52">
        <v>6.9999999999999993E-2</v>
      </c>
      <c r="S540" s="52">
        <v>6.9999999999999993E-2</v>
      </c>
      <c r="T540" s="52">
        <v>6.9999999999999993E-2</v>
      </c>
      <c r="U540" s="52">
        <v>6.9999999999999993E-2</v>
      </c>
    </row>
    <row r="541" spans="1:21" ht="33" x14ac:dyDescent="0.15">
      <c r="A541" s="39" t="s">
        <v>323</v>
      </c>
      <c r="B541" s="39" t="s">
        <v>324</v>
      </c>
      <c r="C541" s="39" t="s">
        <v>1635</v>
      </c>
      <c r="D541" s="39" t="s">
        <v>414</v>
      </c>
      <c r="E541" s="39" t="s">
        <v>1611</v>
      </c>
      <c r="F541" s="39" t="s">
        <v>306</v>
      </c>
      <c r="G541" s="39"/>
      <c r="H541" s="39" t="s">
        <v>1636</v>
      </c>
      <c r="I541" s="52">
        <f t="shared" si="10"/>
        <v>2.5999999999999996</v>
      </c>
      <c r="J541" s="52"/>
      <c r="K541" s="52"/>
      <c r="L541" s="52"/>
      <c r="M541" s="52">
        <v>0.26</v>
      </c>
      <c r="N541" s="52">
        <v>0.26</v>
      </c>
      <c r="O541" s="52">
        <v>0.26</v>
      </c>
      <c r="P541" s="52">
        <v>0.30333333333333329</v>
      </c>
      <c r="Q541" s="52">
        <v>0.30333333333333329</v>
      </c>
      <c r="R541" s="52">
        <v>0.30333333333333329</v>
      </c>
      <c r="S541" s="52">
        <v>0.30333333333333329</v>
      </c>
      <c r="T541" s="52">
        <v>0.30333333333333329</v>
      </c>
      <c r="U541" s="52">
        <v>0.30333333333333329</v>
      </c>
    </row>
    <row r="542" spans="1:21" ht="22" x14ac:dyDescent="0.15">
      <c r="A542" s="39" t="s">
        <v>323</v>
      </c>
      <c r="B542" s="39" t="s">
        <v>324</v>
      </c>
      <c r="C542" s="39" t="s">
        <v>1637</v>
      </c>
      <c r="D542" s="39" t="s">
        <v>414</v>
      </c>
      <c r="E542" s="39" t="s">
        <v>1611</v>
      </c>
      <c r="F542" s="39" t="s">
        <v>306</v>
      </c>
      <c r="G542" s="39"/>
      <c r="H542" s="39" t="s">
        <v>1638</v>
      </c>
      <c r="I542" s="52">
        <f t="shared" si="10"/>
        <v>0.39999999999999991</v>
      </c>
      <c r="J542" s="52"/>
      <c r="K542" s="52"/>
      <c r="L542" s="52"/>
      <c r="M542" s="52">
        <v>0.04</v>
      </c>
      <c r="N542" s="52">
        <v>0.04</v>
      </c>
      <c r="O542" s="52">
        <v>0.04</v>
      </c>
      <c r="P542" s="52">
        <v>4.6666666666666662E-2</v>
      </c>
      <c r="Q542" s="52">
        <v>4.6666666666666662E-2</v>
      </c>
      <c r="R542" s="52">
        <v>4.6666666666666662E-2</v>
      </c>
      <c r="S542" s="52">
        <v>4.6666666666666662E-2</v>
      </c>
      <c r="T542" s="52">
        <v>4.6666666666666662E-2</v>
      </c>
      <c r="U542" s="52">
        <v>4.6666666666666662E-2</v>
      </c>
    </row>
    <row r="543" spans="1:21" ht="11" x14ac:dyDescent="0.15">
      <c r="A543" s="39" t="s">
        <v>323</v>
      </c>
      <c r="B543" s="39" t="s">
        <v>324</v>
      </c>
      <c r="C543" s="39" t="s">
        <v>1639</v>
      </c>
      <c r="D543" s="39" t="s">
        <v>414</v>
      </c>
      <c r="E543" s="39" t="s">
        <v>1640</v>
      </c>
      <c r="F543" s="39" t="s">
        <v>333</v>
      </c>
      <c r="G543" s="39"/>
      <c r="H543" s="39" t="s">
        <v>1641</v>
      </c>
      <c r="I543" s="52">
        <f t="shared" si="10"/>
        <v>1.5000000000000002</v>
      </c>
      <c r="J543" s="52"/>
      <c r="K543" s="52"/>
      <c r="L543" s="52"/>
      <c r="M543" s="52">
        <v>0.15</v>
      </c>
      <c r="N543" s="52">
        <v>0.15</v>
      </c>
      <c r="O543" s="52">
        <v>0.15</v>
      </c>
      <c r="P543" s="52">
        <v>0.17499999999999999</v>
      </c>
      <c r="Q543" s="52">
        <v>0.17499999999999999</v>
      </c>
      <c r="R543" s="52">
        <v>0.17499999999999999</v>
      </c>
      <c r="S543" s="52">
        <v>0.17499999999999999</v>
      </c>
      <c r="T543" s="52">
        <v>0.17499999999999999</v>
      </c>
      <c r="U543" s="52">
        <v>0.17499999999999999</v>
      </c>
    </row>
    <row r="544" spans="1:21" ht="22" x14ac:dyDescent="0.15">
      <c r="A544" s="39" t="s">
        <v>323</v>
      </c>
      <c r="B544" s="39" t="s">
        <v>324</v>
      </c>
      <c r="C544" s="39" t="s">
        <v>1642</v>
      </c>
      <c r="D544" s="39" t="s">
        <v>414</v>
      </c>
      <c r="E544" s="39" t="s">
        <v>1643</v>
      </c>
      <c r="F544" s="39" t="s">
        <v>333</v>
      </c>
      <c r="G544" s="39"/>
      <c r="H544" s="39" t="s">
        <v>1644</v>
      </c>
      <c r="I544" s="52">
        <f t="shared" si="10"/>
        <v>2</v>
      </c>
      <c r="J544" s="52"/>
      <c r="K544" s="52"/>
      <c r="L544" s="52"/>
      <c r="M544" s="52">
        <v>0.19999999999999998</v>
      </c>
      <c r="N544" s="52">
        <v>0.19999999999999998</v>
      </c>
      <c r="O544" s="52">
        <v>0.19999999999999998</v>
      </c>
      <c r="P544" s="52">
        <v>0.23333333333333331</v>
      </c>
      <c r="Q544" s="52">
        <v>0.23333333333333331</v>
      </c>
      <c r="R544" s="52">
        <v>0.23333333333333331</v>
      </c>
      <c r="S544" s="52">
        <v>0.23333333333333331</v>
      </c>
      <c r="T544" s="52">
        <v>0.23333333333333331</v>
      </c>
      <c r="U544" s="52">
        <v>0.23333333333333331</v>
      </c>
    </row>
    <row r="545" spans="1:21" ht="22" x14ac:dyDescent="0.15">
      <c r="A545" s="39" t="s">
        <v>323</v>
      </c>
      <c r="B545" s="39" t="s">
        <v>324</v>
      </c>
      <c r="C545" s="39" t="s">
        <v>1645</v>
      </c>
      <c r="D545" s="39" t="s">
        <v>414</v>
      </c>
      <c r="E545" s="39" t="s">
        <v>1643</v>
      </c>
      <c r="F545" s="39" t="s">
        <v>333</v>
      </c>
      <c r="G545" s="39"/>
      <c r="H545" s="39" t="s">
        <v>1646</v>
      </c>
      <c r="I545" s="52">
        <f t="shared" si="10"/>
        <v>4.2999999999999989</v>
      </c>
      <c r="J545" s="52"/>
      <c r="K545" s="52"/>
      <c r="L545" s="52"/>
      <c r="M545" s="52">
        <v>0.42999999999999994</v>
      </c>
      <c r="N545" s="52">
        <v>0.42999999999999994</v>
      </c>
      <c r="O545" s="52">
        <v>0.42999999999999994</v>
      </c>
      <c r="P545" s="52">
        <v>0.50166666666666659</v>
      </c>
      <c r="Q545" s="52">
        <v>0.50166666666666659</v>
      </c>
      <c r="R545" s="52">
        <v>0.50166666666666659</v>
      </c>
      <c r="S545" s="52">
        <v>0.50166666666666659</v>
      </c>
      <c r="T545" s="52">
        <v>0.50166666666666659</v>
      </c>
      <c r="U545" s="52">
        <v>0.50166666666666659</v>
      </c>
    </row>
    <row r="546" spans="1:21" ht="33" x14ac:dyDescent="0.15">
      <c r="A546" s="39" t="s">
        <v>323</v>
      </c>
      <c r="B546" s="39" t="s">
        <v>324</v>
      </c>
      <c r="C546" s="39" t="s">
        <v>1647</v>
      </c>
      <c r="D546" s="39" t="s">
        <v>414</v>
      </c>
      <c r="E546" s="39" t="s">
        <v>1643</v>
      </c>
      <c r="F546" s="39" t="s">
        <v>333</v>
      </c>
      <c r="G546" s="39"/>
      <c r="H546" s="39" t="s">
        <v>1648</v>
      </c>
      <c r="I546" s="52">
        <f t="shared" si="10"/>
        <v>6.549999999999998</v>
      </c>
      <c r="J546" s="52"/>
      <c r="K546" s="52"/>
      <c r="L546" s="52"/>
      <c r="M546" s="52">
        <v>0.65499999999999992</v>
      </c>
      <c r="N546" s="52">
        <v>0.65499999999999992</v>
      </c>
      <c r="O546" s="52">
        <v>0.65499999999999992</v>
      </c>
      <c r="P546" s="52">
        <v>0.76416666666666655</v>
      </c>
      <c r="Q546" s="52">
        <v>0.76416666666666655</v>
      </c>
      <c r="R546" s="52">
        <v>0.76416666666666655</v>
      </c>
      <c r="S546" s="52">
        <v>0.76416666666666655</v>
      </c>
      <c r="T546" s="52">
        <v>0.76416666666666655</v>
      </c>
      <c r="U546" s="52">
        <v>0.76416666666666655</v>
      </c>
    </row>
    <row r="547" spans="1:21" ht="11" x14ac:dyDescent="0.15">
      <c r="A547" s="39" t="s">
        <v>323</v>
      </c>
      <c r="B547" s="39" t="s">
        <v>324</v>
      </c>
      <c r="C547" s="39" t="s">
        <v>1649</v>
      </c>
      <c r="D547" s="39" t="s">
        <v>414</v>
      </c>
      <c r="E547" s="39" t="s">
        <v>1643</v>
      </c>
      <c r="F547" s="39" t="s">
        <v>333</v>
      </c>
      <c r="G547" s="39"/>
      <c r="H547" s="39" t="s">
        <v>1650</v>
      </c>
      <c r="I547" s="52">
        <f t="shared" si="10"/>
        <v>3.6999999999999997</v>
      </c>
      <c r="J547" s="52"/>
      <c r="K547" s="52"/>
      <c r="L547" s="52"/>
      <c r="M547" s="52">
        <v>0.37</v>
      </c>
      <c r="N547" s="52">
        <v>0.37</v>
      </c>
      <c r="O547" s="52">
        <v>0.37</v>
      </c>
      <c r="P547" s="52">
        <v>0.43166666666666664</v>
      </c>
      <c r="Q547" s="52">
        <v>0.43166666666666664</v>
      </c>
      <c r="R547" s="52">
        <v>0.43166666666666664</v>
      </c>
      <c r="S547" s="52">
        <v>0.43166666666666664</v>
      </c>
      <c r="T547" s="52">
        <v>0.43166666666666664</v>
      </c>
      <c r="U547" s="52">
        <v>0.43166666666666664</v>
      </c>
    </row>
    <row r="548" spans="1:21" ht="11" x14ac:dyDescent="0.15">
      <c r="A548" s="39" t="s">
        <v>323</v>
      </c>
      <c r="B548" s="39" t="s">
        <v>324</v>
      </c>
      <c r="C548" s="39" t="s">
        <v>1651</v>
      </c>
      <c r="D548" s="39" t="s">
        <v>414</v>
      </c>
      <c r="E548" s="39" t="s">
        <v>428</v>
      </c>
      <c r="F548" s="39" t="s">
        <v>333</v>
      </c>
      <c r="G548" s="39"/>
      <c r="H548" s="39" t="s">
        <v>1652</v>
      </c>
      <c r="I548" s="52">
        <f t="shared" si="10"/>
        <v>2</v>
      </c>
      <c r="J548" s="52"/>
      <c r="K548" s="52"/>
      <c r="L548" s="52"/>
      <c r="M548" s="52">
        <v>0.19999999999999998</v>
      </c>
      <c r="N548" s="52">
        <v>0.19999999999999998</v>
      </c>
      <c r="O548" s="52">
        <v>0.19999999999999998</v>
      </c>
      <c r="P548" s="52">
        <v>0.23333333333333331</v>
      </c>
      <c r="Q548" s="52">
        <v>0.23333333333333331</v>
      </c>
      <c r="R548" s="52">
        <v>0.23333333333333331</v>
      </c>
      <c r="S548" s="52">
        <v>0.23333333333333331</v>
      </c>
      <c r="T548" s="52">
        <v>0.23333333333333331</v>
      </c>
      <c r="U548" s="52">
        <v>0.23333333333333331</v>
      </c>
    </row>
    <row r="549" spans="1:21" ht="11" x14ac:dyDescent="0.15">
      <c r="A549" s="39" t="s">
        <v>323</v>
      </c>
      <c r="B549" s="39" t="s">
        <v>324</v>
      </c>
      <c r="C549" s="39" t="s">
        <v>1653</v>
      </c>
      <c r="D549" s="39" t="s">
        <v>414</v>
      </c>
      <c r="E549" s="39" t="s">
        <v>428</v>
      </c>
      <c r="F549" s="39" t="s">
        <v>333</v>
      </c>
      <c r="G549" s="39"/>
      <c r="H549" s="39" t="s">
        <v>1654</v>
      </c>
      <c r="I549" s="52">
        <f t="shared" si="10"/>
        <v>2</v>
      </c>
      <c r="J549" s="52"/>
      <c r="K549" s="52"/>
      <c r="L549" s="52"/>
      <c r="M549" s="52">
        <v>0.19999999999999998</v>
      </c>
      <c r="N549" s="52">
        <v>0.19999999999999998</v>
      </c>
      <c r="O549" s="52">
        <v>0.19999999999999998</v>
      </c>
      <c r="P549" s="52">
        <v>0.23333333333333331</v>
      </c>
      <c r="Q549" s="52">
        <v>0.23333333333333331</v>
      </c>
      <c r="R549" s="52">
        <v>0.23333333333333331</v>
      </c>
      <c r="S549" s="52">
        <v>0.23333333333333331</v>
      </c>
      <c r="T549" s="52">
        <v>0.23333333333333331</v>
      </c>
      <c r="U549" s="52">
        <v>0.23333333333333331</v>
      </c>
    </row>
    <row r="550" spans="1:21" ht="11" x14ac:dyDescent="0.15">
      <c r="A550" s="39" t="s">
        <v>323</v>
      </c>
      <c r="B550" s="39" t="s">
        <v>324</v>
      </c>
      <c r="C550" s="39" t="s">
        <v>1655</v>
      </c>
      <c r="D550" s="39" t="s">
        <v>414</v>
      </c>
      <c r="E550" s="39" t="s">
        <v>428</v>
      </c>
      <c r="F550" s="39" t="s">
        <v>333</v>
      </c>
      <c r="G550" s="39"/>
      <c r="H550" s="39" t="s">
        <v>1656</v>
      </c>
      <c r="I550" s="52">
        <f t="shared" si="10"/>
        <v>4.3999999999999995</v>
      </c>
      <c r="J550" s="52"/>
      <c r="K550" s="52"/>
      <c r="L550" s="52"/>
      <c r="M550" s="52">
        <v>0.44</v>
      </c>
      <c r="N550" s="52">
        <v>0.44</v>
      </c>
      <c r="O550" s="52">
        <v>0.44</v>
      </c>
      <c r="P550" s="52">
        <v>0.51333333333333331</v>
      </c>
      <c r="Q550" s="52">
        <v>0.51333333333333331</v>
      </c>
      <c r="R550" s="52">
        <v>0.51333333333333331</v>
      </c>
      <c r="S550" s="52">
        <v>0.51333333333333331</v>
      </c>
      <c r="T550" s="52">
        <v>0.51333333333333331</v>
      </c>
      <c r="U550" s="52">
        <v>0.51333333333333331</v>
      </c>
    </row>
    <row r="551" spans="1:21" ht="33" x14ac:dyDescent="0.15">
      <c r="A551" s="39" t="s">
        <v>323</v>
      </c>
      <c r="B551" s="39" t="s">
        <v>324</v>
      </c>
      <c r="C551" s="39" t="s">
        <v>1657</v>
      </c>
      <c r="D551" s="39" t="s">
        <v>414</v>
      </c>
      <c r="E551" s="39" t="s">
        <v>1658</v>
      </c>
      <c r="F551" s="39" t="s">
        <v>333</v>
      </c>
      <c r="G551" s="39"/>
      <c r="H551" s="39" t="s">
        <v>1659</v>
      </c>
      <c r="I551" s="52">
        <f t="shared" si="10"/>
        <v>3.0000000000000004</v>
      </c>
      <c r="J551" s="52"/>
      <c r="K551" s="52"/>
      <c r="L551" s="52"/>
      <c r="M551" s="52">
        <v>0.3</v>
      </c>
      <c r="N551" s="52">
        <v>0.3</v>
      </c>
      <c r="O551" s="52">
        <v>0.3</v>
      </c>
      <c r="P551" s="52">
        <v>0.35</v>
      </c>
      <c r="Q551" s="52">
        <v>0.35</v>
      </c>
      <c r="R551" s="52">
        <v>0.35</v>
      </c>
      <c r="S551" s="52">
        <v>0.35</v>
      </c>
      <c r="T551" s="52">
        <v>0.35</v>
      </c>
      <c r="U551" s="52">
        <v>0.35</v>
      </c>
    </row>
    <row r="552" spans="1:21" ht="11" x14ac:dyDescent="0.15">
      <c r="A552" s="39" t="s">
        <v>323</v>
      </c>
      <c r="B552" s="39" t="s">
        <v>324</v>
      </c>
      <c r="C552" s="39" t="s">
        <v>1660</v>
      </c>
      <c r="D552" s="39" t="s">
        <v>414</v>
      </c>
      <c r="E552" s="39" t="s">
        <v>1658</v>
      </c>
      <c r="F552" s="39" t="s">
        <v>333</v>
      </c>
      <c r="G552" s="39"/>
      <c r="H552" s="39" t="s">
        <v>1661</v>
      </c>
      <c r="I552" s="52">
        <f t="shared" si="10"/>
        <v>4</v>
      </c>
      <c r="J552" s="52"/>
      <c r="K552" s="52"/>
      <c r="L552" s="52"/>
      <c r="M552" s="52">
        <v>0.39999999999999997</v>
      </c>
      <c r="N552" s="52">
        <v>0.39999999999999997</v>
      </c>
      <c r="O552" s="52">
        <v>0.39999999999999997</v>
      </c>
      <c r="P552" s="52">
        <v>0.46666666666666662</v>
      </c>
      <c r="Q552" s="52">
        <v>0.46666666666666662</v>
      </c>
      <c r="R552" s="52">
        <v>0.46666666666666662</v>
      </c>
      <c r="S552" s="52">
        <v>0.46666666666666662</v>
      </c>
      <c r="T552" s="52">
        <v>0.46666666666666662</v>
      </c>
      <c r="U552" s="52">
        <v>0.46666666666666662</v>
      </c>
    </row>
    <row r="553" spans="1:21" ht="11" x14ac:dyDescent="0.15">
      <c r="A553" s="39" t="s">
        <v>323</v>
      </c>
      <c r="B553" s="39" t="s">
        <v>324</v>
      </c>
      <c r="C553" s="39" t="s">
        <v>1662</v>
      </c>
      <c r="D553" s="39" t="s">
        <v>414</v>
      </c>
      <c r="E553" s="39" t="s">
        <v>431</v>
      </c>
      <c r="F553" s="39" t="s">
        <v>333</v>
      </c>
      <c r="G553" s="39"/>
      <c r="H553" s="39" t="s">
        <v>1663</v>
      </c>
      <c r="I553" s="52">
        <f t="shared" si="10"/>
        <v>1</v>
      </c>
      <c r="J553" s="52"/>
      <c r="K553" s="52"/>
      <c r="L553" s="52"/>
      <c r="M553" s="52">
        <v>9.9999999999999992E-2</v>
      </c>
      <c r="N553" s="52">
        <v>9.9999999999999992E-2</v>
      </c>
      <c r="O553" s="52">
        <v>9.9999999999999992E-2</v>
      </c>
      <c r="P553" s="52">
        <v>0.11666666666666665</v>
      </c>
      <c r="Q553" s="52">
        <v>0.11666666666666665</v>
      </c>
      <c r="R553" s="52">
        <v>0.11666666666666665</v>
      </c>
      <c r="S553" s="52">
        <v>0.11666666666666665</v>
      </c>
      <c r="T553" s="52">
        <v>0.11666666666666665</v>
      </c>
      <c r="U553" s="52">
        <v>0.11666666666666665</v>
      </c>
    </row>
    <row r="554" spans="1:21" ht="22" x14ac:dyDescent="0.15">
      <c r="A554" s="39" t="s">
        <v>323</v>
      </c>
      <c r="B554" s="39" t="s">
        <v>324</v>
      </c>
      <c r="C554" s="39" t="s">
        <v>1664</v>
      </c>
      <c r="D554" s="39" t="s">
        <v>414</v>
      </c>
      <c r="E554" s="39" t="s">
        <v>1665</v>
      </c>
      <c r="F554" s="39" t="s">
        <v>333</v>
      </c>
      <c r="G554" s="39"/>
      <c r="H554" s="39" t="s">
        <v>1666</v>
      </c>
      <c r="I554" s="52">
        <f t="shared" si="10"/>
        <v>0.89</v>
      </c>
      <c r="J554" s="52"/>
      <c r="K554" s="52"/>
      <c r="L554" s="52"/>
      <c r="M554" s="52">
        <v>8.8999999999999996E-2</v>
      </c>
      <c r="N554" s="52">
        <v>8.8999999999999996E-2</v>
      </c>
      <c r="O554" s="52">
        <v>8.8999999999999996E-2</v>
      </c>
      <c r="P554" s="52">
        <v>0.10383333333333332</v>
      </c>
      <c r="Q554" s="52">
        <v>0.10383333333333332</v>
      </c>
      <c r="R554" s="52">
        <v>0.10383333333333332</v>
      </c>
      <c r="S554" s="52">
        <v>0.10383333333333332</v>
      </c>
      <c r="T554" s="52">
        <v>0.10383333333333332</v>
      </c>
      <c r="U554" s="52">
        <v>0.10383333333333332</v>
      </c>
    </row>
    <row r="555" spans="1:21" ht="22" x14ac:dyDescent="0.15">
      <c r="A555" s="39" t="s">
        <v>323</v>
      </c>
      <c r="B555" s="39" t="s">
        <v>324</v>
      </c>
      <c r="C555" s="39" t="s">
        <v>1667</v>
      </c>
      <c r="D555" s="39" t="s">
        <v>414</v>
      </c>
      <c r="E555" s="39" t="s">
        <v>1665</v>
      </c>
      <c r="F555" s="39" t="s">
        <v>333</v>
      </c>
      <c r="G555" s="39"/>
      <c r="H555" s="39" t="s">
        <v>1668</v>
      </c>
      <c r="I555" s="52">
        <f t="shared" si="10"/>
        <v>0.25</v>
      </c>
      <c r="J555" s="52"/>
      <c r="K555" s="52"/>
      <c r="L555" s="52"/>
      <c r="M555" s="52">
        <v>2.4999999999999998E-2</v>
      </c>
      <c r="N555" s="52">
        <v>2.4999999999999998E-2</v>
      </c>
      <c r="O555" s="52">
        <v>2.4999999999999998E-2</v>
      </c>
      <c r="P555" s="52">
        <v>2.9166666666666664E-2</v>
      </c>
      <c r="Q555" s="52">
        <v>2.9166666666666664E-2</v>
      </c>
      <c r="R555" s="52">
        <v>2.9166666666666664E-2</v>
      </c>
      <c r="S555" s="52">
        <v>2.9166666666666664E-2</v>
      </c>
      <c r="T555" s="52">
        <v>2.9166666666666664E-2</v>
      </c>
      <c r="U555" s="52">
        <v>2.9166666666666664E-2</v>
      </c>
    </row>
    <row r="556" spans="1:21" ht="22" x14ac:dyDescent="0.15">
      <c r="A556" s="39" t="s">
        <v>323</v>
      </c>
      <c r="B556" s="39" t="s">
        <v>324</v>
      </c>
      <c r="C556" s="39" t="s">
        <v>1669</v>
      </c>
      <c r="D556" s="39" t="s">
        <v>414</v>
      </c>
      <c r="E556" s="39" t="s">
        <v>1665</v>
      </c>
      <c r="F556" s="39" t="s">
        <v>333</v>
      </c>
      <c r="G556" s="39"/>
      <c r="H556" s="39" t="s">
        <v>1670</v>
      </c>
      <c r="I556" s="52">
        <f t="shared" si="10"/>
        <v>0.3899999999999999</v>
      </c>
      <c r="J556" s="52"/>
      <c r="K556" s="52"/>
      <c r="L556" s="52"/>
      <c r="M556" s="52">
        <v>3.9E-2</v>
      </c>
      <c r="N556" s="52">
        <v>3.9E-2</v>
      </c>
      <c r="O556" s="52">
        <v>3.9E-2</v>
      </c>
      <c r="P556" s="52">
        <v>4.5499999999999999E-2</v>
      </c>
      <c r="Q556" s="52">
        <v>4.5499999999999999E-2</v>
      </c>
      <c r="R556" s="52">
        <v>4.5499999999999999E-2</v>
      </c>
      <c r="S556" s="52">
        <v>4.5499999999999999E-2</v>
      </c>
      <c r="T556" s="52">
        <v>4.5499999999999999E-2</v>
      </c>
      <c r="U556" s="52">
        <v>4.5499999999999999E-2</v>
      </c>
    </row>
    <row r="557" spans="1:21" ht="22" x14ac:dyDescent="0.15">
      <c r="A557" s="39" t="s">
        <v>323</v>
      </c>
      <c r="B557" s="39" t="s">
        <v>324</v>
      </c>
      <c r="C557" s="39" t="s">
        <v>1671</v>
      </c>
      <c r="D557" s="39" t="s">
        <v>414</v>
      </c>
      <c r="E557" s="39" t="s">
        <v>1665</v>
      </c>
      <c r="F557" s="39" t="s">
        <v>333</v>
      </c>
      <c r="G557" s="39"/>
      <c r="H557" s="39" t="s">
        <v>1672</v>
      </c>
      <c r="I557" s="52">
        <f t="shared" si="10"/>
        <v>0.7</v>
      </c>
      <c r="J557" s="52"/>
      <c r="K557" s="52"/>
      <c r="L557" s="52"/>
      <c r="M557" s="52">
        <v>6.9999999999999993E-2</v>
      </c>
      <c r="N557" s="52">
        <v>6.9999999999999993E-2</v>
      </c>
      <c r="O557" s="52">
        <v>6.9999999999999993E-2</v>
      </c>
      <c r="P557" s="52">
        <v>8.1666666666666651E-2</v>
      </c>
      <c r="Q557" s="52">
        <v>8.1666666666666651E-2</v>
      </c>
      <c r="R557" s="52">
        <v>8.1666666666666651E-2</v>
      </c>
      <c r="S557" s="52">
        <v>8.1666666666666651E-2</v>
      </c>
      <c r="T557" s="52">
        <v>8.1666666666666651E-2</v>
      </c>
      <c r="U557" s="52">
        <v>8.1666666666666651E-2</v>
      </c>
    </row>
    <row r="558" spans="1:21" ht="22" x14ac:dyDescent="0.15">
      <c r="A558" s="39" t="s">
        <v>323</v>
      </c>
      <c r="B558" s="39" t="s">
        <v>324</v>
      </c>
      <c r="C558" s="39" t="s">
        <v>1673</v>
      </c>
      <c r="D558" s="39" t="s">
        <v>414</v>
      </c>
      <c r="E558" s="39" t="s">
        <v>774</v>
      </c>
      <c r="F558" s="39" t="s">
        <v>306</v>
      </c>
      <c r="G558" s="39"/>
      <c r="H558" s="39" t="s">
        <v>1674</v>
      </c>
      <c r="I558" s="52">
        <f t="shared" si="10"/>
        <v>1.0999999999999999</v>
      </c>
      <c r="J558" s="52"/>
      <c r="K558" s="52"/>
      <c r="L558" s="52"/>
      <c r="M558" s="52">
        <v>0.11</v>
      </c>
      <c r="N558" s="52">
        <v>0.11</v>
      </c>
      <c r="O558" s="52">
        <v>0.11</v>
      </c>
      <c r="P558" s="52">
        <v>0.12833333333333333</v>
      </c>
      <c r="Q558" s="52">
        <v>0.12833333333333333</v>
      </c>
      <c r="R558" s="52">
        <v>0.12833333333333333</v>
      </c>
      <c r="S558" s="52">
        <v>0.12833333333333333</v>
      </c>
      <c r="T558" s="52">
        <v>0.12833333333333333</v>
      </c>
      <c r="U558" s="52">
        <v>0.12833333333333333</v>
      </c>
    </row>
    <row r="559" spans="1:21" ht="11" x14ac:dyDescent="0.15">
      <c r="A559" s="39" t="s">
        <v>323</v>
      </c>
      <c r="B559" s="39" t="s">
        <v>324</v>
      </c>
      <c r="C559" s="39" t="s">
        <v>1675</v>
      </c>
      <c r="D559" s="39" t="s">
        <v>414</v>
      </c>
      <c r="E559" s="39" t="s">
        <v>774</v>
      </c>
      <c r="F559" s="39" t="s">
        <v>306</v>
      </c>
      <c r="G559" s="39"/>
      <c r="H559" s="39" t="s">
        <v>1676</v>
      </c>
      <c r="I559" s="52">
        <f t="shared" si="10"/>
        <v>2.1000000000000005</v>
      </c>
      <c r="J559" s="52"/>
      <c r="K559" s="52"/>
      <c r="L559" s="52"/>
      <c r="M559" s="52">
        <v>0.21</v>
      </c>
      <c r="N559" s="52">
        <v>0.21</v>
      </c>
      <c r="O559" s="52">
        <v>0.21</v>
      </c>
      <c r="P559" s="52">
        <v>0.245</v>
      </c>
      <c r="Q559" s="52">
        <v>0.245</v>
      </c>
      <c r="R559" s="52">
        <v>0.245</v>
      </c>
      <c r="S559" s="52">
        <v>0.245</v>
      </c>
      <c r="T559" s="52">
        <v>0.245</v>
      </c>
      <c r="U559" s="52">
        <v>0.245</v>
      </c>
    </row>
    <row r="560" spans="1:21" ht="11" x14ac:dyDescent="0.15">
      <c r="A560" s="39" t="s">
        <v>323</v>
      </c>
      <c r="B560" s="39" t="s">
        <v>324</v>
      </c>
      <c r="C560" s="39" t="s">
        <v>1677</v>
      </c>
      <c r="D560" s="39" t="s">
        <v>414</v>
      </c>
      <c r="E560" s="39" t="s">
        <v>1678</v>
      </c>
      <c r="F560" s="39" t="s">
        <v>306</v>
      </c>
      <c r="G560" s="39"/>
      <c r="H560" s="39" t="s">
        <v>1679</v>
      </c>
      <c r="I560" s="52">
        <f t="shared" si="10"/>
        <v>2.1999999999999997</v>
      </c>
      <c r="J560" s="52"/>
      <c r="K560" s="52"/>
      <c r="L560" s="52"/>
      <c r="M560" s="52">
        <v>0.22</v>
      </c>
      <c r="N560" s="52">
        <v>0.22</v>
      </c>
      <c r="O560" s="52">
        <v>0.22</v>
      </c>
      <c r="P560" s="52">
        <v>0.25666666666666665</v>
      </c>
      <c r="Q560" s="52">
        <v>0.25666666666666665</v>
      </c>
      <c r="R560" s="52">
        <v>0.25666666666666665</v>
      </c>
      <c r="S560" s="52">
        <v>0.25666666666666665</v>
      </c>
      <c r="T560" s="52">
        <v>0.25666666666666665</v>
      </c>
      <c r="U560" s="52">
        <v>0.25666666666666665</v>
      </c>
    </row>
    <row r="561" spans="1:21" ht="22" x14ac:dyDescent="0.15">
      <c r="A561" s="39" t="s">
        <v>323</v>
      </c>
      <c r="B561" s="39" t="s">
        <v>324</v>
      </c>
      <c r="C561" s="39" t="s">
        <v>1680</v>
      </c>
      <c r="D561" s="39" t="s">
        <v>414</v>
      </c>
      <c r="E561" s="39" t="s">
        <v>1678</v>
      </c>
      <c r="F561" s="39" t="s">
        <v>306</v>
      </c>
      <c r="G561" s="39"/>
      <c r="H561" s="39" t="s">
        <v>1681</v>
      </c>
      <c r="I561" s="52">
        <f t="shared" si="10"/>
        <v>2</v>
      </c>
      <c r="J561" s="52"/>
      <c r="K561" s="52"/>
      <c r="L561" s="52"/>
      <c r="M561" s="52">
        <v>0.19999999999999998</v>
      </c>
      <c r="N561" s="52">
        <v>0.19999999999999998</v>
      </c>
      <c r="O561" s="52">
        <v>0.19999999999999998</v>
      </c>
      <c r="P561" s="52">
        <v>0.23333333333333331</v>
      </c>
      <c r="Q561" s="52">
        <v>0.23333333333333331</v>
      </c>
      <c r="R561" s="52">
        <v>0.23333333333333331</v>
      </c>
      <c r="S561" s="52">
        <v>0.23333333333333331</v>
      </c>
      <c r="T561" s="52">
        <v>0.23333333333333331</v>
      </c>
      <c r="U561" s="52">
        <v>0.23333333333333331</v>
      </c>
    </row>
    <row r="562" spans="1:21" ht="11" x14ac:dyDescent="0.15">
      <c r="A562" s="39" t="s">
        <v>323</v>
      </c>
      <c r="B562" s="39" t="s">
        <v>324</v>
      </c>
      <c r="C562" s="39" t="s">
        <v>1682</v>
      </c>
      <c r="D562" s="39" t="s">
        <v>414</v>
      </c>
      <c r="E562" s="39" t="s">
        <v>1678</v>
      </c>
      <c r="F562" s="39" t="s">
        <v>306</v>
      </c>
      <c r="G562" s="39"/>
      <c r="H562" s="39" t="s">
        <v>1683</v>
      </c>
      <c r="I562" s="52">
        <f t="shared" si="10"/>
        <v>4.4999999999999991</v>
      </c>
      <c r="J562" s="52"/>
      <c r="K562" s="52"/>
      <c r="L562" s="52"/>
      <c r="M562" s="52">
        <v>0.44999999999999996</v>
      </c>
      <c r="N562" s="52">
        <v>0.44999999999999996</v>
      </c>
      <c r="O562" s="52">
        <v>0.44999999999999996</v>
      </c>
      <c r="P562" s="52">
        <v>0.52499999999999991</v>
      </c>
      <c r="Q562" s="52">
        <v>0.52499999999999991</v>
      </c>
      <c r="R562" s="52">
        <v>0.52499999999999991</v>
      </c>
      <c r="S562" s="52">
        <v>0.52499999999999991</v>
      </c>
      <c r="T562" s="52">
        <v>0.52499999999999991</v>
      </c>
      <c r="U562" s="52">
        <v>0.52499999999999991</v>
      </c>
    </row>
    <row r="563" spans="1:21" ht="22" x14ac:dyDescent="0.15">
      <c r="A563" s="39" t="s">
        <v>323</v>
      </c>
      <c r="B563" s="39" t="s">
        <v>324</v>
      </c>
      <c r="C563" s="39" t="s">
        <v>1684</v>
      </c>
      <c r="D563" s="39" t="s">
        <v>414</v>
      </c>
      <c r="E563" s="39" t="s">
        <v>1678</v>
      </c>
      <c r="F563" s="39" t="s">
        <v>306</v>
      </c>
      <c r="G563" s="39"/>
      <c r="H563" s="39" t="s">
        <v>1685</v>
      </c>
      <c r="I563" s="52">
        <f t="shared" si="10"/>
        <v>1.1999999999999997</v>
      </c>
      <c r="J563" s="52"/>
      <c r="K563" s="52"/>
      <c r="L563" s="52"/>
      <c r="M563" s="52">
        <v>0.11999999999999998</v>
      </c>
      <c r="N563" s="52">
        <v>0.11999999999999998</v>
      </c>
      <c r="O563" s="52">
        <v>0.11999999999999998</v>
      </c>
      <c r="P563" s="52">
        <v>0.13999999999999999</v>
      </c>
      <c r="Q563" s="52">
        <v>0.13999999999999999</v>
      </c>
      <c r="R563" s="52">
        <v>0.13999999999999999</v>
      </c>
      <c r="S563" s="52">
        <v>0.13999999999999999</v>
      </c>
      <c r="T563" s="52">
        <v>0.13999999999999999</v>
      </c>
      <c r="U563" s="52">
        <v>0.13999999999999999</v>
      </c>
    </row>
    <row r="564" spans="1:21" ht="22" x14ac:dyDescent="0.15">
      <c r="A564" s="39" t="s">
        <v>323</v>
      </c>
      <c r="B564" s="39" t="s">
        <v>324</v>
      </c>
      <c r="C564" s="39" t="s">
        <v>1686</v>
      </c>
      <c r="D564" s="39" t="s">
        <v>414</v>
      </c>
      <c r="E564" s="39" t="s">
        <v>1678</v>
      </c>
      <c r="F564" s="39" t="s">
        <v>306</v>
      </c>
      <c r="G564" s="39"/>
      <c r="H564" s="39" t="s">
        <v>1687</v>
      </c>
      <c r="I564" s="52">
        <f t="shared" si="10"/>
        <v>1</v>
      </c>
      <c r="J564" s="52"/>
      <c r="K564" s="52"/>
      <c r="L564" s="52"/>
      <c r="M564" s="52">
        <v>9.9999999999999992E-2</v>
      </c>
      <c r="N564" s="52">
        <v>9.9999999999999992E-2</v>
      </c>
      <c r="O564" s="52">
        <v>9.9999999999999992E-2</v>
      </c>
      <c r="P564" s="52">
        <v>0.11666666666666665</v>
      </c>
      <c r="Q564" s="52">
        <v>0.11666666666666665</v>
      </c>
      <c r="R564" s="52">
        <v>0.11666666666666665</v>
      </c>
      <c r="S564" s="52">
        <v>0.11666666666666665</v>
      </c>
      <c r="T564" s="52">
        <v>0.11666666666666665</v>
      </c>
      <c r="U564" s="52">
        <v>0.11666666666666665</v>
      </c>
    </row>
    <row r="565" spans="1:21" ht="22" x14ac:dyDescent="0.15">
      <c r="A565" s="39" t="s">
        <v>323</v>
      </c>
      <c r="B565" s="39" t="s">
        <v>324</v>
      </c>
      <c r="C565" s="39" t="s">
        <v>1688</v>
      </c>
      <c r="D565" s="39" t="s">
        <v>414</v>
      </c>
      <c r="E565" s="39" t="s">
        <v>1678</v>
      </c>
      <c r="F565" s="39" t="s">
        <v>306</v>
      </c>
      <c r="G565" s="39"/>
      <c r="H565" s="39" t="s">
        <v>1689</v>
      </c>
      <c r="I565" s="52">
        <f t="shared" si="10"/>
        <v>2.2999999999999998</v>
      </c>
      <c r="J565" s="52"/>
      <c r="K565" s="52"/>
      <c r="L565" s="52"/>
      <c r="M565" s="52">
        <v>0.22999999999999995</v>
      </c>
      <c r="N565" s="52">
        <v>0.22999999999999995</v>
      </c>
      <c r="O565" s="52">
        <v>0.22999999999999995</v>
      </c>
      <c r="P565" s="52">
        <v>0.26833333333333331</v>
      </c>
      <c r="Q565" s="52">
        <v>0.26833333333333331</v>
      </c>
      <c r="R565" s="52">
        <v>0.26833333333333331</v>
      </c>
      <c r="S565" s="52">
        <v>0.26833333333333331</v>
      </c>
      <c r="T565" s="52">
        <v>0.26833333333333331</v>
      </c>
      <c r="U565" s="52">
        <v>0.26833333333333331</v>
      </c>
    </row>
    <row r="566" spans="1:21" ht="11" x14ac:dyDescent="0.15">
      <c r="A566" s="39" t="s">
        <v>323</v>
      </c>
      <c r="B566" s="39" t="s">
        <v>324</v>
      </c>
      <c r="C566" s="39" t="s">
        <v>1690</v>
      </c>
      <c r="D566" s="39" t="s">
        <v>414</v>
      </c>
      <c r="E566" s="39" t="s">
        <v>1678</v>
      </c>
      <c r="F566" s="39" t="s">
        <v>306</v>
      </c>
      <c r="G566" s="39"/>
      <c r="H566" s="39" t="s">
        <v>1691</v>
      </c>
      <c r="I566" s="52">
        <f t="shared" si="10"/>
        <v>1</v>
      </c>
      <c r="J566" s="52"/>
      <c r="K566" s="52"/>
      <c r="L566" s="52"/>
      <c r="M566" s="52">
        <v>9.9999999999999992E-2</v>
      </c>
      <c r="N566" s="52">
        <v>9.9999999999999992E-2</v>
      </c>
      <c r="O566" s="52">
        <v>9.9999999999999992E-2</v>
      </c>
      <c r="P566" s="52">
        <v>0.11666666666666665</v>
      </c>
      <c r="Q566" s="52">
        <v>0.11666666666666665</v>
      </c>
      <c r="R566" s="52">
        <v>0.11666666666666665</v>
      </c>
      <c r="S566" s="52">
        <v>0.11666666666666665</v>
      </c>
      <c r="T566" s="52">
        <v>0.11666666666666665</v>
      </c>
      <c r="U566" s="52">
        <v>0.11666666666666665</v>
      </c>
    </row>
    <row r="567" spans="1:21" ht="11" x14ac:dyDescent="0.15">
      <c r="A567" s="39" t="s">
        <v>323</v>
      </c>
      <c r="B567" s="39" t="s">
        <v>324</v>
      </c>
      <c r="C567" s="39" t="s">
        <v>1692</v>
      </c>
      <c r="D567" s="39" t="s">
        <v>414</v>
      </c>
      <c r="E567" s="39" t="s">
        <v>1678</v>
      </c>
      <c r="F567" s="39" t="s">
        <v>306</v>
      </c>
      <c r="G567" s="39"/>
      <c r="H567" s="39" t="s">
        <v>1693</v>
      </c>
      <c r="I567" s="52">
        <f t="shared" si="10"/>
        <v>0.63</v>
      </c>
      <c r="J567" s="52"/>
      <c r="K567" s="52"/>
      <c r="L567" s="52"/>
      <c r="M567" s="52">
        <v>6.3E-2</v>
      </c>
      <c r="N567" s="52">
        <v>6.3E-2</v>
      </c>
      <c r="O567" s="52">
        <v>6.3E-2</v>
      </c>
      <c r="P567" s="52">
        <v>7.3499999999999996E-2</v>
      </c>
      <c r="Q567" s="52">
        <v>7.3499999999999996E-2</v>
      </c>
      <c r="R567" s="52">
        <v>7.3499999999999996E-2</v>
      </c>
      <c r="S567" s="52">
        <v>7.3499999999999996E-2</v>
      </c>
      <c r="T567" s="52">
        <v>7.3499999999999996E-2</v>
      </c>
      <c r="U567" s="52">
        <v>7.3499999999999996E-2</v>
      </c>
    </row>
    <row r="568" spans="1:21" ht="22" x14ac:dyDescent="0.15">
      <c r="A568" s="39" t="s">
        <v>323</v>
      </c>
      <c r="B568" s="39" t="s">
        <v>324</v>
      </c>
      <c r="C568" s="39" t="s">
        <v>1694</v>
      </c>
      <c r="D568" s="39" t="s">
        <v>414</v>
      </c>
      <c r="E568" s="39" t="s">
        <v>1678</v>
      </c>
      <c r="F568" s="39" t="s">
        <v>306</v>
      </c>
      <c r="G568" s="39"/>
      <c r="H568" s="39" t="s">
        <v>1695</v>
      </c>
      <c r="I568" s="52">
        <f t="shared" si="10"/>
        <v>0.97999999999999976</v>
      </c>
      <c r="J568" s="52"/>
      <c r="K568" s="52"/>
      <c r="L568" s="52"/>
      <c r="M568" s="52">
        <v>9.799999999999999E-2</v>
      </c>
      <c r="N568" s="52">
        <v>9.799999999999999E-2</v>
      </c>
      <c r="O568" s="52">
        <v>9.799999999999999E-2</v>
      </c>
      <c r="P568" s="52">
        <v>0.11433333333333331</v>
      </c>
      <c r="Q568" s="52">
        <v>0.11433333333333331</v>
      </c>
      <c r="R568" s="52">
        <v>0.11433333333333331</v>
      </c>
      <c r="S568" s="52">
        <v>0.11433333333333331</v>
      </c>
      <c r="T568" s="52">
        <v>0.11433333333333331</v>
      </c>
      <c r="U568" s="52">
        <v>0.11433333333333331</v>
      </c>
    </row>
    <row r="569" spans="1:21" ht="22" x14ac:dyDescent="0.15">
      <c r="A569" s="39" t="s">
        <v>323</v>
      </c>
      <c r="B569" s="39" t="s">
        <v>324</v>
      </c>
      <c r="C569" s="39" t="s">
        <v>1696</v>
      </c>
      <c r="D569" s="39" t="s">
        <v>414</v>
      </c>
      <c r="E569" s="39" t="s">
        <v>1678</v>
      </c>
      <c r="F569" s="39" t="s">
        <v>306</v>
      </c>
      <c r="G569" s="39"/>
      <c r="H569" s="39" t="s">
        <v>1697</v>
      </c>
      <c r="I569" s="52">
        <f t="shared" si="10"/>
        <v>4</v>
      </c>
      <c r="J569" s="52"/>
      <c r="K569" s="52"/>
      <c r="L569" s="52"/>
      <c r="M569" s="52">
        <v>0.39999999999999997</v>
      </c>
      <c r="N569" s="52">
        <v>0.39999999999999997</v>
      </c>
      <c r="O569" s="52">
        <v>0.39999999999999997</v>
      </c>
      <c r="P569" s="52">
        <v>0.46666666666666662</v>
      </c>
      <c r="Q569" s="52">
        <v>0.46666666666666662</v>
      </c>
      <c r="R569" s="52">
        <v>0.46666666666666662</v>
      </c>
      <c r="S569" s="52">
        <v>0.46666666666666662</v>
      </c>
      <c r="T569" s="52">
        <v>0.46666666666666662</v>
      </c>
      <c r="U569" s="52">
        <v>0.46666666666666662</v>
      </c>
    </row>
    <row r="570" spans="1:21" ht="22" x14ac:dyDescent="0.15">
      <c r="A570" s="39" t="s">
        <v>323</v>
      </c>
      <c r="B570" s="39" t="s">
        <v>324</v>
      </c>
      <c r="C570" s="39" t="s">
        <v>1698</v>
      </c>
      <c r="D570" s="39" t="s">
        <v>414</v>
      </c>
      <c r="E570" s="39" t="s">
        <v>1678</v>
      </c>
      <c r="F570" s="39" t="s">
        <v>306</v>
      </c>
      <c r="G570" s="39"/>
      <c r="H570" s="39" t="s">
        <v>1699</v>
      </c>
      <c r="I570" s="52">
        <f t="shared" si="10"/>
        <v>0.82999999999999985</v>
      </c>
      <c r="J570" s="52"/>
      <c r="K570" s="52"/>
      <c r="L570" s="52"/>
      <c r="M570" s="52">
        <v>8.299999999999999E-2</v>
      </c>
      <c r="N570" s="52">
        <v>8.299999999999999E-2</v>
      </c>
      <c r="O570" s="52">
        <v>8.299999999999999E-2</v>
      </c>
      <c r="P570" s="52">
        <v>9.6833333333333313E-2</v>
      </c>
      <c r="Q570" s="52">
        <v>9.6833333333333313E-2</v>
      </c>
      <c r="R570" s="52">
        <v>9.6833333333333313E-2</v>
      </c>
      <c r="S570" s="52">
        <v>9.6833333333333313E-2</v>
      </c>
      <c r="T570" s="52">
        <v>9.6833333333333313E-2</v>
      </c>
      <c r="U570" s="52">
        <v>9.6833333333333313E-2</v>
      </c>
    </row>
    <row r="571" spans="1:21" ht="22" x14ac:dyDescent="0.15">
      <c r="A571" s="39" t="s">
        <v>323</v>
      </c>
      <c r="B571" s="39" t="s">
        <v>324</v>
      </c>
      <c r="C571" s="39" t="s">
        <v>1700</v>
      </c>
      <c r="D571" s="39" t="s">
        <v>414</v>
      </c>
      <c r="E571" s="39" t="s">
        <v>1701</v>
      </c>
      <c r="F571" s="39" t="s">
        <v>306</v>
      </c>
      <c r="G571" s="39"/>
      <c r="H571" s="39" t="s">
        <v>1702</v>
      </c>
      <c r="I571" s="52">
        <f t="shared" si="10"/>
        <v>5.5</v>
      </c>
      <c r="J571" s="52"/>
      <c r="K571" s="52"/>
      <c r="L571" s="52"/>
      <c r="M571" s="52">
        <v>0.54999999999999993</v>
      </c>
      <c r="N571" s="52">
        <v>0.54999999999999993</v>
      </c>
      <c r="O571" s="52">
        <v>0.54999999999999993</v>
      </c>
      <c r="P571" s="52">
        <v>0.64166666666666661</v>
      </c>
      <c r="Q571" s="52">
        <v>0.64166666666666661</v>
      </c>
      <c r="R571" s="52">
        <v>0.64166666666666661</v>
      </c>
      <c r="S571" s="52">
        <v>0.64166666666666661</v>
      </c>
      <c r="T571" s="52">
        <v>0.64166666666666661</v>
      </c>
      <c r="U571" s="52">
        <v>0.64166666666666661</v>
      </c>
    </row>
    <row r="572" spans="1:21" ht="22" x14ac:dyDescent="0.15">
      <c r="A572" s="39" t="s">
        <v>323</v>
      </c>
      <c r="B572" s="39" t="s">
        <v>324</v>
      </c>
      <c r="C572" s="39" t="s">
        <v>1703</v>
      </c>
      <c r="D572" s="39" t="s">
        <v>414</v>
      </c>
      <c r="E572" s="39" t="s">
        <v>1701</v>
      </c>
      <c r="F572" s="39" t="s">
        <v>306</v>
      </c>
      <c r="G572" s="39"/>
      <c r="H572" s="39" t="s">
        <v>1704</v>
      </c>
      <c r="I572" s="52">
        <f t="shared" si="10"/>
        <v>0.73699999999999977</v>
      </c>
      <c r="J572" s="52"/>
      <c r="K572" s="52"/>
      <c r="L572" s="52"/>
      <c r="M572" s="52">
        <v>7.3699999999999988E-2</v>
      </c>
      <c r="N572" s="52">
        <v>7.3699999999999988E-2</v>
      </c>
      <c r="O572" s="52">
        <v>7.3699999999999988E-2</v>
      </c>
      <c r="P572" s="52">
        <v>8.5983333333333328E-2</v>
      </c>
      <c r="Q572" s="52">
        <v>8.5983333333333328E-2</v>
      </c>
      <c r="R572" s="52">
        <v>8.5983333333333328E-2</v>
      </c>
      <c r="S572" s="52">
        <v>8.5983333333333328E-2</v>
      </c>
      <c r="T572" s="52">
        <v>8.5983333333333328E-2</v>
      </c>
      <c r="U572" s="52">
        <v>8.5983333333333328E-2</v>
      </c>
    </row>
    <row r="573" spans="1:21" ht="11" x14ac:dyDescent="0.15">
      <c r="A573" s="39" t="s">
        <v>323</v>
      </c>
      <c r="B573" s="39" t="s">
        <v>324</v>
      </c>
      <c r="C573" s="39" t="s">
        <v>1705</v>
      </c>
      <c r="D573" s="39" t="s">
        <v>414</v>
      </c>
      <c r="E573" s="39" t="s">
        <v>425</v>
      </c>
      <c r="F573" s="39" t="s">
        <v>306</v>
      </c>
      <c r="G573" s="39"/>
      <c r="H573" s="39" t="s">
        <v>1706</v>
      </c>
      <c r="I573" s="52">
        <f t="shared" si="10"/>
        <v>3.1</v>
      </c>
      <c r="J573" s="52"/>
      <c r="K573" s="52"/>
      <c r="L573" s="52"/>
      <c r="M573" s="52">
        <v>0.31</v>
      </c>
      <c r="N573" s="52">
        <v>0.31</v>
      </c>
      <c r="O573" s="52">
        <v>0.31</v>
      </c>
      <c r="P573" s="52">
        <v>0.36166666666666664</v>
      </c>
      <c r="Q573" s="52">
        <v>0.36166666666666664</v>
      </c>
      <c r="R573" s="52">
        <v>0.36166666666666664</v>
      </c>
      <c r="S573" s="52">
        <v>0.36166666666666664</v>
      </c>
      <c r="T573" s="52">
        <v>0.36166666666666664</v>
      </c>
      <c r="U573" s="52">
        <v>0.36166666666666664</v>
      </c>
    </row>
    <row r="574" spans="1:21" ht="11" x14ac:dyDescent="0.15">
      <c r="A574" s="39" t="s">
        <v>323</v>
      </c>
      <c r="B574" s="39" t="s">
        <v>324</v>
      </c>
      <c r="C574" s="39" t="s">
        <v>1707</v>
      </c>
      <c r="D574" s="39" t="s">
        <v>414</v>
      </c>
      <c r="E574" s="39" t="s">
        <v>425</v>
      </c>
      <c r="F574" s="39" t="s">
        <v>306</v>
      </c>
      <c r="G574" s="39"/>
      <c r="H574" s="39" t="s">
        <v>1708</v>
      </c>
      <c r="I574" s="52">
        <f t="shared" si="10"/>
        <v>8</v>
      </c>
      <c r="J574" s="52"/>
      <c r="K574" s="52"/>
      <c r="L574" s="52"/>
      <c r="M574" s="52">
        <v>0.79999999999999993</v>
      </c>
      <c r="N574" s="52">
        <v>0.79999999999999993</v>
      </c>
      <c r="O574" s="52">
        <v>0.79999999999999993</v>
      </c>
      <c r="P574" s="52">
        <v>0.93333333333333324</v>
      </c>
      <c r="Q574" s="52">
        <v>0.93333333333333324</v>
      </c>
      <c r="R574" s="52">
        <v>0.93333333333333324</v>
      </c>
      <c r="S574" s="52">
        <v>0.93333333333333324</v>
      </c>
      <c r="T574" s="52">
        <v>0.93333333333333324</v>
      </c>
      <c r="U574" s="52">
        <v>0.93333333333333324</v>
      </c>
    </row>
    <row r="575" spans="1:21" ht="22" x14ac:dyDescent="0.15">
      <c r="A575" s="39" t="s">
        <v>323</v>
      </c>
      <c r="B575" s="39" t="s">
        <v>324</v>
      </c>
      <c r="C575" s="39" t="s">
        <v>1709</v>
      </c>
      <c r="D575" s="39" t="s">
        <v>414</v>
      </c>
      <c r="E575" s="39" t="s">
        <v>425</v>
      </c>
      <c r="F575" s="39" t="s">
        <v>306</v>
      </c>
      <c r="G575" s="39"/>
      <c r="H575" s="39" t="s">
        <v>1710</v>
      </c>
      <c r="I575" s="52">
        <f t="shared" si="10"/>
        <v>6.9999999999999982</v>
      </c>
      <c r="J575" s="52"/>
      <c r="K575" s="52"/>
      <c r="L575" s="52"/>
      <c r="M575" s="52">
        <v>0.7</v>
      </c>
      <c r="N575" s="52">
        <v>0.7</v>
      </c>
      <c r="O575" s="52">
        <v>0.7</v>
      </c>
      <c r="P575" s="52">
        <v>0.81666666666666654</v>
      </c>
      <c r="Q575" s="52">
        <v>0.81666666666666654</v>
      </c>
      <c r="R575" s="52">
        <v>0.81666666666666654</v>
      </c>
      <c r="S575" s="52">
        <v>0.81666666666666654</v>
      </c>
      <c r="T575" s="52">
        <v>0.81666666666666654</v>
      </c>
      <c r="U575" s="52">
        <v>0.81666666666666654</v>
      </c>
    </row>
    <row r="576" spans="1:21" ht="11" x14ac:dyDescent="0.15">
      <c r="A576" s="39" t="s">
        <v>323</v>
      </c>
      <c r="B576" s="39" t="s">
        <v>324</v>
      </c>
      <c r="C576" s="39" t="s">
        <v>1711</v>
      </c>
      <c r="D576" s="39" t="s">
        <v>414</v>
      </c>
      <c r="E576" s="39" t="s">
        <v>425</v>
      </c>
      <c r="F576" s="39" t="s">
        <v>306</v>
      </c>
      <c r="G576" s="39"/>
      <c r="H576" s="39" t="s">
        <v>1712</v>
      </c>
      <c r="I576" s="52">
        <f t="shared" si="10"/>
        <v>1.5000000000000002</v>
      </c>
      <c r="J576" s="52"/>
      <c r="K576" s="52"/>
      <c r="L576" s="52"/>
      <c r="M576" s="52">
        <v>0.15</v>
      </c>
      <c r="N576" s="52">
        <v>0.15</v>
      </c>
      <c r="O576" s="52">
        <v>0.15</v>
      </c>
      <c r="P576" s="52">
        <v>0.17499999999999999</v>
      </c>
      <c r="Q576" s="52">
        <v>0.17499999999999999</v>
      </c>
      <c r="R576" s="52">
        <v>0.17499999999999999</v>
      </c>
      <c r="S576" s="52">
        <v>0.17499999999999999</v>
      </c>
      <c r="T576" s="52">
        <v>0.17499999999999999</v>
      </c>
      <c r="U576" s="52">
        <v>0.17499999999999999</v>
      </c>
    </row>
    <row r="577" spans="1:21" ht="11" x14ac:dyDescent="0.15">
      <c r="A577" s="39" t="s">
        <v>323</v>
      </c>
      <c r="B577" s="39" t="s">
        <v>324</v>
      </c>
      <c r="C577" s="39" t="s">
        <v>1713</v>
      </c>
      <c r="D577" s="39" t="s">
        <v>414</v>
      </c>
      <c r="E577" s="39" t="s">
        <v>425</v>
      </c>
      <c r="F577" s="39" t="s">
        <v>306</v>
      </c>
      <c r="G577" s="39"/>
      <c r="H577" s="39" t="s">
        <v>1714</v>
      </c>
      <c r="I577" s="52">
        <f t="shared" si="10"/>
        <v>1.5000000000000002</v>
      </c>
      <c r="J577" s="52"/>
      <c r="K577" s="52"/>
      <c r="L577" s="52"/>
      <c r="M577" s="52">
        <v>0.15</v>
      </c>
      <c r="N577" s="52">
        <v>0.15</v>
      </c>
      <c r="O577" s="52">
        <v>0.15</v>
      </c>
      <c r="P577" s="52">
        <v>0.17499999999999999</v>
      </c>
      <c r="Q577" s="52">
        <v>0.17499999999999999</v>
      </c>
      <c r="R577" s="52">
        <v>0.17499999999999999</v>
      </c>
      <c r="S577" s="52">
        <v>0.17499999999999999</v>
      </c>
      <c r="T577" s="52">
        <v>0.17499999999999999</v>
      </c>
      <c r="U577" s="52">
        <v>0.17499999999999999</v>
      </c>
    </row>
    <row r="578" spans="1:21" ht="22" x14ac:dyDescent="0.15">
      <c r="A578" s="39" t="s">
        <v>323</v>
      </c>
      <c r="B578" s="39" t="s">
        <v>324</v>
      </c>
      <c r="C578" s="39" t="s">
        <v>1715</v>
      </c>
      <c r="D578" s="39" t="s">
        <v>414</v>
      </c>
      <c r="E578" s="39" t="s">
        <v>425</v>
      </c>
      <c r="F578" s="39" t="s">
        <v>306</v>
      </c>
      <c r="G578" s="39"/>
      <c r="H578" s="39" t="s">
        <v>1716</v>
      </c>
      <c r="I578" s="52">
        <f t="shared" si="10"/>
        <v>6.0000000000000009</v>
      </c>
      <c r="J578" s="52"/>
      <c r="K578" s="52"/>
      <c r="L578" s="52"/>
      <c r="M578" s="52">
        <v>0.6</v>
      </c>
      <c r="N578" s="52">
        <v>0.6</v>
      </c>
      <c r="O578" s="52">
        <v>0.6</v>
      </c>
      <c r="P578" s="52">
        <v>0.7</v>
      </c>
      <c r="Q578" s="52">
        <v>0.7</v>
      </c>
      <c r="R578" s="52">
        <v>0.7</v>
      </c>
      <c r="S578" s="52">
        <v>0.7</v>
      </c>
      <c r="T578" s="52">
        <v>0.7</v>
      </c>
      <c r="U578" s="52">
        <v>0.7</v>
      </c>
    </row>
    <row r="579" spans="1:21" ht="22" x14ac:dyDescent="0.15">
      <c r="A579" s="39" t="s">
        <v>323</v>
      </c>
      <c r="B579" s="39" t="s">
        <v>324</v>
      </c>
      <c r="C579" s="39" t="s">
        <v>1717</v>
      </c>
      <c r="D579" s="39" t="s">
        <v>414</v>
      </c>
      <c r="E579" s="39" t="s">
        <v>425</v>
      </c>
      <c r="F579" s="39" t="s">
        <v>306</v>
      </c>
      <c r="G579" s="39"/>
      <c r="H579" s="39" t="s">
        <v>1718</v>
      </c>
      <c r="I579" s="52">
        <f t="shared" si="10"/>
        <v>2.1000000000000005</v>
      </c>
      <c r="J579" s="52"/>
      <c r="K579" s="52"/>
      <c r="L579" s="52"/>
      <c r="M579" s="52">
        <v>0.21</v>
      </c>
      <c r="N579" s="52">
        <v>0.21</v>
      </c>
      <c r="O579" s="52">
        <v>0.21</v>
      </c>
      <c r="P579" s="52">
        <v>0.245</v>
      </c>
      <c r="Q579" s="52">
        <v>0.245</v>
      </c>
      <c r="R579" s="52">
        <v>0.245</v>
      </c>
      <c r="S579" s="52">
        <v>0.245</v>
      </c>
      <c r="T579" s="52">
        <v>0.245</v>
      </c>
      <c r="U579" s="52">
        <v>0.245</v>
      </c>
    </row>
    <row r="580" spans="1:21" ht="22" x14ac:dyDescent="0.15">
      <c r="A580" s="39" t="s">
        <v>323</v>
      </c>
      <c r="B580" s="39" t="s">
        <v>324</v>
      </c>
      <c r="C580" s="39" t="s">
        <v>1719</v>
      </c>
      <c r="D580" s="39" t="s">
        <v>414</v>
      </c>
      <c r="E580" s="39" t="s">
        <v>425</v>
      </c>
      <c r="F580" s="39" t="s">
        <v>306</v>
      </c>
      <c r="G580" s="39"/>
      <c r="H580" s="39" t="s">
        <v>1720</v>
      </c>
      <c r="I580" s="52">
        <f t="shared" si="10"/>
        <v>3.0000000000000004</v>
      </c>
      <c r="J580" s="52"/>
      <c r="K580" s="52"/>
      <c r="L580" s="52"/>
      <c r="M580" s="52">
        <v>0.3</v>
      </c>
      <c r="N580" s="52">
        <v>0.3</v>
      </c>
      <c r="O580" s="52">
        <v>0.3</v>
      </c>
      <c r="P580" s="52">
        <v>0.35</v>
      </c>
      <c r="Q580" s="52">
        <v>0.35</v>
      </c>
      <c r="R580" s="52">
        <v>0.35</v>
      </c>
      <c r="S580" s="52">
        <v>0.35</v>
      </c>
      <c r="T580" s="52">
        <v>0.35</v>
      </c>
      <c r="U580" s="52">
        <v>0.35</v>
      </c>
    </row>
    <row r="581" spans="1:21" ht="22" x14ac:dyDescent="0.15">
      <c r="A581" s="39" t="s">
        <v>323</v>
      </c>
      <c r="B581" s="39" t="s">
        <v>324</v>
      </c>
      <c r="C581" s="39" t="s">
        <v>1721</v>
      </c>
      <c r="D581" s="39" t="s">
        <v>376</v>
      </c>
      <c r="E581" s="39" t="s">
        <v>1722</v>
      </c>
      <c r="F581" s="39" t="s">
        <v>333</v>
      </c>
      <c r="G581" s="39"/>
      <c r="H581" s="39" t="s">
        <v>1723</v>
      </c>
      <c r="I581" s="52">
        <f t="shared" ref="I581:I644" si="11">SUM(J581:U581)</f>
        <v>0.87000000000000011</v>
      </c>
      <c r="J581" s="52"/>
      <c r="K581" s="52"/>
      <c r="L581" s="52"/>
      <c r="M581" s="52">
        <v>8.6999999999999994E-2</v>
      </c>
      <c r="N581" s="52">
        <v>8.6999999999999994E-2</v>
      </c>
      <c r="O581" s="52">
        <v>8.6999999999999994E-2</v>
      </c>
      <c r="P581" s="52">
        <v>0.10149999999999999</v>
      </c>
      <c r="Q581" s="52">
        <v>0.10149999999999999</v>
      </c>
      <c r="R581" s="52">
        <v>0.10149999999999999</v>
      </c>
      <c r="S581" s="52">
        <v>0.10149999999999999</v>
      </c>
      <c r="T581" s="52">
        <v>0.10149999999999999</v>
      </c>
      <c r="U581" s="52">
        <v>0.10149999999999999</v>
      </c>
    </row>
    <row r="582" spans="1:21" ht="22" x14ac:dyDescent="0.15">
      <c r="A582" s="39" t="s">
        <v>323</v>
      </c>
      <c r="B582" s="39" t="s">
        <v>324</v>
      </c>
      <c r="C582" s="39" t="s">
        <v>1724</v>
      </c>
      <c r="D582" s="39" t="s">
        <v>376</v>
      </c>
      <c r="E582" s="39" t="s">
        <v>1722</v>
      </c>
      <c r="F582" s="39" t="s">
        <v>333</v>
      </c>
      <c r="G582" s="39"/>
      <c r="H582" s="39" t="s">
        <v>1725</v>
      </c>
      <c r="I582" s="52">
        <f t="shared" si="11"/>
        <v>0.27</v>
      </c>
      <c r="J582" s="52"/>
      <c r="K582" s="52"/>
      <c r="L582" s="52"/>
      <c r="M582" s="52">
        <v>2.7E-2</v>
      </c>
      <c r="N582" s="52">
        <v>2.7E-2</v>
      </c>
      <c r="O582" s="52">
        <v>2.7E-2</v>
      </c>
      <c r="P582" s="52">
        <v>3.15E-2</v>
      </c>
      <c r="Q582" s="52">
        <v>3.15E-2</v>
      </c>
      <c r="R582" s="52">
        <v>3.15E-2</v>
      </c>
      <c r="S582" s="52">
        <v>3.15E-2</v>
      </c>
      <c r="T582" s="52">
        <v>3.15E-2</v>
      </c>
      <c r="U582" s="52">
        <v>3.15E-2</v>
      </c>
    </row>
    <row r="583" spans="1:21" ht="44" x14ac:dyDescent="0.15">
      <c r="A583" s="39" t="s">
        <v>323</v>
      </c>
      <c r="B583" s="39" t="s">
        <v>324</v>
      </c>
      <c r="C583" s="39" t="s">
        <v>1726</v>
      </c>
      <c r="D583" s="39" t="s">
        <v>376</v>
      </c>
      <c r="E583" s="39" t="s">
        <v>1722</v>
      </c>
      <c r="F583" s="39" t="s">
        <v>333</v>
      </c>
      <c r="G583" s="39"/>
      <c r="H583" s="39" t="s">
        <v>1727</v>
      </c>
      <c r="I583" s="52">
        <f t="shared" si="11"/>
        <v>0.19999999999999996</v>
      </c>
      <c r="J583" s="52"/>
      <c r="K583" s="52"/>
      <c r="L583" s="52"/>
      <c r="M583" s="52">
        <v>0.02</v>
      </c>
      <c r="N583" s="52">
        <v>0.02</v>
      </c>
      <c r="O583" s="52">
        <v>0.02</v>
      </c>
      <c r="P583" s="52">
        <v>2.3333333333333331E-2</v>
      </c>
      <c r="Q583" s="52">
        <v>2.3333333333333331E-2</v>
      </c>
      <c r="R583" s="52">
        <v>2.3333333333333331E-2</v>
      </c>
      <c r="S583" s="52">
        <v>2.3333333333333331E-2</v>
      </c>
      <c r="T583" s="52">
        <v>2.3333333333333331E-2</v>
      </c>
      <c r="U583" s="52">
        <v>2.3333333333333331E-2</v>
      </c>
    </row>
    <row r="584" spans="1:21" ht="44" x14ac:dyDescent="0.15">
      <c r="A584" s="39" t="s">
        <v>323</v>
      </c>
      <c r="B584" s="39" t="s">
        <v>324</v>
      </c>
      <c r="C584" s="39" t="s">
        <v>1728</v>
      </c>
      <c r="D584" s="39" t="s">
        <v>376</v>
      </c>
      <c r="E584" s="39" t="s">
        <v>1722</v>
      </c>
      <c r="F584" s="39" t="s">
        <v>333</v>
      </c>
      <c r="G584" s="39"/>
      <c r="H584" s="39" t="s">
        <v>1729</v>
      </c>
      <c r="I584" s="52">
        <f t="shared" si="11"/>
        <v>0.28999999999999992</v>
      </c>
      <c r="J584" s="52"/>
      <c r="K584" s="52"/>
      <c r="L584" s="52"/>
      <c r="M584" s="52">
        <v>2.8999999999999995E-2</v>
      </c>
      <c r="N584" s="52">
        <v>2.8999999999999995E-2</v>
      </c>
      <c r="O584" s="52">
        <v>2.8999999999999995E-2</v>
      </c>
      <c r="P584" s="52">
        <v>3.3833333333333326E-2</v>
      </c>
      <c r="Q584" s="52">
        <v>3.3833333333333326E-2</v>
      </c>
      <c r="R584" s="52">
        <v>3.3833333333333326E-2</v>
      </c>
      <c r="S584" s="52">
        <v>3.3833333333333326E-2</v>
      </c>
      <c r="T584" s="52">
        <v>3.3833333333333326E-2</v>
      </c>
      <c r="U584" s="52">
        <v>3.3833333333333326E-2</v>
      </c>
    </row>
    <row r="585" spans="1:21" ht="22" x14ac:dyDescent="0.15">
      <c r="A585" s="39" t="s">
        <v>323</v>
      </c>
      <c r="B585" s="39" t="s">
        <v>324</v>
      </c>
      <c r="C585" s="39" t="s">
        <v>1730</v>
      </c>
      <c r="D585" s="39" t="s">
        <v>376</v>
      </c>
      <c r="E585" s="39" t="s">
        <v>1731</v>
      </c>
      <c r="F585" s="39" t="s">
        <v>333</v>
      </c>
      <c r="G585" s="39"/>
      <c r="H585" s="39" t="s">
        <v>1732</v>
      </c>
      <c r="I585" s="52">
        <f t="shared" si="11"/>
        <v>2</v>
      </c>
      <c r="J585" s="52"/>
      <c r="K585" s="52"/>
      <c r="L585" s="52"/>
      <c r="M585" s="52">
        <v>0.19999999999999998</v>
      </c>
      <c r="N585" s="52">
        <v>0.19999999999999998</v>
      </c>
      <c r="O585" s="52">
        <v>0.19999999999999998</v>
      </c>
      <c r="P585" s="52">
        <v>0.23333333333333331</v>
      </c>
      <c r="Q585" s="52">
        <v>0.23333333333333331</v>
      </c>
      <c r="R585" s="52">
        <v>0.23333333333333331</v>
      </c>
      <c r="S585" s="52">
        <v>0.23333333333333331</v>
      </c>
      <c r="T585" s="52">
        <v>0.23333333333333331</v>
      </c>
      <c r="U585" s="52">
        <v>0.23333333333333331</v>
      </c>
    </row>
    <row r="586" spans="1:21" ht="33" x14ac:dyDescent="0.15">
      <c r="A586" s="39" t="s">
        <v>323</v>
      </c>
      <c r="B586" s="39" t="s">
        <v>324</v>
      </c>
      <c r="C586" s="39" t="s">
        <v>1733</v>
      </c>
      <c r="D586" s="39" t="s">
        <v>376</v>
      </c>
      <c r="E586" s="39" t="s">
        <v>481</v>
      </c>
      <c r="F586" s="39" t="s">
        <v>306</v>
      </c>
      <c r="G586" s="39"/>
      <c r="H586" s="39" t="s">
        <v>1734</v>
      </c>
      <c r="I586" s="52">
        <f t="shared" si="11"/>
        <v>0.74</v>
      </c>
      <c r="J586" s="52"/>
      <c r="K586" s="52"/>
      <c r="L586" s="52"/>
      <c r="M586" s="52">
        <v>7.3999999999999996E-2</v>
      </c>
      <c r="N586" s="52">
        <v>7.3999999999999996E-2</v>
      </c>
      <c r="O586" s="52">
        <v>7.3999999999999996E-2</v>
      </c>
      <c r="P586" s="52">
        <v>8.6333333333333317E-2</v>
      </c>
      <c r="Q586" s="52">
        <v>8.6333333333333317E-2</v>
      </c>
      <c r="R586" s="52">
        <v>8.6333333333333317E-2</v>
      </c>
      <c r="S586" s="52">
        <v>8.6333333333333317E-2</v>
      </c>
      <c r="T586" s="52">
        <v>8.6333333333333317E-2</v>
      </c>
      <c r="U586" s="52">
        <v>8.6333333333333317E-2</v>
      </c>
    </row>
    <row r="587" spans="1:21" ht="22" x14ac:dyDescent="0.15">
      <c r="A587" s="39" t="s">
        <v>323</v>
      </c>
      <c r="B587" s="39" t="s">
        <v>324</v>
      </c>
      <c r="C587" s="39" t="s">
        <v>1735</v>
      </c>
      <c r="D587" s="39" t="s">
        <v>376</v>
      </c>
      <c r="E587" s="39" t="s">
        <v>481</v>
      </c>
      <c r="F587" s="39" t="s">
        <v>306</v>
      </c>
      <c r="G587" s="39"/>
      <c r="H587" s="39" t="s">
        <v>1736</v>
      </c>
      <c r="I587" s="52">
        <f t="shared" si="11"/>
        <v>0.44000000000000006</v>
      </c>
      <c r="J587" s="52"/>
      <c r="K587" s="52"/>
      <c r="L587" s="52"/>
      <c r="M587" s="52">
        <v>4.3999999999999997E-2</v>
      </c>
      <c r="N587" s="52">
        <v>4.3999999999999997E-2</v>
      </c>
      <c r="O587" s="52">
        <v>4.3999999999999997E-2</v>
      </c>
      <c r="P587" s="52">
        <v>5.1333333333333328E-2</v>
      </c>
      <c r="Q587" s="52">
        <v>5.1333333333333328E-2</v>
      </c>
      <c r="R587" s="52">
        <v>5.1333333333333328E-2</v>
      </c>
      <c r="S587" s="52">
        <v>5.1333333333333328E-2</v>
      </c>
      <c r="T587" s="52">
        <v>5.1333333333333328E-2</v>
      </c>
      <c r="U587" s="52">
        <v>5.1333333333333328E-2</v>
      </c>
    </row>
    <row r="588" spans="1:21" ht="22" x14ac:dyDescent="0.15">
      <c r="A588" s="39" t="s">
        <v>323</v>
      </c>
      <c r="B588" s="39" t="s">
        <v>324</v>
      </c>
      <c r="C588" s="39" t="s">
        <v>1737</v>
      </c>
      <c r="D588" s="39" t="s">
        <v>376</v>
      </c>
      <c r="E588" s="39" t="s">
        <v>481</v>
      </c>
      <c r="F588" s="39" t="s">
        <v>306</v>
      </c>
      <c r="G588" s="39"/>
      <c r="H588" s="39" t="s">
        <v>1738</v>
      </c>
      <c r="I588" s="52">
        <f t="shared" si="11"/>
        <v>0.7799999999999998</v>
      </c>
      <c r="J588" s="52"/>
      <c r="K588" s="52"/>
      <c r="L588" s="52"/>
      <c r="M588" s="52">
        <v>7.8E-2</v>
      </c>
      <c r="N588" s="52">
        <v>7.8E-2</v>
      </c>
      <c r="O588" s="52">
        <v>7.8E-2</v>
      </c>
      <c r="P588" s="52">
        <v>9.0999999999999998E-2</v>
      </c>
      <c r="Q588" s="52">
        <v>9.0999999999999998E-2</v>
      </c>
      <c r="R588" s="52">
        <v>9.0999999999999998E-2</v>
      </c>
      <c r="S588" s="52">
        <v>9.0999999999999998E-2</v>
      </c>
      <c r="T588" s="52">
        <v>9.0999999999999998E-2</v>
      </c>
      <c r="U588" s="52">
        <v>9.0999999999999998E-2</v>
      </c>
    </row>
    <row r="589" spans="1:21" ht="22" x14ac:dyDescent="0.15">
      <c r="A589" s="39" t="s">
        <v>323</v>
      </c>
      <c r="B589" s="39" t="s">
        <v>324</v>
      </c>
      <c r="C589" s="39" t="s">
        <v>1739</v>
      </c>
      <c r="D589" s="39" t="s">
        <v>376</v>
      </c>
      <c r="E589" s="39" t="s">
        <v>481</v>
      </c>
      <c r="F589" s="39" t="s">
        <v>306</v>
      </c>
      <c r="G589" s="39"/>
      <c r="H589" s="39" t="s">
        <v>1740</v>
      </c>
      <c r="I589" s="52">
        <f t="shared" si="11"/>
        <v>0.5</v>
      </c>
      <c r="J589" s="52"/>
      <c r="K589" s="52"/>
      <c r="L589" s="52"/>
      <c r="M589" s="52">
        <v>4.9999999999999996E-2</v>
      </c>
      <c r="N589" s="52">
        <v>4.9999999999999996E-2</v>
      </c>
      <c r="O589" s="52">
        <v>4.9999999999999996E-2</v>
      </c>
      <c r="P589" s="52">
        <v>5.8333333333333327E-2</v>
      </c>
      <c r="Q589" s="52">
        <v>5.8333333333333327E-2</v>
      </c>
      <c r="R589" s="52">
        <v>5.8333333333333327E-2</v>
      </c>
      <c r="S589" s="52">
        <v>5.8333333333333327E-2</v>
      </c>
      <c r="T589" s="52">
        <v>5.8333333333333327E-2</v>
      </c>
      <c r="U589" s="52">
        <v>5.8333333333333327E-2</v>
      </c>
    </row>
    <row r="590" spans="1:21" ht="22" x14ac:dyDescent="0.15">
      <c r="A590" s="39" t="s">
        <v>323</v>
      </c>
      <c r="B590" s="39" t="s">
        <v>324</v>
      </c>
      <c r="C590" s="39" t="s">
        <v>1741</v>
      </c>
      <c r="D590" s="39" t="s">
        <v>376</v>
      </c>
      <c r="E590" s="39" t="s">
        <v>481</v>
      </c>
      <c r="F590" s="39" t="s">
        <v>306</v>
      </c>
      <c r="G590" s="39"/>
      <c r="H590" s="39" t="s">
        <v>1742</v>
      </c>
      <c r="I590" s="52">
        <f t="shared" si="11"/>
        <v>0.89999999999999991</v>
      </c>
      <c r="J590" s="52"/>
      <c r="K590" s="52"/>
      <c r="L590" s="52"/>
      <c r="M590" s="52">
        <v>0.09</v>
      </c>
      <c r="N590" s="52">
        <v>0.09</v>
      </c>
      <c r="O590" s="52">
        <v>0.09</v>
      </c>
      <c r="P590" s="52">
        <v>0.105</v>
      </c>
      <c r="Q590" s="52">
        <v>0.105</v>
      </c>
      <c r="R590" s="52">
        <v>0.105</v>
      </c>
      <c r="S590" s="52">
        <v>0.105</v>
      </c>
      <c r="T590" s="52">
        <v>0.105</v>
      </c>
      <c r="U590" s="52">
        <v>0.105</v>
      </c>
    </row>
    <row r="591" spans="1:21" ht="33" x14ac:dyDescent="0.15">
      <c r="A591" s="39" t="s">
        <v>323</v>
      </c>
      <c r="B591" s="39" t="s">
        <v>324</v>
      </c>
      <c r="C591" s="39" t="s">
        <v>1743</v>
      </c>
      <c r="D591" s="39" t="s">
        <v>376</v>
      </c>
      <c r="E591" s="39" t="s">
        <v>481</v>
      </c>
      <c r="F591" s="39" t="s">
        <v>306</v>
      </c>
      <c r="G591" s="39"/>
      <c r="H591" s="39" t="s">
        <v>1525</v>
      </c>
      <c r="I591" s="52">
        <f t="shared" si="11"/>
        <v>0.39999999999999991</v>
      </c>
      <c r="J591" s="52"/>
      <c r="K591" s="52"/>
      <c r="L591" s="52"/>
      <c r="M591" s="52">
        <v>0.04</v>
      </c>
      <c r="N591" s="52">
        <v>0.04</v>
      </c>
      <c r="O591" s="52">
        <v>0.04</v>
      </c>
      <c r="P591" s="52">
        <v>4.6666666666666662E-2</v>
      </c>
      <c r="Q591" s="52">
        <v>4.6666666666666662E-2</v>
      </c>
      <c r="R591" s="52">
        <v>4.6666666666666662E-2</v>
      </c>
      <c r="S591" s="52">
        <v>4.6666666666666662E-2</v>
      </c>
      <c r="T591" s="52">
        <v>4.6666666666666662E-2</v>
      </c>
      <c r="U591" s="52">
        <v>4.6666666666666662E-2</v>
      </c>
    </row>
    <row r="592" spans="1:21" ht="22" x14ac:dyDescent="0.15">
      <c r="A592" s="39" t="s">
        <v>323</v>
      </c>
      <c r="B592" s="39" t="s">
        <v>324</v>
      </c>
      <c r="C592" s="39" t="s">
        <v>1744</v>
      </c>
      <c r="D592" s="39" t="s">
        <v>376</v>
      </c>
      <c r="E592" s="39" t="s">
        <v>1745</v>
      </c>
      <c r="F592" s="39" t="s">
        <v>333</v>
      </c>
      <c r="G592" s="39"/>
      <c r="H592" s="39" t="s">
        <v>1746</v>
      </c>
      <c r="I592" s="52">
        <f t="shared" si="11"/>
        <v>2</v>
      </c>
      <c r="J592" s="52"/>
      <c r="K592" s="52"/>
      <c r="L592" s="52"/>
      <c r="M592" s="52">
        <v>0.19999999999999998</v>
      </c>
      <c r="N592" s="52">
        <v>0.19999999999999998</v>
      </c>
      <c r="O592" s="52">
        <v>0.19999999999999998</v>
      </c>
      <c r="P592" s="52">
        <v>0.23333333333333331</v>
      </c>
      <c r="Q592" s="52">
        <v>0.23333333333333331</v>
      </c>
      <c r="R592" s="52">
        <v>0.23333333333333331</v>
      </c>
      <c r="S592" s="52">
        <v>0.23333333333333331</v>
      </c>
      <c r="T592" s="52">
        <v>0.23333333333333331</v>
      </c>
      <c r="U592" s="52">
        <v>0.23333333333333331</v>
      </c>
    </row>
    <row r="593" spans="1:21" ht="22" x14ac:dyDescent="0.15">
      <c r="A593" s="39" t="s">
        <v>323</v>
      </c>
      <c r="B593" s="39" t="s">
        <v>324</v>
      </c>
      <c r="C593" s="39" t="s">
        <v>1747</v>
      </c>
      <c r="D593" s="39" t="s">
        <v>376</v>
      </c>
      <c r="E593" s="39" t="s">
        <v>1745</v>
      </c>
      <c r="F593" s="39" t="s">
        <v>333</v>
      </c>
      <c r="G593" s="39"/>
      <c r="H593" s="39" t="s">
        <v>1748</v>
      </c>
      <c r="I593" s="52">
        <f t="shared" si="11"/>
        <v>2.0499999999999994</v>
      </c>
      <c r="J593" s="52"/>
      <c r="K593" s="52"/>
      <c r="L593" s="52"/>
      <c r="M593" s="52">
        <v>0.20499999999999996</v>
      </c>
      <c r="N593" s="52">
        <v>0.20499999999999996</v>
      </c>
      <c r="O593" s="52">
        <v>0.20499999999999996</v>
      </c>
      <c r="P593" s="52">
        <v>0.23916666666666661</v>
      </c>
      <c r="Q593" s="52">
        <v>0.23916666666666661</v>
      </c>
      <c r="R593" s="52">
        <v>0.23916666666666661</v>
      </c>
      <c r="S593" s="52">
        <v>0.23916666666666661</v>
      </c>
      <c r="T593" s="52">
        <v>0.23916666666666661</v>
      </c>
      <c r="U593" s="52">
        <v>0.23916666666666661</v>
      </c>
    </row>
    <row r="594" spans="1:21" ht="22" x14ac:dyDescent="0.15">
      <c r="A594" s="39" t="s">
        <v>323</v>
      </c>
      <c r="B594" s="39" t="s">
        <v>324</v>
      </c>
      <c r="C594" s="39" t="s">
        <v>1749</v>
      </c>
      <c r="D594" s="39" t="s">
        <v>376</v>
      </c>
      <c r="E594" s="39" t="s">
        <v>1750</v>
      </c>
      <c r="F594" s="39" t="s">
        <v>333</v>
      </c>
      <c r="G594" s="39"/>
      <c r="H594" s="39" t="s">
        <v>1751</v>
      </c>
      <c r="I594" s="52">
        <f t="shared" si="11"/>
        <v>0.28999999999999992</v>
      </c>
      <c r="J594" s="52"/>
      <c r="K594" s="52"/>
      <c r="L594" s="52"/>
      <c r="M594" s="52">
        <v>2.8999999999999995E-2</v>
      </c>
      <c r="N594" s="52">
        <v>2.8999999999999995E-2</v>
      </c>
      <c r="O594" s="52">
        <v>2.8999999999999995E-2</v>
      </c>
      <c r="P594" s="52">
        <v>3.3833333333333326E-2</v>
      </c>
      <c r="Q594" s="52">
        <v>3.3833333333333326E-2</v>
      </c>
      <c r="R594" s="52">
        <v>3.3833333333333326E-2</v>
      </c>
      <c r="S594" s="52">
        <v>3.3833333333333326E-2</v>
      </c>
      <c r="T594" s="52">
        <v>3.3833333333333326E-2</v>
      </c>
      <c r="U594" s="52">
        <v>3.3833333333333326E-2</v>
      </c>
    </row>
    <row r="595" spans="1:21" ht="33" x14ac:dyDescent="0.15">
      <c r="A595" s="39" t="s">
        <v>323</v>
      </c>
      <c r="B595" s="39" t="s">
        <v>324</v>
      </c>
      <c r="C595" s="39" t="s">
        <v>1752</v>
      </c>
      <c r="D595" s="39" t="s">
        <v>376</v>
      </c>
      <c r="E595" s="39" t="s">
        <v>379</v>
      </c>
      <c r="F595" s="39" t="s">
        <v>306</v>
      </c>
      <c r="G595" s="39"/>
      <c r="H595" s="39" t="s">
        <v>1753</v>
      </c>
      <c r="I595" s="52">
        <f t="shared" si="11"/>
        <v>0.28999999999999992</v>
      </c>
      <c r="J595" s="52"/>
      <c r="K595" s="52"/>
      <c r="L595" s="52"/>
      <c r="M595" s="52">
        <v>2.8999999999999995E-2</v>
      </c>
      <c r="N595" s="52">
        <v>2.8999999999999995E-2</v>
      </c>
      <c r="O595" s="52">
        <v>2.8999999999999995E-2</v>
      </c>
      <c r="P595" s="52">
        <v>3.3833333333333326E-2</v>
      </c>
      <c r="Q595" s="52">
        <v>3.3833333333333326E-2</v>
      </c>
      <c r="R595" s="52">
        <v>3.3833333333333326E-2</v>
      </c>
      <c r="S595" s="52">
        <v>3.3833333333333326E-2</v>
      </c>
      <c r="T595" s="52">
        <v>3.3833333333333326E-2</v>
      </c>
      <c r="U595" s="52">
        <v>3.3833333333333326E-2</v>
      </c>
    </row>
    <row r="596" spans="1:21" ht="22" x14ac:dyDescent="0.15">
      <c r="A596" s="39" t="s">
        <v>323</v>
      </c>
      <c r="B596" s="39" t="s">
        <v>324</v>
      </c>
      <c r="C596" s="39" t="s">
        <v>1754</v>
      </c>
      <c r="D596" s="39" t="s">
        <v>376</v>
      </c>
      <c r="E596" s="39" t="s">
        <v>379</v>
      </c>
      <c r="F596" s="39" t="s">
        <v>306</v>
      </c>
      <c r="G596" s="39"/>
      <c r="H596" s="39" t="s">
        <v>1755</v>
      </c>
      <c r="I596" s="52">
        <f t="shared" si="11"/>
        <v>0.39999999999999991</v>
      </c>
      <c r="J596" s="52"/>
      <c r="K596" s="52"/>
      <c r="L596" s="52"/>
      <c r="M596" s="52">
        <v>0.04</v>
      </c>
      <c r="N596" s="52">
        <v>0.04</v>
      </c>
      <c r="O596" s="52">
        <v>0.04</v>
      </c>
      <c r="P596" s="52">
        <v>4.6666666666666662E-2</v>
      </c>
      <c r="Q596" s="52">
        <v>4.6666666666666662E-2</v>
      </c>
      <c r="R596" s="52">
        <v>4.6666666666666662E-2</v>
      </c>
      <c r="S596" s="52">
        <v>4.6666666666666662E-2</v>
      </c>
      <c r="T596" s="52">
        <v>4.6666666666666662E-2</v>
      </c>
      <c r="U596" s="52">
        <v>4.6666666666666662E-2</v>
      </c>
    </row>
    <row r="597" spans="1:21" ht="33" x14ac:dyDescent="0.15">
      <c r="A597" s="39" t="s">
        <v>323</v>
      </c>
      <c r="B597" s="39" t="s">
        <v>324</v>
      </c>
      <c r="C597" s="39" t="s">
        <v>1756</v>
      </c>
      <c r="D597" s="39" t="s">
        <v>376</v>
      </c>
      <c r="E597" s="39" t="s">
        <v>379</v>
      </c>
      <c r="F597" s="39" t="s">
        <v>306</v>
      </c>
      <c r="G597" s="39"/>
      <c r="H597" s="39" t="s">
        <v>1757</v>
      </c>
      <c r="I597" s="52">
        <f t="shared" si="11"/>
        <v>0.5</v>
      </c>
      <c r="J597" s="52"/>
      <c r="K597" s="52"/>
      <c r="L597" s="52"/>
      <c r="M597" s="52">
        <v>4.9999999999999996E-2</v>
      </c>
      <c r="N597" s="52">
        <v>4.9999999999999996E-2</v>
      </c>
      <c r="O597" s="52">
        <v>4.9999999999999996E-2</v>
      </c>
      <c r="P597" s="52">
        <v>5.8333333333333327E-2</v>
      </c>
      <c r="Q597" s="52">
        <v>5.8333333333333327E-2</v>
      </c>
      <c r="R597" s="52">
        <v>5.8333333333333327E-2</v>
      </c>
      <c r="S597" s="52">
        <v>5.8333333333333327E-2</v>
      </c>
      <c r="T597" s="52">
        <v>5.8333333333333327E-2</v>
      </c>
      <c r="U597" s="52">
        <v>5.8333333333333327E-2</v>
      </c>
    </row>
    <row r="598" spans="1:21" ht="22" x14ac:dyDescent="0.15">
      <c r="A598" s="39" t="s">
        <v>323</v>
      </c>
      <c r="B598" s="39" t="s">
        <v>324</v>
      </c>
      <c r="C598" s="39" t="s">
        <v>1758</v>
      </c>
      <c r="D598" s="39" t="s">
        <v>376</v>
      </c>
      <c r="E598" s="39" t="s">
        <v>379</v>
      </c>
      <c r="F598" s="39" t="s">
        <v>306</v>
      </c>
      <c r="G598" s="39"/>
      <c r="H598" s="39" t="s">
        <v>1759</v>
      </c>
      <c r="I598" s="52">
        <f t="shared" si="11"/>
        <v>0.59999999999999987</v>
      </c>
      <c r="J598" s="52"/>
      <c r="K598" s="52"/>
      <c r="L598" s="52"/>
      <c r="M598" s="52">
        <v>5.9999999999999991E-2</v>
      </c>
      <c r="N598" s="52">
        <v>5.9999999999999991E-2</v>
      </c>
      <c r="O598" s="52">
        <v>5.9999999999999991E-2</v>
      </c>
      <c r="P598" s="52">
        <v>6.9999999999999993E-2</v>
      </c>
      <c r="Q598" s="52">
        <v>6.9999999999999993E-2</v>
      </c>
      <c r="R598" s="52">
        <v>6.9999999999999993E-2</v>
      </c>
      <c r="S598" s="52">
        <v>6.9999999999999993E-2</v>
      </c>
      <c r="T598" s="52">
        <v>6.9999999999999993E-2</v>
      </c>
      <c r="U598" s="52">
        <v>6.9999999999999993E-2</v>
      </c>
    </row>
    <row r="599" spans="1:21" ht="22" x14ac:dyDescent="0.15">
      <c r="A599" s="39" t="s">
        <v>323</v>
      </c>
      <c r="B599" s="39" t="s">
        <v>324</v>
      </c>
      <c r="C599" s="39" t="s">
        <v>1760</v>
      </c>
      <c r="D599" s="39" t="s">
        <v>376</v>
      </c>
      <c r="E599" s="39" t="s">
        <v>379</v>
      </c>
      <c r="F599" s="39" t="s">
        <v>306</v>
      </c>
      <c r="G599" s="39"/>
      <c r="H599" s="39" t="s">
        <v>1761</v>
      </c>
      <c r="I599" s="52">
        <f t="shared" si="11"/>
        <v>0.47000000000000003</v>
      </c>
      <c r="J599" s="52"/>
      <c r="K599" s="52"/>
      <c r="L599" s="52"/>
      <c r="M599" s="52">
        <v>4.6999999999999993E-2</v>
      </c>
      <c r="N599" s="52">
        <v>4.6999999999999993E-2</v>
      </c>
      <c r="O599" s="52">
        <v>4.6999999999999993E-2</v>
      </c>
      <c r="P599" s="52">
        <v>5.4833333333333324E-2</v>
      </c>
      <c r="Q599" s="52">
        <v>5.4833333333333324E-2</v>
      </c>
      <c r="R599" s="52">
        <v>5.4833333333333324E-2</v>
      </c>
      <c r="S599" s="52">
        <v>5.4833333333333324E-2</v>
      </c>
      <c r="T599" s="52">
        <v>5.4833333333333324E-2</v>
      </c>
      <c r="U599" s="52">
        <v>5.4833333333333324E-2</v>
      </c>
    </row>
    <row r="600" spans="1:21" ht="44" x14ac:dyDescent="0.15">
      <c r="A600" s="39" t="s">
        <v>323</v>
      </c>
      <c r="B600" s="39" t="s">
        <v>324</v>
      </c>
      <c r="C600" s="39" t="s">
        <v>1762</v>
      </c>
      <c r="D600" s="39" t="s">
        <v>376</v>
      </c>
      <c r="E600" s="39" t="s">
        <v>1763</v>
      </c>
      <c r="F600" s="39" t="s">
        <v>306</v>
      </c>
      <c r="G600" s="39"/>
      <c r="H600" s="39" t="s">
        <v>1764</v>
      </c>
      <c r="I600" s="52">
        <f t="shared" si="11"/>
        <v>0.5</v>
      </c>
      <c r="J600" s="52"/>
      <c r="K600" s="52"/>
      <c r="L600" s="52"/>
      <c r="M600" s="52">
        <v>4.9999999999999996E-2</v>
      </c>
      <c r="N600" s="52">
        <v>4.9999999999999996E-2</v>
      </c>
      <c r="O600" s="52">
        <v>4.9999999999999996E-2</v>
      </c>
      <c r="P600" s="52">
        <v>5.8333333333333327E-2</v>
      </c>
      <c r="Q600" s="52">
        <v>5.8333333333333327E-2</v>
      </c>
      <c r="R600" s="52">
        <v>5.8333333333333327E-2</v>
      </c>
      <c r="S600" s="52">
        <v>5.8333333333333327E-2</v>
      </c>
      <c r="T600" s="52">
        <v>5.8333333333333327E-2</v>
      </c>
      <c r="U600" s="52">
        <v>5.8333333333333327E-2</v>
      </c>
    </row>
    <row r="601" spans="1:21" ht="44" x14ac:dyDescent="0.15">
      <c r="A601" s="39" t="s">
        <v>323</v>
      </c>
      <c r="B601" s="39" t="s">
        <v>324</v>
      </c>
      <c r="C601" s="39" t="s">
        <v>1765</v>
      </c>
      <c r="D601" s="39" t="s">
        <v>376</v>
      </c>
      <c r="E601" s="39" t="s">
        <v>1763</v>
      </c>
      <c r="F601" s="39" t="s">
        <v>306</v>
      </c>
      <c r="G601" s="39"/>
      <c r="H601" s="39" t="s">
        <v>1766</v>
      </c>
      <c r="I601" s="52">
        <f t="shared" si="11"/>
        <v>0.5</v>
      </c>
      <c r="J601" s="52"/>
      <c r="K601" s="52"/>
      <c r="L601" s="52"/>
      <c r="M601" s="52">
        <v>4.9999999999999996E-2</v>
      </c>
      <c r="N601" s="52">
        <v>4.9999999999999996E-2</v>
      </c>
      <c r="O601" s="52">
        <v>4.9999999999999996E-2</v>
      </c>
      <c r="P601" s="52">
        <v>5.8333333333333327E-2</v>
      </c>
      <c r="Q601" s="52">
        <v>5.8333333333333327E-2</v>
      </c>
      <c r="R601" s="52">
        <v>5.8333333333333327E-2</v>
      </c>
      <c r="S601" s="52">
        <v>5.8333333333333327E-2</v>
      </c>
      <c r="T601" s="52">
        <v>5.8333333333333327E-2</v>
      </c>
      <c r="U601" s="52">
        <v>5.8333333333333327E-2</v>
      </c>
    </row>
    <row r="602" spans="1:21" ht="22" x14ac:dyDescent="0.15">
      <c r="A602" s="39" t="s">
        <v>323</v>
      </c>
      <c r="B602" s="39" t="s">
        <v>324</v>
      </c>
      <c r="C602" s="39" t="s">
        <v>1767</v>
      </c>
      <c r="D602" s="39" t="s">
        <v>376</v>
      </c>
      <c r="E602" s="39" t="s">
        <v>1763</v>
      </c>
      <c r="F602" s="39" t="s">
        <v>306</v>
      </c>
      <c r="G602" s="39"/>
      <c r="H602" s="39" t="s">
        <v>1768</v>
      </c>
      <c r="I602" s="52">
        <f t="shared" si="11"/>
        <v>0.35999999999999988</v>
      </c>
      <c r="J602" s="52"/>
      <c r="K602" s="52"/>
      <c r="L602" s="52"/>
      <c r="M602" s="52">
        <v>3.5999999999999997E-2</v>
      </c>
      <c r="N602" s="52">
        <v>3.5999999999999997E-2</v>
      </c>
      <c r="O602" s="52">
        <v>3.5999999999999997E-2</v>
      </c>
      <c r="P602" s="52">
        <v>4.1999999999999996E-2</v>
      </c>
      <c r="Q602" s="52">
        <v>4.1999999999999996E-2</v>
      </c>
      <c r="R602" s="52">
        <v>4.1999999999999996E-2</v>
      </c>
      <c r="S602" s="52">
        <v>4.1999999999999996E-2</v>
      </c>
      <c r="T602" s="52">
        <v>4.1999999999999996E-2</v>
      </c>
      <c r="U602" s="52">
        <v>4.1999999999999996E-2</v>
      </c>
    </row>
    <row r="603" spans="1:21" ht="33" x14ac:dyDescent="0.15">
      <c r="A603" s="39" t="s">
        <v>323</v>
      </c>
      <c r="B603" s="39" t="s">
        <v>324</v>
      </c>
      <c r="C603" s="39" t="s">
        <v>1769</v>
      </c>
      <c r="D603" s="39" t="s">
        <v>376</v>
      </c>
      <c r="E603" s="39" t="s">
        <v>1763</v>
      </c>
      <c r="F603" s="39" t="s">
        <v>306</v>
      </c>
      <c r="G603" s="39"/>
      <c r="H603" s="39" t="s">
        <v>1770</v>
      </c>
      <c r="I603" s="52">
        <f t="shared" si="11"/>
        <v>0.5</v>
      </c>
      <c r="J603" s="52"/>
      <c r="K603" s="52"/>
      <c r="L603" s="52"/>
      <c r="M603" s="52">
        <v>4.9999999999999996E-2</v>
      </c>
      <c r="N603" s="52">
        <v>4.9999999999999996E-2</v>
      </c>
      <c r="O603" s="52">
        <v>4.9999999999999996E-2</v>
      </c>
      <c r="P603" s="52">
        <v>5.8333333333333327E-2</v>
      </c>
      <c r="Q603" s="52">
        <v>5.8333333333333327E-2</v>
      </c>
      <c r="R603" s="52">
        <v>5.8333333333333327E-2</v>
      </c>
      <c r="S603" s="52">
        <v>5.8333333333333327E-2</v>
      </c>
      <c r="T603" s="52">
        <v>5.8333333333333327E-2</v>
      </c>
      <c r="U603" s="52">
        <v>5.8333333333333327E-2</v>
      </c>
    </row>
    <row r="604" spans="1:21" ht="22" x14ac:dyDescent="0.15">
      <c r="A604" s="39" t="s">
        <v>323</v>
      </c>
      <c r="B604" s="39" t="s">
        <v>324</v>
      </c>
      <c r="C604" s="39" t="s">
        <v>1771</v>
      </c>
      <c r="D604" s="39" t="s">
        <v>376</v>
      </c>
      <c r="E604" s="39" t="s">
        <v>396</v>
      </c>
      <c r="F604" s="39" t="s">
        <v>333</v>
      </c>
      <c r="G604" s="39"/>
      <c r="H604" s="39" t="s">
        <v>1772</v>
      </c>
      <c r="I604" s="52">
        <f t="shared" si="11"/>
        <v>0.5</v>
      </c>
      <c r="J604" s="52"/>
      <c r="K604" s="52"/>
      <c r="L604" s="52"/>
      <c r="M604" s="52">
        <v>4.9999999999999996E-2</v>
      </c>
      <c r="N604" s="52">
        <v>4.9999999999999996E-2</v>
      </c>
      <c r="O604" s="52">
        <v>4.9999999999999996E-2</v>
      </c>
      <c r="P604" s="52">
        <v>5.8333333333333327E-2</v>
      </c>
      <c r="Q604" s="52">
        <v>5.8333333333333327E-2</v>
      </c>
      <c r="R604" s="52">
        <v>5.8333333333333327E-2</v>
      </c>
      <c r="S604" s="52">
        <v>5.8333333333333327E-2</v>
      </c>
      <c r="T604" s="52">
        <v>5.8333333333333327E-2</v>
      </c>
      <c r="U604" s="52">
        <v>5.8333333333333327E-2</v>
      </c>
    </row>
    <row r="605" spans="1:21" ht="22" x14ac:dyDescent="0.15">
      <c r="A605" s="39" t="s">
        <v>323</v>
      </c>
      <c r="B605" s="39" t="s">
        <v>324</v>
      </c>
      <c r="C605" s="39" t="s">
        <v>1773</v>
      </c>
      <c r="D605" s="39" t="s">
        <v>376</v>
      </c>
      <c r="E605" s="39" t="s">
        <v>383</v>
      </c>
      <c r="F605" s="39" t="s">
        <v>306</v>
      </c>
      <c r="G605" s="39"/>
      <c r="H605" s="39" t="s">
        <v>1774</v>
      </c>
      <c r="I605" s="52">
        <f t="shared" si="11"/>
        <v>0.32999999999999996</v>
      </c>
      <c r="J605" s="52"/>
      <c r="K605" s="52"/>
      <c r="L605" s="52"/>
      <c r="M605" s="52">
        <v>3.3000000000000002E-2</v>
      </c>
      <c r="N605" s="52">
        <v>3.3000000000000002E-2</v>
      </c>
      <c r="O605" s="52">
        <v>3.3000000000000002E-2</v>
      </c>
      <c r="P605" s="52">
        <v>3.85E-2</v>
      </c>
      <c r="Q605" s="52">
        <v>3.85E-2</v>
      </c>
      <c r="R605" s="52">
        <v>3.85E-2</v>
      </c>
      <c r="S605" s="52">
        <v>3.85E-2</v>
      </c>
      <c r="T605" s="52">
        <v>3.85E-2</v>
      </c>
      <c r="U605" s="52">
        <v>3.85E-2</v>
      </c>
    </row>
    <row r="606" spans="1:21" ht="33" x14ac:dyDescent="0.15">
      <c r="A606" s="39" t="s">
        <v>323</v>
      </c>
      <c r="B606" s="39" t="s">
        <v>324</v>
      </c>
      <c r="C606" s="39" t="s">
        <v>1775</v>
      </c>
      <c r="D606" s="39" t="s">
        <v>376</v>
      </c>
      <c r="E606" s="39" t="s">
        <v>383</v>
      </c>
      <c r="F606" s="39" t="s">
        <v>306</v>
      </c>
      <c r="G606" s="39"/>
      <c r="H606" s="39" t="s">
        <v>1776</v>
      </c>
      <c r="I606" s="52">
        <f t="shared" si="11"/>
        <v>0.32999999999999996</v>
      </c>
      <c r="J606" s="52"/>
      <c r="K606" s="52"/>
      <c r="L606" s="52"/>
      <c r="M606" s="52">
        <v>3.3000000000000002E-2</v>
      </c>
      <c r="N606" s="52">
        <v>3.3000000000000002E-2</v>
      </c>
      <c r="O606" s="52">
        <v>3.3000000000000002E-2</v>
      </c>
      <c r="P606" s="52">
        <v>3.85E-2</v>
      </c>
      <c r="Q606" s="52">
        <v>3.85E-2</v>
      </c>
      <c r="R606" s="52">
        <v>3.85E-2</v>
      </c>
      <c r="S606" s="52">
        <v>3.85E-2</v>
      </c>
      <c r="T606" s="52">
        <v>3.85E-2</v>
      </c>
      <c r="U606" s="52">
        <v>3.85E-2</v>
      </c>
    </row>
    <row r="607" spans="1:21" ht="22" x14ac:dyDescent="0.15">
      <c r="A607" s="39" t="s">
        <v>323</v>
      </c>
      <c r="B607" s="39" t="s">
        <v>324</v>
      </c>
      <c r="C607" s="39" t="s">
        <v>1777</v>
      </c>
      <c r="D607" s="39" t="s">
        <v>376</v>
      </c>
      <c r="E607" s="39" t="s">
        <v>383</v>
      </c>
      <c r="F607" s="39" t="s">
        <v>306</v>
      </c>
      <c r="G607" s="39"/>
      <c r="H607" s="39" t="s">
        <v>1778</v>
      </c>
      <c r="I607" s="52">
        <f t="shared" si="11"/>
        <v>0.54999999999999993</v>
      </c>
      <c r="J607" s="52"/>
      <c r="K607" s="52"/>
      <c r="L607" s="52"/>
      <c r="M607" s="52">
        <v>5.5E-2</v>
      </c>
      <c r="N607" s="52">
        <v>5.5E-2</v>
      </c>
      <c r="O607" s="52">
        <v>5.5E-2</v>
      </c>
      <c r="P607" s="52">
        <v>6.4166666666666664E-2</v>
      </c>
      <c r="Q607" s="52">
        <v>6.4166666666666664E-2</v>
      </c>
      <c r="R607" s="52">
        <v>6.4166666666666664E-2</v>
      </c>
      <c r="S607" s="52">
        <v>6.4166666666666664E-2</v>
      </c>
      <c r="T607" s="52">
        <v>6.4166666666666664E-2</v>
      </c>
      <c r="U607" s="52">
        <v>6.4166666666666664E-2</v>
      </c>
    </row>
    <row r="608" spans="1:21" ht="22" x14ac:dyDescent="0.15">
      <c r="A608" s="39" t="s">
        <v>323</v>
      </c>
      <c r="B608" s="39" t="s">
        <v>324</v>
      </c>
      <c r="C608" s="39" t="s">
        <v>1779</v>
      </c>
      <c r="D608" s="39" t="s">
        <v>376</v>
      </c>
      <c r="E608" s="39" t="s">
        <v>383</v>
      </c>
      <c r="F608" s="39" t="s">
        <v>306</v>
      </c>
      <c r="G608" s="39"/>
      <c r="H608" s="39" t="s">
        <v>1780</v>
      </c>
      <c r="I608" s="52">
        <f t="shared" si="11"/>
        <v>0.5</v>
      </c>
      <c r="J608" s="52"/>
      <c r="K608" s="52"/>
      <c r="L608" s="52"/>
      <c r="M608" s="52">
        <v>4.9999999999999996E-2</v>
      </c>
      <c r="N608" s="52">
        <v>4.9999999999999996E-2</v>
      </c>
      <c r="O608" s="52">
        <v>4.9999999999999996E-2</v>
      </c>
      <c r="P608" s="52">
        <v>5.8333333333333327E-2</v>
      </c>
      <c r="Q608" s="52">
        <v>5.8333333333333327E-2</v>
      </c>
      <c r="R608" s="52">
        <v>5.8333333333333327E-2</v>
      </c>
      <c r="S608" s="52">
        <v>5.8333333333333327E-2</v>
      </c>
      <c r="T608" s="52">
        <v>5.8333333333333327E-2</v>
      </c>
      <c r="U608" s="52">
        <v>5.8333333333333327E-2</v>
      </c>
    </row>
    <row r="609" spans="1:21" ht="22" x14ac:dyDescent="0.15">
      <c r="A609" s="39" t="s">
        <v>323</v>
      </c>
      <c r="B609" s="39" t="s">
        <v>324</v>
      </c>
      <c r="C609" s="39" t="s">
        <v>1781</v>
      </c>
      <c r="D609" s="39" t="s">
        <v>376</v>
      </c>
      <c r="E609" s="39" t="s">
        <v>1782</v>
      </c>
      <c r="F609" s="39" t="s">
        <v>333</v>
      </c>
      <c r="G609" s="39"/>
      <c r="H609" s="39" t="s">
        <v>1783</v>
      </c>
      <c r="I609" s="52">
        <f t="shared" si="11"/>
        <v>5.2999999999999989</v>
      </c>
      <c r="J609" s="52"/>
      <c r="K609" s="52"/>
      <c r="L609" s="52"/>
      <c r="M609" s="52">
        <v>0.52999999999999992</v>
      </c>
      <c r="N609" s="52">
        <v>0.52999999999999992</v>
      </c>
      <c r="O609" s="52">
        <v>0.52999999999999992</v>
      </c>
      <c r="P609" s="52">
        <v>0.61833333333333329</v>
      </c>
      <c r="Q609" s="52">
        <v>0.61833333333333329</v>
      </c>
      <c r="R609" s="52">
        <v>0.61833333333333329</v>
      </c>
      <c r="S609" s="52">
        <v>0.61833333333333329</v>
      </c>
      <c r="T609" s="52">
        <v>0.61833333333333329</v>
      </c>
      <c r="U609" s="52">
        <v>0.61833333333333329</v>
      </c>
    </row>
    <row r="610" spans="1:21" ht="22" x14ac:dyDescent="0.15">
      <c r="A610" s="39" t="s">
        <v>323</v>
      </c>
      <c r="B610" s="39" t="s">
        <v>324</v>
      </c>
      <c r="C610" s="39" t="s">
        <v>1784</v>
      </c>
      <c r="D610" s="39" t="s">
        <v>376</v>
      </c>
      <c r="E610" s="39" t="s">
        <v>1785</v>
      </c>
      <c r="F610" s="39" t="s">
        <v>333</v>
      </c>
      <c r="G610" s="39"/>
      <c r="H610" s="39" t="s">
        <v>1786</v>
      </c>
      <c r="I610" s="52">
        <f t="shared" si="11"/>
        <v>1.0999999999999999</v>
      </c>
      <c r="J610" s="52"/>
      <c r="K610" s="52"/>
      <c r="L610" s="52"/>
      <c r="M610" s="52">
        <v>0.11</v>
      </c>
      <c r="N610" s="52">
        <v>0.11</v>
      </c>
      <c r="O610" s="52">
        <v>0.11</v>
      </c>
      <c r="P610" s="52">
        <v>0.12833333333333333</v>
      </c>
      <c r="Q610" s="52">
        <v>0.12833333333333333</v>
      </c>
      <c r="R610" s="52">
        <v>0.12833333333333333</v>
      </c>
      <c r="S610" s="52">
        <v>0.12833333333333333</v>
      </c>
      <c r="T610" s="52">
        <v>0.12833333333333333</v>
      </c>
      <c r="U610" s="52">
        <v>0.12833333333333333</v>
      </c>
    </row>
    <row r="611" spans="1:21" ht="22" x14ac:dyDescent="0.15">
      <c r="A611" s="39" t="s">
        <v>323</v>
      </c>
      <c r="B611" s="39" t="s">
        <v>324</v>
      </c>
      <c r="C611" s="39" t="s">
        <v>1787</v>
      </c>
      <c r="D611" s="39" t="s">
        <v>376</v>
      </c>
      <c r="E611" s="39" t="s">
        <v>1785</v>
      </c>
      <c r="F611" s="39" t="s">
        <v>333</v>
      </c>
      <c r="G611" s="39"/>
      <c r="H611" s="39" t="s">
        <v>1788</v>
      </c>
      <c r="I611" s="52">
        <f t="shared" si="11"/>
        <v>0.64999999999999991</v>
      </c>
      <c r="J611" s="52"/>
      <c r="K611" s="52"/>
      <c r="L611" s="52"/>
      <c r="M611" s="52">
        <v>6.5000000000000002E-2</v>
      </c>
      <c r="N611" s="52">
        <v>6.5000000000000002E-2</v>
      </c>
      <c r="O611" s="52">
        <v>6.5000000000000002E-2</v>
      </c>
      <c r="P611" s="52">
        <v>7.5833333333333322E-2</v>
      </c>
      <c r="Q611" s="52">
        <v>7.5833333333333322E-2</v>
      </c>
      <c r="R611" s="52">
        <v>7.5833333333333322E-2</v>
      </c>
      <c r="S611" s="52">
        <v>7.5833333333333322E-2</v>
      </c>
      <c r="T611" s="52">
        <v>7.5833333333333322E-2</v>
      </c>
      <c r="U611" s="52">
        <v>7.5833333333333322E-2</v>
      </c>
    </row>
    <row r="612" spans="1:21" ht="33" x14ac:dyDescent="0.15">
      <c r="A612" s="39" t="s">
        <v>323</v>
      </c>
      <c r="B612" s="39" t="s">
        <v>324</v>
      </c>
      <c r="C612" s="39" t="s">
        <v>1789</v>
      </c>
      <c r="D612" s="39" t="s">
        <v>376</v>
      </c>
      <c r="E612" s="39" t="s">
        <v>1790</v>
      </c>
      <c r="F612" s="39" t="s">
        <v>306</v>
      </c>
      <c r="G612" s="39"/>
      <c r="H612" s="39" t="s">
        <v>1791</v>
      </c>
      <c r="I612" s="52">
        <f t="shared" si="11"/>
        <v>1</v>
      </c>
      <c r="J612" s="52"/>
      <c r="K612" s="52"/>
      <c r="L612" s="52"/>
      <c r="M612" s="52">
        <v>9.9999999999999992E-2</v>
      </c>
      <c r="N612" s="52">
        <v>9.9999999999999992E-2</v>
      </c>
      <c r="O612" s="52">
        <v>9.9999999999999992E-2</v>
      </c>
      <c r="P612" s="52">
        <v>0.11666666666666665</v>
      </c>
      <c r="Q612" s="52">
        <v>0.11666666666666665</v>
      </c>
      <c r="R612" s="52">
        <v>0.11666666666666665</v>
      </c>
      <c r="S612" s="52">
        <v>0.11666666666666665</v>
      </c>
      <c r="T612" s="52">
        <v>0.11666666666666665</v>
      </c>
      <c r="U612" s="52">
        <v>0.11666666666666665</v>
      </c>
    </row>
    <row r="613" spans="1:21" ht="22" x14ac:dyDescent="0.15">
      <c r="A613" s="39" t="s">
        <v>323</v>
      </c>
      <c r="B613" s="39" t="s">
        <v>324</v>
      </c>
      <c r="C613" s="39" t="s">
        <v>1792</v>
      </c>
      <c r="D613" s="39" t="s">
        <v>376</v>
      </c>
      <c r="E613" s="39" t="s">
        <v>1790</v>
      </c>
      <c r="F613" s="39" t="s">
        <v>306</v>
      </c>
      <c r="G613" s="39"/>
      <c r="H613" s="39" t="s">
        <v>1793</v>
      </c>
      <c r="I613" s="52">
        <f t="shared" si="11"/>
        <v>0.45999999999999991</v>
      </c>
      <c r="J613" s="52"/>
      <c r="K613" s="52"/>
      <c r="L613" s="52"/>
      <c r="M613" s="52">
        <v>4.5999999999999999E-2</v>
      </c>
      <c r="N613" s="52">
        <v>4.5999999999999999E-2</v>
      </c>
      <c r="O613" s="52">
        <v>4.5999999999999999E-2</v>
      </c>
      <c r="P613" s="52">
        <v>5.3666666666666661E-2</v>
      </c>
      <c r="Q613" s="52">
        <v>5.3666666666666661E-2</v>
      </c>
      <c r="R613" s="52">
        <v>5.3666666666666661E-2</v>
      </c>
      <c r="S613" s="52">
        <v>5.3666666666666661E-2</v>
      </c>
      <c r="T613" s="52">
        <v>5.3666666666666661E-2</v>
      </c>
      <c r="U613" s="52">
        <v>5.3666666666666661E-2</v>
      </c>
    </row>
    <row r="614" spans="1:21" ht="22" x14ac:dyDescent="0.15">
      <c r="A614" s="39" t="s">
        <v>323</v>
      </c>
      <c r="B614" s="39" t="s">
        <v>324</v>
      </c>
      <c r="C614" s="39" t="s">
        <v>1794</v>
      </c>
      <c r="D614" s="39" t="s">
        <v>376</v>
      </c>
      <c r="E614" s="39" t="s">
        <v>1795</v>
      </c>
      <c r="F614" s="39" t="s">
        <v>333</v>
      </c>
      <c r="G614" s="39"/>
      <c r="H614" s="39" t="s">
        <v>1796</v>
      </c>
      <c r="I614" s="52">
        <f t="shared" si="11"/>
        <v>2</v>
      </c>
      <c r="J614" s="52"/>
      <c r="K614" s="52"/>
      <c r="L614" s="52"/>
      <c r="M614" s="52">
        <v>0.19999999999999998</v>
      </c>
      <c r="N614" s="52">
        <v>0.19999999999999998</v>
      </c>
      <c r="O614" s="52">
        <v>0.19999999999999998</v>
      </c>
      <c r="P614" s="52">
        <v>0.23333333333333331</v>
      </c>
      <c r="Q614" s="52">
        <v>0.23333333333333331</v>
      </c>
      <c r="R614" s="52">
        <v>0.23333333333333331</v>
      </c>
      <c r="S614" s="52">
        <v>0.23333333333333331</v>
      </c>
      <c r="T614" s="52">
        <v>0.23333333333333331</v>
      </c>
      <c r="U614" s="52">
        <v>0.23333333333333331</v>
      </c>
    </row>
    <row r="615" spans="1:21" ht="22" x14ac:dyDescent="0.15">
      <c r="A615" s="39" t="s">
        <v>323</v>
      </c>
      <c r="B615" s="39" t="s">
        <v>324</v>
      </c>
      <c r="C615" s="39" t="s">
        <v>1797</v>
      </c>
      <c r="D615" s="39" t="s">
        <v>376</v>
      </c>
      <c r="E615" s="39" t="s">
        <v>1795</v>
      </c>
      <c r="F615" s="39" t="s">
        <v>333</v>
      </c>
      <c r="G615" s="39"/>
      <c r="H615" s="39" t="s">
        <v>1798</v>
      </c>
      <c r="I615" s="52">
        <f t="shared" si="11"/>
        <v>2</v>
      </c>
      <c r="J615" s="52"/>
      <c r="K615" s="52"/>
      <c r="L615" s="52"/>
      <c r="M615" s="52">
        <v>0.19999999999999998</v>
      </c>
      <c r="N615" s="52">
        <v>0.19999999999999998</v>
      </c>
      <c r="O615" s="52">
        <v>0.19999999999999998</v>
      </c>
      <c r="P615" s="52">
        <v>0.23333333333333331</v>
      </c>
      <c r="Q615" s="52">
        <v>0.23333333333333331</v>
      </c>
      <c r="R615" s="52">
        <v>0.23333333333333331</v>
      </c>
      <c r="S615" s="52">
        <v>0.23333333333333331</v>
      </c>
      <c r="T615" s="52">
        <v>0.23333333333333331</v>
      </c>
      <c r="U615" s="52">
        <v>0.23333333333333331</v>
      </c>
    </row>
    <row r="616" spans="1:21" ht="22" x14ac:dyDescent="0.15">
      <c r="A616" s="39" t="s">
        <v>323</v>
      </c>
      <c r="B616" s="39" t="s">
        <v>324</v>
      </c>
      <c r="C616" s="39" t="s">
        <v>1799</v>
      </c>
      <c r="D616" s="39" t="s">
        <v>376</v>
      </c>
      <c r="E616" s="39" t="s">
        <v>1795</v>
      </c>
      <c r="F616" s="39" t="s">
        <v>333</v>
      </c>
      <c r="G616" s="39"/>
      <c r="H616" s="39" t="s">
        <v>1800</v>
      </c>
      <c r="I616" s="52">
        <f t="shared" si="11"/>
        <v>0.379</v>
      </c>
      <c r="J616" s="52"/>
      <c r="K616" s="52"/>
      <c r="L616" s="52"/>
      <c r="M616" s="52">
        <v>3.7899999999999996E-2</v>
      </c>
      <c r="N616" s="52">
        <v>3.7899999999999996E-2</v>
      </c>
      <c r="O616" s="52">
        <v>3.7899999999999996E-2</v>
      </c>
      <c r="P616" s="52">
        <v>4.4216666666666661E-2</v>
      </c>
      <c r="Q616" s="52">
        <v>4.4216666666666661E-2</v>
      </c>
      <c r="R616" s="52">
        <v>4.4216666666666661E-2</v>
      </c>
      <c r="S616" s="52">
        <v>4.4216666666666661E-2</v>
      </c>
      <c r="T616" s="52">
        <v>4.4216666666666661E-2</v>
      </c>
      <c r="U616" s="52">
        <v>4.4216666666666661E-2</v>
      </c>
    </row>
    <row r="617" spans="1:21" ht="22" x14ac:dyDescent="0.15">
      <c r="A617" s="39" t="s">
        <v>323</v>
      </c>
      <c r="B617" s="39" t="s">
        <v>324</v>
      </c>
      <c r="C617" s="39" t="s">
        <v>1801</v>
      </c>
      <c r="D617" s="39" t="s">
        <v>376</v>
      </c>
      <c r="E617" s="39" t="s">
        <v>377</v>
      </c>
      <c r="F617" s="39" t="s">
        <v>306</v>
      </c>
      <c r="G617" s="39"/>
      <c r="H617" s="39" t="s">
        <v>1802</v>
      </c>
      <c r="I617" s="52">
        <f t="shared" si="11"/>
        <v>0.79999999999999982</v>
      </c>
      <c r="J617" s="52"/>
      <c r="K617" s="52"/>
      <c r="L617" s="52"/>
      <c r="M617" s="52">
        <v>0.08</v>
      </c>
      <c r="N617" s="52">
        <v>0.08</v>
      </c>
      <c r="O617" s="52">
        <v>0.08</v>
      </c>
      <c r="P617" s="52">
        <v>9.3333333333333324E-2</v>
      </c>
      <c r="Q617" s="52">
        <v>9.3333333333333324E-2</v>
      </c>
      <c r="R617" s="52">
        <v>9.3333333333333324E-2</v>
      </c>
      <c r="S617" s="52">
        <v>9.3333333333333324E-2</v>
      </c>
      <c r="T617" s="52">
        <v>9.3333333333333324E-2</v>
      </c>
      <c r="U617" s="52">
        <v>9.3333333333333324E-2</v>
      </c>
    </row>
    <row r="618" spans="1:21" ht="33" x14ac:dyDescent="0.15">
      <c r="A618" s="39" t="s">
        <v>323</v>
      </c>
      <c r="B618" s="39" t="s">
        <v>324</v>
      </c>
      <c r="C618" s="39" t="s">
        <v>1803</v>
      </c>
      <c r="D618" s="39" t="s">
        <v>376</v>
      </c>
      <c r="E618" s="39" t="s">
        <v>377</v>
      </c>
      <c r="F618" s="39" t="s">
        <v>306</v>
      </c>
      <c r="G618" s="39"/>
      <c r="H618" s="39" t="s">
        <v>1804</v>
      </c>
      <c r="I618" s="52">
        <f t="shared" si="11"/>
        <v>1.2999999999999998</v>
      </c>
      <c r="J618" s="52"/>
      <c r="K618" s="52"/>
      <c r="L618" s="52"/>
      <c r="M618" s="52">
        <v>0.13</v>
      </c>
      <c r="N618" s="52">
        <v>0.13</v>
      </c>
      <c r="O618" s="52">
        <v>0.13</v>
      </c>
      <c r="P618" s="52">
        <v>0.15166666666666664</v>
      </c>
      <c r="Q618" s="52">
        <v>0.15166666666666664</v>
      </c>
      <c r="R618" s="52">
        <v>0.15166666666666664</v>
      </c>
      <c r="S618" s="52">
        <v>0.15166666666666664</v>
      </c>
      <c r="T618" s="52">
        <v>0.15166666666666664</v>
      </c>
      <c r="U618" s="52">
        <v>0.15166666666666664</v>
      </c>
    </row>
    <row r="619" spans="1:21" ht="22" x14ac:dyDescent="0.15">
      <c r="A619" s="39" t="s">
        <v>323</v>
      </c>
      <c r="B619" s="39" t="s">
        <v>324</v>
      </c>
      <c r="C619" s="39" t="s">
        <v>1805</v>
      </c>
      <c r="D619" s="39" t="s">
        <v>376</v>
      </c>
      <c r="E619" s="39" t="s">
        <v>377</v>
      </c>
      <c r="F619" s="39" t="s">
        <v>306</v>
      </c>
      <c r="G619" s="39"/>
      <c r="H619" s="39" t="s">
        <v>1806</v>
      </c>
      <c r="I619" s="52">
        <f t="shared" si="11"/>
        <v>0.56000000000000005</v>
      </c>
      <c r="J619" s="52"/>
      <c r="K619" s="52"/>
      <c r="L619" s="52"/>
      <c r="M619" s="52">
        <v>5.6000000000000001E-2</v>
      </c>
      <c r="N619" s="52">
        <v>5.6000000000000001E-2</v>
      </c>
      <c r="O619" s="52">
        <v>5.6000000000000001E-2</v>
      </c>
      <c r="P619" s="52">
        <v>6.5333333333333327E-2</v>
      </c>
      <c r="Q619" s="52">
        <v>6.5333333333333327E-2</v>
      </c>
      <c r="R619" s="52">
        <v>6.5333333333333327E-2</v>
      </c>
      <c r="S619" s="52">
        <v>6.5333333333333327E-2</v>
      </c>
      <c r="T619" s="52">
        <v>6.5333333333333327E-2</v>
      </c>
      <c r="U619" s="52">
        <v>6.5333333333333327E-2</v>
      </c>
    </row>
    <row r="620" spans="1:21" ht="33" x14ac:dyDescent="0.15">
      <c r="A620" s="39" t="s">
        <v>323</v>
      </c>
      <c r="B620" s="39" t="s">
        <v>324</v>
      </c>
      <c r="C620" s="39" t="s">
        <v>1807</v>
      </c>
      <c r="D620" s="39" t="s">
        <v>376</v>
      </c>
      <c r="E620" s="39" t="s">
        <v>377</v>
      </c>
      <c r="F620" s="39" t="s">
        <v>306</v>
      </c>
      <c r="G620" s="39"/>
      <c r="H620" s="39" t="s">
        <v>1808</v>
      </c>
      <c r="I620" s="52">
        <f t="shared" si="11"/>
        <v>0.51999999999999991</v>
      </c>
      <c r="J620" s="52"/>
      <c r="K620" s="52"/>
      <c r="L620" s="52"/>
      <c r="M620" s="52">
        <v>5.1999999999999998E-2</v>
      </c>
      <c r="N620" s="52">
        <v>5.1999999999999998E-2</v>
      </c>
      <c r="O620" s="52">
        <v>5.1999999999999998E-2</v>
      </c>
      <c r="P620" s="52">
        <v>6.066666666666666E-2</v>
      </c>
      <c r="Q620" s="52">
        <v>6.066666666666666E-2</v>
      </c>
      <c r="R620" s="52">
        <v>6.066666666666666E-2</v>
      </c>
      <c r="S620" s="52">
        <v>6.066666666666666E-2</v>
      </c>
      <c r="T620" s="52">
        <v>6.066666666666666E-2</v>
      </c>
      <c r="U620" s="52">
        <v>6.066666666666666E-2</v>
      </c>
    </row>
    <row r="621" spans="1:21" ht="22" x14ac:dyDescent="0.15">
      <c r="A621" s="39" t="s">
        <v>323</v>
      </c>
      <c r="B621" s="39" t="s">
        <v>324</v>
      </c>
      <c r="C621" s="39" t="s">
        <v>1809</v>
      </c>
      <c r="D621" s="39" t="s">
        <v>376</v>
      </c>
      <c r="E621" s="39" t="s">
        <v>484</v>
      </c>
      <c r="F621" s="39" t="s">
        <v>306</v>
      </c>
      <c r="G621" s="39"/>
      <c r="H621" s="39" t="s">
        <v>1810</v>
      </c>
      <c r="I621" s="52">
        <f t="shared" si="11"/>
        <v>2</v>
      </c>
      <c r="J621" s="52"/>
      <c r="K621" s="52"/>
      <c r="L621" s="52"/>
      <c r="M621" s="52">
        <v>0.19999999999999998</v>
      </c>
      <c r="N621" s="52">
        <v>0.19999999999999998</v>
      </c>
      <c r="O621" s="52">
        <v>0.19999999999999998</v>
      </c>
      <c r="P621" s="52">
        <v>0.23333333333333331</v>
      </c>
      <c r="Q621" s="52">
        <v>0.23333333333333331</v>
      </c>
      <c r="R621" s="52">
        <v>0.23333333333333331</v>
      </c>
      <c r="S621" s="52">
        <v>0.23333333333333331</v>
      </c>
      <c r="T621" s="52">
        <v>0.23333333333333331</v>
      </c>
      <c r="U621" s="52">
        <v>0.23333333333333331</v>
      </c>
    </row>
    <row r="622" spans="1:21" ht="33" x14ac:dyDescent="0.15">
      <c r="A622" s="39" t="s">
        <v>323</v>
      </c>
      <c r="B622" s="39" t="s">
        <v>324</v>
      </c>
      <c r="C622" s="39" t="s">
        <v>1811</v>
      </c>
      <c r="D622" s="39" t="s">
        <v>376</v>
      </c>
      <c r="E622" s="39" t="s">
        <v>484</v>
      </c>
      <c r="F622" s="39" t="s">
        <v>306</v>
      </c>
      <c r="G622" s="39"/>
      <c r="H622" s="39" t="s">
        <v>1812</v>
      </c>
      <c r="I622" s="52">
        <f t="shared" si="11"/>
        <v>0.59999999999999987</v>
      </c>
      <c r="J622" s="52"/>
      <c r="K622" s="52"/>
      <c r="L622" s="52"/>
      <c r="M622" s="52">
        <v>5.9999999999999991E-2</v>
      </c>
      <c r="N622" s="52">
        <v>5.9999999999999991E-2</v>
      </c>
      <c r="O622" s="52">
        <v>5.9999999999999991E-2</v>
      </c>
      <c r="P622" s="52">
        <v>6.9999999999999993E-2</v>
      </c>
      <c r="Q622" s="52">
        <v>6.9999999999999993E-2</v>
      </c>
      <c r="R622" s="52">
        <v>6.9999999999999993E-2</v>
      </c>
      <c r="S622" s="52">
        <v>6.9999999999999993E-2</v>
      </c>
      <c r="T622" s="52">
        <v>6.9999999999999993E-2</v>
      </c>
      <c r="U622" s="52">
        <v>6.9999999999999993E-2</v>
      </c>
    </row>
    <row r="623" spans="1:21" ht="22" x14ac:dyDescent="0.15">
      <c r="A623" s="39" t="s">
        <v>323</v>
      </c>
      <c r="B623" s="39" t="s">
        <v>324</v>
      </c>
      <c r="C623" s="39" t="s">
        <v>1813</v>
      </c>
      <c r="D623" s="39" t="s">
        <v>376</v>
      </c>
      <c r="E623" s="39" t="s">
        <v>484</v>
      </c>
      <c r="F623" s="39" t="s">
        <v>306</v>
      </c>
      <c r="G623" s="39"/>
      <c r="H623" s="39" t="s">
        <v>1814</v>
      </c>
      <c r="I623" s="52">
        <f t="shared" si="11"/>
        <v>2</v>
      </c>
      <c r="J623" s="52"/>
      <c r="K623" s="52"/>
      <c r="L623" s="52"/>
      <c r="M623" s="52">
        <v>0.19999999999999998</v>
      </c>
      <c r="N623" s="52">
        <v>0.19999999999999998</v>
      </c>
      <c r="O623" s="52">
        <v>0.19999999999999998</v>
      </c>
      <c r="P623" s="52">
        <v>0.23333333333333331</v>
      </c>
      <c r="Q623" s="52">
        <v>0.23333333333333331</v>
      </c>
      <c r="R623" s="52">
        <v>0.23333333333333331</v>
      </c>
      <c r="S623" s="52">
        <v>0.23333333333333331</v>
      </c>
      <c r="T623" s="52">
        <v>0.23333333333333331</v>
      </c>
      <c r="U623" s="52">
        <v>0.23333333333333331</v>
      </c>
    </row>
    <row r="624" spans="1:21" ht="33" x14ac:dyDescent="0.15">
      <c r="A624" s="39" t="s">
        <v>323</v>
      </c>
      <c r="B624" s="39" t="s">
        <v>324</v>
      </c>
      <c r="C624" s="39" t="s">
        <v>1815</v>
      </c>
      <c r="D624" s="39" t="s">
        <v>376</v>
      </c>
      <c r="E624" s="39" t="s">
        <v>484</v>
      </c>
      <c r="F624" s="39" t="s">
        <v>306</v>
      </c>
      <c r="G624" s="39"/>
      <c r="H624" s="39" t="s">
        <v>1816</v>
      </c>
      <c r="I624" s="52">
        <f t="shared" si="11"/>
        <v>2</v>
      </c>
      <c r="J624" s="52"/>
      <c r="K624" s="52"/>
      <c r="L624" s="52"/>
      <c r="M624" s="52">
        <v>0.19999999999999998</v>
      </c>
      <c r="N624" s="52">
        <v>0.19999999999999998</v>
      </c>
      <c r="O624" s="52">
        <v>0.19999999999999998</v>
      </c>
      <c r="P624" s="52">
        <v>0.23333333333333331</v>
      </c>
      <c r="Q624" s="52">
        <v>0.23333333333333331</v>
      </c>
      <c r="R624" s="52">
        <v>0.23333333333333331</v>
      </c>
      <c r="S624" s="52">
        <v>0.23333333333333331</v>
      </c>
      <c r="T624" s="52">
        <v>0.23333333333333331</v>
      </c>
      <c r="U624" s="52">
        <v>0.23333333333333331</v>
      </c>
    </row>
    <row r="625" spans="1:21" ht="22" x14ac:dyDescent="0.15">
      <c r="A625" s="39" t="s">
        <v>323</v>
      </c>
      <c r="B625" s="39" t="s">
        <v>324</v>
      </c>
      <c r="C625" s="39" t="s">
        <v>1817</v>
      </c>
      <c r="D625" s="39" t="s">
        <v>376</v>
      </c>
      <c r="E625" s="39" t="s">
        <v>484</v>
      </c>
      <c r="F625" s="39" t="s">
        <v>306</v>
      </c>
      <c r="G625" s="39"/>
      <c r="H625" s="39" t="s">
        <v>1818</v>
      </c>
      <c r="I625" s="52">
        <f t="shared" si="11"/>
        <v>2</v>
      </c>
      <c r="J625" s="52"/>
      <c r="K625" s="52"/>
      <c r="L625" s="52"/>
      <c r="M625" s="52">
        <v>0.19999999999999998</v>
      </c>
      <c r="N625" s="52">
        <v>0.19999999999999998</v>
      </c>
      <c r="O625" s="52">
        <v>0.19999999999999998</v>
      </c>
      <c r="P625" s="52">
        <v>0.23333333333333331</v>
      </c>
      <c r="Q625" s="52">
        <v>0.23333333333333331</v>
      </c>
      <c r="R625" s="52">
        <v>0.23333333333333331</v>
      </c>
      <c r="S625" s="52">
        <v>0.23333333333333331</v>
      </c>
      <c r="T625" s="52">
        <v>0.23333333333333331</v>
      </c>
      <c r="U625" s="52">
        <v>0.23333333333333331</v>
      </c>
    </row>
    <row r="626" spans="1:21" ht="22" x14ac:dyDescent="0.15">
      <c r="A626" s="39" t="s">
        <v>323</v>
      </c>
      <c r="B626" s="39" t="s">
        <v>324</v>
      </c>
      <c r="C626" s="39" t="s">
        <v>1819</v>
      </c>
      <c r="D626" s="39" t="s">
        <v>376</v>
      </c>
      <c r="E626" s="39" t="s">
        <v>484</v>
      </c>
      <c r="F626" s="39" t="s">
        <v>306</v>
      </c>
      <c r="G626" s="39"/>
      <c r="H626" s="39" t="s">
        <v>1820</v>
      </c>
      <c r="I626" s="52">
        <f t="shared" si="11"/>
        <v>2</v>
      </c>
      <c r="J626" s="52"/>
      <c r="K626" s="52"/>
      <c r="L626" s="52"/>
      <c r="M626" s="52">
        <v>0.19999999999999998</v>
      </c>
      <c r="N626" s="52">
        <v>0.19999999999999998</v>
      </c>
      <c r="O626" s="52">
        <v>0.19999999999999998</v>
      </c>
      <c r="P626" s="52">
        <v>0.23333333333333331</v>
      </c>
      <c r="Q626" s="52">
        <v>0.23333333333333331</v>
      </c>
      <c r="R626" s="52">
        <v>0.23333333333333331</v>
      </c>
      <c r="S626" s="52">
        <v>0.23333333333333331</v>
      </c>
      <c r="T626" s="52">
        <v>0.23333333333333331</v>
      </c>
      <c r="U626" s="52">
        <v>0.23333333333333331</v>
      </c>
    </row>
    <row r="627" spans="1:21" ht="22" x14ac:dyDescent="0.15">
      <c r="A627" s="39" t="s">
        <v>323</v>
      </c>
      <c r="B627" s="39" t="s">
        <v>324</v>
      </c>
      <c r="C627" s="39" t="s">
        <v>1821</v>
      </c>
      <c r="D627" s="39" t="s">
        <v>392</v>
      </c>
      <c r="E627" s="39" t="s">
        <v>1822</v>
      </c>
      <c r="F627" s="39" t="s">
        <v>333</v>
      </c>
      <c r="G627" s="39"/>
      <c r="H627" s="39" t="s">
        <v>1823</v>
      </c>
      <c r="I627" s="52">
        <f t="shared" si="11"/>
        <v>6.9999999999999982</v>
      </c>
      <c r="J627" s="52"/>
      <c r="K627" s="52"/>
      <c r="L627" s="52"/>
      <c r="M627" s="52">
        <v>0.7</v>
      </c>
      <c r="N627" s="52">
        <v>0.7</v>
      </c>
      <c r="O627" s="52">
        <v>0.7</v>
      </c>
      <c r="P627" s="52">
        <v>0.81666666666666654</v>
      </c>
      <c r="Q627" s="52">
        <v>0.81666666666666654</v>
      </c>
      <c r="R627" s="52">
        <v>0.81666666666666654</v>
      </c>
      <c r="S627" s="52">
        <v>0.81666666666666654</v>
      </c>
      <c r="T627" s="52">
        <v>0.81666666666666654</v>
      </c>
      <c r="U627" s="52">
        <v>0.81666666666666654</v>
      </c>
    </row>
    <row r="628" spans="1:21" ht="11" x14ac:dyDescent="0.15">
      <c r="A628" s="39" t="s">
        <v>323</v>
      </c>
      <c r="B628" s="39" t="s">
        <v>324</v>
      </c>
      <c r="C628" s="39" t="s">
        <v>1824</v>
      </c>
      <c r="D628" s="39" t="s">
        <v>392</v>
      </c>
      <c r="E628" s="39" t="s">
        <v>1825</v>
      </c>
      <c r="F628" s="39" t="s">
        <v>333</v>
      </c>
      <c r="G628" s="39"/>
      <c r="H628" s="39" t="s">
        <v>1826</v>
      </c>
      <c r="I628" s="52">
        <f t="shared" si="11"/>
        <v>0.28000000000000003</v>
      </c>
      <c r="J628" s="52"/>
      <c r="K628" s="52"/>
      <c r="L628" s="52"/>
      <c r="M628" s="52">
        <v>2.8000000000000001E-2</v>
      </c>
      <c r="N628" s="52">
        <v>2.8000000000000001E-2</v>
      </c>
      <c r="O628" s="52">
        <v>2.8000000000000001E-2</v>
      </c>
      <c r="P628" s="52">
        <v>3.2666666666666663E-2</v>
      </c>
      <c r="Q628" s="52">
        <v>3.2666666666666663E-2</v>
      </c>
      <c r="R628" s="52">
        <v>3.2666666666666663E-2</v>
      </c>
      <c r="S628" s="52">
        <v>3.2666666666666663E-2</v>
      </c>
      <c r="T628" s="52">
        <v>3.2666666666666663E-2</v>
      </c>
      <c r="U628" s="52">
        <v>3.2666666666666663E-2</v>
      </c>
    </row>
    <row r="629" spans="1:21" ht="11" x14ac:dyDescent="0.15">
      <c r="A629" s="39" t="s">
        <v>323</v>
      </c>
      <c r="B629" s="39" t="s">
        <v>324</v>
      </c>
      <c r="C629" s="39" t="s">
        <v>1827</v>
      </c>
      <c r="D629" s="39" t="s">
        <v>392</v>
      </c>
      <c r="E629" s="39" t="s">
        <v>1825</v>
      </c>
      <c r="F629" s="39" t="s">
        <v>333</v>
      </c>
      <c r="G629" s="39"/>
      <c r="H629" s="39" t="s">
        <v>1828</v>
      </c>
      <c r="I629" s="52">
        <f t="shared" si="11"/>
        <v>0.315</v>
      </c>
      <c r="J629" s="52"/>
      <c r="K629" s="52"/>
      <c r="L629" s="52"/>
      <c r="M629" s="52">
        <v>3.15E-2</v>
      </c>
      <c r="N629" s="52">
        <v>3.15E-2</v>
      </c>
      <c r="O629" s="52">
        <v>3.15E-2</v>
      </c>
      <c r="P629" s="52">
        <v>3.6749999999999998E-2</v>
      </c>
      <c r="Q629" s="52">
        <v>3.6749999999999998E-2</v>
      </c>
      <c r="R629" s="52">
        <v>3.6749999999999998E-2</v>
      </c>
      <c r="S629" s="52">
        <v>3.6749999999999998E-2</v>
      </c>
      <c r="T629" s="52">
        <v>3.6749999999999998E-2</v>
      </c>
      <c r="U629" s="52">
        <v>3.6749999999999998E-2</v>
      </c>
    </row>
    <row r="630" spans="1:21" ht="11" x14ac:dyDescent="0.15">
      <c r="A630" s="39" t="s">
        <v>323</v>
      </c>
      <c r="B630" s="39" t="s">
        <v>324</v>
      </c>
      <c r="C630" s="39" t="s">
        <v>1829</v>
      </c>
      <c r="D630" s="39" t="s">
        <v>392</v>
      </c>
      <c r="E630" s="39" t="s">
        <v>1825</v>
      </c>
      <c r="F630" s="39" t="s">
        <v>333</v>
      </c>
      <c r="G630" s="39"/>
      <c r="H630" s="39" t="s">
        <v>1830</v>
      </c>
      <c r="I630" s="52">
        <f t="shared" si="11"/>
        <v>0.31999999999999995</v>
      </c>
      <c r="J630" s="52"/>
      <c r="K630" s="52"/>
      <c r="L630" s="52"/>
      <c r="M630" s="52">
        <v>3.2000000000000001E-2</v>
      </c>
      <c r="N630" s="52">
        <v>3.2000000000000001E-2</v>
      </c>
      <c r="O630" s="52">
        <v>3.2000000000000001E-2</v>
      </c>
      <c r="P630" s="52">
        <v>3.7333333333333329E-2</v>
      </c>
      <c r="Q630" s="52">
        <v>3.7333333333333329E-2</v>
      </c>
      <c r="R630" s="52">
        <v>3.7333333333333329E-2</v>
      </c>
      <c r="S630" s="52">
        <v>3.7333333333333329E-2</v>
      </c>
      <c r="T630" s="52">
        <v>3.7333333333333329E-2</v>
      </c>
      <c r="U630" s="52">
        <v>3.7333333333333329E-2</v>
      </c>
    </row>
    <row r="631" spans="1:21" ht="11" x14ac:dyDescent="0.15">
      <c r="A631" s="39" t="s">
        <v>323</v>
      </c>
      <c r="B631" s="39" t="s">
        <v>324</v>
      </c>
      <c r="C631" s="39" t="s">
        <v>1831</v>
      </c>
      <c r="D631" s="39" t="s">
        <v>392</v>
      </c>
      <c r="E631" s="39" t="s">
        <v>409</v>
      </c>
      <c r="F631" s="39" t="s">
        <v>333</v>
      </c>
      <c r="G631" s="39"/>
      <c r="H631" s="39" t="s">
        <v>1832</v>
      </c>
      <c r="I631" s="52">
        <f t="shared" si="11"/>
        <v>0.28999999999999992</v>
      </c>
      <c r="J631" s="52"/>
      <c r="K631" s="52"/>
      <c r="L631" s="52"/>
      <c r="M631" s="52">
        <v>2.8999999999999995E-2</v>
      </c>
      <c r="N631" s="52">
        <v>2.8999999999999995E-2</v>
      </c>
      <c r="O631" s="52">
        <v>2.8999999999999995E-2</v>
      </c>
      <c r="P631" s="52">
        <v>3.3833333333333326E-2</v>
      </c>
      <c r="Q631" s="52">
        <v>3.3833333333333326E-2</v>
      </c>
      <c r="R631" s="52">
        <v>3.3833333333333326E-2</v>
      </c>
      <c r="S631" s="52">
        <v>3.3833333333333326E-2</v>
      </c>
      <c r="T631" s="52">
        <v>3.3833333333333326E-2</v>
      </c>
      <c r="U631" s="52">
        <v>3.3833333333333326E-2</v>
      </c>
    </row>
    <row r="632" spans="1:21" ht="11" x14ac:dyDescent="0.15">
      <c r="A632" s="39" t="s">
        <v>323</v>
      </c>
      <c r="B632" s="39" t="s">
        <v>324</v>
      </c>
      <c r="C632" s="39" t="s">
        <v>1833</v>
      </c>
      <c r="D632" s="39" t="s">
        <v>392</v>
      </c>
      <c r="E632" s="39" t="s">
        <v>409</v>
      </c>
      <c r="F632" s="39" t="s">
        <v>333</v>
      </c>
      <c r="G632" s="39"/>
      <c r="H632" s="39" t="s">
        <v>1834</v>
      </c>
      <c r="I632" s="52">
        <f t="shared" si="11"/>
        <v>0.28999999999999992</v>
      </c>
      <c r="J632" s="52"/>
      <c r="K632" s="52"/>
      <c r="L632" s="52"/>
      <c r="M632" s="52">
        <v>2.8999999999999995E-2</v>
      </c>
      <c r="N632" s="52">
        <v>2.8999999999999995E-2</v>
      </c>
      <c r="O632" s="52">
        <v>2.8999999999999995E-2</v>
      </c>
      <c r="P632" s="52">
        <v>3.3833333333333326E-2</v>
      </c>
      <c r="Q632" s="52">
        <v>3.3833333333333326E-2</v>
      </c>
      <c r="R632" s="52">
        <v>3.3833333333333326E-2</v>
      </c>
      <c r="S632" s="52">
        <v>3.3833333333333326E-2</v>
      </c>
      <c r="T632" s="52">
        <v>3.3833333333333326E-2</v>
      </c>
      <c r="U632" s="52">
        <v>3.3833333333333326E-2</v>
      </c>
    </row>
    <row r="633" spans="1:21" ht="11" x14ac:dyDescent="0.15">
      <c r="A633" s="39" t="s">
        <v>323</v>
      </c>
      <c r="B633" s="39" t="s">
        <v>324</v>
      </c>
      <c r="C633" s="39" t="s">
        <v>1835</v>
      </c>
      <c r="D633" s="39" t="s">
        <v>392</v>
      </c>
      <c r="E633" s="39" t="s">
        <v>409</v>
      </c>
      <c r="F633" s="39" t="s">
        <v>333</v>
      </c>
      <c r="G633" s="39"/>
      <c r="H633" s="39" t="s">
        <v>1836</v>
      </c>
      <c r="I633" s="52">
        <f t="shared" si="11"/>
        <v>0.19</v>
      </c>
      <c r="J633" s="52"/>
      <c r="K633" s="52"/>
      <c r="L633" s="52"/>
      <c r="M633" s="52">
        <v>1.9E-2</v>
      </c>
      <c r="N633" s="52">
        <v>1.9E-2</v>
      </c>
      <c r="O633" s="52">
        <v>1.9E-2</v>
      </c>
      <c r="P633" s="52">
        <v>2.2166666666666664E-2</v>
      </c>
      <c r="Q633" s="52">
        <v>2.2166666666666664E-2</v>
      </c>
      <c r="R633" s="52">
        <v>2.2166666666666664E-2</v>
      </c>
      <c r="S633" s="52">
        <v>2.2166666666666664E-2</v>
      </c>
      <c r="T633" s="52">
        <v>2.2166666666666664E-2</v>
      </c>
      <c r="U633" s="52">
        <v>2.2166666666666664E-2</v>
      </c>
    </row>
    <row r="634" spans="1:21" ht="11" x14ac:dyDescent="0.15">
      <c r="A634" s="39" t="s">
        <v>323</v>
      </c>
      <c r="B634" s="39" t="s">
        <v>324</v>
      </c>
      <c r="C634" s="39" t="s">
        <v>1837</v>
      </c>
      <c r="D634" s="39" t="s">
        <v>392</v>
      </c>
      <c r="E634" s="39" t="s">
        <v>409</v>
      </c>
      <c r="F634" s="39" t="s">
        <v>333</v>
      </c>
      <c r="G634" s="39"/>
      <c r="H634" s="39" t="s">
        <v>1838</v>
      </c>
      <c r="I634" s="52">
        <f t="shared" si="11"/>
        <v>0.224</v>
      </c>
      <c r="J634" s="52"/>
      <c r="K634" s="52"/>
      <c r="L634" s="52"/>
      <c r="M634" s="52">
        <v>2.24E-2</v>
      </c>
      <c r="N634" s="52">
        <v>2.24E-2</v>
      </c>
      <c r="O634" s="52">
        <v>2.24E-2</v>
      </c>
      <c r="P634" s="52">
        <v>2.6133333333333331E-2</v>
      </c>
      <c r="Q634" s="52">
        <v>2.6133333333333331E-2</v>
      </c>
      <c r="R634" s="52">
        <v>2.6133333333333331E-2</v>
      </c>
      <c r="S634" s="52">
        <v>2.6133333333333331E-2</v>
      </c>
      <c r="T634" s="52">
        <v>2.6133333333333331E-2</v>
      </c>
      <c r="U634" s="52">
        <v>2.6133333333333331E-2</v>
      </c>
    </row>
    <row r="635" spans="1:21" ht="11" x14ac:dyDescent="0.15">
      <c r="A635" s="39" t="s">
        <v>323</v>
      </c>
      <c r="B635" s="39" t="s">
        <v>324</v>
      </c>
      <c r="C635" s="39" t="s">
        <v>1839</v>
      </c>
      <c r="D635" s="39" t="s">
        <v>392</v>
      </c>
      <c r="E635" s="39" t="s">
        <v>409</v>
      </c>
      <c r="F635" s="39" t="s">
        <v>333</v>
      </c>
      <c r="G635" s="39"/>
      <c r="H635" s="39" t="s">
        <v>1840</v>
      </c>
      <c r="I635" s="52">
        <f t="shared" si="11"/>
        <v>0.13700000000000001</v>
      </c>
      <c r="J635" s="52"/>
      <c r="K635" s="52"/>
      <c r="L635" s="52"/>
      <c r="M635" s="52">
        <v>1.37E-2</v>
      </c>
      <c r="N635" s="52">
        <v>1.37E-2</v>
      </c>
      <c r="O635" s="52">
        <v>1.37E-2</v>
      </c>
      <c r="P635" s="52">
        <v>1.5983333333333332E-2</v>
      </c>
      <c r="Q635" s="52">
        <v>1.5983333333333332E-2</v>
      </c>
      <c r="R635" s="52">
        <v>1.5983333333333332E-2</v>
      </c>
      <c r="S635" s="52">
        <v>1.5983333333333332E-2</v>
      </c>
      <c r="T635" s="52">
        <v>1.5983333333333332E-2</v>
      </c>
      <c r="U635" s="52">
        <v>1.5983333333333332E-2</v>
      </c>
    </row>
    <row r="636" spans="1:21" ht="11" x14ac:dyDescent="0.15">
      <c r="A636" s="39" t="s">
        <v>323</v>
      </c>
      <c r="B636" s="39" t="s">
        <v>324</v>
      </c>
      <c r="C636" s="39" t="s">
        <v>1841</v>
      </c>
      <c r="D636" s="39" t="s">
        <v>392</v>
      </c>
      <c r="E636" s="39" t="s">
        <v>1842</v>
      </c>
      <c r="F636" s="39" t="s">
        <v>333</v>
      </c>
      <c r="G636" s="39"/>
      <c r="H636" s="39" t="s">
        <v>1843</v>
      </c>
      <c r="I636" s="52">
        <f t="shared" si="11"/>
        <v>0.19999999999999996</v>
      </c>
      <c r="J636" s="52"/>
      <c r="K636" s="52"/>
      <c r="L636" s="52"/>
      <c r="M636" s="52">
        <v>0.02</v>
      </c>
      <c r="N636" s="52">
        <v>0.02</v>
      </c>
      <c r="O636" s="52">
        <v>0.02</v>
      </c>
      <c r="P636" s="52">
        <v>2.3333333333333331E-2</v>
      </c>
      <c r="Q636" s="52">
        <v>2.3333333333333331E-2</v>
      </c>
      <c r="R636" s="52">
        <v>2.3333333333333331E-2</v>
      </c>
      <c r="S636" s="52">
        <v>2.3333333333333331E-2</v>
      </c>
      <c r="T636" s="52">
        <v>2.3333333333333331E-2</v>
      </c>
      <c r="U636" s="52">
        <v>2.3333333333333331E-2</v>
      </c>
    </row>
    <row r="637" spans="1:21" ht="11" x14ac:dyDescent="0.15">
      <c r="A637" s="39" t="s">
        <v>323</v>
      </c>
      <c r="B637" s="39" t="s">
        <v>324</v>
      </c>
      <c r="C637" s="39" t="s">
        <v>1844</v>
      </c>
      <c r="D637" s="39" t="s">
        <v>392</v>
      </c>
      <c r="E637" s="39" t="s">
        <v>1842</v>
      </c>
      <c r="F637" s="39" t="s">
        <v>333</v>
      </c>
      <c r="G637" s="39"/>
      <c r="H637" s="39" t="s">
        <v>1845</v>
      </c>
      <c r="I637" s="52">
        <f t="shared" si="11"/>
        <v>0.27499999999999997</v>
      </c>
      <c r="J637" s="52"/>
      <c r="K637" s="52"/>
      <c r="L637" s="52"/>
      <c r="M637" s="52">
        <v>2.75E-2</v>
      </c>
      <c r="N637" s="52">
        <v>2.75E-2</v>
      </c>
      <c r="O637" s="52">
        <v>2.75E-2</v>
      </c>
      <c r="P637" s="52">
        <v>3.2083333333333332E-2</v>
      </c>
      <c r="Q637" s="52">
        <v>3.2083333333333332E-2</v>
      </c>
      <c r="R637" s="52">
        <v>3.2083333333333332E-2</v>
      </c>
      <c r="S637" s="52">
        <v>3.2083333333333332E-2</v>
      </c>
      <c r="T637" s="52">
        <v>3.2083333333333332E-2</v>
      </c>
      <c r="U637" s="52">
        <v>3.2083333333333332E-2</v>
      </c>
    </row>
    <row r="638" spans="1:21" ht="22" x14ac:dyDescent="0.15">
      <c r="A638" s="39" t="s">
        <v>323</v>
      </c>
      <c r="B638" s="39" t="s">
        <v>324</v>
      </c>
      <c r="C638" s="39" t="s">
        <v>1846</v>
      </c>
      <c r="D638" s="39" t="s">
        <v>392</v>
      </c>
      <c r="E638" s="39" t="s">
        <v>1842</v>
      </c>
      <c r="F638" s="39" t="s">
        <v>333</v>
      </c>
      <c r="G638" s="39"/>
      <c r="H638" s="39" t="s">
        <v>1847</v>
      </c>
      <c r="I638" s="52">
        <f t="shared" si="11"/>
        <v>0.22999999999999995</v>
      </c>
      <c r="J638" s="52"/>
      <c r="K638" s="52"/>
      <c r="L638" s="52"/>
      <c r="M638" s="52">
        <v>2.3E-2</v>
      </c>
      <c r="N638" s="52">
        <v>2.3E-2</v>
      </c>
      <c r="O638" s="52">
        <v>2.3E-2</v>
      </c>
      <c r="P638" s="52">
        <v>2.6833333333333331E-2</v>
      </c>
      <c r="Q638" s="52">
        <v>2.6833333333333331E-2</v>
      </c>
      <c r="R638" s="52">
        <v>2.6833333333333331E-2</v>
      </c>
      <c r="S638" s="52">
        <v>2.6833333333333331E-2</v>
      </c>
      <c r="T638" s="52">
        <v>2.6833333333333331E-2</v>
      </c>
      <c r="U638" s="52">
        <v>2.6833333333333331E-2</v>
      </c>
    </row>
    <row r="639" spans="1:21" ht="22" x14ac:dyDescent="0.15">
      <c r="A639" s="39" t="s">
        <v>323</v>
      </c>
      <c r="B639" s="39" t="s">
        <v>324</v>
      </c>
      <c r="C639" s="39" t="s">
        <v>1848</v>
      </c>
      <c r="D639" s="39" t="s">
        <v>392</v>
      </c>
      <c r="E639" s="39" t="s">
        <v>1849</v>
      </c>
      <c r="F639" s="39" t="s">
        <v>333</v>
      </c>
      <c r="G639" s="39"/>
      <c r="H639" s="39" t="s">
        <v>1850</v>
      </c>
      <c r="I639" s="52">
        <f t="shared" si="11"/>
        <v>1.6999999999999995</v>
      </c>
      <c r="J639" s="52"/>
      <c r="K639" s="52"/>
      <c r="L639" s="52"/>
      <c r="M639" s="52">
        <v>0.16999999999999998</v>
      </c>
      <c r="N639" s="52">
        <v>0.16999999999999998</v>
      </c>
      <c r="O639" s="52">
        <v>0.16999999999999998</v>
      </c>
      <c r="P639" s="52">
        <v>0.19833333333333331</v>
      </c>
      <c r="Q639" s="52">
        <v>0.19833333333333331</v>
      </c>
      <c r="R639" s="52">
        <v>0.19833333333333331</v>
      </c>
      <c r="S639" s="52">
        <v>0.19833333333333331</v>
      </c>
      <c r="T639" s="52">
        <v>0.19833333333333331</v>
      </c>
      <c r="U639" s="52">
        <v>0.19833333333333331</v>
      </c>
    </row>
    <row r="640" spans="1:21" ht="22" x14ac:dyDescent="0.15">
      <c r="A640" s="39" t="s">
        <v>323</v>
      </c>
      <c r="B640" s="39" t="s">
        <v>324</v>
      </c>
      <c r="C640" s="39" t="s">
        <v>1851</v>
      </c>
      <c r="D640" s="39" t="s">
        <v>392</v>
      </c>
      <c r="E640" s="39" t="s">
        <v>1849</v>
      </c>
      <c r="F640" s="39" t="s">
        <v>333</v>
      </c>
      <c r="G640" s="39"/>
      <c r="H640" s="39" t="s">
        <v>1852</v>
      </c>
      <c r="I640" s="52">
        <f t="shared" si="11"/>
        <v>0.23300000000000001</v>
      </c>
      <c r="J640" s="52"/>
      <c r="K640" s="52"/>
      <c r="L640" s="52"/>
      <c r="M640" s="52">
        <v>2.3299999999999998E-2</v>
      </c>
      <c r="N640" s="52">
        <v>2.3299999999999998E-2</v>
      </c>
      <c r="O640" s="52">
        <v>2.3299999999999998E-2</v>
      </c>
      <c r="P640" s="52">
        <v>2.7183333333333334E-2</v>
      </c>
      <c r="Q640" s="52">
        <v>2.7183333333333334E-2</v>
      </c>
      <c r="R640" s="52">
        <v>2.7183333333333334E-2</v>
      </c>
      <c r="S640" s="52">
        <v>2.7183333333333334E-2</v>
      </c>
      <c r="T640" s="52">
        <v>2.7183333333333334E-2</v>
      </c>
      <c r="U640" s="52">
        <v>2.7183333333333334E-2</v>
      </c>
    </row>
    <row r="641" spans="1:21" ht="11" x14ac:dyDescent="0.15">
      <c r="A641" s="39" t="s">
        <v>323</v>
      </c>
      <c r="B641" s="39" t="s">
        <v>324</v>
      </c>
      <c r="C641" s="39" t="s">
        <v>1853</v>
      </c>
      <c r="D641" s="39" t="s">
        <v>392</v>
      </c>
      <c r="E641" s="39" t="s">
        <v>1849</v>
      </c>
      <c r="F641" s="39" t="s">
        <v>333</v>
      </c>
      <c r="G641" s="39"/>
      <c r="H641" s="39" t="s">
        <v>1854</v>
      </c>
      <c r="I641" s="52">
        <f t="shared" si="11"/>
        <v>0.67000000000000015</v>
      </c>
      <c r="J641" s="52"/>
      <c r="K641" s="52"/>
      <c r="L641" s="52"/>
      <c r="M641" s="52">
        <v>6.7000000000000004E-2</v>
      </c>
      <c r="N641" s="52">
        <v>6.7000000000000004E-2</v>
      </c>
      <c r="O641" s="52">
        <v>6.7000000000000004E-2</v>
      </c>
      <c r="P641" s="52">
        <v>7.8166666666666662E-2</v>
      </c>
      <c r="Q641" s="52">
        <v>7.8166666666666662E-2</v>
      </c>
      <c r="R641" s="52">
        <v>7.8166666666666662E-2</v>
      </c>
      <c r="S641" s="52">
        <v>7.8166666666666662E-2</v>
      </c>
      <c r="T641" s="52">
        <v>7.8166666666666662E-2</v>
      </c>
      <c r="U641" s="52">
        <v>7.8166666666666662E-2</v>
      </c>
    </row>
    <row r="642" spans="1:21" ht="11" x14ac:dyDescent="0.15">
      <c r="A642" s="39" t="s">
        <v>323</v>
      </c>
      <c r="B642" s="39" t="s">
        <v>324</v>
      </c>
      <c r="C642" s="39" t="s">
        <v>1855</v>
      </c>
      <c r="D642" s="39" t="s">
        <v>392</v>
      </c>
      <c r="E642" s="39" t="s">
        <v>1849</v>
      </c>
      <c r="F642" s="39" t="s">
        <v>333</v>
      </c>
      <c r="G642" s="39"/>
      <c r="H642" s="39" t="s">
        <v>1856</v>
      </c>
      <c r="I642" s="52">
        <f t="shared" si="11"/>
        <v>0.98799999999999977</v>
      </c>
      <c r="J642" s="52"/>
      <c r="K642" s="52"/>
      <c r="L642" s="52"/>
      <c r="M642" s="52">
        <v>9.8799999999999985E-2</v>
      </c>
      <c r="N642" s="52">
        <v>9.8799999999999985E-2</v>
      </c>
      <c r="O642" s="52">
        <v>9.8799999999999985E-2</v>
      </c>
      <c r="P642" s="52">
        <v>0.11526666666666666</v>
      </c>
      <c r="Q642" s="52">
        <v>0.11526666666666666</v>
      </c>
      <c r="R642" s="52">
        <v>0.11526666666666666</v>
      </c>
      <c r="S642" s="52">
        <v>0.11526666666666666</v>
      </c>
      <c r="T642" s="52">
        <v>0.11526666666666666</v>
      </c>
      <c r="U642" s="52">
        <v>0.11526666666666666</v>
      </c>
    </row>
    <row r="643" spans="1:21" ht="22" x14ac:dyDescent="0.15">
      <c r="A643" s="39" t="s">
        <v>323</v>
      </c>
      <c r="B643" s="39" t="s">
        <v>324</v>
      </c>
      <c r="C643" s="39" t="s">
        <v>1857</v>
      </c>
      <c r="D643" s="39" t="s">
        <v>392</v>
      </c>
      <c r="E643" s="39" t="s">
        <v>1849</v>
      </c>
      <c r="F643" s="39" t="s">
        <v>333</v>
      </c>
      <c r="G643" s="39"/>
      <c r="H643" s="39" t="s">
        <v>1858</v>
      </c>
      <c r="I643" s="52">
        <f t="shared" si="11"/>
        <v>0.28000000000000003</v>
      </c>
      <c r="J643" s="52"/>
      <c r="K643" s="52"/>
      <c r="L643" s="52"/>
      <c r="M643" s="52">
        <v>2.8000000000000001E-2</v>
      </c>
      <c r="N643" s="52">
        <v>2.8000000000000001E-2</v>
      </c>
      <c r="O643" s="52">
        <v>2.8000000000000001E-2</v>
      </c>
      <c r="P643" s="52">
        <v>3.2666666666666663E-2</v>
      </c>
      <c r="Q643" s="52">
        <v>3.2666666666666663E-2</v>
      </c>
      <c r="R643" s="52">
        <v>3.2666666666666663E-2</v>
      </c>
      <c r="S643" s="52">
        <v>3.2666666666666663E-2</v>
      </c>
      <c r="T643" s="52">
        <v>3.2666666666666663E-2</v>
      </c>
      <c r="U643" s="52">
        <v>3.2666666666666663E-2</v>
      </c>
    </row>
    <row r="644" spans="1:21" ht="11" x14ac:dyDescent="0.15">
      <c r="A644" s="39" t="s">
        <v>323</v>
      </c>
      <c r="B644" s="39" t="s">
        <v>324</v>
      </c>
      <c r="C644" s="39" t="s">
        <v>1859</v>
      </c>
      <c r="D644" s="39" t="s">
        <v>392</v>
      </c>
      <c r="E644" s="39" t="s">
        <v>1860</v>
      </c>
      <c r="F644" s="39" t="s">
        <v>333</v>
      </c>
      <c r="G644" s="39"/>
      <c r="H644" s="39" t="s">
        <v>1861</v>
      </c>
      <c r="I644" s="52">
        <f t="shared" si="11"/>
        <v>1</v>
      </c>
      <c r="J644" s="52"/>
      <c r="K644" s="52"/>
      <c r="L644" s="52"/>
      <c r="M644" s="52">
        <v>9.9999999999999992E-2</v>
      </c>
      <c r="N644" s="52">
        <v>9.9999999999999992E-2</v>
      </c>
      <c r="O644" s="52">
        <v>9.9999999999999992E-2</v>
      </c>
      <c r="P644" s="52">
        <v>0.11666666666666665</v>
      </c>
      <c r="Q644" s="52">
        <v>0.11666666666666665</v>
      </c>
      <c r="R644" s="52">
        <v>0.11666666666666665</v>
      </c>
      <c r="S644" s="52">
        <v>0.11666666666666665</v>
      </c>
      <c r="T644" s="52">
        <v>0.11666666666666665</v>
      </c>
      <c r="U644" s="52">
        <v>0.11666666666666665</v>
      </c>
    </row>
    <row r="645" spans="1:21" ht="11" x14ac:dyDescent="0.15">
      <c r="A645" s="39" t="s">
        <v>323</v>
      </c>
      <c r="B645" s="39" t="s">
        <v>324</v>
      </c>
      <c r="C645" s="39" t="s">
        <v>1862</v>
      </c>
      <c r="D645" s="39" t="s">
        <v>392</v>
      </c>
      <c r="E645" s="39" t="s">
        <v>1860</v>
      </c>
      <c r="F645" s="39" t="s">
        <v>333</v>
      </c>
      <c r="G645" s="39"/>
      <c r="H645" s="39" t="s">
        <v>1863</v>
      </c>
      <c r="I645" s="52">
        <f t="shared" ref="I645:I708" si="12">SUM(J645:U645)</f>
        <v>0.22000000000000003</v>
      </c>
      <c r="J645" s="52"/>
      <c r="K645" s="52"/>
      <c r="L645" s="52"/>
      <c r="M645" s="52">
        <v>2.1999999999999999E-2</v>
      </c>
      <c r="N645" s="52">
        <v>2.1999999999999999E-2</v>
      </c>
      <c r="O645" s="52">
        <v>2.1999999999999999E-2</v>
      </c>
      <c r="P645" s="52">
        <v>2.5666666666666664E-2</v>
      </c>
      <c r="Q645" s="52">
        <v>2.5666666666666664E-2</v>
      </c>
      <c r="R645" s="52">
        <v>2.5666666666666664E-2</v>
      </c>
      <c r="S645" s="52">
        <v>2.5666666666666664E-2</v>
      </c>
      <c r="T645" s="52">
        <v>2.5666666666666664E-2</v>
      </c>
      <c r="U645" s="52">
        <v>2.5666666666666664E-2</v>
      </c>
    </row>
    <row r="646" spans="1:21" ht="22" x14ac:dyDescent="0.15">
      <c r="A646" s="39" t="s">
        <v>323</v>
      </c>
      <c r="B646" s="39" t="s">
        <v>324</v>
      </c>
      <c r="C646" s="39" t="s">
        <v>1864</v>
      </c>
      <c r="D646" s="39" t="s">
        <v>392</v>
      </c>
      <c r="E646" s="39" t="s">
        <v>1865</v>
      </c>
      <c r="F646" s="39" t="s">
        <v>333</v>
      </c>
      <c r="G646" s="39"/>
      <c r="H646" s="39" t="s">
        <v>1866</v>
      </c>
      <c r="I646" s="52">
        <f t="shared" si="12"/>
        <v>0.76999999999999991</v>
      </c>
      <c r="J646" s="52"/>
      <c r="K646" s="52"/>
      <c r="L646" s="52"/>
      <c r="M646" s="52">
        <v>7.6999999999999999E-2</v>
      </c>
      <c r="N646" s="52">
        <v>7.6999999999999999E-2</v>
      </c>
      <c r="O646" s="52">
        <v>7.6999999999999999E-2</v>
      </c>
      <c r="P646" s="52">
        <v>8.9833333333333321E-2</v>
      </c>
      <c r="Q646" s="52">
        <v>8.9833333333333321E-2</v>
      </c>
      <c r="R646" s="52">
        <v>8.9833333333333321E-2</v>
      </c>
      <c r="S646" s="52">
        <v>8.9833333333333321E-2</v>
      </c>
      <c r="T646" s="52">
        <v>8.9833333333333321E-2</v>
      </c>
      <c r="U646" s="52">
        <v>8.9833333333333321E-2</v>
      </c>
    </row>
    <row r="647" spans="1:21" ht="22" x14ac:dyDescent="0.15">
      <c r="A647" s="39" t="s">
        <v>323</v>
      </c>
      <c r="B647" s="39" t="s">
        <v>324</v>
      </c>
      <c r="C647" s="39" t="s">
        <v>1867</v>
      </c>
      <c r="D647" s="39" t="s">
        <v>392</v>
      </c>
      <c r="E647" s="39" t="s">
        <v>1868</v>
      </c>
      <c r="F647" s="39" t="s">
        <v>333</v>
      </c>
      <c r="G647" s="39"/>
      <c r="H647" s="39" t="s">
        <v>1869</v>
      </c>
      <c r="I647" s="52">
        <f t="shared" si="12"/>
        <v>0.255</v>
      </c>
      <c r="J647" s="52"/>
      <c r="K647" s="52"/>
      <c r="L647" s="52"/>
      <c r="M647" s="52">
        <v>2.5499999999999998E-2</v>
      </c>
      <c r="N647" s="52">
        <v>2.5499999999999998E-2</v>
      </c>
      <c r="O647" s="52">
        <v>2.5499999999999998E-2</v>
      </c>
      <c r="P647" s="52">
        <v>2.9749999999999999E-2</v>
      </c>
      <c r="Q647" s="52">
        <v>2.9749999999999999E-2</v>
      </c>
      <c r="R647" s="52">
        <v>2.9749999999999999E-2</v>
      </c>
      <c r="S647" s="52">
        <v>2.9749999999999999E-2</v>
      </c>
      <c r="T647" s="52">
        <v>2.9749999999999999E-2</v>
      </c>
      <c r="U647" s="52">
        <v>2.9749999999999999E-2</v>
      </c>
    </row>
    <row r="648" spans="1:21" ht="22" x14ac:dyDescent="0.15">
      <c r="A648" s="39" t="s">
        <v>323</v>
      </c>
      <c r="B648" s="39" t="s">
        <v>324</v>
      </c>
      <c r="C648" s="39" t="s">
        <v>1870</v>
      </c>
      <c r="D648" s="39" t="s">
        <v>392</v>
      </c>
      <c r="E648" s="39" t="s">
        <v>1868</v>
      </c>
      <c r="F648" s="39" t="s">
        <v>333</v>
      </c>
      <c r="G648" s="39"/>
      <c r="H648" s="39" t="s">
        <v>1871</v>
      </c>
      <c r="I648" s="52">
        <f t="shared" si="12"/>
        <v>0.24199999999999997</v>
      </c>
      <c r="J648" s="52"/>
      <c r="K648" s="52"/>
      <c r="L648" s="52"/>
      <c r="M648" s="52">
        <v>2.4199999999999996E-2</v>
      </c>
      <c r="N648" s="52">
        <v>2.4199999999999996E-2</v>
      </c>
      <c r="O648" s="52">
        <v>2.4199999999999996E-2</v>
      </c>
      <c r="P648" s="52">
        <v>2.8233333333333329E-2</v>
      </c>
      <c r="Q648" s="52">
        <v>2.8233333333333329E-2</v>
      </c>
      <c r="R648" s="52">
        <v>2.8233333333333329E-2</v>
      </c>
      <c r="S648" s="52">
        <v>2.8233333333333329E-2</v>
      </c>
      <c r="T648" s="52">
        <v>2.8233333333333329E-2</v>
      </c>
      <c r="U648" s="52">
        <v>2.8233333333333329E-2</v>
      </c>
    </row>
    <row r="649" spans="1:21" ht="22" x14ac:dyDescent="0.15">
      <c r="A649" s="39" t="s">
        <v>323</v>
      </c>
      <c r="B649" s="39" t="s">
        <v>324</v>
      </c>
      <c r="C649" s="39" t="s">
        <v>1872</v>
      </c>
      <c r="D649" s="39" t="s">
        <v>392</v>
      </c>
      <c r="E649" s="39" t="s">
        <v>1873</v>
      </c>
      <c r="F649" s="39" t="s">
        <v>333</v>
      </c>
      <c r="G649" s="39"/>
      <c r="H649" s="39" t="s">
        <v>1874</v>
      </c>
      <c r="I649" s="52">
        <f t="shared" si="12"/>
        <v>0.49899999999999983</v>
      </c>
      <c r="J649" s="52"/>
      <c r="K649" s="52"/>
      <c r="L649" s="52"/>
      <c r="M649" s="52">
        <v>4.9899999999999993E-2</v>
      </c>
      <c r="N649" s="52">
        <v>4.9899999999999993E-2</v>
      </c>
      <c r="O649" s="52">
        <v>4.9899999999999993E-2</v>
      </c>
      <c r="P649" s="52">
        <v>5.821666666666666E-2</v>
      </c>
      <c r="Q649" s="52">
        <v>5.821666666666666E-2</v>
      </c>
      <c r="R649" s="52">
        <v>5.821666666666666E-2</v>
      </c>
      <c r="S649" s="52">
        <v>5.821666666666666E-2</v>
      </c>
      <c r="T649" s="52">
        <v>5.821666666666666E-2</v>
      </c>
      <c r="U649" s="52">
        <v>5.821666666666666E-2</v>
      </c>
    </row>
    <row r="650" spans="1:21" ht="11" x14ac:dyDescent="0.15">
      <c r="A650" s="39" t="s">
        <v>323</v>
      </c>
      <c r="B650" s="39" t="s">
        <v>324</v>
      </c>
      <c r="C650" s="39" t="s">
        <v>1875</v>
      </c>
      <c r="D650" s="39" t="s">
        <v>392</v>
      </c>
      <c r="E650" s="39" t="s">
        <v>1876</v>
      </c>
      <c r="F650" s="39" t="s">
        <v>333</v>
      </c>
      <c r="G650" s="39"/>
      <c r="H650" s="39" t="s">
        <v>1877</v>
      </c>
      <c r="I650" s="52">
        <f t="shared" si="12"/>
        <v>0.72699999999999987</v>
      </c>
      <c r="J650" s="52"/>
      <c r="K650" s="52"/>
      <c r="L650" s="52"/>
      <c r="M650" s="52">
        <v>7.2699999999999987E-2</v>
      </c>
      <c r="N650" s="52">
        <v>7.2699999999999987E-2</v>
      </c>
      <c r="O650" s="52">
        <v>7.2699999999999987E-2</v>
      </c>
      <c r="P650" s="52">
        <v>8.4816666666666651E-2</v>
      </c>
      <c r="Q650" s="52">
        <v>8.4816666666666651E-2</v>
      </c>
      <c r="R650" s="52">
        <v>8.4816666666666651E-2</v>
      </c>
      <c r="S650" s="52">
        <v>8.4816666666666651E-2</v>
      </c>
      <c r="T650" s="52">
        <v>8.4816666666666651E-2</v>
      </c>
      <c r="U650" s="52">
        <v>8.4816666666666651E-2</v>
      </c>
    </row>
    <row r="651" spans="1:21" ht="11" x14ac:dyDescent="0.15">
      <c r="A651" s="39" t="s">
        <v>323</v>
      </c>
      <c r="B651" s="39" t="s">
        <v>324</v>
      </c>
      <c r="C651" s="39" t="s">
        <v>1878</v>
      </c>
      <c r="D651" s="39" t="s">
        <v>392</v>
      </c>
      <c r="E651" s="39" t="s">
        <v>1879</v>
      </c>
      <c r="F651" s="39" t="s">
        <v>333</v>
      </c>
      <c r="G651" s="39"/>
      <c r="H651" s="39" t="s">
        <v>1880</v>
      </c>
      <c r="I651" s="52">
        <f t="shared" si="12"/>
        <v>0.60899999999999987</v>
      </c>
      <c r="J651" s="52"/>
      <c r="K651" s="52"/>
      <c r="L651" s="52"/>
      <c r="M651" s="52">
        <v>6.0899999999999996E-2</v>
      </c>
      <c r="N651" s="52">
        <v>6.0899999999999996E-2</v>
      </c>
      <c r="O651" s="52">
        <v>6.0899999999999996E-2</v>
      </c>
      <c r="P651" s="52">
        <v>7.1049999999999988E-2</v>
      </c>
      <c r="Q651" s="52">
        <v>7.1049999999999988E-2</v>
      </c>
      <c r="R651" s="52">
        <v>7.1049999999999988E-2</v>
      </c>
      <c r="S651" s="52">
        <v>7.1049999999999988E-2</v>
      </c>
      <c r="T651" s="52">
        <v>7.1049999999999988E-2</v>
      </c>
      <c r="U651" s="52">
        <v>7.1049999999999988E-2</v>
      </c>
    </row>
    <row r="652" spans="1:21" ht="11" x14ac:dyDescent="0.15">
      <c r="A652" s="39" t="s">
        <v>323</v>
      </c>
      <c r="B652" s="39" t="s">
        <v>324</v>
      </c>
      <c r="C652" s="39" t="s">
        <v>1881</v>
      </c>
      <c r="D652" s="39" t="s">
        <v>392</v>
      </c>
      <c r="E652" s="39" t="s">
        <v>1882</v>
      </c>
      <c r="F652" s="39" t="s">
        <v>333</v>
      </c>
      <c r="G652" s="39"/>
      <c r="H652" s="39" t="s">
        <v>1883</v>
      </c>
      <c r="I652" s="52">
        <f t="shared" si="12"/>
        <v>0.15999999999999998</v>
      </c>
      <c r="J652" s="52"/>
      <c r="K652" s="52"/>
      <c r="L652" s="52"/>
      <c r="M652" s="52">
        <v>1.6E-2</v>
      </c>
      <c r="N652" s="52">
        <v>1.6E-2</v>
      </c>
      <c r="O652" s="52">
        <v>1.6E-2</v>
      </c>
      <c r="P652" s="52">
        <v>1.8666666666666665E-2</v>
      </c>
      <c r="Q652" s="52">
        <v>1.8666666666666665E-2</v>
      </c>
      <c r="R652" s="52">
        <v>1.8666666666666665E-2</v>
      </c>
      <c r="S652" s="52">
        <v>1.8666666666666665E-2</v>
      </c>
      <c r="T652" s="52">
        <v>1.8666666666666665E-2</v>
      </c>
      <c r="U652" s="52">
        <v>1.8666666666666665E-2</v>
      </c>
    </row>
    <row r="653" spans="1:21" ht="11" x14ac:dyDescent="0.15">
      <c r="A653" s="39" t="s">
        <v>323</v>
      </c>
      <c r="B653" s="39" t="s">
        <v>324</v>
      </c>
      <c r="C653" s="39" t="s">
        <v>1884</v>
      </c>
      <c r="D653" s="39" t="s">
        <v>392</v>
      </c>
      <c r="E653" s="39" t="s">
        <v>1882</v>
      </c>
      <c r="F653" s="39" t="s">
        <v>333</v>
      </c>
      <c r="G653" s="39"/>
      <c r="H653" s="39" t="s">
        <v>1885</v>
      </c>
      <c r="I653" s="52">
        <f t="shared" si="12"/>
        <v>0.25</v>
      </c>
      <c r="J653" s="52"/>
      <c r="K653" s="52"/>
      <c r="L653" s="52"/>
      <c r="M653" s="52">
        <v>2.4999999999999998E-2</v>
      </c>
      <c r="N653" s="52">
        <v>2.4999999999999998E-2</v>
      </c>
      <c r="O653" s="52">
        <v>2.4999999999999998E-2</v>
      </c>
      <c r="P653" s="52">
        <v>2.9166666666666664E-2</v>
      </c>
      <c r="Q653" s="52">
        <v>2.9166666666666664E-2</v>
      </c>
      <c r="R653" s="52">
        <v>2.9166666666666664E-2</v>
      </c>
      <c r="S653" s="52">
        <v>2.9166666666666664E-2</v>
      </c>
      <c r="T653" s="52">
        <v>2.9166666666666664E-2</v>
      </c>
      <c r="U653" s="52">
        <v>2.9166666666666664E-2</v>
      </c>
    </row>
    <row r="654" spans="1:21" ht="11" x14ac:dyDescent="0.15">
      <c r="A654" s="39" t="s">
        <v>323</v>
      </c>
      <c r="B654" s="39" t="s">
        <v>324</v>
      </c>
      <c r="C654" s="39" t="s">
        <v>1886</v>
      </c>
      <c r="D654" s="39" t="s">
        <v>392</v>
      </c>
      <c r="E654" s="39" t="s">
        <v>1882</v>
      </c>
      <c r="F654" s="39" t="s">
        <v>333</v>
      </c>
      <c r="G654" s="39"/>
      <c r="H654" s="39" t="s">
        <v>1887</v>
      </c>
      <c r="I654" s="52">
        <f t="shared" si="12"/>
        <v>0.25999999999999995</v>
      </c>
      <c r="J654" s="52"/>
      <c r="K654" s="52"/>
      <c r="L654" s="52"/>
      <c r="M654" s="52">
        <v>2.5999999999999999E-2</v>
      </c>
      <c r="N654" s="52">
        <v>2.5999999999999999E-2</v>
      </c>
      <c r="O654" s="52">
        <v>2.5999999999999999E-2</v>
      </c>
      <c r="P654" s="52">
        <v>3.033333333333333E-2</v>
      </c>
      <c r="Q654" s="52">
        <v>3.033333333333333E-2</v>
      </c>
      <c r="R654" s="52">
        <v>3.033333333333333E-2</v>
      </c>
      <c r="S654" s="52">
        <v>3.033333333333333E-2</v>
      </c>
      <c r="T654" s="52">
        <v>3.033333333333333E-2</v>
      </c>
      <c r="U654" s="52">
        <v>3.033333333333333E-2</v>
      </c>
    </row>
    <row r="655" spans="1:21" ht="11" x14ac:dyDescent="0.15">
      <c r="A655" s="39" t="s">
        <v>323</v>
      </c>
      <c r="B655" s="39" t="s">
        <v>324</v>
      </c>
      <c r="C655" s="39" t="s">
        <v>1888</v>
      </c>
      <c r="D655" s="39" t="s">
        <v>392</v>
      </c>
      <c r="E655" s="39" t="s">
        <v>1889</v>
      </c>
      <c r="F655" s="39" t="s">
        <v>333</v>
      </c>
      <c r="G655" s="39"/>
      <c r="H655" s="39" t="s">
        <v>1890</v>
      </c>
      <c r="I655" s="52">
        <f t="shared" si="12"/>
        <v>0.79999999999999982</v>
      </c>
      <c r="J655" s="52"/>
      <c r="K655" s="52"/>
      <c r="L655" s="52"/>
      <c r="M655" s="52">
        <v>0.08</v>
      </c>
      <c r="N655" s="52">
        <v>0.08</v>
      </c>
      <c r="O655" s="52">
        <v>0.08</v>
      </c>
      <c r="P655" s="52">
        <v>9.3333333333333324E-2</v>
      </c>
      <c r="Q655" s="52">
        <v>9.3333333333333324E-2</v>
      </c>
      <c r="R655" s="52">
        <v>9.3333333333333324E-2</v>
      </c>
      <c r="S655" s="52">
        <v>9.3333333333333324E-2</v>
      </c>
      <c r="T655" s="52">
        <v>9.3333333333333324E-2</v>
      </c>
      <c r="U655" s="52">
        <v>9.3333333333333324E-2</v>
      </c>
    </row>
    <row r="656" spans="1:21" ht="11" x14ac:dyDescent="0.15">
      <c r="A656" s="39" t="s">
        <v>323</v>
      </c>
      <c r="B656" s="39" t="s">
        <v>324</v>
      </c>
      <c r="C656" s="39" t="s">
        <v>1891</v>
      </c>
      <c r="D656" s="39" t="s">
        <v>392</v>
      </c>
      <c r="E656" s="39" t="s">
        <v>1892</v>
      </c>
      <c r="F656" s="39" t="s">
        <v>333</v>
      </c>
      <c r="G656" s="39"/>
      <c r="H656" s="39" t="s">
        <v>1893</v>
      </c>
      <c r="I656" s="52">
        <f t="shared" si="12"/>
        <v>0.89</v>
      </c>
      <c r="J656" s="52"/>
      <c r="K656" s="52"/>
      <c r="L656" s="52"/>
      <c r="M656" s="52">
        <v>8.8999999999999996E-2</v>
      </c>
      <c r="N656" s="52">
        <v>8.8999999999999996E-2</v>
      </c>
      <c r="O656" s="52">
        <v>8.8999999999999996E-2</v>
      </c>
      <c r="P656" s="52">
        <v>0.10383333333333332</v>
      </c>
      <c r="Q656" s="52">
        <v>0.10383333333333332</v>
      </c>
      <c r="R656" s="52">
        <v>0.10383333333333332</v>
      </c>
      <c r="S656" s="52">
        <v>0.10383333333333332</v>
      </c>
      <c r="T656" s="52">
        <v>0.10383333333333332</v>
      </c>
      <c r="U656" s="52">
        <v>0.10383333333333332</v>
      </c>
    </row>
    <row r="657" spans="1:21" ht="11" x14ac:dyDescent="0.15">
      <c r="A657" s="39" t="s">
        <v>323</v>
      </c>
      <c r="B657" s="39" t="s">
        <v>324</v>
      </c>
      <c r="C657" s="39" t="s">
        <v>1894</v>
      </c>
      <c r="D657" s="39" t="s">
        <v>392</v>
      </c>
      <c r="E657" s="39" t="s">
        <v>393</v>
      </c>
      <c r="F657" s="39" t="s">
        <v>333</v>
      </c>
      <c r="G657" s="39"/>
      <c r="H657" s="39" t="s">
        <v>1895</v>
      </c>
      <c r="I657" s="52">
        <f t="shared" si="12"/>
        <v>0.253</v>
      </c>
      <c r="J657" s="52"/>
      <c r="K657" s="52"/>
      <c r="L657" s="52"/>
      <c r="M657" s="52">
        <v>2.53E-2</v>
      </c>
      <c r="N657" s="52">
        <v>2.53E-2</v>
      </c>
      <c r="O657" s="52">
        <v>2.53E-2</v>
      </c>
      <c r="P657" s="52">
        <v>2.9516666666666663E-2</v>
      </c>
      <c r="Q657" s="52">
        <v>2.9516666666666663E-2</v>
      </c>
      <c r="R657" s="52">
        <v>2.9516666666666663E-2</v>
      </c>
      <c r="S657" s="52">
        <v>2.9516666666666663E-2</v>
      </c>
      <c r="T657" s="52">
        <v>2.9516666666666663E-2</v>
      </c>
      <c r="U657" s="52">
        <v>2.9516666666666663E-2</v>
      </c>
    </row>
    <row r="658" spans="1:21" ht="11" x14ac:dyDescent="0.15">
      <c r="A658" s="39" t="s">
        <v>323</v>
      </c>
      <c r="B658" s="39" t="s">
        <v>324</v>
      </c>
      <c r="C658" s="39" t="s">
        <v>1896</v>
      </c>
      <c r="D658" s="39" t="s">
        <v>392</v>
      </c>
      <c r="E658" s="39" t="s">
        <v>1897</v>
      </c>
      <c r="F658" s="39" t="s">
        <v>333</v>
      </c>
      <c r="G658" s="39"/>
      <c r="H658" s="39" t="s">
        <v>1898</v>
      </c>
      <c r="I658" s="52">
        <f t="shared" si="12"/>
        <v>1.6999999999999995</v>
      </c>
      <c r="J658" s="52"/>
      <c r="K658" s="52"/>
      <c r="L658" s="52"/>
      <c r="M658" s="52">
        <v>0.16999999999999998</v>
      </c>
      <c r="N658" s="52">
        <v>0.16999999999999998</v>
      </c>
      <c r="O658" s="52">
        <v>0.16999999999999998</v>
      </c>
      <c r="P658" s="52">
        <v>0.19833333333333331</v>
      </c>
      <c r="Q658" s="52">
        <v>0.19833333333333331</v>
      </c>
      <c r="R658" s="52">
        <v>0.19833333333333331</v>
      </c>
      <c r="S658" s="52">
        <v>0.19833333333333331</v>
      </c>
      <c r="T658" s="52">
        <v>0.19833333333333331</v>
      </c>
      <c r="U658" s="52">
        <v>0.19833333333333331</v>
      </c>
    </row>
    <row r="659" spans="1:21" ht="11" x14ac:dyDescent="0.15">
      <c r="A659" s="39" t="s">
        <v>323</v>
      </c>
      <c r="B659" s="39" t="s">
        <v>324</v>
      </c>
      <c r="C659" s="39" t="s">
        <v>1899</v>
      </c>
      <c r="D659" s="39" t="s">
        <v>392</v>
      </c>
      <c r="E659" s="39" t="s">
        <v>1897</v>
      </c>
      <c r="F659" s="39" t="s">
        <v>333</v>
      </c>
      <c r="G659" s="39"/>
      <c r="H659" s="39" t="s">
        <v>1900</v>
      </c>
      <c r="I659" s="52">
        <f t="shared" si="12"/>
        <v>0.41999999999999993</v>
      </c>
      <c r="J659" s="52"/>
      <c r="K659" s="52"/>
      <c r="L659" s="52"/>
      <c r="M659" s="52">
        <v>4.1999999999999996E-2</v>
      </c>
      <c r="N659" s="52">
        <v>4.1999999999999996E-2</v>
      </c>
      <c r="O659" s="52">
        <v>4.1999999999999996E-2</v>
      </c>
      <c r="P659" s="52">
        <v>4.8999999999999995E-2</v>
      </c>
      <c r="Q659" s="52">
        <v>4.8999999999999995E-2</v>
      </c>
      <c r="R659" s="52">
        <v>4.8999999999999995E-2</v>
      </c>
      <c r="S659" s="52">
        <v>4.8999999999999995E-2</v>
      </c>
      <c r="T659" s="52">
        <v>4.8999999999999995E-2</v>
      </c>
      <c r="U659" s="52">
        <v>4.8999999999999995E-2</v>
      </c>
    </row>
    <row r="660" spans="1:21" ht="11" x14ac:dyDescent="0.15">
      <c r="A660" s="39" t="s">
        <v>323</v>
      </c>
      <c r="B660" s="39" t="s">
        <v>324</v>
      </c>
      <c r="C660" s="39" t="s">
        <v>1901</v>
      </c>
      <c r="D660" s="39" t="s">
        <v>392</v>
      </c>
      <c r="E660" s="39" t="s">
        <v>1902</v>
      </c>
      <c r="F660" s="39" t="s">
        <v>333</v>
      </c>
      <c r="G660" s="39"/>
      <c r="H660" s="39" t="s">
        <v>1903</v>
      </c>
      <c r="I660" s="52">
        <f t="shared" si="12"/>
        <v>0.15999999999999998</v>
      </c>
      <c r="J660" s="52"/>
      <c r="K660" s="52"/>
      <c r="L660" s="52"/>
      <c r="M660" s="52">
        <v>1.6E-2</v>
      </c>
      <c r="N660" s="52">
        <v>1.6E-2</v>
      </c>
      <c r="O660" s="52">
        <v>1.6E-2</v>
      </c>
      <c r="P660" s="52">
        <v>1.8666666666666665E-2</v>
      </c>
      <c r="Q660" s="52">
        <v>1.8666666666666665E-2</v>
      </c>
      <c r="R660" s="52">
        <v>1.8666666666666665E-2</v>
      </c>
      <c r="S660" s="52">
        <v>1.8666666666666665E-2</v>
      </c>
      <c r="T660" s="52">
        <v>1.8666666666666665E-2</v>
      </c>
      <c r="U660" s="52">
        <v>1.8666666666666665E-2</v>
      </c>
    </row>
    <row r="661" spans="1:21" ht="11" x14ac:dyDescent="0.15">
      <c r="A661" s="39" t="s">
        <v>323</v>
      </c>
      <c r="B661" s="39" t="s">
        <v>324</v>
      </c>
      <c r="C661" s="39" t="s">
        <v>1904</v>
      </c>
      <c r="D661" s="39" t="s">
        <v>392</v>
      </c>
      <c r="E661" s="39" t="s">
        <v>1902</v>
      </c>
      <c r="F661" s="39" t="s">
        <v>333</v>
      </c>
      <c r="G661" s="39"/>
      <c r="H661" s="39" t="s">
        <v>1905</v>
      </c>
      <c r="I661" s="52">
        <f t="shared" si="12"/>
        <v>0.14000000000000001</v>
      </c>
      <c r="J661" s="52"/>
      <c r="K661" s="52"/>
      <c r="L661" s="52"/>
      <c r="M661" s="52">
        <v>1.4E-2</v>
      </c>
      <c r="N661" s="52">
        <v>1.4E-2</v>
      </c>
      <c r="O661" s="52">
        <v>1.4E-2</v>
      </c>
      <c r="P661" s="52">
        <v>1.6333333333333332E-2</v>
      </c>
      <c r="Q661" s="52">
        <v>1.6333333333333332E-2</v>
      </c>
      <c r="R661" s="52">
        <v>1.6333333333333332E-2</v>
      </c>
      <c r="S661" s="52">
        <v>1.6333333333333332E-2</v>
      </c>
      <c r="T661" s="52">
        <v>1.6333333333333332E-2</v>
      </c>
      <c r="U661" s="52">
        <v>1.6333333333333332E-2</v>
      </c>
    </row>
    <row r="662" spans="1:21" ht="11" x14ac:dyDescent="0.15">
      <c r="A662" s="39" t="s">
        <v>323</v>
      </c>
      <c r="B662" s="39" t="s">
        <v>324</v>
      </c>
      <c r="C662" s="39" t="s">
        <v>1906</v>
      </c>
      <c r="D662" s="39" t="s">
        <v>392</v>
      </c>
      <c r="E662" s="39" t="s">
        <v>1902</v>
      </c>
      <c r="F662" s="39" t="s">
        <v>333</v>
      </c>
      <c r="G662" s="39"/>
      <c r="H662" s="39" t="s">
        <v>1907</v>
      </c>
      <c r="I662" s="52">
        <f t="shared" si="12"/>
        <v>0.15999999999999998</v>
      </c>
      <c r="J662" s="52"/>
      <c r="K662" s="52"/>
      <c r="L662" s="52"/>
      <c r="M662" s="52">
        <v>1.6E-2</v>
      </c>
      <c r="N662" s="52">
        <v>1.6E-2</v>
      </c>
      <c r="O662" s="52">
        <v>1.6E-2</v>
      </c>
      <c r="P662" s="52">
        <v>1.8666666666666665E-2</v>
      </c>
      <c r="Q662" s="52">
        <v>1.8666666666666665E-2</v>
      </c>
      <c r="R662" s="52">
        <v>1.8666666666666665E-2</v>
      </c>
      <c r="S662" s="52">
        <v>1.8666666666666665E-2</v>
      </c>
      <c r="T662" s="52">
        <v>1.8666666666666665E-2</v>
      </c>
      <c r="U662" s="52">
        <v>1.8666666666666665E-2</v>
      </c>
    </row>
    <row r="663" spans="1:21" ht="11" x14ac:dyDescent="0.15">
      <c r="A663" s="39" t="s">
        <v>323</v>
      </c>
      <c r="B663" s="39" t="s">
        <v>324</v>
      </c>
      <c r="C663" s="39" t="s">
        <v>1908</v>
      </c>
      <c r="D663" s="39" t="s">
        <v>392</v>
      </c>
      <c r="E663" s="39" t="s">
        <v>1909</v>
      </c>
      <c r="F663" s="39" t="s">
        <v>333</v>
      </c>
      <c r="G663" s="39"/>
      <c r="H663" s="39" t="s">
        <v>1910</v>
      </c>
      <c r="I663" s="52">
        <f t="shared" si="12"/>
        <v>0.25</v>
      </c>
      <c r="J663" s="52"/>
      <c r="K663" s="52"/>
      <c r="L663" s="52"/>
      <c r="M663" s="52">
        <v>2.4999999999999998E-2</v>
      </c>
      <c r="N663" s="52">
        <v>2.4999999999999998E-2</v>
      </c>
      <c r="O663" s="52">
        <v>2.4999999999999998E-2</v>
      </c>
      <c r="P663" s="52">
        <v>2.9166666666666664E-2</v>
      </c>
      <c r="Q663" s="52">
        <v>2.9166666666666664E-2</v>
      </c>
      <c r="R663" s="52">
        <v>2.9166666666666664E-2</v>
      </c>
      <c r="S663" s="52">
        <v>2.9166666666666664E-2</v>
      </c>
      <c r="T663" s="52">
        <v>2.9166666666666664E-2</v>
      </c>
      <c r="U663" s="52">
        <v>2.9166666666666664E-2</v>
      </c>
    </row>
    <row r="664" spans="1:21" ht="11" x14ac:dyDescent="0.15">
      <c r="A664" s="39" t="s">
        <v>323</v>
      </c>
      <c r="B664" s="39" t="s">
        <v>324</v>
      </c>
      <c r="C664" s="39" t="s">
        <v>1911</v>
      </c>
      <c r="D664" s="39" t="s">
        <v>392</v>
      </c>
      <c r="E664" s="39" t="s">
        <v>1909</v>
      </c>
      <c r="F664" s="39" t="s">
        <v>333</v>
      </c>
      <c r="G664" s="39"/>
      <c r="H664" s="39" t="s">
        <v>1912</v>
      </c>
      <c r="I664" s="52">
        <f t="shared" si="12"/>
        <v>0.25999999999999995</v>
      </c>
      <c r="J664" s="52"/>
      <c r="K664" s="52"/>
      <c r="L664" s="52"/>
      <c r="M664" s="52">
        <v>2.5999999999999999E-2</v>
      </c>
      <c r="N664" s="52">
        <v>2.5999999999999999E-2</v>
      </c>
      <c r="O664" s="52">
        <v>2.5999999999999999E-2</v>
      </c>
      <c r="P664" s="52">
        <v>3.033333333333333E-2</v>
      </c>
      <c r="Q664" s="52">
        <v>3.033333333333333E-2</v>
      </c>
      <c r="R664" s="52">
        <v>3.033333333333333E-2</v>
      </c>
      <c r="S664" s="52">
        <v>3.033333333333333E-2</v>
      </c>
      <c r="T664" s="52">
        <v>3.033333333333333E-2</v>
      </c>
      <c r="U664" s="52">
        <v>3.033333333333333E-2</v>
      </c>
    </row>
    <row r="665" spans="1:21" ht="11" x14ac:dyDescent="0.15">
      <c r="A665" s="39" t="s">
        <v>323</v>
      </c>
      <c r="B665" s="39" t="s">
        <v>324</v>
      </c>
      <c r="C665" s="39" t="s">
        <v>1913</v>
      </c>
      <c r="D665" s="39" t="s">
        <v>392</v>
      </c>
      <c r="E665" s="39" t="s">
        <v>1914</v>
      </c>
      <c r="F665" s="39" t="s">
        <v>333</v>
      </c>
      <c r="G665" s="39"/>
      <c r="H665" s="39" t="s">
        <v>1915</v>
      </c>
      <c r="I665" s="52">
        <f t="shared" si="12"/>
        <v>0.5</v>
      </c>
      <c r="J665" s="52"/>
      <c r="K665" s="52"/>
      <c r="L665" s="52"/>
      <c r="M665" s="52">
        <v>4.9999999999999996E-2</v>
      </c>
      <c r="N665" s="52">
        <v>4.9999999999999996E-2</v>
      </c>
      <c r="O665" s="52">
        <v>4.9999999999999996E-2</v>
      </c>
      <c r="P665" s="52">
        <v>5.8333333333333327E-2</v>
      </c>
      <c r="Q665" s="52">
        <v>5.8333333333333327E-2</v>
      </c>
      <c r="R665" s="52">
        <v>5.8333333333333327E-2</v>
      </c>
      <c r="S665" s="52">
        <v>5.8333333333333327E-2</v>
      </c>
      <c r="T665" s="52">
        <v>5.8333333333333327E-2</v>
      </c>
      <c r="U665" s="52">
        <v>5.8333333333333327E-2</v>
      </c>
    </row>
    <row r="666" spans="1:21" ht="22" x14ac:dyDescent="0.15">
      <c r="A666" s="39" t="s">
        <v>323</v>
      </c>
      <c r="B666" s="39" t="s">
        <v>324</v>
      </c>
      <c r="C666" s="39" t="s">
        <v>1916</v>
      </c>
      <c r="D666" s="39" t="s">
        <v>392</v>
      </c>
      <c r="E666" s="39" t="s">
        <v>1917</v>
      </c>
      <c r="F666" s="39" t="s">
        <v>333</v>
      </c>
      <c r="G666" s="39"/>
      <c r="H666" s="39" t="s">
        <v>1918</v>
      </c>
      <c r="I666" s="52">
        <f t="shared" si="12"/>
        <v>0.19999999999999996</v>
      </c>
      <c r="J666" s="52"/>
      <c r="K666" s="52"/>
      <c r="L666" s="52"/>
      <c r="M666" s="52">
        <v>0.02</v>
      </c>
      <c r="N666" s="52">
        <v>0.02</v>
      </c>
      <c r="O666" s="52">
        <v>0.02</v>
      </c>
      <c r="P666" s="52">
        <v>2.3333333333333331E-2</v>
      </c>
      <c r="Q666" s="52">
        <v>2.3333333333333331E-2</v>
      </c>
      <c r="R666" s="52">
        <v>2.3333333333333331E-2</v>
      </c>
      <c r="S666" s="52">
        <v>2.3333333333333331E-2</v>
      </c>
      <c r="T666" s="52">
        <v>2.3333333333333331E-2</v>
      </c>
      <c r="U666" s="52">
        <v>2.3333333333333331E-2</v>
      </c>
    </row>
    <row r="667" spans="1:21" ht="22" x14ac:dyDescent="0.15">
      <c r="A667" s="39" t="s">
        <v>323</v>
      </c>
      <c r="B667" s="39" t="s">
        <v>324</v>
      </c>
      <c r="C667" s="39" t="s">
        <v>1919</v>
      </c>
      <c r="D667" s="39" t="s">
        <v>392</v>
      </c>
      <c r="E667" s="39" t="s">
        <v>1920</v>
      </c>
      <c r="F667" s="39" t="s">
        <v>333</v>
      </c>
      <c r="G667" s="39"/>
      <c r="H667" s="39" t="s">
        <v>1921</v>
      </c>
      <c r="I667" s="52">
        <f t="shared" si="12"/>
        <v>0.67000000000000015</v>
      </c>
      <c r="J667" s="52"/>
      <c r="K667" s="52"/>
      <c r="L667" s="52"/>
      <c r="M667" s="52">
        <v>6.7000000000000004E-2</v>
      </c>
      <c r="N667" s="52">
        <v>6.7000000000000004E-2</v>
      </c>
      <c r="O667" s="52">
        <v>6.7000000000000004E-2</v>
      </c>
      <c r="P667" s="52">
        <v>7.8166666666666662E-2</v>
      </c>
      <c r="Q667" s="52">
        <v>7.8166666666666662E-2</v>
      </c>
      <c r="R667" s="52">
        <v>7.8166666666666662E-2</v>
      </c>
      <c r="S667" s="52">
        <v>7.8166666666666662E-2</v>
      </c>
      <c r="T667" s="52">
        <v>7.8166666666666662E-2</v>
      </c>
      <c r="U667" s="52">
        <v>7.8166666666666662E-2</v>
      </c>
    </row>
    <row r="668" spans="1:21" ht="22" x14ac:dyDescent="0.15">
      <c r="A668" s="39" t="s">
        <v>323</v>
      </c>
      <c r="B668" s="39" t="s">
        <v>324</v>
      </c>
      <c r="C668" s="39" t="s">
        <v>1922</v>
      </c>
      <c r="D668" s="39" t="s">
        <v>392</v>
      </c>
      <c r="E668" s="39" t="s">
        <v>1920</v>
      </c>
      <c r="F668" s="39" t="s">
        <v>333</v>
      </c>
      <c r="G668" s="39"/>
      <c r="H668" s="39" t="s">
        <v>1923</v>
      </c>
      <c r="I668" s="52">
        <f t="shared" si="12"/>
        <v>0.28000000000000003</v>
      </c>
      <c r="J668" s="52"/>
      <c r="K668" s="52"/>
      <c r="L668" s="52"/>
      <c r="M668" s="52">
        <v>2.8000000000000001E-2</v>
      </c>
      <c r="N668" s="52">
        <v>2.8000000000000001E-2</v>
      </c>
      <c r="O668" s="52">
        <v>2.8000000000000001E-2</v>
      </c>
      <c r="P668" s="52">
        <v>3.2666666666666663E-2</v>
      </c>
      <c r="Q668" s="52">
        <v>3.2666666666666663E-2</v>
      </c>
      <c r="R668" s="52">
        <v>3.2666666666666663E-2</v>
      </c>
      <c r="S668" s="52">
        <v>3.2666666666666663E-2</v>
      </c>
      <c r="T668" s="52">
        <v>3.2666666666666663E-2</v>
      </c>
      <c r="U668" s="52">
        <v>3.2666666666666663E-2</v>
      </c>
    </row>
    <row r="669" spans="1:21" ht="22" x14ac:dyDescent="0.15">
      <c r="A669" s="39" t="s">
        <v>323</v>
      </c>
      <c r="B669" s="39" t="s">
        <v>324</v>
      </c>
      <c r="C669" s="39" t="s">
        <v>1924</v>
      </c>
      <c r="D669" s="39" t="s">
        <v>392</v>
      </c>
      <c r="E669" s="39" t="s">
        <v>1920</v>
      </c>
      <c r="F669" s="39" t="s">
        <v>333</v>
      </c>
      <c r="G669" s="39"/>
      <c r="H669" s="39" t="s">
        <v>1925</v>
      </c>
      <c r="I669" s="52">
        <f t="shared" si="12"/>
        <v>0.253</v>
      </c>
      <c r="J669" s="52"/>
      <c r="K669" s="52"/>
      <c r="L669" s="52"/>
      <c r="M669" s="52">
        <v>2.53E-2</v>
      </c>
      <c r="N669" s="52">
        <v>2.53E-2</v>
      </c>
      <c r="O669" s="52">
        <v>2.53E-2</v>
      </c>
      <c r="P669" s="52">
        <v>2.9516666666666663E-2</v>
      </c>
      <c r="Q669" s="52">
        <v>2.9516666666666663E-2</v>
      </c>
      <c r="R669" s="52">
        <v>2.9516666666666663E-2</v>
      </c>
      <c r="S669" s="52">
        <v>2.9516666666666663E-2</v>
      </c>
      <c r="T669" s="52">
        <v>2.9516666666666663E-2</v>
      </c>
      <c r="U669" s="52">
        <v>2.9516666666666663E-2</v>
      </c>
    </row>
    <row r="670" spans="1:21" ht="22" x14ac:dyDescent="0.15">
      <c r="A670" s="39" t="s">
        <v>323</v>
      </c>
      <c r="B670" s="39" t="s">
        <v>324</v>
      </c>
      <c r="C670" s="39" t="s">
        <v>1926</v>
      </c>
      <c r="D670" s="39" t="s">
        <v>392</v>
      </c>
      <c r="E670" s="39" t="s">
        <v>1920</v>
      </c>
      <c r="F670" s="39" t="s">
        <v>333</v>
      </c>
      <c r="G670" s="39"/>
      <c r="H670" s="39" t="s">
        <v>1927</v>
      </c>
      <c r="I670" s="52">
        <f t="shared" si="12"/>
        <v>0.47000000000000003</v>
      </c>
      <c r="J670" s="52"/>
      <c r="K670" s="52"/>
      <c r="L670" s="52"/>
      <c r="M670" s="52">
        <v>4.6999999999999993E-2</v>
      </c>
      <c r="N670" s="52">
        <v>4.6999999999999993E-2</v>
      </c>
      <c r="O670" s="52">
        <v>4.6999999999999993E-2</v>
      </c>
      <c r="P670" s="52">
        <v>5.4833333333333324E-2</v>
      </c>
      <c r="Q670" s="52">
        <v>5.4833333333333324E-2</v>
      </c>
      <c r="R670" s="52">
        <v>5.4833333333333324E-2</v>
      </c>
      <c r="S670" s="52">
        <v>5.4833333333333324E-2</v>
      </c>
      <c r="T670" s="52">
        <v>5.4833333333333324E-2</v>
      </c>
      <c r="U670" s="52">
        <v>5.4833333333333324E-2</v>
      </c>
    </row>
    <row r="671" spans="1:21" ht="22" x14ac:dyDescent="0.15">
      <c r="A671" s="39" t="s">
        <v>323</v>
      </c>
      <c r="B671" s="39" t="s">
        <v>324</v>
      </c>
      <c r="C671" s="39" t="s">
        <v>1928</v>
      </c>
      <c r="D671" s="39" t="s">
        <v>392</v>
      </c>
      <c r="E671" s="39" t="s">
        <v>1920</v>
      </c>
      <c r="F671" s="39" t="s">
        <v>333</v>
      </c>
      <c r="G671" s="39"/>
      <c r="H671" s="39" t="s">
        <v>1929</v>
      </c>
      <c r="I671" s="52">
        <f t="shared" si="12"/>
        <v>0.74399999999999988</v>
      </c>
      <c r="J671" s="52"/>
      <c r="K671" s="52"/>
      <c r="L671" s="52"/>
      <c r="M671" s="52">
        <v>7.4399999999999994E-2</v>
      </c>
      <c r="N671" s="52">
        <v>7.4399999999999994E-2</v>
      </c>
      <c r="O671" s="52">
        <v>7.4399999999999994E-2</v>
      </c>
      <c r="P671" s="52">
        <v>8.6799999999999988E-2</v>
      </c>
      <c r="Q671" s="52">
        <v>8.6799999999999988E-2</v>
      </c>
      <c r="R671" s="52">
        <v>8.6799999999999988E-2</v>
      </c>
      <c r="S671" s="52">
        <v>8.6799999999999988E-2</v>
      </c>
      <c r="T671" s="52">
        <v>8.6799999999999988E-2</v>
      </c>
      <c r="U671" s="52">
        <v>8.6799999999999988E-2</v>
      </c>
    </row>
    <row r="672" spans="1:21" ht="22" x14ac:dyDescent="0.15">
      <c r="A672" s="39" t="s">
        <v>323</v>
      </c>
      <c r="B672" s="39" t="s">
        <v>324</v>
      </c>
      <c r="C672" s="39" t="s">
        <v>1930</v>
      </c>
      <c r="D672" s="39" t="s">
        <v>392</v>
      </c>
      <c r="E672" s="39" t="s">
        <v>1920</v>
      </c>
      <c r="F672" s="39" t="s">
        <v>333</v>
      </c>
      <c r="G672" s="39"/>
      <c r="H672" s="39" t="s">
        <v>1931</v>
      </c>
      <c r="I672" s="52">
        <f t="shared" si="12"/>
        <v>0.26800000000000002</v>
      </c>
      <c r="J672" s="52"/>
      <c r="K672" s="52"/>
      <c r="L672" s="52"/>
      <c r="M672" s="52">
        <v>2.6800000000000001E-2</v>
      </c>
      <c r="N672" s="52">
        <v>2.6800000000000001E-2</v>
      </c>
      <c r="O672" s="52">
        <v>2.6800000000000001E-2</v>
      </c>
      <c r="P672" s="52">
        <v>3.1266666666666665E-2</v>
      </c>
      <c r="Q672" s="52">
        <v>3.1266666666666665E-2</v>
      </c>
      <c r="R672" s="52">
        <v>3.1266666666666665E-2</v>
      </c>
      <c r="S672" s="52">
        <v>3.1266666666666665E-2</v>
      </c>
      <c r="T672" s="52">
        <v>3.1266666666666665E-2</v>
      </c>
      <c r="U672" s="52">
        <v>3.1266666666666665E-2</v>
      </c>
    </row>
    <row r="673" spans="1:21" ht="22" x14ac:dyDescent="0.15">
      <c r="A673" s="39" t="s">
        <v>323</v>
      </c>
      <c r="B673" s="39" t="s">
        <v>324</v>
      </c>
      <c r="C673" s="39" t="s">
        <v>1932</v>
      </c>
      <c r="D673" s="39" t="s">
        <v>392</v>
      </c>
      <c r="E673" s="39" t="s">
        <v>1920</v>
      </c>
      <c r="F673" s="39" t="s">
        <v>333</v>
      </c>
      <c r="G673" s="39"/>
      <c r="H673" s="39" t="s">
        <v>1933</v>
      </c>
      <c r="I673" s="52">
        <f t="shared" si="12"/>
        <v>0.17999999999999994</v>
      </c>
      <c r="J673" s="52"/>
      <c r="K673" s="52"/>
      <c r="L673" s="52"/>
      <c r="M673" s="52">
        <v>1.7999999999999999E-2</v>
      </c>
      <c r="N673" s="52">
        <v>1.7999999999999999E-2</v>
      </c>
      <c r="O673" s="52">
        <v>1.7999999999999999E-2</v>
      </c>
      <c r="P673" s="52">
        <v>2.0999999999999998E-2</v>
      </c>
      <c r="Q673" s="52">
        <v>2.0999999999999998E-2</v>
      </c>
      <c r="R673" s="52">
        <v>2.0999999999999998E-2</v>
      </c>
      <c r="S673" s="52">
        <v>2.0999999999999998E-2</v>
      </c>
      <c r="T673" s="52">
        <v>2.0999999999999998E-2</v>
      </c>
      <c r="U673" s="52">
        <v>2.0999999999999998E-2</v>
      </c>
    </row>
    <row r="674" spans="1:21" ht="22" x14ac:dyDescent="0.15">
      <c r="A674" s="39" t="s">
        <v>323</v>
      </c>
      <c r="B674" s="39" t="s">
        <v>324</v>
      </c>
      <c r="C674" s="39" t="s">
        <v>1934</v>
      </c>
      <c r="D674" s="39" t="s">
        <v>392</v>
      </c>
      <c r="E674" s="39" t="s">
        <v>1935</v>
      </c>
      <c r="F674" s="39" t="s">
        <v>333</v>
      </c>
      <c r="G674" s="39"/>
      <c r="H674" s="39" t="s">
        <v>1936</v>
      </c>
      <c r="I674" s="52">
        <f t="shared" si="12"/>
        <v>3.4999999999999991</v>
      </c>
      <c r="J674" s="52"/>
      <c r="K674" s="52"/>
      <c r="L674" s="52"/>
      <c r="M674" s="52">
        <v>0.35</v>
      </c>
      <c r="N674" s="52">
        <v>0.35</v>
      </c>
      <c r="O674" s="52">
        <v>0.35</v>
      </c>
      <c r="P674" s="52">
        <v>0.40833333333333327</v>
      </c>
      <c r="Q674" s="52">
        <v>0.40833333333333327</v>
      </c>
      <c r="R674" s="52">
        <v>0.40833333333333327</v>
      </c>
      <c r="S674" s="52">
        <v>0.40833333333333327</v>
      </c>
      <c r="T674" s="52">
        <v>0.40833333333333327</v>
      </c>
      <c r="U674" s="52">
        <v>0.40833333333333327</v>
      </c>
    </row>
    <row r="675" spans="1:21" ht="22" x14ac:dyDescent="0.15">
      <c r="A675" s="39" t="s">
        <v>323</v>
      </c>
      <c r="B675" s="39" t="s">
        <v>324</v>
      </c>
      <c r="C675" s="39" t="s">
        <v>1937</v>
      </c>
      <c r="D675" s="39" t="s">
        <v>392</v>
      </c>
      <c r="E675" s="39" t="s">
        <v>1935</v>
      </c>
      <c r="F675" s="39" t="s">
        <v>333</v>
      </c>
      <c r="G675" s="39"/>
      <c r="H675" s="39" t="s">
        <v>1938</v>
      </c>
      <c r="I675" s="52">
        <f t="shared" si="12"/>
        <v>4.3999999999999995</v>
      </c>
      <c r="J675" s="52"/>
      <c r="K675" s="52"/>
      <c r="L675" s="52"/>
      <c r="M675" s="52">
        <v>0.44</v>
      </c>
      <c r="N675" s="52">
        <v>0.44</v>
      </c>
      <c r="O675" s="52">
        <v>0.44</v>
      </c>
      <c r="P675" s="52">
        <v>0.51333333333333331</v>
      </c>
      <c r="Q675" s="52">
        <v>0.51333333333333331</v>
      </c>
      <c r="R675" s="52">
        <v>0.51333333333333331</v>
      </c>
      <c r="S675" s="52">
        <v>0.51333333333333331</v>
      </c>
      <c r="T675" s="52">
        <v>0.51333333333333331</v>
      </c>
      <c r="U675" s="52">
        <v>0.51333333333333331</v>
      </c>
    </row>
    <row r="676" spans="1:21" ht="11" x14ac:dyDescent="0.15">
      <c r="A676" s="39" t="s">
        <v>323</v>
      </c>
      <c r="B676" s="39" t="s">
        <v>324</v>
      </c>
      <c r="C676" s="39" t="s">
        <v>1939</v>
      </c>
      <c r="D676" s="39" t="s">
        <v>392</v>
      </c>
      <c r="E676" s="39" t="s">
        <v>1940</v>
      </c>
      <c r="F676" s="39" t="s">
        <v>333</v>
      </c>
      <c r="G676" s="39"/>
      <c r="H676" s="39" t="s">
        <v>1941</v>
      </c>
      <c r="I676" s="52">
        <f t="shared" si="12"/>
        <v>0.70999999999999985</v>
      </c>
      <c r="J676" s="52"/>
      <c r="K676" s="52"/>
      <c r="L676" s="52"/>
      <c r="M676" s="52">
        <v>7.0999999999999994E-2</v>
      </c>
      <c r="N676" s="52">
        <v>7.0999999999999994E-2</v>
      </c>
      <c r="O676" s="52">
        <v>7.0999999999999994E-2</v>
      </c>
      <c r="P676" s="52">
        <v>8.2833333333333314E-2</v>
      </c>
      <c r="Q676" s="52">
        <v>8.2833333333333314E-2</v>
      </c>
      <c r="R676" s="52">
        <v>8.2833333333333314E-2</v>
      </c>
      <c r="S676" s="52">
        <v>8.2833333333333314E-2</v>
      </c>
      <c r="T676" s="52">
        <v>8.2833333333333314E-2</v>
      </c>
      <c r="U676" s="52">
        <v>8.2833333333333314E-2</v>
      </c>
    </row>
    <row r="677" spans="1:21" ht="22" x14ac:dyDescent="0.15">
      <c r="A677" s="39" t="s">
        <v>323</v>
      </c>
      <c r="B677" s="39" t="s">
        <v>324</v>
      </c>
      <c r="C677" s="39" t="s">
        <v>1942</v>
      </c>
      <c r="D677" s="39" t="s">
        <v>392</v>
      </c>
      <c r="E677" s="39" t="s">
        <v>1940</v>
      </c>
      <c r="F677" s="39" t="s">
        <v>333</v>
      </c>
      <c r="G677" s="39"/>
      <c r="H677" s="39" t="s">
        <v>1943</v>
      </c>
      <c r="I677" s="52">
        <f t="shared" si="12"/>
        <v>0.19499999999999995</v>
      </c>
      <c r="J677" s="52"/>
      <c r="K677" s="52"/>
      <c r="L677" s="52"/>
      <c r="M677" s="52">
        <v>1.95E-2</v>
      </c>
      <c r="N677" s="52">
        <v>1.95E-2</v>
      </c>
      <c r="O677" s="52">
        <v>1.95E-2</v>
      </c>
      <c r="P677" s="52">
        <v>2.2749999999999999E-2</v>
      </c>
      <c r="Q677" s="52">
        <v>2.2749999999999999E-2</v>
      </c>
      <c r="R677" s="52">
        <v>2.2749999999999999E-2</v>
      </c>
      <c r="S677" s="52">
        <v>2.2749999999999999E-2</v>
      </c>
      <c r="T677" s="52">
        <v>2.2749999999999999E-2</v>
      </c>
      <c r="U677" s="52">
        <v>2.2749999999999999E-2</v>
      </c>
    </row>
    <row r="678" spans="1:21" ht="11" x14ac:dyDescent="0.15">
      <c r="A678" s="39" t="s">
        <v>323</v>
      </c>
      <c r="B678" s="39" t="s">
        <v>324</v>
      </c>
      <c r="C678" s="39" t="s">
        <v>1944</v>
      </c>
      <c r="D678" s="39" t="s">
        <v>392</v>
      </c>
      <c r="E678" s="39" t="s">
        <v>1945</v>
      </c>
      <c r="F678" s="39" t="s">
        <v>333</v>
      </c>
      <c r="G678" s="39"/>
      <c r="H678" s="39" t="s">
        <v>1946</v>
      </c>
      <c r="I678" s="52">
        <f t="shared" si="12"/>
        <v>0.19999999999999996</v>
      </c>
      <c r="J678" s="52"/>
      <c r="K678" s="52"/>
      <c r="L678" s="52"/>
      <c r="M678" s="52">
        <v>0.02</v>
      </c>
      <c r="N678" s="52">
        <v>0.02</v>
      </c>
      <c r="O678" s="52">
        <v>0.02</v>
      </c>
      <c r="P678" s="52">
        <v>2.3333333333333331E-2</v>
      </c>
      <c r="Q678" s="52">
        <v>2.3333333333333331E-2</v>
      </c>
      <c r="R678" s="52">
        <v>2.3333333333333331E-2</v>
      </c>
      <c r="S678" s="52">
        <v>2.3333333333333331E-2</v>
      </c>
      <c r="T678" s="52">
        <v>2.3333333333333331E-2</v>
      </c>
      <c r="U678" s="52">
        <v>2.3333333333333331E-2</v>
      </c>
    </row>
    <row r="679" spans="1:21" ht="11" x14ac:dyDescent="0.15">
      <c r="A679" s="39" t="s">
        <v>323</v>
      </c>
      <c r="B679" s="39" t="s">
        <v>324</v>
      </c>
      <c r="C679" s="39" t="s">
        <v>1947</v>
      </c>
      <c r="D679" s="39" t="s">
        <v>392</v>
      </c>
      <c r="E679" s="39" t="s">
        <v>1945</v>
      </c>
      <c r="F679" s="39" t="s">
        <v>333</v>
      </c>
      <c r="G679" s="39"/>
      <c r="H679" s="39" t="s">
        <v>1948</v>
      </c>
      <c r="I679" s="52">
        <f t="shared" si="12"/>
        <v>0.21699999999999994</v>
      </c>
      <c r="J679" s="52"/>
      <c r="K679" s="52"/>
      <c r="L679" s="52"/>
      <c r="M679" s="52">
        <v>2.1699999999999997E-2</v>
      </c>
      <c r="N679" s="52">
        <v>2.1699999999999997E-2</v>
      </c>
      <c r="O679" s="52">
        <v>2.1699999999999997E-2</v>
      </c>
      <c r="P679" s="52">
        <v>2.5316666666666664E-2</v>
      </c>
      <c r="Q679" s="52">
        <v>2.5316666666666664E-2</v>
      </c>
      <c r="R679" s="52">
        <v>2.5316666666666664E-2</v>
      </c>
      <c r="S679" s="52">
        <v>2.5316666666666664E-2</v>
      </c>
      <c r="T679" s="52">
        <v>2.5316666666666664E-2</v>
      </c>
      <c r="U679" s="52">
        <v>2.5316666666666664E-2</v>
      </c>
    </row>
    <row r="680" spans="1:21" ht="22" x14ac:dyDescent="0.15">
      <c r="A680" s="39" t="s">
        <v>323</v>
      </c>
      <c r="B680" s="39" t="s">
        <v>324</v>
      </c>
      <c r="C680" s="39" t="s">
        <v>1949</v>
      </c>
      <c r="D680" s="39" t="s">
        <v>392</v>
      </c>
      <c r="E680" s="39" t="s">
        <v>467</v>
      </c>
      <c r="F680" s="39" t="s">
        <v>333</v>
      </c>
      <c r="G680" s="39"/>
      <c r="H680" s="39" t="s">
        <v>1950</v>
      </c>
      <c r="I680" s="52">
        <f t="shared" si="12"/>
        <v>0.22999999999999995</v>
      </c>
      <c r="J680" s="52"/>
      <c r="K680" s="52"/>
      <c r="L680" s="52"/>
      <c r="M680" s="52">
        <v>2.3E-2</v>
      </c>
      <c r="N680" s="52">
        <v>2.3E-2</v>
      </c>
      <c r="O680" s="52">
        <v>2.3E-2</v>
      </c>
      <c r="P680" s="52">
        <v>2.6833333333333331E-2</v>
      </c>
      <c r="Q680" s="52">
        <v>2.6833333333333331E-2</v>
      </c>
      <c r="R680" s="52">
        <v>2.6833333333333331E-2</v>
      </c>
      <c r="S680" s="52">
        <v>2.6833333333333331E-2</v>
      </c>
      <c r="T680" s="52">
        <v>2.6833333333333331E-2</v>
      </c>
      <c r="U680" s="52">
        <v>2.6833333333333331E-2</v>
      </c>
    </row>
    <row r="681" spans="1:21" ht="11" x14ac:dyDescent="0.15">
      <c r="A681" s="39" t="s">
        <v>323</v>
      </c>
      <c r="B681" s="39" t="s">
        <v>324</v>
      </c>
      <c r="C681" s="39" t="s">
        <v>1951</v>
      </c>
      <c r="D681" s="39" t="s">
        <v>1952</v>
      </c>
      <c r="E681" s="39" t="s">
        <v>1953</v>
      </c>
      <c r="F681" s="39" t="s">
        <v>333</v>
      </c>
      <c r="G681" s="39"/>
      <c r="H681" s="39" t="s">
        <v>1954</v>
      </c>
      <c r="I681" s="52">
        <f t="shared" si="12"/>
        <v>2</v>
      </c>
      <c r="J681" s="52"/>
      <c r="K681" s="52"/>
      <c r="L681" s="52"/>
      <c r="M681" s="52">
        <v>0.19999999999999998</v>
      </c>
      <c r="N681" s="52">
        <v>0.19999999999999998</v>
      </c>
      <c r="O681" s="52">
        <v>0.19999999999999998</v>
      </c>
      <c r="P681" s="52">
        <v>0.23333333333333331</v>
      </c>
      <c r="Q681" s="52">
        <v>0.23333333333333331</v>
      </c>
      <c r="R681" s="52">
        <v>0.23333333333333331</v>
      </c>
      <c r="S681" s="52">
        <v>0.23333333333333331</v>
      </c>
      <c r="T681" s="52">
        <v>0.23333333333333331</v>
      </c>
      <c r="U681" s="52">
        <v>0.23333333333333331</v>
      </c>
    </row>
    <row r="682" spans="1:21" ht="22" x14ac:dyDescent="0.15">
      <c r="A682" s="39" t="s">
        <v>323</v>
      </c>
      <c r="B682" s="39" t="s">
        <v>324</v>
      </c>
      <c r="C682" s="39" t="s">
        <v>1955</v>
      </c>
      <c r="D682" s="39" t="s">
        <v>1952</v>
      </c>
      <c r="E682" s="39" t="s">
        <v>1956</v>
      </c>
      <c r="F682" s="39" t="s">
        <v>333</v>
      </c>
      <c r="G682" s="39"/>
      <c r="H682" s="39" t="s">
        <v>1957</v>
      </c>
      <c r="I682" s="52">
        <f t="shared" si="12"/>
        <v>5.1999999999999993</v>
      </c>
      <c r="J682" s="52"/>
      <c r="K682" s="52"/>
      <c r="L682" s="52"/>
      <c r="M682" s="52">
        <v>0.52</v>
      </c>
      <c r="N682" s="52">
        <v>0.52</v>
      </c>
      <c r="O682" s="52">
        <v>0.52</v>
      </c>
      <c r="P682" s="52">
        <v>0.60666666666666658</v>
      </c>
      <c r="Q682" s="52">
        <v>0.60666666666666658</v>
      </c>
      <c r="R682" s="52">
        <v>0.60666666666666658</v>
      </c>
      <c r="S682" s="52">
        <v>0.60666666666666658</v>
      </c>
      <c r="T682" s="52">
        <v>0.60666666666666658</v>
      </c>
      <c r="U682" s="52">
        <v>0.60666666666666658</v>
      </c>
    </row>
    <row r="683" spans="1:21" ht="22" x14ac:dyDescent="0.15">
      <c r="A683" s="39" t="s">
        <v>323</v>
      </c>
      <c r="B683" s="39" t="s">
        <v>324</v>
      </c>
      <c r="C683" s="39" t="s">
        <v>1958</v>
      </c>
      <c r="D683" s="39" t="s">
        <v>1952</v>
      </c>
      <c r="E683" s="39" t="s">
        <v>1956</v>
      </c>
      <c r="F683" s="39" t="s">
        <v>333</v>
      </c>
      <c r="G683" s="39"/>
      <c r="H683" s="39" t="s">
        <v>1959</v>
      </c>
      <c r="I683" s="52">
        <f t="shared" si="12"/>
        <v>4.4999999999999991</v>
      </c>
      <c r="J683" s="52"/>
      <c r="K683" s="52"/>
      <c r="L683" s="52"/>
      <c r="M683" s="52">
        <v>0.44999999999999996</v>
      </c>
      <c r="N683" s="52">
        <v>0.44999999999999996</v>
      </c>
      <c r="O683" s="52">
        <v>0.44999999999999996</v>
      </c>
      <c r="P683" s="52">
        <v>0.52499999999999991</v>
      </c>
      <c r="Q683" s="52">
        <v>0.52499999999999991</v>
      </c>
      <c r="R683" s="52">
        <v>0.52499999999999991</v>
      </c>
      <c r="S683" s="52">
        <v>0.52499999999999991</v>
      </c>
      <c r="T683" s="52">
        <v>0.52499999999999991</v>
      </c>
      <c r="U683" s="52">
        <v>0.52499999999999991</v>
      </c>
    </row>
    <row r="684" spans="1:21" ht="22" x14ac:dyDescent="0.15">
      <c r="A684" s="39" t="s">
        <v>323</v>
      </c>
      <c r="B684" s="39" t="s">
        <v>324</v>
      </c>
      <c r="C684" s="39" t="s">
        <v>1960</v>
      </c>
      <c r="D684" s="39" t="s">
        <v>1952</v>
      </c>
      <c r="E684" s="39" t="s">
        <v>1961</v>
      </c>
      <c r="F684" s="39" t="s">
        <v>333</v>
      </c>
      <c r="G684" s="39"/>
      <c r="H684" s="39" t="s">
        <v>1962</v>
      </c>
      <c r="I684" s="52">
        <f t="shared" si="12"/>
        <v>2</v>
      </c>
      <c r="J684" s="52"/>
      <c r="K684" s="52"/>
      <c r="L684" s="52"/>
      <c r="M684" s="52">
        <v>0.19999999999999998</v>
      </c>
      <c r="N684" s="52">
        <v>0.19999999999999998</v>
      </c>
      <c r="O684" s="52">
        <v>0.19999999999999998</v>
      </c>
      <c r="P684" s="52">
        <v>0.23333333333333331</v>
      </c>
      <c r="Q684" s="52">
        <v>0.23333333333333331</v>
      </c>
      <c r="R684" s="52">
        <v>0.23333333333333331</v>
      </c>
      <c r="S684" s="52">
        <v>0.23333333333333331</v>
      </c>
      <c r="T684" s="52">
        <v>0.23333333333333331</v>
      </c>
      <c r="U684" s="52">
        <v>0.23333333333333331</v>
      </c>
    </row>
    <row r="685" spans="1:21" ht="11" x14ac:dyDescent="0.15">
      <c r="A685" s="39" t="s">
        <v>323</v>
      </c>
      <c r="B685" s="39" t="s">
        <v>324</v>
      </c>
      <c r="C685" s="39" t="s">
        <v>1963</v>
      </c>
      <c r="D685" s="39" t="s">
        <v>403</v>
      </c>
      <c r="E685" s="39" t="s">
        <v>659</v>
      </c>
      <c r="F685" s="39" t="s">
        <v>333</v>
      </c>
      <c r="G685" s="39"/>
      <c r="H685" s="39" t="s">
        <v>1964</v>
      </c>
      <c r="I685" s="52">
        <f t="shared" si="12"/>
        <v>0.24</v>
      </c>
      <c r="J685" s="52"/>
      <c r="K685" s="52"/>
      <c r="L685" s="52"/>
      <c r="M685" s="52">
        <v>2.3999999999999997E-2</v>
      </c>
      <c r="N685" s="52">
        <v>2.3999999999999997E-2</v>
      </c>
      <c r="O685" s="52">
        <v>2.3999999999999997E-2</v>
      </c>
      <c r="P685" s="52">
        <v>2.7999999999999997E-2</v>
      </c>
      <c r="Q685" s="52">
        <v>2.7999999999999997E-2</v>
      </c>
      <c r="R685" s="52">
        <v>2.7999999999999997E-2</v>
      </c>
      <c r="S685" s="52">
        <v>2.7999999999999997E-2</v>
      </c>
      <c r="T685" s="52">
        <v>2.7999999999999997E-2</v>
      </c>
      <c r="U685" s="52">
        <v>2.7999999999999997E-2</v>
      </c>
    </row>
    <row r="686" spans="1:21" ht="22" x14ac:dyDescent="0.15">
      <c r="A686" s="39" t="s">
        <v>323</v>
      </c>
      <c r="B686" s="39" t="s">
        <v>324</v>
      </c>
      <c r="C686" s="39" t="s">
        <v>1965</v>
      </c>
      <c r="D686" s="39" t="s">
        <v>403</v>
      </c>
      <c r="E686" s="39" t="s">
        <v>1921</v>
      </c>
      <c r="F686" s="39" t="s">
        <v>333</v>
      </c>
      <c r="G686" s="39"/>
      <c r="H686" s="39" t="s">
        <v>1966</v>
      </c>
      <c r="I686" s="52">
        <f t="shared" si="12"/>
        <v>0.53200000000000003</v>
      </c>
      <c r="J686" s="52"/>
      <c r="K686" s="52"/>
      <c r="L686" s="52"/>
      <c r="M686" s="52">
        <v>5.3199999999999997E-2</v>
      </c>
      <c r="N686" s="52">
        <v>5.3199999999999997E-2</v>
      </c>
      <c r="O686" s="52">
        <v>5.3199999999999997E-2</v>
      </c>
      <c r="P686" s="52">
        <v>6.2066666666666666E-2</v>
      </c>
      <c r="Q686" s="52">
        <v>6.2066666666666666E-2</v>
      </c>
      <c r="R686" s="52">
        <v>6.2066666666666666E-2</v>
      </c>
      <c r="S686" s="52">
        <v>6.2066666666666666E-2</v>
      </c>
      <c r="T686" s="52">
        <v>6.2066666666666666E-2</v>
      </c>
      <c r="U686" s="52">
        <v>6.2066666666666666E-2</v>
      </c>
    </row>
    <row r="687" spans="1:21" ht="22" x14ac:dyDescent="0.15">
      <c r="A687" s="39" t="s">
        <v>323</v>
      </c>
      <c r="B687" s="39" t="s">
        <v>324</v>
      </c>
      <c r="C687" s="39" t="s">
        <v>1967</v>
      </c>
      <c r="D687" s="39" t="s">
        <v>403</v>
      </c>
      <c r="E687" s="39" t="s">
        <v>1921</v>
      </c>
      <c r="F687" s="39" t="s">
        <v>333</v>
      </c>
      <c r="G687" s="39"/>
      <c r="H687" s="39" t="s">
        <v>1968</v>
      </c>
      <c r="I687" s="52">
        <f t="shared" si="12"/>
        <v>0.32199999999999995</v>
      </c>
      <c r="J687" s="52"/>
      <c r="K687" s="52"/>
      <c r="L687" s="52"/>
      <c r="M687" s="52">
        <v>3.2199999999999999E-2</v>
      </c>
      <c r="N687" s="52">
        <v>3.2199999999999999E-2</v>
      </c>
      <c r="O687" s="52">
        <v>3.2199999999999999E-2</v>
      </c>
      <c r="P687" s="52">
        <v>3.7566666666666665E-2</v>
      </c>
      <c r="Q687" s="52">
        <v>3.7566666666666665E-2</v>
      </c>
      <c r="R687" s="52">
        <v>3.7566666666666665E-2</v>
      </c>
      <c r="S687" s="52">
        <v>3.7566666666666665E-2</v>
      </c>
      <c r="T687" s="52">
        <v>3.7566666666666665E-2</v>
      </c>
      <c r="U687" s="52">
        <v>3.7566666666666665E-2</v>
      </c>
    </row>
    <row r="688" spans="1:21" ht="11" x14ac:dyDescent="0.15">
      <c r="A688" s="39" t="s">
        <v>323</v>
      </c>
      <c r="B688" s="39" t="s">
        <v>324</v>
      </c>
      <c r="C688" s="39" t="s">
        <v>1969</v>
      </c>
      <c r="D688" s="39" t="s">
        <v>403</v>
      </c>
      <c r="E688" s="39" t="s">
        <v>1970</v>
      </c>
      <c r="F688" s="39" t="s">
        <v>333</v>
      </c>
      <c r="G688" s="39"/>
      <c r="H688" s="39" t="s">
        <v>1971</v>
      </c>
      <c r="I688" s="52">
        <f t="shared" si="12"/>
        <v>0.70999999999999985</v>
      </c>
      <c r="J688" s="52"/>
      <c r="K688" s="52"/>
      <c r="L688" s="52"/>
      <c r="M688" s="52">
        <v>7.0999999999999994E-2</v>
      </c>
      <c r="N688" s="52">
        <v>7.0999999999999994E-2</v>
      </c>
      <c r="O688" s="52">
        <v>7.0999999999999994E-2</v>
      </c>
      <c r="P688" s="52">
        <v>8.2833333333333314E-2</v>
      </c>
      <c r="Q688" s="52">
        <v>8.2833333333333314E-2</v>
      </c>
      <c r="R688" s="52">
        <v>8.2833333333333314E-2</v>
      </c>
      <c r="S688" s="52">
        <v>8.2833333333333314E-2</v>
      </c>
      <c r="T688" s="52">
        <v>8.2833333333333314E-2</v>
      </c>
      <c r="U688" s="52">
        <v>8.2833333333333314E-2</v>
      </c>
    </row>
    <row r="689" spans="1:21" ht="44" x14ac:dyDescent="0.15">
      <c r="A689" s="39" t="s">
        <v>323</v>
      </c>
      <c r="B689" s="39" t="s">
        <v>324</v>
      </c>
      <c r="C689" s="39" t="s">
        <v>1972</v>
      </c>
      <c r="D689" s="39" t="s">
        <v>403</v>
      </c>
      <c r="E689" s="39" t="s">
        <v>1970</v>
      </c>
      <c r="F689" s="39" t="s">
        <v>333</v>
      </c>
      <c r="G689" s="39"/>
      <c r="H689" s="39" t="s">
        <v>1973</v>
      </c>
      <c r="I689" s="52">
        <f t="shared" si="12"/>
        <v>3.38</v>
      </c>
      <c r="J689" s="52"/>
      <c r="K689" s="52"/>
      <c r="L689" s="52"/>
      <c r="M689" s="52">
        <v>0.33799999999999997</v>
      </c>
      <c r="N689" s="52">
        <v>0.33799999999999997</v>
      </c>
      <c r="O689" s="52">
        <v>0.33799999999999997</v>
      </c>
      <c r="P689" s="52">
        <v>0.39433333333333326</v>
      </c>
      <c r="Q689" s="52">
        <v>0.39433333333333326</v>
      </c>
      <c r="R689" s="52">
        <v>0.39433333333333326</v>
      </c>
      <c r="S689" s="52">
        <v>0.39433333333333326</v>
      </c>
      <c r="T689" s="52">
        <v>0.39433333333333326</v>
      </c>
      <c r="U689" s="52">
        <v>0.39433333333333326</v>
      </c>
    </row>
    <row r="690" spans="1:21" ht="33" x14ac:dyDescent="0.15">
      <c r="A690" s="39" t="s">
        <v>323</v>
      </c>
      <c r="B690" s="39" t="s">
        <v>324</v>
      </c>
      <c r="C690" s="39" t="s">
        <v>1974</v>
      </c>
      <c r="D690" s="39" t="s">
        <v>403</v>
      </c>
      <c r="E690" s="39" t="s">
        <v>1975</v>
      </c>
      <c r="F690" s="39" t="s">
        <v>333</v>
      </c>
      <c r="G690" s="39"/>
      <c r="H690" s="39" t="s">
        <v>1976</v>
      </c>
      <c r="I690" s="52">
        <f t="shared" si="12"/>
        <v>1.5999999999999996</v>
      </c>
      <c r="J690" s="52"/>
      <c r="K690" s="52"/>
      <c r="L690" s="52"/>
      <c r="M690" s="52">
        <v>0.16</v>
      </c>
      <c r="N690" s="52">
        <v>0.16</v>
      </c>
      <c r="O690" s="52">
        <v>0.16</v>
      </c>
      <c r="P690" s="52">
        <v>0.18666666666666665</v>
      </c>
      <c r="Q690" s="52">
        <v>0.18666666666666665</v>
      </c>
      <c r="R690" s="52">
        <v>0.18666666666666665</v>
      </c>
      <c r="S690" s="52">
        <v>0.18666666666666665</v>
      </c>
      <c r="T690" s="52">
        <v>0.18666666666666665</v>
      </c>
      <c r="U690" s="52">
        <v>0.18666666666666665</v>
      </c>
    </row>
    <row r="691" spans="1:21" ht="11" x14ac:dyDescent="0.15">
      <c r="A691" s="39" t="s">
        <v>323</v>
      </c>
      <c r="B691" s="39" t="s">
        <v>324</v>
      </c>
      <c r="C691" s="39" t="s">
        <v>1977</v>
      </c>
      <c r="D691" s="39" t="s">
        <v>403</v>
      </c>
      <c r="E691" s="39" t="s">
        <v>404</v>
      </c>
      <c r="F691" s="39" t="s">
        <v>333</v>
      </c>
      <c r="G691" s="39"/>
      <c r="H691" s="39" t="s">
        <v>1978</v>
      </c>
      <c r="I691" s="52">
        <f t="shared" si="12"/>
        <v>0.51</v>
      </c>
      <c r="J691" s="52"/>
      <c r="K691" s="52"/>
      <c r="L691" s="52"/>
      <c r="M691" s="52">
        <v>5.0999999999999997E-2</v>
      </c>
      <c r="N691" s="52">
        <v>5.0999999999999997E-2</v>
      </c>
      <c r="O691" s="52">
        <v>5.0999999999999997E-2</v>
      </c>
      <c r="P691" s="52">
        <v>5.9499999999999997E-2</v>
      </c>
      <c r="Q691" s="52">
        <v>5.9499999999999997E-2</v>
      </c>
      <c r="R691" s="52">
        <v>5.9499999999999997E-2</v>
      </c>
      <c r="S691" s="52">
        <v>5.9499999999999997E-2</v>
      </c>
      <c r="T691" s="52">
        <v>5.9499999999999997E-2</v>
      </c>
      <c r="U691" s="52">
        <v>5.9499999999999997E-2</v>
      </c>
    </row>
    <row r="692" spans="1:21" ht="11" x14ac:dyDescent="0.15">
      <c r="A692" s="39" t="s">
        <v>323</v>
      </c>
      <c r="B692" s="39" t="s">
        <v>324</v>
      </c>
      <c r="C692" s="39" t="s">
        <v>1979</v>
      </c>
      <c r="D692" s="39" t="s">
        <v>403</v>
      </c>
      <c r="E692" s="39" t="s">
        <v>404</v>
      </c>
      <c r="F692" s="39" t="s">
        <v>333</v>
      </c>
      <c r="G692" s="39"/>
      <c r="H692" s="39" t="s">
        <v>1980</v>
      </c>
      <c r="I692" s="52">
        <f t="shared" si="12"/>
        <v>0.69000000000000006</v>
      </c>
      <c r="J692" s="52"/>
      <c r="K692" s="52"/>
      <c r="L692" s="52"/>
      <c r="M692" s="52">
        <v>6.8999999999999992E-2</v>
      </c>
      <c r="N692" s="52">
        <v>6.8999999999999992E-2</v>
      </c>
      <c r="O692" s="52">
        <v>6.8999999999999992E-2</v>
      </c>
      <c r="P692" s="52">
        <v>8.0499999999999988E-2</v>
      </c>
      <c r="Q692" s="52">
        <v>8.0499999999999988E-2</v>
      </c>
      <c r="R692" s="52">
        <v>8.0499999999999988E-2</v>
      </c>
      <c r="S692" s="52">
        <v>8.0499999999999988E-2</v>
      </c>
      <c r="T692" s="52">
        <v>8.0499999999999988E-2</v>
      </c>
      <c r="U692" s="52">
        <v>8.0499999999999988E-2</v>
      </c>
    </row>
    <row r="693" spans="1:21" ht="11" x14ac:dyDescent="0.15">
      <c r="A693" s="39" t="s">
        <v>323</v>
      </c>
      <c r="B693" s="39" t="s">
        <v>324</v>
      </c>
      <c r="C693" s="39" t="s">
        <v>1981</v>
      </c>
      <c r="D693" s="39" t="s">
        <v>403</v>
      </c>
      <c r="E693" s="39" t="s">
        <v>404</v>
      </c>
      <c r="F693" s="39" t="s">
        <v>333</v>
      </c>
      <c r="G693" s="39"/>
      <c r="H693" s="39" t="s">
        <v>1982</v>
      </c>
      <c r="I693" s="52">
        <f t="shared" si="12"/>
        <v>1.4</v>
      </c>
      <c r="J693" s="52"/>
      <c r="K693" s="52"/>
      <c r="L693" s="52"/>
      <c r="M693" s="52">
        <v>0.13999999999999999</v>
      </c>
      <c r="N693" s="52">
        <v>0.13999999999999999</v>
      </c>
      <c r="O693" s="52">
        <v>0.13999999999999999</v>
      </c>
      <c r="P693" s="52">
        <v>0.1633333333333333</v>
      </c>
      <c r="Q693" s="52">
        <v>0.1633333333333333</v>
      </c>
      <c r="R693" s="52">
        <v>0.1633333333333333</v>
      </c>
      <c r="S693" s="52">
        <v>0.1633333333333333</v>
      </c>
      <c r="T693" s="52">
        <v>0.1633333333333333</v>
      </c>
      <c r="U693" s="52">
        <v>0.1633333333333333</v>
      </c>
    </row>
    <row r="694" spans="1:21" ht="11" x14ac:dyDescent="0.15">
      <c r="A694" s="39" t="s">
        <v>323</v>
      </c>
      <c r="B694" s="39" t="s">
        <v>324</v>
      </c>
      <c r="C694" s="39" t="s">
        <v>1983</v>
      </c>
      <c r="D694" s="39" t="s">
        <v>403</v>
      </c>
      <c r="E694" s="39" t="s">
        <v>404</v>
      </c>
      <c r="F694" s="39" t="s">
        <v>333</v>
      </c>
      <c r="G694" s="39"/>
      <c r="H694" s="39" t="s">
        <v>1984</v>
      </c>
      <c r="I694" s="52">
        <f t="shared" si="12"/>
        <v>0.25999999999999995</v>
      </c>
      <c r="J694" s="52"/>
      <c r="K694" s="52"/>
      <c r="L694" s="52"/>
      <c r="M694" s="52">
        <v>2.5999999999999999E-2</v>
      </c>
      <c r="N694" s="52">
        <v>2.5999999999999999E-2</v>
      </c>
      <c r="O694" s="52">
        <v>2.5999999999999999E-2</v>
      </c>
      <c r="P694" s="52">
        <v>3.033333333333333E-2</v>
      </c>
      <c r="Q694" s="52">
        <v>3.033333333333333E-2</v>
      </c>
      <c r="R694" s="52">
        <v>3.033333333333333E-2</v>
      </c>
      <c r="S694" s="52">
        <v>3.033333333333333E-2</v>
      </c>
      <c r="T694" s="52">
        <v>3.033333333333333E-2</v>
      </c>
      <c r="U694" s="52">
        <v>3.033333333333333E-2</v>
      </c>
    </row>
    <row r="695" spans="1:21" ht="11" x14ac:dyDescent="0.15">
      <c r="A695" s="39" t="s">
        <v>323</v>
      </c>
      <c r="B695" s="39" t="s">
        <v>324</v>
      </c>
      <c r="C695" s="39" t="s">
        <v>1985</v>
      </c>
      <c r="D695" s="39" t="s">
        <v>403</v>
      </c>
      <c r="E695" s="39" t="s">
        <v>1986</v>
      </c>
      <c r="F695" s="39" t="s">
        <v>333</v>
      </c>
      <c r="G695" s="39"/>
      <c r="H695" s="39" t="s">
        <v>1987</v>
      </c>
      <c r="I695" s="52">
        <f t="shared" si="12"/>
        <v>0.17499999999999999</v>
      </c>
      <c r="J695" s="52"/>
      <c r="K695" s="52"/>
      <c r="L695" s="52"/>
      <c r="M695" s="52">
        <v>1.7499999999999998E-2</v>
      </c>
      <c r="N695" s="52">
        <v>1.7499999999999998E-2</v>
      </c>
      <c r="O695" s="52">
        <v>1.7499999999999998E-2</v>
      </c>
      <c r="P695" s="52">
        <v>2.0416666666666663E-2</v>
      </c>
      <c r="Q695" s="52">
        <v>2.0416666666666663E-2</v>
      </c>
      <c r="R695" s="52">
        <v>2.0416666666666663E-2</v>
      </c>
      <c r="S695" s="52">
        <v>2.0416666666666663E-2</v>
      </c>
      <c r="T695" s="52">
        <v>2.0416666666666663E-2</v>
      </c>
      <c r="U695" s="52">
        <v>2.0416666666666663E-2</v>
      </c>
    </row>
    <row r="696" spans="1:21" ht="22" x14ac:dyDescent="0.15">
      <c r="A696" s="39" t="s">
        <v>323</v>
      </c>
      <c r="B696" s="39" t="s">
        <v>324</v>
      </c>
      <c r="C696" s="39" t="s">
        <v>1988</v>
      </c>
      <c r="D696" s="39" t="s">
        <v>403</v>
      </c>
      <c r="E696" s="39" t="s">
        <v>1986</v>
      </c>
      <c r="F696" s="39" t="s">
        <v>333</v>
      </c>
      <c r="G696" s="39"/>
      <c r="H696" s="39" t="s">
        <v>1989</v>
      </c>
      <c r="I696" s="52">
        <f t="shared" si="12"/>
        <v>4.4999999999999991</v>
      </c>
      <c r="J696" s="52"/>
      <c r="K696" s="52"/>
      <c r="L696" s="52"/>
      <c r="M696" s="52">
        <v>0.44999999999999996</v>
      </c>
      <c r="N696" s="52">
        <v>0.44999999999999996</v>
      </c>
      <c r="O696" s="52">
        <v>0.44999999999999996</v>
      </c>
      <c r="P696" s="52">
        <v>0.52499999999999991</v>
      </c>
      <c r="Q696" s="52">
        <v>0.52499999999999991</v>
      </c>
      <c r="R696" s="52">
        <v>0.52499999999999991</v>
      </c>
      <c r="S696" s="52">
        <v>0.52499999999999991</v>
      </c>
      <c r="T696" s="52">
        <v>0.52499999999999991</v>
      </c>
      <c r="U696" s="52">
        <v>0.52499999999999991</v>
      </c>
    </row>
    <row r="697" spans="1:21" ht="44" x14ac:dyDescent="0.15">
      <c r="A697" s="39" t="s">
        <v>323</v>
      </c>
      <c r="B697" s="39" t="s">
        <v>324</v>
      </c>
      <c r="C697" s="39" t="s">
        <v>1990</v>
      </c>
      <c r="D697" s="39" t="s">
        <v>403</v>
      </c>
      <c r="E697" s="39" t="s">
        <v>1986</v>
      </c>
      <c r="F697" s="39" t="s">
        <v>333</v>
      </c>
      <c r="G697" s="39"/>
      <c r="H697" s="39" t="s">
        <v>1991</v>
      </c>
      <c r="I697" s="52">
        <f t="shared" si="12"/>
        <v>1.1930000000000001</v>
      </c>
      <c r="J697" s="52"/>
      <c r="K697" s="52"/>
      <c r="L697" s="52"/>
      <c r="M697" s="52">
        <v>0.11929999999999999</v>
      </c>
      <c r="N697" s="52">
        <v>0.11929999999999999</v>
      </c>
      <c r="O697" s="52">
        <v>0.11929999999999999</v>
      </c>
      <c r="P697" s="52">
        <v>0.13918333333333333</v>
      </c>
      <c r="Q697" s="52">
        <v>0.13918333333333333</v>
      </c>
      <c r="R697" s="52">
        <v>0.13918333333333333</v>
      </c>
      <c r="S697" s="52">
        <v>0.13918333333333333</v>
      </c>
      <c r="T697" s="52">
        <v>0.13918333333333333</v>
      </c>
      <c r="U697" s="52">
        <v>0.13918333333333333</v>
      </c>
    </row>
    <row r="698" spans="1:21" ht="22" x14ac:dyDescent="0.15">
      <c r="A698" s="39" t="s">
        <v>323</v>
      </c>
      <c r="B698" s="39" t="s">
        <v>324</v>
      </c>
      <c r="C698" s="39" t="s">
        <v>1992</v>
      </c>
      <c r="D698" s="39" t="s">
        <v>403</v>
      </c>
      <c r="E698" s="39" t="s">
        <v>1986</v>
      </c>
      <c r="F698" s="39" t="s">
        <v>333</v>
      </c>
      <c r="G698" s="39"/>
      <c r="H698" s="39" t="s">
        <v>1993</v>
      </c>
      <c r="I698" s="52">
        <f t="shared" si="12"/>
        <v>1.55</v>
      </c>
      <c r="J698" s="52"/>
      <c r="K698" s="52"/>
      <c r="L698" s="52"/>
      <c r="M698" s="52">
        <v>0.155</v>
      </c>
      <c r="N698" s="52">
        <v>0.155</v>
      </c>
      <c r="O698" s="52">
        <v>0.155</v>
      </c>
      <c r="P698" s="52">
        <v>0.18083333333333332</v>
      </c>
      <c r="Q698" s="52">
        <v>0.18083333333333332</v>
      </c>
      <c r="R698" s="52">
        <v>0.18083333333333332</v>
      </c>
      <c r="S698" s="52">
        <v>0.18083333333333332</v>
      </c>
      <c r="T698" s="52">
        <v>0.18083333333333332</v>
      </c>
      <c r="U698" s="52">
        <v>0.18083333333333332</v>
      </c>
    </row>
    <row r="699" spans="1:21" ht="22" x14ac:dyDescent="0.15">
      <c r="A699" s="39" t="s">
        <v>323</v>
      </c>
      <c r="B699" s="39" t="s">
        <v>324</v>
      </c>
      <c r="C699" s="39" t="s">
        <v>1994</v>
      </c>
      <c r="D699" s="39" t="s">
        <v>403</v>
      </c>
      <c r="E699" s="39" t="s">
        <v>635</v>
      </c>
      <c r="F699" s="39" t="s">
        <v>333</v>
      </c>
      <c r="G699" s="39"/>
      <c r="H699" s="39" t="s">
        <v>1995</v>
      </c>
      <c r="I699" s="52">
        <f t="shared" si="12"/>
        <v>0.17</v>
      </c>
      <c r="J699" s="52"/>
      <c r="K699" s="52"/>
      <c r="L699" s="52"/>
      <c r="M699" s="52">
        <v>1.7000000000000001E-2</v>
      </c>
      <c r="N699" s="52">
        <v>1.7000000000000001E-2</v>
      </c>
      <c r="O699" s="52">
        <v>1.7000000000000001E-2</v>
      </c>
      <c r="P699" s="52">
        <v>1.9833333333333331E-2</v>
      </c>
      <c r="Q699" s="52">
        <v>1.9833333333333331E-2</v>
      </c>
      <c r="R699" s="52">
        <v>1.9833333333333331E-2</v>
      </c>
      <c r="S699" s="52">
        <v>1.9833333333333331E-2</v>
      </c>
      <c r="T699" s="52">
        <v>1.9833333333333331E-2</v>
      </c>
      <c r="U699" s="52">
        <v>1.9833333333333331E-2</v>
      </c>
    </row>
    <row r="700" spans="1:21" ht="33" x14ac:dyDescent="0.15">
      <c r="A700" s="39" t="s">
        <v>323</v>
      </c>
      <c r="B700" s="39" t="s">
        <v>324</v>
      </c>
      <c r="C700" s="39" t="s">
        <v>1996</v>
      </c>
      <c r="D700" s="39" t="s">
        <v>403</v>
      </c>
      <c r="E700" s="39" t="s">
        <v>635</v>
      </c>
      <c r="F700" s="39" t="s">
        <v>333</v>
      </c>
      <c r="G700" s="39"/>
      <c r="H700" s="39" t="s">
        <v>1997</v>
      </c>
      <c r="I700" s="52">
        <f t="shared" si="12"/>
        <v>0.6399999999999999</v>
      </c>
      <c r="J700" s="52"/>
      <c r="K700" s="52"/>
      <c r="L700" s="52"/>
      <c r="M700" s="52">
        <v>6.4000000000000001E-2</v>
      </c>
      <c r="N700" s="52">
        <v>6.4000000000000001E-2</v>
      </c>
      <c r="O700" s="52">
        <v>6.4000000000000001E-2</v>
      </c>
      <c r="P700" s="52">
        <v>7.4666666666666659E-2</v>
      </c>
      <c r="Q700" s="52">
        <v>7.4666666666666659E-2</v>
      </c>
      <c r="R700" s="52">
        <v>7.4666666666666659E-2</v>
      </c>
      <c r="S700" s="52">
        <v>7.4666666666666659E-2</v>
      </c>
      <c r="T700" s="52">
        <v>7.4666666666666659E-2</v>
      </c>
      <c r="U700" s="52">
        <v>7.4666666666666659E-2</v>
      </c>
    </row>
    <row r="701" spans="1:21" ht="11" x14ac:dyDescent="0.15">
      <c r="A701" s="39" t="s">
        <v>323</v>
      </c>
      <c r="B701" s="39" t="s">
        <v>324</v>
      </c>
      <c r="C701" s="39" t="s">
        <v>1998</v>
      </c>
      <c r="D701" s="39" t="s">
        <v>403</v>
      </c>
      <c r="E701" s="39" t="s">
        <v>1999</v>
      </c>
      <c r="F701" s="39" t="s">
        <v>333</v>
      </c>
      <c r="G701" s="39"/>
      <c r="H701" s="39" t="s">
        <v>2000</v>
      </c>
      <c r="I701" s="52">
        <f t="shared" si="12"/>
        <v>6.2</v>
      </c>
      <c r="J701" s="52"/>
      <c r="K701" s="52"/>
      <c r="L701" s="52"/>
      <c r="M701" s="52">
        <v>0.62</v>
      </c>
      <c r="N701" s="52">
        <v>0.62</v>
      </c>
      <c r="O701" s="52">
        <v>0.62</v>
      </c>
      <c r="P701" s="52">
        <v>0.72333333333333327</v>
      </c>
      <c r="Q701" s="52">
        <v>0.72333333333333327</v>
      </c>
      <c r="R701" s="52">
        <v>0.72333333333333327</v>
      </c>
      <c r="S701" s="52">
        <v>0.72333333333333327</v>
      </c>
      <c r="T701" s="52">
        <v>0.72333333333333327</v>
      </c>
      <c r="U701" s="52">
        <v>0.72333333333333327</v>
      </c>
    </row>
    <row r="702" spans="1:21" ht="11" x14ac:dyDescent="0.15">
      <c r="A702" s="39" t="s">
        <v>323</v>
      </c>
      <c r="B702" s="39" t="s">
        <v>324</v>
      </c>
      <c r="C702" s="39" t="s">
        <v>2001</v>
      </c>
      <c r="D702" s="39" t="s">
        <v>403</v>
      </c>
      <c r="E702" s="39" t="s">
        <v>1999</v>
      </c>
      <c r="F702" s="39" t="s">
        <v>333</v>
      </c>
      <c r="G702" s="39"/>
      <c r="H702" s="39" t="s">
        <v>2002</v>
      </c>
      <c r="I702" s="52">
        <f t="shared" si="12"/>
        <v>1.5000000000000002</v>
      </c>
      <c r="J702" s="52"/>
      <c r="K702" s="52"/>
      <c r="L702" s="52"/>
      <c r="M702" s="52">
        <v>0.15</v>
      </c>
      <c r="N702" s="52">
        <v>0.15</v>
      </c>
      <c r="O702" s="52">
        <v>0.15</v>
      </c>
      <c r="P702" s="52">
        <v>0.17499999999999999</v>
      </c>
      <c r="Q702" s="52">
        <v>0.17499999999999999</v>
      </c>
      <c r="R702" s="52">
        <v>0.17499999999999999</v>
      </c>
      <c r="S702" s="52">
        <v>0.17499999999999999</v>
      </c>
      <c r="T702" s="52">
        <v>0.17499999999999999</v>
      </c>
      <c r="U702" s="52">
        <v>0.17499999999999999</v>
      </c>
    </row>
    <row r="703" spans="1:21" ht="11" x14ac:dyDescent="0.15">
      <c r="A703" s="39" t="s">
        <v>323</v>
      </c>
      <c r="B703" s="39" t="s">
        <v>324</v>
      </c>
      <c r="C703" s="39" t="s">
        <v>2003</v>
      </c>
      <c r="D703" s="39" t="s">
        <v>403</v>
      </c>
      <c r="E703" s="39" t="s">
        <v>1999</v>
      </c>
      <c r="F703" s="39" t="s">
        <v>333</v>
      </c>
      <c r="G703" s="39"/>
      <c r="H703" s="39" t="s">
        <v>2004</v>
      </c>
      <c r="I703" s="52">
        <f t="shared" si="12"/>
        <v>2.5999999999999996</v>
      </c>
      <c r="J703" s="52"/>
      <c r="K703" s="52"/>
      <c r="L703" s="52"/>
      <c r="M703" s="52">
        <v>0.26</v>
      </c>
      <c r="N703" s="52">
        <v>0.26</v>
      </c>
      <c r="O703" s="52">
        <v>0.26</v>
      </c>
      <c r="P703" s="52">
        <v>0.30333333333333329</v>
      </c>
      <c r="Q703" s="52">
        <v>0.30333333333333329</v>
      </c>
      <c r="R703" s="52">
        <v>0.30333333333333329</v>
      </c>
      <c r="S703" s="52">
        <v>0.30333333333333329</v>
      </c>
      <c r="T703" s="52">
        <v>0.30333333333333329</v>
      </c>
      <c r="U703" s="52">
        <v>0.30333333333333329</v>
      </c>
    </row>
    <row r="704" spans="1:21" ht="11" x14ac:dyDescent="0.15">
      <c r="A704" s="39" t="s">
        <v>323</v>
      </c>
      <c r="B704" s="39" t="s">
        <v>324</v>
      </c>
      <c r="C704" s="39" t="s">
        <v>2005</v>
      </c>
      <c r="D704" s="39" t="s">
        <v>403</v>
      </c>
      <c r="E704" s="39" t="s">
        <v>1999</v>
      </c>
      <c r="F704" s="39" t="s">
        <v>333</v>
      </c>
      <c r="G704" s="39"/>
      <c r="H704" s="39" t="s">
        <v>2006</v>
      </c>
      <c r="I704" s="52">
        <f t="shared" si="12"/>
        <v>0.70999999999999985</v>
      </c>
      <c r="J704" s="52"/>
      <c r="K704" s="52"/>
      <c r="L704" s="52"/>
      <c r="M704" s="52">
        <v>7.0999999999999994E-2</v>
      </c>
      <c r="N704" s="52">
        <v>7.0999999999999994E-2</v>
      </c>
      <c r="O704" s="52">
        <v>7.0999999999999994E-2</v>
      </c>
      <c r="P704" s="52">
        <v>8.2833333333333314E-2</v>
      </c>
      <c r="Q704" s="52">
        <v>8.2833333333333314E-2</v>
      </c>
      <c r="R704" s="52">
        <v>8.2833333333333314E-2</v>
      </c>
      <c r="S704" s="52">
        <v>8.2833333333333314E-2</v>
      </c>
      <c r="T704" s="52">
        <v>8.2833333333333314E-2</v>
      </c>
      <c r="U704" s="52">
        <v>8.2833333333333314E-2</v>
      </c>
    </row>
    <row r="705" spans="1:21" ht="33" x14ac:dyDescent="0.15">
      <c r="A705" s="39" t="s">
        <v>323</v>
      </c>
      <c r="B705" s="39" t="s">
        <v>324</v>
      </c>
      <c r="C705" s="39" t="s">
        <v>2007</v>
      </c>
      <c r="D705" s="39" t="s">
        <v>403</v>
      </c>
      <c r="E705" s="39" t="s">
        <v>1999</v>
      </c>
      <c r="F705" s="39" t="s">
        <v>333</v>
      </c>
      <c r="G705" s="39"/>
      <c r="H705" s="39" t="s">
        <v>2008</v>
      </c>
      <c r="I705" s="52">
        <f t="shared" si="12"/>
        <v>2.3999999999999995</v>
      </c>
      <c r="J705" s="52"/>
      <c r="K705" s="52"/>
      <c r="L705" s="52"/>
      <c r="M705" s="52">
        <v>0.23999999999999996</v>
      </c>
      <c r="N705" s="52">
        <v>0.23999999999999996</v>
      </c>
      <c r="O705" s="52">
        <v>0.23999999999999996</v>
      </c>
      <c r="P705" s="52">
        <v>0.27999999999999997</v>
      </c>
      <c r="Q705" s="52">
        <v>0.27999999999999997</v>
      </c>
      <c r="R705" s="52">
        <v>0.27999999999999997</v>
      </c>
      <c r="S705" s="52">
        <v>0.27999999999999997</v>
      </c>
      <c r="T705" s="52">
        <v>0.27999999999999997</v>
      </c>
      <c r="U705" s="52">
        <v>0.27999999999999997</v>
      </c>
    </row>
    <row r="706" spans="1:21" ht="33" x14ac:dyDescent="0.15">
      <c r="A706" s="39" t="s">
        <v>323</v>
      </c>
      <c r="B706" s="39" t="s">
        <v>324</v>
      </c>
      <c r="C706" s="39" t="s">
        <v>2009</v>
      </c>
      <c r="D706" s="39" t="s">
        <v>403</v>
      </c>
      <c r="E706" s="39" t="s">
        <v>1999</v>
      </c>
      <c r="F706" s="39" t="s">
        <v>333</v>
      </c>
      <c r="G706" s="39"/>
      <c r="H706" s="39" t="s">
        <v>2010</v>
      </c>
      <c r="I706" s="52">
        <f t="shared" si="12"/>
        <v>0.35</v>
      </c>
      <c r="J706" s="52"/>
      <c r="K706" s="52"/>
      <c r="L706" s="52"/>
      <c r="M706" s="52">
        <v>3.4999999999999996E-2</v>
      </c>
      <c r="N706" s="52">
        <v>3.4999999999999996E-2</v>
      </c>
      <c r="O706" s="52">
        <v>3.4999999999999996E-2</v>
      </c>
      <c r="P706" s="52">
        <v>4.0833333333333326E-2</v>
      </c>
      <c r="Q706" s="52">
        <v>4.0833333333333326E-2</v>
      </c>
      <c r="R706" s="52">
        <v>4.0833333333333326E-2</v>
      </c>
      <c r="S706" s="52">
        <v>4.0833333333333326E-2</v>
      </c>
      <c r="T706" s="52">
        <v>4.0833333333333326E-2</v>
      </c>
      <c r="U706" s="52">
        <v>4.0833333333333326E-2</v>
      </c>
    </row>
    <row r="707" spans="1:21" ht="11" x14ac:dyDescent="0.15">
      <c r="A707" s="39" t="s">
        <v>323</v>
      </c>
      <c r="B707" s="39" t="s">
        <v>324</v>
      </c>
      <c r="C707" s="39" t="s">
        <v>2011</v>
      </c>
      <c r="D707" s="39" t="s">
        <v>403</v>
      </c>
      <c r="E707" s="39" t="s">
        <v>1999</v>
      </c>
      <c r="F707" s="39" t="s">
        <v>333</v>
      </c>
      <c r="G707" s="39"/>
      <c r="H707" s="39" t="s">
        <v>2012</v>
      </c>
      <c r="I707" s="52">
        <f t="shared" si="12"/>
        <v>2.4999999999999991</v>
      </c>
      <c r="J707" s="52"/>
      <c r="K707" s="52"/>
      <c r="L707" s="52"/>
      <c r="M707" s="52">
        <v>0.24999999999999997</v>
      </c>
      <c r="N707" s="52">
        <v>0.24999999999999997</v>
      </c>
      <c r="O707" s="52">
        <v>0.24999999999999997</v>
      </c>
      <c r="P707" s="52">
        <v>0.29166666666666663</v>
      </c>
      <c r="Q707" s="52">
        <v>0.29166666666666663</v>
      </c>
      <c r="R707" s="52">
        <v>0.29166666666666663</v>
      </c>
      <c r="S707" s="52">
        <v>0.29166666666666663</v>
      </c>
      <c r="T707" s="52">
        <v>0.29166666666666663</v>
      </c>
      <c r="U707" s="52">
        <v>0.29166666666666663</v>
      </c>
    </row>
    <row r="708" spans="1:21" ht="33" x14ac:dyDescent="0.15">
      <c r="A708" s="39" t="s">
        <v>323</v>
      </c>
      <c r="B708" s="39" t="s">
        <v>324</v>
      </c>
      <c r="C708" s="39" t="s">
        <v>2013</v>
      </c>
      <c r="D708" s="39" t="s">
        <v>403</v>
      </c>
      <c r="E708" s="39" t="s">
        <v>1999</v>
      </c>
      <c r="F708" s="39" t="s">
        <v>333</v>
      </c>
      <c r="G708" s="39"/>
      <c r="H708" s="39" t="s">
        <v>2014</v>
      </c>
      <c r="I708" s="52">
        <f t="shared" si="12"/>
        <v>1.7999999999999998</v>
      </c>
      <c r="J708" s="52"/>
      <c r="K708" s="52"/>
      <c r="L708" s="52"/>
      <c r="M708" s="52">
        <v>0.18</v>
      </c>
      <c r="N708" s="52">
        <v>0.18</v>
      </c>
      <c r="O708" s="52">
        <v>0.18</v>
      </c>
      <c r="P708" s="52">
        <v>0.21</v>
      </c>
      <c r="Q708" s="52">
        <v>0.21</v>
      </c>
      <c r="R708" s="52">
        <v>0.21</v>
      </c>
      <c r="S708" s="52">
        <v>0.21</v>
      </c>
      <c r="T708" s="52">
        <v>0.21</v>
      </c>
      <c r="U708" s="52">
        <v>0.21</v>
      </c>
    </row>
    <row r="709" spans="1:21" ht="33" x14ac:dyDescent="0.15">
      <c r="A709" s="39" t="s">
        <v>323</v>
      </c>
      <c r="B709" s="39" t="s">
        <v>324</v>
      </c>
      <c r="C709" s="39" t="s">
        <v>2015</v>
      </c>
      <c r="D709" s="39" t="s">
        <v>403</v>
      </c>
      <c r="E709" s="39" t="s">
        <v>1999</v>
      </c>
      <c r="F709" s="39" t="s">
        <v>333</v>
      </c>
      <c r="G709" s="39"/>
      <c r="H709" s="39" t="s">
        <v>2016</v>
      </c>
      <c r="I709" s="52">
        <f t="shared" ref="I709:I772" si="13">SUM(J709:U709)</f>
        <v>2.3999999999999995</v>
      </c>
      <c r="J709" s="52"/>
      <c r="K709" s="52"/>
      <c r="L709" s="52"/>
      <c r="M709" s="52">
        <v>0.23999999999999996</v>
      </c>
      <c r="N709" s="52">
        <v>0.23999999999999996</v>
      </c>
      <c r="O709" s="52">
        <v>0.23999999999999996</v>
      </c>
      <c r="P709" s="52">
        <v>0.27999999999999997</v>
      </c>
      <c r="Q709" s="52">
        <v>0.27999999999999997</v>
      </c>
      <c r="R709" s="52">
        <v>0.27999999999999997</v>
      </c>
      <c r="S709" s="52">
        <v>0.27999999999999997</v>
      </c>
      <c r="T709" s="52">
        <v>0.27999999999999997</v>
      </c>
      <c r="U709" s="52">
        <v>0.27999999999999997</v>
      </c>
    </row>
    <row r="710" spans="1:21" ht="22" x14ac:dyDescent="0.15">
      <c r="A710" s="39" t="s">
        <v>323</v>
      </c>
      <c r="B710" s="39" t="s">
        <v>324</v>
      </c>
      <c r="C710" s="39" t="s">
        <v>2017</v>
      </c>
      <c r="D710" s="39" t="s">
        <v>403</v>
      </c>
      <c r="E710" s="39" t="s">
        <v>1999</v>
      </c>
      <c r="F710" s="39" t="s">
        <v>333</v>
      </c>
      <c r="G710" s="39"/>
      <c r="H710" s="39" t="s">
        <v>2018</v>
      </c>
      <c r="I710" s="52">
        <f t="shared" si="13"/>
        <v>2</v>
      </c>
      <c r="J710" s="52"/>
      <c r="K710" s="52"/>
      <c r="L710" s="52"/>
      <c r="M710" s="52">
        <v>0.19999999999999998</v>
      </c>
      <c r="N710" s="52">
        <v>0.19999999999999998</v>
      </c>
      <c r="O710" s="52">
        <v>0.19999999999999998</v>
      </c>
      <c r="P710" s="52">
        <v>0.23333333333333331</v>
      </c>
      <c r="Q710" s="52">
        <v>0.23333333333333331</v>
      </c>
      <c r="R710" s="52">
        <v>0.23333333333333331</v>
      </c>
      <c r="S710" s="52">
        <v>0.23333333333333331</v>
      </c>
      <c r="T710" s="52">
        <v>0.23333333333333331</v>
      </c>
      <c r="U710" s="52">
        <v>0.23333333333333331</v>
      </c>
    </row>
    <row r="711" spans="1:21" ht="22" x14ac:dyDescent="0.15">
      <c r="A711" s="39" t="s">
        <v>323</v>
      </c>
      <c r="B711" s="39" t="s">
        <v>324</v>
      </c>
      <c r="C711" s="39" t="s">
        <v>2019</v>
      </c>
      <c r="D711" s="39" t="s">
        <v>403</v>
      </c>
      <c r="E711" s="39" t="s">
        <v>654</v>
      </c>
      <c r="F711" s="39" t="s">
        <v>333</v>
      </c>
      <c r="G711" s="39"/>
      <c r="H711" s="39" t="s">
        <v>2020</v>
      </c>
      <c r="I711" s="52">
        <f t="shared" si="13"/>
        <v>0.53299999999999992</v>
      </c>
      <c r="J711" s="52"/>
      <c r="K711" s="52"/>
      <c r="L711" s="52"/>
      <c r="M711" s="52">
        <v>5.33E-2</v>
      </c>
      <c r="N711" s="52">
        <v>5.33E-2</v>
      </c>
      <c r="O711" s="52">
        <v>5.33E-2</v>
      </c>
      <c r="P711" s="52">
        <v>6.2183333333333334E-2</v>
      </c>
      <c r="Q711" s="52">
        <v>6.2183333333333334E-2</v>
      </c>
      <c r="R711" s="52">
        <v>6.2183333333333334E-2</v>
      </c>
      <c r="S711" s="52">
        <v>6.2183333333333334E-2</v>
      </c>
      <c r="T711" s="52">
        <v>6.2183333333333334E-2</v>
      </c>
      <c r="U711" s="52">
        <v>6.2183333333333334E-2</v>
      </c>
    </row>
    <row r="712" spans="1:21" ht="33" x14ac:dyDescent="0.15">
      <c r="A712" s="39" t="s">
        <v>323</v>
      </c>
      <c r="B712" s="39" t="s">
        <v>324</v>
      </c>
      <c r="C712" s="39" t="s">
        <v>2021</v>
      </c>
      <c r="D712" s="39" t="s">
        <v>403</v>
      </c>
      <c r="E712" s="39" t="s">
        <v>654</v>
      </c>
      <c r="F712" s="39" t="s">
        <v>333</v>
      </c>
      <c r="G712" s="39"/>
      <c r="H712" s="39" t="s">
        <v>2022</v>
      </c>
      <c r="I712" s="52">
        <f t="shared" si="13"/>
        <v>0.53299999999999992</v>
      </c>
      <c r="J712" s="52"/>
      <c r="K712" s="52"/>
      <c r="L712" s="52"/>
      <c r="M712" s="52">
        <v>5.33E-2</v>
      </c>
      <c r="N712" s="52">
        <v>5.33E-2</v>
      </c>
      <c r="O712" s="52">
        <v>5.33E-2</v>
      </c>
      <c r="P712" s="52">
        <v>6.2183333333333334E-2</v>
      </c>
      <c r="Q712" s="52">
        <v>6.2183333333333334E-2</v>
      </c>
      <c r="R712" s="52">
        <v>6.2183333333333334E-2</v>
      </c>
      <c r="S712" s="52">
        <v>6.2183333333333334E-2</v>
      </c>
      <c r="T712" s="52">
        <v>6.2183333333333334E-2</v>
      </c>
      <c r="U712" s="52">
        <v>6.2183333333333334E-2</v>
      </c>
    </row>
    <row r="713" spans="1:21" ht="33" x14ac:dyDescent="0.15">
      <c r="A713" s="39" t="s">
        <v>323</v>
      </c>
      <c r="B713" s="39" t="s">
        <v>324</v>
      </c>
      <c r="C713" s="39" t="s">
        <v>2023</v>
      </c>
      <c r="D713" s="39" t="s">
        <v>326</v>
      </c>
      <c r="E713" s="39" t="s">
        <v>2024</v>
      </c>
      <c r="F713" s="39" t="s">
        <v>306</v>
      </c>
      <c r="G713" s="39"/>
      <c r="H713" s="39" t="s">
        <v>2025</v>
      </c>
      <c r="I713" s="52">
        <f t="shared" si="13"/>
        <v>3.1</v>
      </c>
      <c r="J713" s="52"/>
      <c r="K713" s="52"/>
      <c r="L713" s="52"/>
      <c r="M713" s="52">
        <v>0.31</v>
      </c>
      <c r="N713" s="52">
        <v>0.31</v>
      </c>
      <c r="O713" s="52">
        <v>0.31</v>
      </c>
      <c r="P713" s="52">
        <v>0.36166666666666664</v>
      </c>
      <c r="Q713" s="52">
        <v>0.36166666666666664</v>
      </c>
      <c r="R713" s="52">
        <v>0.36166666666666664</v>
      </c>
      <c r="S713" s="52">
        <v>0.36166666666666664</v>
      </c>
      <c r="T713" s="52">
        <v>0.36166666666666664</v>
      </c>
      <c r="U713" s="52">
        <v>0.36166666666666664</v>
      </c>
    </row>
    <row r="714" spans="1:21" ht="11" x14ac:dyDescent="0.15">
      <c r="A714" s="39" t="s">
        <v>323</v>
      </c>
      <c r="B714" s="39" t="s">
        <v>324</v>
      </c>
      <c r="C714" s="39" t="s">
        <v>2026</v>
      </c>
      <c r="D714" s="39" t="s">
        <v>326</v>
      </c>
      <c r="E714" s="39" t="s">
        <v>2024</v>
      </c>
      <c r="F714" s="39" t="s">
        <v>306</v>
      </c>
      <c r="G714" s="39"/>
      <c r="H714" s="39" t="s">
        <v>2027</v>
      </c>
      <c r="I714" s="52">
        <f t="shared" si="13"/>
        <v>9.8000000000000004E-2</v>
      </c>
      <c r="J714" s="52"/>
      <c r="K714" s="52"/>
      <c r="L714" s="52"/>
      <c r="M714" s="52">
        <v>9.7999999999999997E-3</v>
      </c>
      <c r="N714" s="52">
        <v>9.7999999999999997E-3</v>
      </c>
      <c r="O714" s="52">
        <v>9.7999999999999997E-3</v>
      </c>
      <c r="P714" s="52">
        <v>1.1433333333333332E-2</v>
      </c>
      <c r="Q714" s="52">
        <v>1.1433333333333332E-2</v>
      </c>
      <c r="R714" s="52">
        <v>1.1433333333333332E-2</v>
      </c>
      <c r="S714" s="52">
        <v>1.1433333333333332E-2</v>
      </c>
      <c r="T714" s="52">
        <v>1.1433333333333332E-2</v>
      </c>
      <c r="U714" s="52">
        <v>1.1433333333333332E-2</v>
      </c>
    </row>
    <row r="715" spans="1:21" ht="22" x14ac:dyDescent="0.15">
      <c r="A715" s="39" t="s">
        <v>323</v>
      </c>
      <c r="B715" s="39" t="s">
        <v>324</v>
      </c>
      <c r="C715" s="39" t="s">
        <v>2028</v>
      </c>
      <c r="D715" s="39" t="s">
        <v>326</v>
      </c>
      <c r="E715" s="39" t="s">
        <v>2024</v>
      </c>
      <c r="F715" s="39" t="s">
        <v>306</v>
      </c>
      <c r="G715" s="39"/>
      <c r="H715" s="39" t="s">
        <v>2029</v>
      </c>
      <c r="I715" s="52">
        <f t="shared" si="13"/>
        <v>0.50800000000000001</v>
      </c>
      <c r="J715" s="52"/>
      <c r="K715" s="52"/>
      <c r="L715" s="52"/>
      <c r="M715" s="52">
        <v>5.0799999999999998E-2</v>
      </c>
      <c r="N715" s="52">
        <v>5.0799999999999998E-2</v>
      </c>
      <c r="O715" s="52">
        <v>5.0799999999999998E-2</v>
      </c>
      <c r="P715" s="52">
        <v>5.9266666666666662E-2</v>
      </c>
      <c r="Q715" s="52">
        <v>5.9266666666666662E-2</v>
      </c>
      <c r="R715" s="52">
        <v>5.9266666666666662E-2</v>
      </c>
      <c r="S715" s="52">
        <v>5.9266666666666662E-2</v>
      </c>
      <c r="T715" s="52">
        <v>5.9266666666666662E-2</v>
      </c>
      <c r="U715" s="52">
        <v>5.9266666666666662E-2</v>
      </c>
    </row>
    <row r="716" spans="1:21" ht="22" x14ac:dyDescent="0.15">
      <c r="A716" s="39" t="s">
        <v>323</v>
      </c>
      <c r="B716" s="39" t="s">
        <v>324</v>
      </c>
      <c r="C716" s="39" t="s">
        <v>2030</v>
      </c>
      <c r="D716" s="39" t="s">
        <v>326</v>
      </c>
      <c r="E716" s="39" t="s">
        <v>2024</v>
      </c>
      <c r="F716" s="39" t="s">
        <v>306</v>
      </c>
      <c r="G716" s="39"/>
      <c r="H716" s="39" t="s">
        <v>2031</v>
      </c>
      <c r="I716" s="52">
        <f t="shared" si="13"/>
        <v>0.53200000000000003</v>
      </c>
      <c r="J716" s="52"/>
      <c r="K716" s="52"/>
      <c r="L716" s="52"/>
      <c r="M716" s="52">
        <v>5.3199999999999997E-2</v>
      </c>
      <c r="N716" s="52">
        <v>5.3199999999999997E-2</v>
      </c>
      <c r="O716" s="52">
        <v>5.3199999999999997E-2</v>
      </c>
      <c r="P716" s="52">
        <v>6.2066666666666666E-2</v>
      </c>
      <c r="Q716" s="52">
        <v>6.2066666666666666E-2</v>
      </c>
      <c r="R716" s="52">
        <v>6.2066666666666666E-2</v>
      </c>
      <c r="S716" s="52">
        <v>6.2066666666666666E-2</v>
      </c>
      <c r="T716" s="52">
        <v>6.2066666666666666E-2</v>
      </c>
      <c r="U716" s="52">
        <v>6.2066666666666666E-2</v>
      </c>
    </row>
    <row r="717" spans="1:21" ht="22" x14ac:dyDescent="0.15">
      <c r="A717" s="39" t="s">
        <v>323</v>
      </c>
      <c r="B717" s="39" t="s">
        <v>324</v>
      </c>
      <c r="C717" s="39" t="s">
        <v>2032</v>
      </c>
      <c r="D717" s="39" t="s">
        <v>326</v>
      </c>
      <c r="E717" s="39" t="s">
        <v>2024</v>
      </c>
      <c r="F717" s="39" t="s">
        <v>306</v>
      </c>
      <c r="G717" s="39"/>
      <c r="H717" s="39" t="s">
        <v>2033</v>
      </c>
      <c r="I717" s="52">
        <f t="shared" si="13"/>
        <v>1.2999999999999998</v>
      </c>
      <c r="J717" s="52"/>
      <c r="K717" s="52"/>
      <c r="L717" s="52"/>
      <c r="M717" s="52">
        <v>0.13</v>
      </c>
      <c r="N717" s="52">
        <v>0.13</v>
      </c>
      <c r="O717" s="52">
        <v>0.13</v>
      </c>
      <c r="P717" s="52">
        <v>0.15166666666666664</v>
      </c>
      <c r="Q717" s="52">
        <v>0.15166666666666664</v>
      </c>
      <c r="R717" s="52">
        <v>0.15166666666666664</v>
      </c>
      <c r="S717" s="52">
        <v>0.15166666666666664</v>
      </c>
      <c r="T717" s="52">
        <v>0.15166666666666664</v>
      </c>
      <c r="U717" s="52">
        <v>0.15166666666666664</v>
      </c>
    </row>
    <row r="718" spans="1:21" ht="11" x14ac:dyDescent="0.15">
      <c r="A718" s="39" t="s">
        <v>323</v>
      </c>
      <c r="B718" s="39" t="s">
        <v>324</v>
      </c>
      <c r="C718" s="39" t="s">
        <v>2034</v>
      </c>
      <c r="D718" s="39" t="s">
        <v>326</v>
      </c>
      <c r="E718" s="39" t="s">
        <v>2024</v>
      </c>
      <c r="F718" s="39" t="s">
        <v>306</v>
      </c>
      <c r="G718" s="39"/>
      <c r="H718" s="39" t="s">
        <v>2035</v>
      </c>
      <c r="I718" s="52">
        <f t="shared" si="13"/>
        <v>0.58099999999999985</v>
      </c>
      <c r="J718" s="52"/>
      <c r="K718" s="52"/>
      <c r="L718" s="52"/>
      <c r="M718" s="52">
        <v>5.8099999999999992E-2</v>
      </c>
      <c r="N718" s="52">
        <v>5.8099999999999992E-2</v>
      </c>
      <c r="O718" s="52">
        <v>5.8099999999999992E-2</v>
      </c>
      <c r="P718" s="52">
        <v>6.778333333333332E-2</v>
      </c>
      <c r="Q718" s="52">
        <v>6.778333333333332E-2</v>
      </c>
      <c r="R718" s="52">
        <v>6.778333333333332E-2</v>
      </c>
      <c r="S718" s="52">
        <v>6.778333333333332E-2</v>
      </c>
      <c r="T718" s="52">
        <v>6.778333333333332E-2</v>
      </c>
      <c r="U718" s="52">
        <v>6.778333333333332E-2</v>
      </c>
    </row>
    <row r="719" spans="1:21" ht="11" x14ac:dyDescent="0.15">
      <c r="A719" s="39" t="s">
        <v>323</v>
      </c>
      <c r="B719" s="39" t="s">
        <v>324</v>
      </c>
      <c r="C719" s="39" t="s">
        <v>2036</v>
      </c>
      <c r="D719" s="39" t="s">
        <v>326</v>
      </c>
      <c r="E719" s="39" t="s">
        <v>2037</v>
      </c>
      <c r="F719" s="39" t="s">
        <v>306</v>
      </c>
      <c r="G719" s="39"/>
      <c r="H719" s="39" t="s">
        <v>2038</v>
      </c>
      <c r="I719" s="52">
        <f t="shared" si="13"/>
        <v>0.80800000000000005</v>
      </c>
      <c r="J719" s="52"/>
      <c r="K719" s="52"/>
      <c r="L719" s="52"/>
      <c r="M719" s="52">
        <v>8.0799999999999997E-2</v>
      </c>
      <c r="N719" s="52">
        <v>8.0799999999999997E-2</v>
      </c>
      <c r="O719" s="52">
        <v>8.0799999999999997E-2</v>
      </c>
      <c r="P719" s="52">
        <v>9.4266666666666665E-2</v>
      </c>
      <c r="Q719" s="52">
        <v>9.4266666666666665E-2</v>
      </c>
      <c r="R719" s="52">
        <v>9.4266666666666665E-2</v>
      </c>
      <c r="S719" s="52">
        <v>9.4266666666666665E-2</v>
      </c>
      <c r="T719" s="52">
        <v>9.4266666666666665E-2</v>
      </c>
      <c r="U719" s="52">
        <v>9.4266666666666665E-2</v>
      </c>
    </row>
    <row r="720" spans="1:21" ht="11" x14ac:dyDescent="0.15">
      <c r="A720" s="39" t="s">
        <v>323</v>
      </c>
      <c r="B720" s="39" t="s">
        <v>324</v>
      </c>
      <c r="C720" s="39" t="s">
        <v>2039</v>
      </c>
      <c r="D720" s="39" t="s">
        <v>326</v>
      </c>
      <c r="E720" s="39" t="s">
        <v>2037</v>
      </c>
      <c r="F720" s="39" t="s">
        <v>306</v>
      </c>
      <c r="G720" s="39"/>
      <c r="H720" s="39" t="s">
        <v>2040</v>
      </c>
      <c r="I720" s="52">
        <f t="shared" si="13"/>
        <v>0.46299999999999997</v>
      </c>
      <c r="J720" s="52"/>
      <c r="K720" s="52"/>
      <c r="L720" s="52"/>
      <c r="M720" s="52">
        <v>4.6300000000000001E-2</v>
      </c>
      <c r="N720" s="52">
        <v>4.6300000000000001E-2</v>
      </c>
      <c r="O720" s="52">
        <v>4.6300000000000001E-2</v>
      </c>
      <c r="P720" s="52">
        <v>5.4016666666666664E-2</v>
      </c>
      <c r="Q720" s="52">
        <v>5.4016666666666664E-2</v>
      </c>
      <c r="R720" s="52">
        <v>5.4016666666666664E-2</v>
      </c>
      <c r="S720" s="52">
        <v>5.4016666666666664E-2</v>
      </c>
      <c r="T720" s="52">
        <v>5.4016666666666664E-2</v>
      </c>
      <c r="U720" s="52">
        <v>5.4016666666666664E-2</v>
      </c>
    </row>
    <row r="721" spans="1:21" ht="44" x14ac:dyDescent="0.15">
      <c r="A721" s="39" t="s">
        <v>323</v>
      </c>
      <c r="B721" s="39" t="s">
        <v>324</v>
      </c>
      <c r="C721" s="39" t="s">
        <v>2041</v>
      </c>
      <c r="D721" s="39" t="s">
        <v>326</v>
      </c>
      <c r="E721" s="39" t="s">
        <v>2037</v>
      </c>
      <c r="F721" s="39" t="s">
        <v>306</v>
      </c>
      <c r="G721" s="39"/>
      <c r="H721" s="39" t="s">
        <v>2042</v>
      </c>
      <c r="I721" s="52">
        <f t="shared" si="13"/>
        <v>0.48999999999999988</v>
      </c>
      <c r="J721" s="52"/>
      <c r="K721" s="52"/>
      <c r="L721" s="52"/>
      <c r="M721" s="52">
        <v>4.8999999999999995E-2</v>
      </c>
      <c r="N721" s="52">
        <v>4.8999999999999995E-2</v>
      </c>
      <c r="O721" s="52">
        <v>4.8999999999999995E-2</v>
      </c>
      <c r="P721" s="52">
        <v>5.7166666666666657E-2</v>
      </c>
      <c r="Q721" s="52">
        <v>5.7166666666666657E-2</v>
      </c>
      <c r="R721" s="52">
        <v>5.7166666666666657E-2</v>
      </c>
      <c r="S721" s="52">
        <v>5.7166666666666657E-2</v>
      </c>
      <c r="T721" s="52">
        <v>5.7166666666666657E-2</v>
      </c>
      <c r="U721" s="52">
        <v>5.7166666666666657E-2</v>
      </c>
    </row>
    <row r="722" spans="1:21" ht="33" x14ac:dyDescent="0.15">
      <c r="A722" s="39" t="s">
        <v>323</v>
      </c>
      <c r="B722" s="39" t="s">
        <v>324</v>
      </c>
      <c r="C722" s="39" t="s">
        <v>2043</v>
      </c>
      <c r="D722" s="39" t="s">
        <v>326</v>
      </c>
      <c r="E722" s="39" t="s">
        <v>2037</v>
      </c>
      <c r="F722" s="39" t="s">
        <v>306</v>
      </c>
      <c r="G722" s="39"/>
      <c r="H722" s="39" t="s">
        <v>2044</v>
      </c>
      <c r="I722" s="52">
        <f t="shared" si="13"/>
        <v>0.6529999999999998</v>
      </c>
      <c r="J722" s="52"/>
      <c r="K722" s="52"/>
      <c r="L722" s="52"/>
      <c r="M722" s="52">
        <v>6.5299999999999997E-2</v>
      </c>
      <c r="N722" s="52">
        <v>6.5299999999999997E-2</v>
      </c>
      <c r="O722" s="52">
        <v>6.5299999999999997E-2</v>
      </c>
      <c r="P722" s="52">
        <v>7.6183333333333325E-2</v>
      </c>
      <c r="Q722" s="52">
        <v>7.6183333333333325E-2</v>
      </c>
      <c r="R722" s="52">
        <v>7.6183333333333325E-2</v>
      </c>
      <c r="S722" s="52">
        <v>7.6183333333333325E-2</v>
      </c>
      <c r="T722" s="52">
        <v>7.6183333333333325E-2</v>
      </c>
      <c r="U722" s="52">
        <v>7.6183333333333325E-2</v>
      </c>
    </row>
    <row r="723" spans="1:21" ht="11" x14ac:dyDescent="0.15">
      <c r="A723" s="39" t="s">
        <v>323</v>
      </c>
      <c r="B723" s="39" t="s">
        <v>324</v>
      </c>
      <c r="C723" s="39" t="s">
        <v>2045</v>
      </c>
      <c r="D723" s="39" t="s">
        <v>326</v>
      </c>
      <c r="E723" s="39" t="s">
        <v>2046</v>
      </c>
      <c r="F723" s="39" t="s">
        <v>306</v>
      </c>
      <c r="G723" s="39"/>
      <c r="H723" s="39" t="s">
        <v>2047</v>
      </c>
      <c r="I723" s="52">
        <f t="shared" si="13"/>
        <v>0.436</v>
      </c>
      <c r="J723" s="52"/>
      <c r="K723" s="52"/>
      <c r="L723" s="52"/>
      <c r="M723" s="52">
        <v>4.3599999999999993E-2</v>
      </c>
      <c r="N723" s="52">
        <v>4.3599999999999993E-2</v>
      </c>
      <c r="O723" s="52">
        <v>4.3599999999999993E-2</v>
      </c>
      <c r="P723" s="52">
        <v>5.0866666666666664E-2</v>
      </c>
      <c r="Q723" s="52">
        <v>5.0866666666666664E-2</v>
      </c>
      <c r="R723" s="52">
        <v>5.0866666666666664E-2</v>
      </c>
      <c r="S723" s="52">
        <v>5.0866666666666664E-2</v>
      </c>
      <c r="T723" s="52">
        <v>5.0866666666666664E-2</v>
      </c>
      <c r="U723" s="52">
        <v>5.0866666666666664E-2</v>
      </c>
    </row>
    <row r="724" spans="1:21" ht="33" x14ac:dyDescent="0.15">
      <c r="A724" s="39" t="s">
        <v>323</v>
      </c>
      <c r="B724" s="39" t="s">
        <v>324</v>
      </c>
      <c r="C724" s="39" t="s">
        <v>2048</v>
      </c>
      <c r="D724" s="39" t="s">
        <v>326</v>
      </c>
      <c r="E724" s="39" t="s">
        <v>2049</v>
      </c>
      <c r="F724" s="39" t="s">
        <v>306</v>
      </c>
      <c r="G724" s="39"/>
      <c r="H724" s="39" t="s">
        <v>2050</v>
      </c>
      <c r="I724" s="52">
        <f t="shared" si="13"/>
        <v>0.79999999999999982</v>
      </c>
      <c r="J724" s="52"/>
      <c r="K724" s="52"/>
      <c r="L724" s="52"/>
      <c r="M724" s="52">
        <v>0.08</v>
      </c>
      <c r="N724" s="52">
        <v>0.08</v>
      </c>
      <c r="O724" s="52">
        <v>0.08</v>
      </c>
      <c r="P724" s="52">
        <v>9.3333333333333324E-2</v>
      </c>
      <c r="Q724" s="52">
        <v>9.3333333333333324E-2</v>
      </c>
      <c r="R724" s="52">
        <v>9.3333333333333324E-2</v>
      </c>
      <c r="S724" s="52">
        <v>9.3333333333333324E-2</v>
      </c>
      <c r="T724" s="52">
        <v>9.3333333333333324E-2</v>
      </c>
      <c r="U724" s="52">
        <v>9.3333333333333324E-2</v>
      </c>
    </row>
    <row r="725" spans="1:21" ht="33" x14ac:dyDescent="0.15">
      <c r="A725" s="39" t="s">
        <v>323</v>
      </c>
      <c r="B725" s="39" t="s">
        <v>324</v>
      </c>
      <c r="C725" s="39" t="s">
        <v>2051</v>
      </c>
      <c r="D725" s="39" t="s">
        <v>326</v>
      </c>
      <c r="E725" s="39" t="s">
        <v>2049</v>
      </c>
      <c r="F725" s="39" t="s">
        <v>306</v>
      </c>
      <c r="G725" s="39"/>
      <c r="H725" s="39" t="s">
        <v>2052</v>
      </c>
      <c r="I725" s="52">
        <f t="shared" si="13"/>
        <v>1</v>
      </c>
      <c r="J725" s="52"/>
      <c r="K725" s="52"/>
      <c r="L725" s="52"/>
      <c r="M725" s="52">
        <v>9.9999999999999992E-2</v>
      </c>
      <c r="N725" s="52">
        <v>9.9999999999999992E-2</v>
      </c>
      <c r="O725" s="52">
        <v>9.9999999999999992E-2</v>
      </c>
      <c r="P725" s="52">
        <v>0.11666666666666665</v>
      </c>
      <c r="Q725" s="52">
        <v>0.11666666666666665</v>
      </c>
      <c r="R725" s="52">
        <v>0.11666666666666665</v>
      </c>
      <c r="S725" s="52">
        <v>0.11666666666666665</v>
      </c>
      <c r="T725" s="52">
        <v>0.11666666666666665</v>
      </c>
      <c r="U725" s="52">
        <v>0.11666666666666665</v>
      </c>
    </row>
    <row r="726" spans="1:21" ht="11" x14ac:dyDescent="0.15">
      <c r="A726" s="39" t="s">
        <v>323</v>
      </c>
      <c r="B726" s="39" t="s">
        <v>324</v>
      </c>
      <c r="C726" s="39" t="s">
        <v>2053</v>
      </c>
      <c r="D726" s="39" t="s">
        <v>326</v>
      </c>
      <c r="E726" s="39" t="s">
        <v>2054</v>
      </c>
      <c r="F726" s="39" t="s">
        <v>306</v>
      </c>
      <c r="G726" s="39"/>
      <c r="H726" s="39" t="s">
        <v>2055</v>
      </c>
      <c r="I726" s="52">
        <f t="shared" si="13"/>
        <v>1</v>
      </c>
      <c r="J726" s="52"/>
      <c r="K726" s="52"/>
      <c r="L726" s="52"/>
      <c r="M726" s="52">
        <v>9.9999999999999992E-2</v>
      </c>
      <c r="N726" s="52">
        <v>9.9999999999999992E-2</v>
      </c>
      <c r="O726" s="52">
        <v>9.9999999999999992E-2</v>
      </c>
      <c r="P726" s="52">
        <v>0.11666666666666665</v>
      </c>
      <c r="Q726" s="52">
        <v>0.11666666666666665</v>
      </c>
      <c r="R726" s="52">
        <v>0.11666666666666665</v>
      </c>
      <c r="S726" s="52">
        <v>0.11666666666666665</v>
      </c>
      <c r="T726" s="52">
        <v>0.11666666666666665</v>
      </c>
      <c r="U726" s="52">
        <v>0.11666666666666665</v>
      </c>
    </row>
    <row r="727" spans="1:21" ht="11" x14ac:dyDescent="0.15">
      <c r="A727" s="39" t="s">
        <v>323</v>
      </c>
      <c r="B727" s="39" t="s">
        <v>324</v>
      </c>
      <c r="C727" s="39" t="s">
        <v>2056</v>
      </c>
      <c r="D727" s="39" t="s">
        <v>326</v>
      </c>
      <c r="E727" s="39" t="s">
        <v>340</v>
      </c>
      <c r="F727" s="39" t="s">
        <v>306</v>
      </c>
      <c r="G727" s="39"/>
      <c r="H727" s="39" t="s">
        <v>2057</v>
      </c>
      <c r="I727" s="52">
        <f t="shared" si="13"/>
        <v>7.431</v>
      </c>
      <c r="J727" s="52"/>
      <c r="K727" s="52"/>
      <c r="L727" s="52"/>
      <c r="M727" s="52">
        <v>0.74309999999999998</v>
      </c>
      <c r="N727" s="52">
        <v>0.74309999999999998</v>
      </c>
      <c r="O727" s="52">
        <v>0.74309999999999998</v>
      </c>
      <c r="P727" s="52">
        <v>0.86694999999999989</v>
      </c>
      <c r="Q727" s="52">
        <v>0.86694999999999989</v>
      </c>
      <c r="R727" s="52">
        <v>0.86694999999999989</v>
      </c>
      <c r="S727" s="52">
        <v>0.86694999999999989</v>
      </c>
      <c r="T727" s="52">
        <v>0.86694999999999989</v>
      </c>
      <c r="U727" s="52">
        <v>0.86694999999999989</v>
      </c>
    </row>
    <row r="728" spans="1:21" ht="11" x14ac:dyDescent="0.15">
      <c r="A728" s="39" t="s">
        <v>323</v>
      </c>
      <c r="B728" s="39" t="s">
        <v>324</v>
      </c>
      <c r="C728" s="39" t="s">
        <v>2058</v>
      </c>
      <c r="D728" s="39" t="s">
        <v>326</v>
      </c>
      <c r="E728" s="39" t="s">
        <v>340</v>
      </c>
      <c r="F728" s="39" t="s">
        <v>306</v>
      </c>
      <c r="G728" s="39"/>
      <c r="H728" s="39" t="s">
        <v>2059</v>
      </c>
      <c r="I728" s="52">
        <f t="shared" si="13"/>
        <v>2.9149999999999996</v>
      </c>
      <c r="J728" s="52"/>
      <c r="K728" s="52"/>
      <c r="L728" s="52"/>
      <c r="M728" s="52">
        <v>0.29149999999999998</v>
      </c>
      <c r="N728" s="52">
        <v>0.29149999999999998</v>
      </c>
      <c r="O728" s="52">
        <v>0.29149999999999998</v>
      </c>
      <c r="P728" s="52">
        <v>0.34008333333333329</v>
      </c>
      <c r="Q728" s="52">
        <v>0.34008333333333329</v>
      </c>
      <c r="R728" s="52">
        <v>0.34008333333333329</v>
      </c>
      <c r="S728" s="52">
        <v>0.34008333333333329</v>
      </c>
      <c r="T728" s="52">
        <v>0.34008333333333329</v>
      </c>
      <c r="U728" s="52">
        <v>0.34008333333333329</v>
      </c>
    </row>
    <row r="729" spans="1:21" ht="11" x14ac:dyDescent="0.15">
      <c r="A729" s="39" t="s">
        <v>323</v>
      </c>
      <c r="B729" s="39" t="s">
        <v>324</v>
      </c>
      <c r="C729" s="39" t="s">
        <v>2060</v>
      </c>
      <c r="D729" s="39" t="s">
        <v>326</v>
      </c>
      <c r="E729" s="39" t="s">
        <v>343</v>
      </c>
      <c r="F729" s="39" t="s">
        <v>306</v>
      </c>
      <c r="G729" s="39"/>
      <c r="H729" s="39" t="s">
        <v>2061</v>
      </c>
      <c r="I729" s="52">
        <f t="shared" si="13"/>
        <v>0.56999999999999995</v>
      </c>
      <c r="J729" s="52"/>
      <c r="K729" s="52"/>
      <c r="L729" s="52"/>
      <c r="M729" s="52">
        <v>5.6999999999999988E-2</v>
      </c>
      <c r="N729" s="52">
        <v>5.6999999999999988E-2</v>
      </c>
      <c r="O729" s="52">
        <v>5.6999999999999988E-2</v>
      </c>
      <c r="P729" s="52">
        <v>6.649999999999999E-2</v>
      </c>
      <c r="Q729" s="52">
        <v>6.649999999999999E-2</v>
      </c>
      <c r="R729" s="52">
        <v>6.649999999999999E-2</v>
      </c>
      <c r="S729" s="52">
        <v>6.649999999999999E-2</v>
      </c>
      <c r="T729" s="52">
        <v>6.649999999999999E-2</v>
      </c>
      <c r="U729" s="52">
        <v>6.649999999999999E-2</v>
      </c>
    </row>
    <row r="730" spans="1:21" ht="11" x14ac:dyDescent="0.15">
      <c r="A730" s="39" t="s">
        <v>323</v>
      </c>
      <c r="B730" s="39" t="s">
        <v>324</v>
      </c>
      <c r="C730" s="39" t="s">
        <v>2062</v>
      </c>
      <c r="D730" s="39" t="s">
        <v>326</v>
      </c>
      <c r="E730" s="39" t="s">
        <v>343</v>
      </c>
      <c r="F730" s="39" t="s">
        <v>306</v>
      </c>
      <c r="G730" s="39"/>
      <c r="H730" s="39" t="s">
        <v>2063</v>
      </c>
      <c r="I730" s="52">
        <f t="shared" si="13"/>
        <v>0.42999999999999988</v>
      </c>
      <c r="J730" s="52"/>
      <c r="K730" s="52"/>
      <c r="L730" s="52"/>
      <c r="M730" s="52">
        <v>4.2999999999999997E-2</v>
      </c>
      <c r="N730" s="52">
        <v>4.2999999999999997E-2</v>
      </c>
      <c r="O730" s="52">
        <v>4.2999999999999997E-2</v>
      </c>
      <c r="P730" s="52">
        <v>5.0166666666666658E-2</v>
      </c>
      <c r="Q730" s="52">
        <v>5.0166666666666658E-2</v>
      </c>
      <c r="R730" s="52">
        <v>5.0166666666666658E-2</v>
      </c>
      <c r="S730" s="52">
        <v>5.0166666666666658E-2</v>
      </c>
      <c r="T730" s="52">
        <v>5.0166666666666658E-2</v>
      </c>
      <c r="U730" s="52">
        <v>5.0166666666666658E-2</v>
      </c>
    </row>
    <row r="731" spans="1:21" ht="11" x14ac:dyDescent="0.15">
      <c r="A731" s="39" t="s">
        <v>323</v>
      </c>
      <c r="B731" s="39" t="s">
        <v>324</v>
      </c>
      <c r="C731" s="39" t="s">
        <v>2064</v>
      </c>
      <c r="D731" s="39" t="s">
        <v>326</v>
      </c>
      <c r="E731" s="39" t="s">
        <v>343</v>
      </c>
      <c r="F731" s="39" t="s">
        <v>306</v>
      </c>
      <c r="G731" s="39"/>
      <c r="H731" s="39" t="s">
        <v>2065</v>
      </c>
      <c r="I731" s="52">
        <f t="shared" si="13"/>
        <v>0.20300000000000001</v>
      </c>
      <c r="J731" s="52"/>
      <c r="K731" s="52"/>
      <c r="L731" s="52"/>
      <c r="M731" s="52">
        <v>2.0299999999999999E-2</v>
      </c>
      <c r="N731" s="52">
        <v>2.0299999999999999E-2</v>
      </c>
      <c r="O731" s="52">
        <v>2.0299999999999999E-2</v>
      </c>
      <c r="P731" s="52">
        <v>2.3683333333333334E-2</v>
      </c>
      <c r="Q731" s="52">
        <v>2.3683333333333334E-2</v>
      </c>
      <c r="R731" s="52">
        <v>2.3683333333333334E-2</v>
      </c>
      <c r="S731" s="52">
        <v>2.3683333333333334E-2</v>
      </c>
      <c r="T731" s="52">
        <v>2.3683333333333334E-2</v>
      </c>
      <c r="U731" s="52">
        <v>2.3683333333333334E-2</v>
      </c>
    </row>
    <row r="732" spans="1:21" ht="11" x14ac:dyDescent="0.15">
      <c r="A732" s="39" t="s">
        <v>323</v>
      </c>
      <c r="B732" s="39" t="s">
        <v>324</v>
      </c>
      <c r="C732" s="39" t="s">
        <v>2066</v>
      </c>
      <c r="D732" s="39" t="s">
        <v>326</v>
      </c>
      <c r="E732" s="39" t="s">
        <v>679</v>
      </c>
      <c r="F732" s="39" t="s">
        <v>306</v>
      </c>
      <c r="G732" s="39"/>
      <c r="H732" s="39" t="s">
        <v>2067</v>
      </c>
      <c r="I732" s="52">
        <f t="shared" si="13"/>
        <v>0.59499999999999997</v>
      </c>
      <c r="J732" s="52"/>
      <c r="K732" s="52"/>
      <c r="L732" s="52"/>
      <c r="M732" s="52">
        <v>5.949999999999999E-2</v>
      </c>
      <c r="N732" s="52">
        <v>5.949999999999999E-2</v>
      </c>
      <c r="O732" s="52">
        <v>5.949999999999999E-2</v>
      </c>
      <c r="P732" s="52">
        <v>6.9416666666666654E-2</v>
      </c>
      <c r="Q732" s="52">
        <v>6.9416666666666654E-2</v>
      </c>
      <c r="R732" s="52">
        <v>6.9416666666666654E-2</v>
      </c>
      <c r="S732" s="52">
        <v>6.9416666666666654E-2</v>
      </c>
      <c r="T732" s="52">
        <v>6.9416666666666654E-2</v>
      </c>
      <c r="U732" s="52">
        <v>6.9416666666666654E-2</v>
      </c>
    </row>
    <row r="733" spans="1:21" ht="22" x14ac:dyDescent="0.15">
      <c r="A733" s="39" t="s">
        <v>323</v>
      </c>
      <c r="B733" s="39" t="s">
        <v>324</v>
      </c>
      <c r="C733" s="39" t="s">
        <v>2068</v>
      </c>
      <c r="D733" s="39" t="s">
        <v>326</v>
      </c>
      <c r="E733" s="39" t="s">
        <v>679</v>
      </c>
      <c r="F733" s="39" t="s">
        <v>306</v>
      </c>
      <c r="G733" s="39"/>
      <c r="H733" s="39" t="s">
        <v>2069</v>
      </c>
      <c r="I733" s="52">
        <f t="shared" si="13"/>
        <v>0.44800000000000001</v>
      </c>
      <c r="J733" s="52"/>
      <c r="K733" s="52"/>
      <c r="L733" s="52"/>
      <c r="M733" s="52">
        <v>4.48E-2</v>
      </c>
      <c r="N733" s="52">
        <v>4.48E-2</v>
      </c>
      <c r="O733" s="52">
        <v>4.48E-2</v>
      </c>
      <c r="P733" s="52">
        <v>5.2266666666666663E-2</v>
      </c>
      <c r="Q733" s="52">
        <v>5.2266666666666663E-2</v>
      </c>
      <c r="R733" s="52">
        <v>5.2266666666666663E-2</v>
      </c>
      <c r="S733" s="52">
        <v>5.2266666666666663E-2</v>
      </c>
      <c r="T733" s="52">
        <v>5.2266666666666663E-2</v>
      </c>
      <c r="U733" s="52">
        <v>5.2266666666666663E-2</v>
      </c>
    </row>
    <row r="734" spans="1:21" ht="22" x14ac:dyDescent="0.15">
      <c r="A734" s="39" t="s">
        <v>323</v>
      </c>
      <c r="B734" s="39" t="s">
        <v>324</v>
      </c>
      <c r="C734" s="39" t="s">
        <v>2070</v>
      </c>
      <c r="D734" s="39" t="s">
        <v>326</v>
      </c>
      <c r="E734" s="39" t="s">
        <v>2071</v>
      </c>
      <c r="F734" s="39" t="s">
        <v>333</v>
      </c>
      <c r="G734" s="39"/>
      <c r="H734" s="39" t="s">
        <v>2072</v>
      </c>
      <c r="I734" s="52">
        <f t="shared" si="13"/>
        <v>2.2999999999999998</v>
      </c>
      <c r="J734" s="52"/>
      <c r="K734" s="52"/>
      <c r="L734" s="52"/>
      <c r="M734" s="52">
        <v>0.22999999999999995</v>
      </c>
      <c r="N734" s="52">
        <v>0.22999999999999995</v>
      </c>
      <c r="O734" s="52">
        <v>0.22999999999999995</v>
      </c>
      <c r="P734" s="52">
        <v>0.26833333333333331</v>
      </c>
      <c r="Q734" s="52">
        <v>0.26833333333333331</v>
      </c>
      <c r="R734" s="52">
        <v>0.26833333333333331</v>
      </c>
      <c r="S734" s="52">
        <v>0.26833333333333331</v>
      </c>
      <c r="T734" s="52">
        <v>0.26833333333333331</v>
      </c>
      <c r="U734" s="52">
        <v>0.26833333333333331</v>
      </c>
    </row>
    <row r="735" spans="1:21" ht="11" x14ac:dyDescent="0.15">
      <c r="A735" s="39" t="s">
        <v>323</v>
      </c>
      <c r="B735" s="39" t="s">
        <v>324</v>
      </c>
      <c r="C735" s="39" t="s">
        <v>2073</v>
      </c>
      <c r="D735" s="39" t="s">
        <v>326</v>
      </c>
      <c r="E735" s="39" t="s">
        <v>2074</v>
      </c>
      <c r="F735" s="39" t="s">
        <v>333</v>
      </c>
      <c r="G735" s="39"/>
      <c r="H735" s="39" t="s">
        <v>2075</v>
      </c>
      <c r="I735" s="52">
        <f t="shared" si="13"/>
        <v>1.1269999999999998</v>
      </c>
      <c r="J735" s="52"/>
      <c r="K735" s="52"/>
      <c r="L735" s="52"/>
      <c r="M735" s="52">
        <v>0.11269999999999999</v>
      </c>
      <c r="N735" s="52">
        <v>0.11269999999999999</v>
      </c>
      <c r="O735" s="52">
        <v>0.11269999999999999</v>
      </c>
      <c r="P735" s="52">
        <v>0.13148333333333331</v>
      </c>
      <c r="Q735" s="52">
        <v>0.13148333333333331</v>
      </c>
      <c r="R735" s="52">
        <v>0.13148333333333331</v>
      </c>
      <c r="S735" s="52">
        <v>0.13148333333333331</v>
      </c>
      <c r="T735" s="52">
        <v>0.13148333333333331</v>
      </c>
      <c r="U735" s="52">
        <v>0.13148333333333331</v>
      </c>
    </row>
    <row r="736" spans="1:21" ht="11" x14ac:dyDescent="0.15">
      <c r="A736" s="39" t="s">
        <v>323</v>
      </c>
      <c r="B736" s="39" t="s">
        <v>324</v>
      </c>
      <c r="C736" s="39" t="s">
        <v>2076</v>
      </c>
      <c r="D736" s="39" t="s">
        <v>326</v>
      </c>
      <c r="E736" s="39" t="s">
        <v>2077</v>
      </c>
      <c r="F736" s="39" t="s">
        <v>306</v>
      </c>
      <c r="G736" s="39"/>
      <c r="H736" s="39" t="s">
        <v>2078</v>
      </c>
      <c r="I736" s="52">
        <f t="shared" si="13"/>
        <v>1.2999999999999998</v>
      </c>
      <c r="J736" s="52"/>
      <c r="K736" s="52"/>
      <c r="L736" s="52"/>
      <c r="M736" s="52">
        <v>0.13</v>
      </c>
      <c r="N736" s="52">
        <v>0.13</v>
      </c>
      <c r="O736" s="52">
        <v>0.13</v>
      </c>
      <c r="P736" s="52">
        <v>0.15166666666666664</v>
      </c>
      <c r="Q736" s="52">
        <v>0.15166666666666664</v>
      </c>
      <c r="R736" s="52">
        <v>0.15166666666666664</v>
      </c>
      <c r="S736" s="52">
        <v>0.15166666666666664</v>
      </c>
      <c r="T736" s="52">
        <v>0.15166666666666664</v>
      </c>
      <c r="U736" s="52">
        <v>0.15166666666666664</v>
      </c>
    </row>
    <row r="737" spans="1:21" ht="11" x14ac:dyDescent="0.15">
      <c r="A737" s="39" t="s">
        <v>323</v>
      </c>
      <c r="B737" s="39" t="s">
        <v>324</v>
      </c>
      <c r="C737" s="39" t="s">
        <v>2079</v>
      </c>
      <c r="D737" s="39" t="s">
        <v>326</v>
      </c>
      <c r="E737" s="39" t="s">
        <v>2077</v>
      </c>
      <c r="F737" s="39" t="s">
        <v>306</v>
      </c>
      <c r="G737" s="39"/>
      <c r="H737" s="39" t="s">
        <v>2080</v>
      </c>
      <c r="I737" s="52">
        <f t="shared" si="13"/>
        <v>4.4999999999999991</v>
      </c>
      <c r="J737" s="52"/>
      <c r="K737" s="52"/>
      <c r="L737" s="52"/>
      <c r="M737" s="52">
        <v>0.44999999999999996</v>
      </c>
      <c r="N737" s="52">
        <v>0.44999999999999996</v>
      </c>
      <c r="O737" s="52">
        <v>0.44999999999999996</v>
      </c>
      <c r="P737" s="52">
        <v>0.52499999999999991</v>
      </c>
      <c r="Q737" s="52">
        <v>0.52499999999999991</v>
      </c>
      <c r="R737" s="52">
        <v>0.52499999999999991</v>
      </c>
      <c r="S737" s="52">
        <v>0.52499999999999991</v>
      </c>
      <c r="T737" s="52">
        <v>0.52499999999999991</v>
      </c>
      <c r="U737" s="52">
        <v>0.52499999999999991</v>
      </c>
    </row>
    <row r="738" spans="1:21" ht="33" x14ac:dyDescent="0.15">
      <c r="A738" s="39" t="s">
        <v>323</v>
      </c>
      <c r="B738" s="39" t="s">
        <v>324</v>
      </c>
      <c r="C738" s="39" t="s">
        <v>2081</v>
      </c>
      <c r="D738" s="39" t="s">
        <v>326</v>
      </c>
      <c r="E738" s="39" t="s">
        <v>2077</v>
      </c>
      <c r="F738" s="39" t="s">
        <v>306</v>
      </c>
      <c r="G738" s="39"/>
      <c r="H738" s="39" t="s">
        <v>2050</v>
      </c>
      <c r="I738" s="52">
        <f t="shared" si="13"/>
        <v>0.79999999999999982</v>
      </c>
      <c r="J738" s="52"/>
      <c r="K738" s="52"/>
      <c r="L738" s="52"/>
      <c r="M738" s="52">
        <v>0.08</v>
      </c>
      <c r="N738" s="52">
        <v>0.08</v>
      </c>
      <c r="O738" s="52">
        <v>0.08</v>
      </c>
      <c r="P738" s="52">
        <v>9.3333333333333324E-2</v>
      </c>
      <c r="Q738" s="52">
        <v>9.3333333333333324E-2</v>
      </c>
      <c r="R738" s="52">
        <v>9.3333333333333324E-2</v>
      </c>
      <c r="S738" s="52">
        <v>9.3333333333333324E-2</v>
      </c>
      <c r="T738" s="52">
        <v>9.3333333333333324E-2</v>
      </c>
      <c r="U738" s="52">
        <v>9.3333333333333324E-2</v>
      </c>
    </row>
    <row r="739" spans="1:21" ht="33" x14ac:dyDescent="0.15">
      <c r="A739" s="39" t="s">
        <v>323</v>
      </c>
      <c r="B739" s="39" t="s">
        <v>324</v>
      </c>
      <c r="C739" s="39" t="s">
        <v>2082</v>
      </c>
      <c r="D739" s="39" t="s">
        <v>326</v>
      </c>
      <c r="E739" s="39" t="s">
        <v>662</v>
      </c>
      <c r="F739" s="39" t="s">
        <v>333</v>
      </c>
      <c r="G739" s="39"/>
      <c r="H739" s="39" t="s">
        <v>2083</v>
      </c>
      <c r="I739" s="52">
        <f t="shared" si="13"/>
        <v>1.9</v>
      </c>
      <c r="J739" s="52"/>
      <c r="K739" s="52"/>
      <c r="L739" s="52"/>
      <c r="M739" s="52">
        <v>0.18999999999999997</v>
      </c>
      <c r="N739" s="52">
        <v>0.18999999999999997</v>
      </c>
      <c r="O739" s="52">
        <v>0.18999999999999997</v>
      </c>
      <c r="P739" s="52">
        <v>0.22166666666666662</v>
      </c>
      <c r="Q739" s="52">
        <v>0.22166666666666662</v>
      </c>
      <c r="R739" s="52">
        <v>0.22166666666666662</v>
      </c>
      <c r="S739" s="52">
        <v>0.22166666666666662</v>
      </c>
      <c r="T739" s="52">
        <v>0.22166666666666662</v>
      </c>
      <c r="U739" s="52">
        <v>0.22166666666666662</v>
      </c>
    </row>
    <row r="740" spans="1:21" ht="11" x14ac:dyDescent="0.15">
      <c r="A740" s="39" t="s">
        <v>323</v>
      </c>
      <c r="B740" s="39" t="s">
        <v>324</v>
      </c>
      <c r="C740" s="39" t="s">
        <v>2084</v>
      </c>
      <c r="D740" s="39" t="s">
        <v>326</v>
      </c>
      <c r="E740" s="39" t="s">
        <v>662</v>
      </c>
      <c r="F740" s="39" t="s">
        <v>333</v>
      </c>
      <c r="G740" s="39"/>
      <c r="H740" s="39" t="s">
        <v>2085</v>
      </c>
      <c r="I740" s="52">
        <f t="shared" si="13"/>
        <v>0.85999999999999976</v>
      </c>
      <c r="J740" s="52"/>
      <c r="K740" s="52"/>
      <c r="L740" s="52"/>
      <c r="M740" s="52">
        <v>8.5999999999999993E-2</v>
      </c>
      <c r="N740" s="52">
        <v>8.5999999999999993E-2</v>
      </c>
      <c r="O740" s="52">
        <v>8.5999999999999993E-2</v>
      </c>
      <c r="P740" s="52">
        <v>0.10033333333333332</v>
      </c>
      <c r="Q740" s="52">
        <v>0.10033333333333332</v>
      </c>
      <c r="R740" s="52">
        <v>0.10033333333333332</v>
      </c>
      <c r="S740" s="52">
        <v>0.10033333333333332</v>
      </c>
      <c r="T740" s="52">
        <v>0.10033333333333332</v>
      </c>
      <c r="U740" s="52">
        <v>0.10033333333333332</v>
      </c>
    </row>
    <row r="741" spans="1:21" ht="11" x14ac:dyDescent="0.15">
      <c r="A741" s="39" t="s">
        <v>323</v>
      </c>
      <c r="B741" s="39" t="s">
        <v>324</v>
      </c>
      <c r="C741" s="39" t="s">
        <v>2086</v>
      </c>
      <c r="D741" s="39" t="s">
        <v>326</v>
      </c>
      <c r="E741" s="39" t="s">
        <v>662</v>
      </c>
      <c r="F741" s="39" t="s">
        <v>333</v>
      </c>
      <c r="G741" s="39"/>
      <c r="H741" s="39" t="s">
        <v>2087</v>
      </c>
      <c r="I741" s="52">
        <f t="shared" si="13"/>
        <v>2.2349999999999999</v>
      </c>
      <c r="J741" s="52"/>
      <c r="K741" s="52"/>
      <c r="L741" s="52"/>
      <c r="M741" s="52">
        <v>0.22349999999999998</v>
      </c>
      <c r="N741" s="52">
        <v>0.22349999999999998</v>
      </c>
      <c r="O741" s="52">
        <v>0.22349999999999998</v>
      </c>
      <c r="P741" s="52">
        <v>0.26074999999999998</v>
      </c>
      <c r="Q741" s="52">
        <v>0.26074999999999998</v>
      </c>
      <c r="R741" s="52">
        <v>0.26074999999999998</v>
      </c>
      <c r="S741" s="52">
        <v>0.26074999999999998</v>
      </c>
      <c r="T741" s="52">
        <v>0.26074999999999998</v>
      </c>
      <c r="U741" s="52">
        <v>0.26074999999999998</v>
      </c>
    </row>
    <row r="742" spans="1:21" ht="44" x14ac:dyDescent="0.15">
      <c r="A742" s="39" t="s">
        <v>323</v>
      </c>
      <c r="B742" s="39" t="s">
        <v>324</v>
      </c>
      <c r="C742" s="39" t="s">
        <v>2088</v>
      </c>
      <c r="D742" s="39" t="s">
        <v>326</v>
      </c>
      <c r="E742" s="39" t="s">
        <v>667</v>
      </c>
      <c r="F742" s="39" t="s">
        <v>333</v>
      </c>
      <c r="G742" s="39"/>
      <c r="H742" s="39" t="s">
        <v>2089</v>
      </c>
      <c r="I742" s="52">
        <f t="shared" si="13"/>
        <v>1</v>
      </c>
      <c r="J742" s="52"/>
      <c r="K742" s="52"/>
      <c r="L742" s="52"/>
      <c r="M742" s="52">
        <v>9.9999999999999992E-2</v>
      </c>
      <c r="N742" s="52">
        <v>9.9999999999999992E-2</v>
      </c>
      <c r="O742" s="52">
        <v>9.9999999999999992E-2</v>
      </c>
      <c r="P742" s="52">
        <v>0.11666666666666665</v>
      </c>
      <c r="Q742" s="52">
        <v>0.11666666666666665</v>
      </c>
      <c r="R742" s="52">
        <v>0.11666666666666665</v>
      </c>
      <c r="S742" s="52">
        <v>0.11666666666666665</v>
      </c>
      <c r="T742" s="52">
        <v>0.11666666666666665</v>
      </c>
      <c r="U742" s="52">
        <v>0.11666666666666665</v>
      </c>
    </row>
    <row r="743" spans="1:21" ht="44" x14ac:dyDescent="0.15">
      <c r="A743" s="39" t="s">
        <v>323</v>
      </c>
      <c r="B743" s="39" t="s">
        <v>324</v>
      </c>
      <c r="C743" s="39" t="s">
        <v>2090</v>
      </c>
      <c r="D743" s="39" t="s">
        <v>326</v>
      </c>
      <c r="E743" s="39" t="s">
        <v>667</v>
      </c>
      <c r="F743" s="39" t="s">
        <v>333</v>
      </c>
      <c r="G743" s="39"/>
      <c r="H743" s="39" t="s">
        <v>2091</v>
      </c>
      <c r="I743" s="52">
        <f t="shared" si="13"/>
        <v>2.6999999999999997</v>
      </c>
      <c r="J743" s="52"/>
      <c r="K743" s="52"/>
      <c r="L743" s="52"/>
      <c r="M743" s="52">
        <v>0.27</v>
      </c>
      <c r="N743" s="52">
        <v>0.27</v>
      </c>
      <c r="O743" s="52">
        <v>0.27</v>
      </c>
      <c r="P743" s="52">
        <v>0.315</v>
      </c>
      <c r="Q743" s="52">
        <v>0.315</v>
      </c>
      <c r="R743" s="52">
        <v>0.315</v>
      </c>
      <c r="S743" s="52">
        <v>0.315</v>
      </c>
      <c r="T743" s="52">
        <v>0.315</v>
      </c>
      <c r="U743" s="52">
        <v>0.315</v>
      </c>
    </row>
    <row r="744" spans="1:21" ht="33" x14ac:dyDescent="0.15">
      <c r="A744" s="39" t="s">
        <v>323</v>
      </c>
      <c r="B744" s="39" t="s">
        <v>324</v>
      </c>
      <c r="C744" s="39" t="s">
        <v>2092</v>
      </c>
      <c r="D744" s="39" t="s">
        <v>326</v>
      </c>
      <c r="E744" s="39" t="s">
        <v>327</v>
      </c>
      <c r="F744" s="39" t="s">
        <v>306</v>
      </c>
      <c r="G744" s="39"/>
      <c r="H744" s="39" t="s">
        <v>2093</v>
      </c>
      <c r="I744" s="52">
        <f t="shared" si="13"/>
        <v>1.0559999999999998</v>
      </c>
      <c r="J744" s="52"/>
      <c r="K744" s="52"/>
      <c r="L744" s="52"/>
      <c r="M744" s="52">
        <v>0.1056</v>
      </c>
      <c r="N744" s="52">
        <v>0.1056</v>
      </c>
      <c r="O744" s="52">
        <v>0.1056</v>
      </c>
      <c r="P744" s="52">
        <v>0.12319999999999999</v>
      </c>
      <c r="Q744" s="52">
        <v>0.12319999999999999</v>
      </c>
      <c r="R744" s="52">
        <v>0.12319999999999999</v>
      </c>
      <c r="S744" s="52">
        <v>0.12319999999999999</v>
      </c>
      <c r="T744" s="52">
        <v>0.12319999999999999</v>
      </c>
      <c r="U744" s="52">
        <v>0.12319999999999999</v>
      </c>
    </row>
    <row r="745" spans="1:21" ht="33" x14ac:dyDescent="0.15">
      <c r="A745" s="39" t="s">
        <v>323</v>
      </c>
      <c r="B745" s="39" t="s">
        <v>324</v>
      </c>
      <c r="C745" s="39" t="s">
        <v>2094</v>
      </c>
      <c r="D745" s="39" t="s">
        <v>326</v>
      </c>
      <c r="E745" s="39" t="s">
        <v>2095</v>
      </c>
      <c r="F745" s="39" t="s">
        <v>333</v>
      </c>
      <c r="G745" s="39"/>
      <c r="H745" s="39" t="s">
        <v>2096</v>
      </c>
      <c r="I745" s="52">
        <f t="shared" si="13"/>
        <v>0.7799999999999998</v>
      </c>
      <c r="J745" s="52"/>
      <c r="K745" s="52"/>
      <c r="L745" s="52"/>
      <c r="M745" s="52">
        <v>7.8E-2</v>
      </c>
      <c r="N745" s="52">
        <v>7.8E-2</v>
      </c>
      <c r="O745" s="52">
        <v>7.8E-2</v>
      </c>
      <c r="P745" s="52">
        <v>9.0999999999999998E-2</v>
      </c>
      <c r="Q745" s="52">
        <v>9.0999999999999998E-2</v>
      </c>
      <c r="R745" s="52">
        <v>9.0999999999999998E-2</v>
      </c>
      <c r="S745" s="52">
        <v>9.0999999999999998E-2</v>
      </c>
      <c r="T745" s="52">
        <v>9.0999999999999998E-2</v>
      </c>
      <c r="U745" s="52">
        <v>9.0999999999999998E-2</v>
      </c>
    </row>
    <row r="746" spans="1:21" ht="55" x14ac:dyDescent="0.15">
      <c r="A746" s="39" t="s">
        <v>323</v>
      </c>
      <c r="B746" s="39" t="s">
        <v>324</v>
      </c>
      <c r="C746" s="39" t="s">
        <v>2097</v>
      </c>
      <c r="D746" s="39" t="s">
        <v>326</v>
      </c>
      <c r="E746" s="39" t="s">
        <v>2095</v>
      </c>
      <c r="F746" s="39" t="s">
        <v>333</v>
      </c>
      <c r="G746" s="39"/>
      <c r="H746" s="39" t="s">
        <v>2098</v>
      </c>
      <c r="I746" s="52">
        <f t="shared" si="13"/>
        <v>2</v>
      </c>
      <c r="J746" s="52"/>
      <c r="K746" s="52"/>
      <c r="L746" s="52"/>
      <c r="M746" s="52">
        <v>0.19999999999999998</v>
      </c>
      <c r="N746" s="52">
        <v>0.19999999999999998</v>
      </c>
      <c r="O746" s="52">
        <v>0.19999999999999998</v>
      </c>
      <c r="P746" s="52">
        <v>0.23333333333333331</v>
      </c>
      <c r="Q746" s="52">
        <v>0.23333333333333331</v>
      </c>
      <c r="R746" s="52">
        <v>0.23333333333333331</v>
      </c>
      <c r="S746" s="52">
        <v>0.23333333333333331</v>
      </c>
      <c r="T746" s="52">
        <v>0.23333333333333331</v>
      </c>
      <c r="U746" s="52">
        <v>0.23333333333333331</v>
      </c>
    </row>
    <row r="747" spans="1:21" ht="22" x14ac:dyDescent="0.15">
      <c r="A747" s="39" t="s">
        <v>323</v>
      </c>
      <c r="B747" s="39" t="s">
        <v>324</v>
      </c>
      <c r="C747" s="39" t="s">
        <v>2099</v>
      </c>
      <c r="D747" s="39" t="s">
        <v>326</v>
      </c>
      <c r="E747" s="39" t="s">
        <v>2095</v>
      </c>
      <c r="F747" s="39" t="s">
        <v>333</v>
      </c>
      <c r="G747" s="39"/>
      <c r="H747" s="39" t="s">
        <v>2100</v>
      </c>
      <c r="I747" s="52">
        <f t="shared" si="13"/>
        <v>1.5000000000000002</v>
      </c>
      <c r="J747" s="52"/>
      <c r="K747" s="52"/>
      <c r="L747" s="52"/>
      <c r="M747" s="52">
        <v>0.15</v>
      </c>
      <c r="N747" s="52">
        <v>0.15</v>
      </c>
      <c r="O747" s="52">
        <v>0.15</v>
      </c>
      <c r="P747" s="52">
        <v>0.17499999999999999</v>
      </c>
      <c r="Q747" s="52">
        <v>0.17499999999999999</v>
      </c>
      <c r="R747" s="52">
        <v>0.17499999999999999</v>
      </c>
      <c r="S747" s="52">
        <v>0.17499999999999999</v>
      </c>
      <c r="T747" s="52">
        <v>0.17499999999999999</v>
      </c>
      <c r="U747" s="52">
        <v>0.17499999999999999</v>
      </c>
    </row>
    <row r="748" spans="1:21" ht="11" x14ac:dyDescent="0.15">
      <c r="A748" s="39" t="s">
        <v>323</v>
      </c>
      <c r="B748" s="39" t="s">
        <v>324</v>
      </c>
      <c r="C748" s="39" t="s">
        <v>2101</v>
      </c>
      <c r="D748" s="39" t="s">
        <v>326</v>
      </c>
      <c r="E748" s="39" t="s">
        <v>2102</v>
      </c>
      <c r="F748" s="39" t="s">
        <v>333</v>
      </c>
      <c r="G748" s="39"/>
      <c r="H748" s="39" t="s">
        <v>2103</v>
      </c>
      <c r="I748" s="52">
        <f t="shared" si="13"/>
        <v>0.56499999999999972</v>
      </c>
      <c r="J748" s="52"/>
      <c r="K748" s="52"/>
      <c r="L748" s="52"/>
      <c r="M748" s="52">
        <v>5.6499999999999988E-2</v>
      </c>
      <c r="N748" s="52">
        <v>5.6499999999999988E-2</v>
      </c>
      <c r="O748" s="52">
        <v>5.6499999999999988E-2</v>
      </c>
      <c r="P748" s="52">
        <v>6.5916666666666651E-2</v>
      </c>
      <c r="Q748" s="52">
        <v>6.5916666666666651E-2</v>
      </c>
      <c r="R748" s="52">
        <v>6.5916666666666651E-2</v>
      </c>
      <c r="S748" s="52">
        <v>6.5916666666666651E-2</v>
      </c>
      <c r="T748" s="52">
        <v>6.5916666666666651E-2</v>
      </c>
      <c r="U748" s="52">
        <v>6.5916666666666651E-2</v>
      </c>
    </row>
    <row r="749" spans="1:21" ht="22" x14ac:dyDescent="0.15">
      <c r="A749" s="39" t="s">
        <v>323</v>
      </c>
      <c r="B749" s="39" t="s">
        <v>324</v>
      </c>
      <c r="C749" s="39" t="s">
        <v>2104</v>
      </c>
      <c r="D749" s="39" t="s">
        <v>326</v>
      </c>
      <c r="E749" s="39" t="s">
        <v>2102</v>
      </c>
      <c r="F749" s="39" t="s">
        <v>333</v>
      </c>
      <c r="G749" s="39"/>
      <c r="H749" s="39" t="s">
        <v>2105</v>
      </c>
      <c r="I749" s="52">
        <f t="shared" si="13"/>
        <v>1.0999999999999999</v>
      </c>
      <c r="J749" s="52"/>
      <c r="K749" s="52"/>
      <c r="L749" s="52"/>
      <c r="M749" s="52">
        <v>0.11</v>
      </c>
      <c r="N749" s="52">
        <v>0.11</v>
      </c>
      <c r="O749" s="52">
        <v>0.11</v>
      </c>
      <c r="P749" s="52">
        <v>0.12833333333333333</v>
      </c>
      <c r="Q749" s="52">
        <v>0.12833333333333333</v>
      </c>
      <c r="R749" s="52">
        <v>0.12833333333333333</v>
      </c>
      <c r="S749" s="52">
        <v>0.12833333333333333</v>
      </c>
      <c r="T749" s="52">
        <v>0.12833333333333333</v>
      </c>
      <c r="U749" s="52">
        <v>0.12833333333333333</v>
      </c>
    </row>
    <row r="750" spans="1:21" ht="11" x14ac:dyDescent="0.15">
      <c r="A750" s="39" t="s">
        <v>323</v>
      </c>
      <c r="B750" s="39" t="s">
        <v>324</v>
      </c>
      <c r="C750" s="39" t="s">
        <v>2106</v>
      </c>
      <c r="D750" s="39" t="s">
        <v>326</v>
      </c>
      <c r="E750" s="39" t="s">
        <v>2107</v>
      </c>
      <c r="F750" s="39" t="s">
        <v>333</v>
      </c>
      <c r="G750" s="39"/>
      <c r="H750" s="39" t="s">
        <v>2108</v>
      </c>
      <c r="I750" s="52">
        <f t="shared" si="13"/>
        <v>1.5000000000000002</v>
      </c>
      <c r="J750" s="52"/>
      <c r="K750" s="52"/>
      <c r="L750" s="52"/>
      <c r="M750" s="52">
        <v>0.15</v>
      </c>
      <c r="N750" s="52">
        <v>0.15</v>
      </c>
      <c r="O750" s="52">
        <v>0.15</v>
      </c>
      <c r="P750" s="52">
        <v>0.17499999999999999</v>
      </c>
      <c r="Q750" s="52">
        <v>0.17499999999999999</v>
      </c>
      <c r="R750" s="52">
        <v>0.17499999999999999</v>
      </c>
      <c r="S750" s="52">
        <v>0.17499999999999999</v>
      </c>
      <c r="T750" s="52">
        <v>0.17499999999999999</v>
      </c>
      <c r="U750" s="52">
        <v>0.17499999999999999</v>
      </c>
    </row>
    <row r="751" spans="1:21" ht="11" x14ac:dyDescent="0.15">
      <c r="A751" s="39" t="s">
        <v>323</v>
      </c>
      <c r="B751" s="39" t="s">
        <v>324</v>
      </c>
      <c r="C751" s="39" t="s">
        <v>2109</v>
      </c>
      <c r="D751" s="39" t="s">
        <v>326</v>
      </c>
      <c r="E751" s="39" t="s">
        <v>2107</v>
      </c>
      <c r="F751" s="39" t="s">
        <v>333</v>
      </c>
      <c r="G751" s="39"/>
      <c r="H751" s="39" t="s">
        <v>2110</v>
      </c>
      <c r="I751" s="52">
        <f t="shared" si="13"/>
        <v>4.9999999999999982</v>
      </c>
      <c r="J751" s="52"/>
      <c r="K751" s="52"/>
      <c r="L751" s="52"/>
      <c r="M751" s="52">
        <v>0.49999999999999994</v>
      </c>
      <c r="N751" s="52">
        <v>0.49999999999999994</v>
      </c>
      <c r="O751" s="52">
        <v>0.49999999999999994</v>
      </c>
      <c r="P751" s="52">
        <v>0.58333333333333326</v>
      </c>
      <c r="Q751" s="52">
        <v>0.58333333333333326</v>
      </c>
      <c r="R751" s="52">
        <v>0.58333333333333326</v>
      </c>
      <c r="S751" s="52">
        <v>0.58333333333333326</v>
      </c>
      <c r="T751" s="52">
        <v>0.58333333333333326</v>
      </c>
      <c r="U751" s="52">
        <v>0.58333333333333326</v>
      </c>
    </row>
    <row r="752" spans="1:21" ht="22" x14ac:dyDescent="0.15">
      <c r="A752" s="39" t="s">
        <v>323</v>
      </c>
      <c r="B752" s="39" t="s">
        <v>324</v>
      </c>
      <c r="C752" s="39" t="s">
        <v>2111</v>
      </c>
      <c r="D752" s="39" t="s">
        <v>326</v>
      </c>
      <c r="E752" s="39" t="s">
        <v>2107</v>
      </c>
      <c r="F752" s="39" t="s">
        <v>333</v>
      </c>
      <c r="G752" s="39"/>
      <c r="H752" s="39" t="s">
        <v>2112</v>
      </c>
      <c r="I752" s="52">
        <f t="shared" si="13"/>
        <v>0.5</v>
      </c>
      <c r="J752" s="52"/>
      <c r="K752" s="52"/>
      <c r="L752" s="52"/>
      <c r="M752" s="52">
        <v>4.9999999999999996E-2</v>
      </c>
      <c r="N752" s="52">
        <v>4.9999999999999996E-2</v>
      </c>
      <c r="O752" s="52">
        <v>4.9999999999999996E-2</v>
      </c>
      <c r="P752" s="52">
        <v>5.8333333333333327E-2</v>
      </c>
      <c r="Q752" s="52">
        <v>5.8333333333333327E-2</v>
      </c>
      <c r="R752" s="52">
        <v>5.8333333333333327E-2</v>
      </c>
      <c r="S752" s="52">
        <v>5.8333333333333327E-2</v>
      </c>
      <c r="T752" s="52">
        <v>5.8333333333333327E-2</v>
      </c>
      <c r="U752" s="52">
        <v>5.8333333333333327E-2</v>
      </c>
    </row>
    <row r="753" spans="1:21" ht="22" x14ac:dyDescent="0.15">
      <c r="A753" s="39" t="s">
        <v>323</v>
      </c>
      <c r="B753" s="39" t="s">
        <v>324</v>
      </c>
      <c r="C753" s="39" t="s">
        <v>2113</v>
      </c>
      <c r="D753" s="39" t="s">
        <v>326</v>
      </c>
      <c r="E753" s="39" t="s">
        <v>529</v>
      </c>
      <c r="F753" s="39" t="s">
        <v>333</v>
      </c>
      <c r="G753" s="39"/>
      <c r="H753" s="39" t="s">
        <v>2114</v>
      </c>
      <c r="I753" s="52">
        <f t="shared" si="13"/>
        <v>9.6000000000000002E-2</v>
      </c>
      <c r="J753" s="52"/>
      <c r="K753" s="52"/>
      <c r="L753" s="52"/>
      <c r="M753" s="52">
        <v>9.5999999999999992E-3</v>
      </c>
      <c r="N753" s="52">
        <v>9.5999999999999992E-3</v>
      </c>
      <c r="O753" s="52">
        <v>9.5999999999999992E-3</v>
      </c>
      <c r="P753" s="52">
        <v>1.12E-2</v>
      </c>
      <c r="Q753" s="52">
        <v>1.12E-2</v>
      </c>
      <c r="R753" s="52">
        <v>1.12E-2</v>
      </c>
      <c r="S753" s="52">
        <v>1.12E-2</v>
      </c>
      <c r="T753" s="52">
        <v>1.12E-2</v>
      </c>
      <c r="U753" s="52">
        <v>1.12E-2</v>
      </c>
    </row>
    <row r="754" spans="1:21" ht="11" x14ac:dyDescent="0.15">
      <c r="A754" s="39" t="s">
        <v>323</v>
      </c>
      <c r="B754" s="39" t="s">
        <v>324</v>
      </c>
      <c r="C754" s="39" t="s">
        <v>2115</v>
      </c>
      <c r="D754" s="39" t="s">
        <v>326</v>
      </c>
      <c r="E754" s="39" t="s">
        <v>529</v>
      </c>
      <c r="F754" s="39" t="s">
        <v>333</v>
      </c>
      <c r="G754" s="39"/>
      <c r="H754" s="39" t="s">
        <v>2116</v>
      </c>
      <c r="I754" s="52">
        <f t="shared" si="13"/>
        <v>0.25</v>
      </c>
      <c r="J754" s="52"/>
      <c r="K754" s="52"/>
      <c r="L754" s="52"/>
      <c r="M754" s="52">
        <v>2.4999999999999998E-2</v>
      </c>
      <c r="N754" s="52">
        <v>2.4999999999999998E-2</v>
      </c>
      <c r="O754" s="52">
        <v>2.4999999999999998E-2</v>
      </c>
      <c r="P754" s="52">
        <v>2.9166666666666664E-2</v>
      </c>
      <c r="Q754" s="52">
        <v>2.9166666666666664E-2</v>
      </c>
      <c r="R754" s="52">
        <v>2.9166666666666664E-2</v>
      </c>
      <c r="S754" s="52">
        <v>2.9166666666666664E-2</v>
      </c>
      <c r="T754" s="52">
        <v>2.9166666666666664E-2</v>
      </c>
      <c r="U754" s="52">
        <v>2.9166666666666664E-2</v>
      </c>
    </row>
    <row r="755" spans="1:21" ht="11" x14ac:dyDescent="0.15">
      <c r="A755" s="39" t="s">
        <v>323</v>
      </c>
      <c r="B755" s="39" t="s">
        <v>324</v>
      </c>
      <c r="C755" s="39" t="s">
        <v>2117</v>
      </c>
      <c r="D755" s="39" t="s">
        <v>326</v>
      </c>
      <c r="E755" s="39" t="s">
        <v>529</v>
      </c>
      <c r="F755" s="39" t="s">
        <v>333</v>
      </c>
      <c r="G755" s="39"/>
      <c r="H755" s="39" t="s">
        <v>2118</v>
      </c>
      <c r="I755" s="52">
        <f t="shared" si="13"/>
        <v>0.19999999999999996</v>
      </c>
      <c r="J755" s="52"/>
      <c r="K755" s="52"/>
      <c r="L755" s="52"/>
      <c r="M755" s="52">
        <v>0.02</v>
      </c>
      <c r="N755" s="52">
        <v>0.02</v>
      </c>
      <c r="O755" s="52">
        <v>0.02</v>
      </c>
      <c r="P755" s="52">
        <v>2.3333333333333331E-2</v>
      </c>
      <c r="Q755" s="52">
        <v>2.3333333333333331E-2</v>
      </c>
      <c r="R755" s="52">
        <v>2.3333333333333331E-2</v>
      </c>
      <c r="S755" s="52">
        <v>2.3333333333333331E-2</v>
      </c>
      <c r="T755" s="52">
        <v>2.3333333333333331E-2</v>
      </c>
      <c r="U755" s="52">
        <v>2.3333333333333331E-2</v>
      </c>
    </row>
    <row r="756" spans="1:21" ht="33" x14ac:dyDescent="0.15">
      <c r="A756" s="39" t="s">
        <v>323</v>
      </c>
      <c r="B756" s="39" t="s">
        <v>324</v>
      </c>
      <c r="C756" s="39" t="s">
        <v>2119</v>
      </c>
      <c r="D756" s="39" t="s">
        <v>326</v>
      </c>
      <c r="E756" s="39" t="s">
        <v>2120</v>
      </c>
      <c r="F756" s="39" t="s">
        <v>333</v>
      </c>
      <c r="G756" s="39"/>
      <c r="H756" s="39" t="s">
        <v>2121</v>
      </c>
      <c r="I756" s="52">
        <f t="shared" si="13"/>
        <v>0.59999999999999987</v>
      </c>
      <c r="J756" s="52"/>
      <c r="K756" s="52"/>
      <c r="L756" s="52"/>
      <c r="M756" s="52">
        <v>5.9999999999999991E-2</v>
      </c>
      <c r="N756" s="52">
        <v>5.9999999999999991E-2</v>
      </c>
      <c r="O756" s="52">
        <v>5.9999999999999991E-2</v>
      </c>
      <c r="P756" s="52">
        <v>6.9999999999999993E-2</v>
      </c>
      <c r="Q756" s="52">
        <v>6.9999999999999993E-2</v>
      </c>
      <c r="R756" s="52">
        <v>6.9999999999999993E-2</v>
      </c>
      <c r="S756" s="52">
        <v>6.9999999999999993E-2</v>
      </c>
      <c r="T756" s="52">
        <v>6.9999999999999993E-2</v>
      </c>
      <c r="U756" s="52">
        <v>6.9999999999999993E-2</v>
      </c>
    </row>
    <row r="757" spans="1:21" ht="11" x14ac:dyDescent="0.15">
      <c r="A757" s="39" t="s">
        <v>323</v>
      </c>
      <c r="B757" s="39" t="s">
        <v>324</v>
      </c>
      <c r="C757" s="39" t="s">
        <v>2122</v>
      </c>
      <c r="D757" s="39" t="s">
        <v>326</v>
      </c>
      <c r="E757" s="39" t="s">
        <v>2120</v>
      </c>
      <c r="F757" s="39" t="s">
        <v>333</v>
      </c>
      <c r="G757" s="39"/>
      <c r="H757" s="39" t="s">
        <v>2123</v>
      </c>
      <c r="I757" s="52">
        <f t="shared" si="13"/>
        <v>0.18199999999999997</v>
      </c>
      <c r="J757" s="52"/>
      <c r="K757" s="52"/>
      <c r="L757" s="52"/>
      <c r="M757" s="52">
        <v>1.8199999999999997E-2</v>
      </c>
      <c r="N757" s="52">
        <v>1.8199999999999997E-2</v>
      </c>
      <c r="O757" s="52">
        <v>1.8199999999999997E-2</v>
      </c>
      <c r="P757" s="52">
        <v>2.123333333333333E-2</v>
      </c>
      <c r="Q757" s="52">
        <v>2.123333333333333E-2</v>
      </c>
      <c r="R757" s="52">
        <v>2.123333333333333E-2</v>
      </c>
      <c r="S757" s="52">
        <v>2.123333333333333E-2</v>
      </c>
      <c r="T757" s="52">
        <v>2.123333333333333E-2</v>
      </c>
      <c r="U757" s="52">
        <v>2.123333333333333E-2</v>
      </c>
    </row>
    <row r="758" spans="1:21" ht="22" x14ac:dyDescent="0.15">
      <c r="A758" s="39" t="s">
        <v>323</v>
      </c>
      <c r="B758" s="39" t="s">
        <v>324</v>
      </c>
      <c r="C758" s="39" t="s">
        <v>2124</v>
      </c>
      <c r="D758" s="39" t="s">
        <v>326</v>
      </c>
      <c r="E758" s="39" t="s">
        <v>2125</v>
      </c>
      <c r="F758" s="39" t="s">
        <v>333</v>
      </c>
      <c r="G758" s="39"/>
      <c r="H758" s="39" t="s">
        <v>2126</v>
      </c>
      <c r="I758" s="52">
        <f t="shared" si="13"/>
        <v>0.93100000000000016</v>
      </c>
      <c r="J758" s="52"/>
      <c r="K758" s="52"/>
      <c r="L758" s="52"/>
      <c r="M758" s="52">
        <v>9.3100000000000002E-2</v>
      </c>
      <c r="N758" s="52">
        <v>9.3100000000000002E-2</v>
      </c>
      <c r="O758" s="52">
        <v>9.3100000000000002E-2</v>
      </c>
      <c r="P758" s="52">
        <v>0.10861666666666667</v>
      </c>
      <c r="Q758" s="52">
        <v>0.10861666666666667</v>
      </c>
      <c r="R758" s="52">
        <v>0.10861666666666667</v>
      </c>
      <c r="S758" s="52">
        <v>0.10861666666666667</v>
      </c>
      <c r="T758" s="52">
        <v>0.10861666666666667</v>
      </c>
      <c r="U758" s="52">
        <v>0.10861666666666667</v>
      </c>
    </row>
    <row r="759" spans="1:21" ht="11" x14ac:dyDescent="0.15">
      <c r="A759" s="39" t="s">
        <v>323</v>
      </c>
      <c r="B759" s="39" t="s">
        <v>324</v>
      </c>
      <c r="C759" s="39" t="s">
        <v>2127</v>
      </c>
      <c r="D759" s="39" t="s">
        <v>326</v>
      </c>
      <c r="E759" s="39" t="s">
        <v>2125</v>
      </c>
      <c r="F759" s="39" t="s">
        <v>333</v>
      </c>
      <c r="G759" s="39"/>
      <c r="H759" s="39" t="s">
        <v>2128</v>
      </c>
      <c r="I759" s="52">
        <f t="shared" si="13"/>
        <v>0.60999999999999988</v>
      </c>
      <c r="J759" s="52"/>
      <c r="K759" s="52"/>
      <c r="L759" s="52"/>
      <c r="M759" s="52">
        <v>6.0999999999999992E-2</v>
      </c>
      <c r="N759" s="52">
        <v>6.0999999999999992E-2</v>
      </c>
      <c r="O759" s="52">
        <v>6.0999999999999992E-2</v>
      </c>
      <c r="P759" s="52">
        <v>7.1166666666666656E-2</v>
      </c>
      <c r="Q759" s="52">
        <v>7.1166666666666656E-2</v>
      </c>
      <c r="R759" s="52">
        <v>7.1166666666666656E-2</v>
      </c>
      <c r="S759" s="52">
        <v>7.1166666666666656E-2</v>
      </c>
      <c r="T759" s="52">
        <v>7.1166666666666656E-2</v>
      </c>
      <c r="U759" s="52">
        <v>7.1166666666666656E-2</v>
      </c>
    </row>
    <row r="760" spans="1:21" ht="66" x14ac:dyDescent="0.15">
      <c r="A760" s="39" t="s">
        <v>323</v>
      </c>
      <c r="B760" s="39" t="s">
        <v>633</v>
      </c>
      <c r="C760" s="39" t="s">
        <v>2129</v>
      </c>
      <c r="D760" s="39" t="s">
        <v>326</v>
      </c>
      <c r="E760" s="39" t="s">
        <v>2130</v>
      </c>
      <c r="F760" s="39" t="s">
        <v>333</v>
      </c>
      <c r="G760" s="39"/>
      <c r="H760" s="39" t="s">
        <v>2131</v>
      </c>
      <c r="I760" s="52">
        <f t="shared" si="13"/>
        <v>2.4999999999999991</v>
      </c>
      <c r="J760" s="52"/>
      <c r="K760" s="52"/>
      <c r="L760" s="52"/>
      <c r="M760" s="52">
        <v>0.24999999999999997</v>
      </c>
      <c r="N760" s="52">
        <v>0.24999999999999997</v>
      </c>
      <c r="O760" s="52">
        <v>0.24999999999999997</v>
      </c>
      <c r="P760" s="52">
        <v>0.29166666666666663</v>
      </c>
      <c r="Q760" s="52">
        <v>0.29166666666666663</v>
      </c>
      <c r="R760" s="52">
        <v>0.29166666666666663</v>
      </c>
      <c r="S760" s="52">
        <v>0.29166666666666663</v>
      </c>
      <c r="T760" s="52">
        <v>0.29166666666666663</v>
      </c>
      <c r="U760" s="52">
        <v>0.29166666666666663</v>
      </c>
    </row>
    <row r="761" spans="1:21" ht="22" x14ac:dyDescent="0.15">
      <c r="A761" s="39" t="s">
        <v>323</v>
      </c>
      <c r="B761" s="39" t="s">
        <v>633</v>
      </c>
      <c r="C761" s="39" t="s">
        <v>2132</v>
      </c>
      <c r="D761" s="39" t="s">
        <v>326</v>
      </c>
      <c r="E761" s="39" t="s">
        <v>2130</v>
      </c>
      <c r="F761" s="39" t="s">
        <v>333</v>
      </c>
      <c r="G761" s="39"/>
      <c r="H761" s="39" t="s">
        <v>2133</v>
      </c>
      <c r="I761" s="52">
        <f t="shared" si="13"/>
        <v>0.7799999999999998</v>
      </c>
      <c r="J761" s="52"/>
      <c r="K761" s="52"/>
      <c r="L761" s="52"/>
      <c r="M761" s="52">
        <v>7.8E-2</v>
      </c>
      <c r="N761" s="52">
        <v>7.8E-2</v>
      </c>
      <c r="O761" s="52">
        <v>7.8E-2</v>
      </c>
      <c r="P761" s="52">
        <v>9.0999999999999998E-2</v>
      </c>
      <c r="Q761" s="52">
        <v>9.0999999999999998E-2</v>
      </c>
      <c r="R761" s="52">
        <v>9.0999999999999998E-2</v>
      </c>
      <c r="S761" s="52">
        <v>9.0999999999999998E-2</v>
      </c>
      <c r="T761" s="52">
        <v>9.0999999999999998E-2</v>
      </c>
      <c r="U761" s="52">
        <v>9.0999999999999998E-2</v>
      </c>
    </row>
    <row r="762" spans="1:21" ht="33" x14ac:dyDescent="0.15">
      <c r="A762" s="39" t="s">
        <v>323</v>
      </c>
      <c r="B762" s="39" t="s">
        <v>633</v>
      </c>
      <c r="C762" s="39" t="s">
        <v>2134</v>
      </c>
      <c r="D762" s="39" t="s">
        <v>326</v>
      </c>
      <c r="E762" s="39" t="s">
        <v>2130</v>
      </c>
      <c r="F762" s="39" t="s">
        <v>333</v>
      </c>
      <c r="G762" s="39"/>
      <c r="H762" s="39" t="s">
        <v>2135</v>
      </c>
      <c r="I762" s="52">
        <f t="shared" si="13"/>
        <v>1.1089999999999998</v>
      </c>
      <c r="J762" s="52"/>
      <c r="K762" s="52"/>
      <c r="L762" s="52"/>
      <c r="M762" s="52">
        <v>0.11089999999999998</v>
      </c>
      <c r="N762" s="52">
        <v>0.11089999999999998</v>
      </c>
      <c r="O762" s="52">
        <v>0.11089999999999998</v>
      </c>
      <c r="P762" s="52">
        <v>0.12938333333333332</v>
      </c>
      <c r="Q762" s="52">
        <v>0.12938333333333332</v>
      </c>
      <c r="R762" s="52">
        <v>0.12938333333333332</v>
      </c>
      <c r="S762" s="52">
        <v>0.12938333333333332</v>
      </c>
      <c r="T762" s="52">
        <v>0.12938333333333332</v>
      </c>
      <c r="U762" s="52">
        <v>0.12938333333333332</v>
      </c>
    </row>
    <row r="763" spans="1:21" ht="33" x14ac:dyDescent="0.15">
      <c r="A763" s="39" t="s">
        <v>323</v>
      </c>
      <c r="B763" s="39" t="s">
        <v>324</v>
      </c>
      <c r="C763" s="39" t="s">
        <v>2136</v>
      </c>
      <c r="D763" s="39" t="s">
        <v>326</v>
      </c>
      <c r="E763" s="39" t="s">
        <v>2137</v>
      </c>
      <c r="F763" s="39" t="s">
        <v>306</v>
      </c>
      <c r="G763" s="39"/>
      <c r="H763" s="39" t="s">
        <v>2138</v>
      </c>
      <c r="I763" s="52">
        <f t="shared" si="13"/>
        <v>1.43</v>
      </c>
      <c r="J763" s="52"/>
      <c r="K763" s="52"/>
      <c r="L763" s="52"/>
      <c r="M763" s="52">
        <v>0.14299999999999999</v>
      </c>
      <c r="N763" s="52">
        <v>0.14299999999999999</v>
      </c>
      <c r="O763" s="52">
        <v>0.14299999999999999</v>
      </c>
      <c r="P763" s="52">
        <v>0.16683333333333331</v>
      </c>
      <c r="Q763" s="52">
        <v>0.16683333333333331</v>
      </c>
      <c r="R763" s="52">
        <v>0.16683333333333331</v>
      </c>
      <c r="S763" s="52">
        <v>0.16683333333333331</v>
      </c>
      <c r="T763" s="52">
        <v>0.16683333333333331</v>
      </c>
      <c r="U763" s="52">
        <v>0.16683333333333331</v>
      </c>
    </row>
    <row r="764" spans="1:21" ht="33" x14ac:dyDescent="0.15">
      <c r="A764" s="39" t="s">
        <v>323</v>
      </c>
      <c r="B764" s="39" t="s">
        <v>324</v>
      </c>
      <c r="C764" s="39" t="s">
        <v>2139</v>
      </c>
      <c r="D764" s="39" t="s">
        <v>326</v>
      </c>
      <c r="E764" s="39" t="s">
        <v>2137</v>
      </c>
      <c r="F764" s="39" t="s">
        <v>306</v>
      </c>
      <c r="G764" s="39"/>
      <c r="H764" s="39" t="s">
        <v>2140</v>
      </c>
      <c r="I764" s="52">
        <f t="shared" si="13"/>
        <v>0.60999999999999988</v>
      </c>
      <c r="J764" s="52"/>
      <c r="K764" s="52"/>
      <c r="L764" s="52"/>
      <c r="M764" s="52">
        <v>6.0999999999999992E-2</v>
      </c>
      <c r="N764" s="52">
        <v>6.0999999999999992E-2</v>
      </c>
      <c r="O764" s="52">
        <v>6.0999999999999992E-2</v>
      </c>
      <c r="P764" s="52">
        <v>7.1166666666666656E-2</v>
      </c>
      <c r="Q764" s="52">
        <v>7.1166666666666656E-2</v>
      </c>
      <c r="R764" s="52">
        <v>7.1166666666666656E-2</v>
      </c>
      <c r="S764" s="52">
        <v>7.1166666666666656E-2</v>
      </c>
      <c r="T764" s="52">
        <v>7.1166666666666656E-2</v>
      </c>
      <c r="U764" s="52">
        <v>7.1166666666666656E-2</v>
      </c>
    </row>
    <row r="765" spans="1:21" ht="11" x14ac:dyDescent="0.15">
      <c r="A765" s="39" t="s">
        <v>323</v>
      </c>
      <c r="B765" s="39" t="s">
        <v>324</v>
      </c>
      <c r="C765" s="39" t="s">
        <v>2141</v>
      </c>
      <c r="D765" s="39" t="s">
        <v>326</v>
      </c>
      <c r="E765" s="39" t="s">
        <v>2142</v>
      </c>
      <c r="F765" s="39" t="s">
        <v>306</v>
      </c>
      <c r="G765" s="39"/>
      <c r="H765" s="39" t="s">
        <v>2143</v>
      </c>
      <c r="I765" s="52">
        <f t="shared" si="13"/>
        <v>1.2199999999999998</v>
      </c>
      <c r="J765" s="52"/>
      <c r="K765" s="52"/>
      <c r="L765" s="52"/>
      <c r="M765" s="52">
        <v>0.12199999999999998</v>
      </c>
      <c r="N765" s="52">
        <v>0.12199999999999998</v>
      </c>
      <c r="O765" s="52">
        <v>0.12199999999999998</v>
      </c>
      <c r="P765" s="52">
        <v>0.14233333333333331</v>
      </c>
      <c r="Q765" s="52">
        <v>0.14233333333333331</v>
      </c>
      <c r="R765" s="52">
        <v>0.14233333333333331</v>
      </c>
      <c r="S765" s="52">
        <v>0.14233333333333331</v>
      </c>
      <c r="T765" s="52">
        <v>0.14233333333333331</v>
      </c>
      <c r="U765" s="52">
        <v>0.14233333333333331</v>
      </c>
    </row>
    <row r="766" spans="1:21" ht="11" x14ac:dyDescent="0.15">
      <c r="A766" s="39" t="s">
        <v>323</v>
      </c>
      <c r="B766" s="39" t="s">
        <v>324</v>
      </c>
      <c r="C766" s="39" t="s">
        <v>2144</v>
      </c>
      <c r="D766" s="39" t="s">
        <v>326</v>
      </c>
      <c r="E766" s="39" t="s">
        <v>2142</v>
      </c>
      <c r="F766" s="39" t="s">
        <v>306</v>
      </c>
      <c r="G766" s="39"/>
      <c r="H766" s="39" t="s">
        <v>2145</v>
      </c>
      <c r="I766" s="52">
        <f t="shared" si="13"/>
        <v>1.01</v>
      </c>
      <c r="J766" s="52"/>
      <c r="K766" s="52"/>
      <c r="L766" s="52"/>
      <c r="M766" s="52">
        <v>0.10099999999999999</v>
      </c>
      <c r="N766" s="52">
        <v>0.10099999999999999</v>
      </c>
      <c r="O766" s="52">
        <v>0.10099999999999999</v>
      </c>
      <c r="P766" s="52">
        <v>0.11783333333333332</v>
      </c>
      <c r="Q766" s="52">
        <v>0.11783333333333332</v>
      </c>
      <c r="R766" s="52">
        <v>0.11783333333333332</v>
      </c>
      <c r="S766" s="52">
        <v>0.11783333333333332</v>
      </c>
      <c r="T766" s="52">
        <v>0.11783333333333332</v>
      </c>
      <c r="U766" s="52">
        <v>0.11783333333333332</v>
      </c>
    </row>
    <row r="767" spans="1:21" ht="22" x14ac:dyDescent="0.15">
      <c r="A767" s="39" t="s">
        <v>323</v>
      </c>
      <c r="B767" s="39" t="s">
        <v>324</v>
      </c>
      <c r="C767" s="39" t="s">
        <v>2146</v>
      </c>
      <c r="D767" s="39" t="s">
        <v>326</v>
      </c>
      <c r="E767" s="39" t="s">
        <v>356</v>
      </c>
      <c r="F767" s="39" t="s">
        <v>333</v>
      </c>
      <c r="G767" s="39"/>
      <c r="H767" s="39" t="s">
        <v>2147</v>
      </c>
      <c r="I767" s="52">
        <f t="shared" si="13"/>
        <v>0.89999999999999991</v>
      </c>
      <c r="J767" s="52"/>
      <c r="K767" s="52"/>
      <c r="L767" s="52"/>
      <c r="M767" s="52">
        <v>0.09</v>
      </c>
      <c r="N767" s="52">
        <v>0.09</v>
      </c>
      <c r="O767" s="52">
        <v>0.09</v>
      </c>
      <c r="P767" s="52">
        <v>0.105</v>
      </c>
      <c r="Q767" s="52">
        <v>0.105</v>
      </c>
      <c r="R767" s="52">
        <v>0.105</v>
      </c>
      <c r="S767" s="52">
        <v>0.105</v>
      </c>
      <c r="T767" s="52">
        <v>0.105</v>
      </c>
      <c r="U767" s="52">
        <v>0.105</v>
      </c>
    </row>
    <row r="768" spans="1:21" ht="22" x14ac:dyDescent="0.15">
      <c r="A768" s="39" t="s">
        <v>323</v>
      </c>
      <c r="B768" s="39" t="s">
        <v>324</v>
      </c>
      <c r="C768" s="39" t="s">
        <v>2148</v>
      </c>
      <c r="D768" s="39" t="s">
        <v>326</v>
      </c>
      <c r="E768" s="39" t="s">
        <v>2149</v>
      </c>
      <c r="F768" s="39" t="s">
        <v>333</v>
      </c>
      <c r="G768" s="39"/>
      <c r="H768" s="39" t="s">
        <v>2150</v>
      </c>
      <c r="I768" s="52">
        <f t="shared" si="13"/>
        <v>2</v>
      </c>
      <c r="J768" s="52"/>
      <c r="K768" s="52"/>
      <c r="L768" s="52"/>
      <c r="M768" s="52">
        <v>0.19999999999999998</v>
      </c>
      <c r="N768" s="52">
        <v>0.19999999999999998</v>
      </c>
      <c r="O768" s="52">
        <v>0.19999999999999998</v>
      </c>
      <c r="P768" s="52">
        <v>0.23333333333333331</v>
      </c>
      <c r="Q768" s="52">
        <v>0.23333333333333331</v>
      </c>
      <c r="R768" s="52">
        <v>0.23333333333333331</v>
      </c>
      <c r="S768" s="52">
        <v>0.23333333333333331</v>
      </c>
      <c r="T768" s="52">
        <v>0.23333333333333331</v>
      </c>
      <c r="U768" s="52">
        <v>0.23333333333333331</v>
      </c>
    </row>
    <row r="769" spans="1:21" ht="22" x14ac:dyDescent="0.15">
      <c r="A769" s="39" t="s">
        <v>323</v>
      </c>
      <c r="B769" s="39" t="s">
        <v>324</v>
      </c>
      <c r="C769" s="39" t="s">
        <v>2151</v>
      </c>
      <c r="D769" s="39" t="s">
        <v>326</v>
      </c>
      <c r="E769" s="39" t="s">
        <v>2149</v>
      </c>
      <c r="F769" s="39" t="s">
        <v>333</v>
      </c>
      <c r="G769" s="39"/>
      <c r="H769" s="39" t="s">
        <v>2152</v>
      </c>
      <c r="I769" s="52">
        <f t="shared" si="13"/>
        <v>0.91400000000000015</v>
      </c>
      <c r="J769" s="52"/>
      <c r="K769" s="52"/>
      <c r="L769" s="52"/>
      <c r="M769" s="52">
        <v>9.1399999999999995E-2</v>
      </c>
      <c r="N769" s="52">
        <v>9.1399999999999995E-2</v>
      </c>
      <c r="O769" s="52">
        <v>9.1399999999999995E-2</v>
      </c>
      <c r="P769" s="52">
        <v>0.10663333333333333</v>
      </c>
      <c r="Q769" s="52">
        <v>0.10663333333333333</v>
      </c>
      <c r="R769" s="52">
        <v>0.10663333333333333</v>
      </c>
      <c r="S769" s="52">
        <v>0.10663333333333333</v>
      </c>
      <c r="T769" s="52">
        <v>0.10663333333333333</v>
      </c>
      <c r="U769" s="52">
        <v>0.10663333333333333</v>
      </c>
    </row>
    <row r="770" spans="1:21" ht="11" x14ac:dyDescent="0.15">
      <c r="A770" s="39" t="s">
        <v>323</v>
      </c>
      <c r="B770" s="39" t="s">
        <v>324</v>
      </c>
      <c r="C770" s="39" t="s">
        <v>2153</v>
      </c>
      <c r="D770" s="39" t="s">
        <v>326</v>
      </c>
      <c r="E770" s="39" t="s">
        <v>2154</v>
      </c>
      <c r="F770" s="39" t="s">
        <v>306</v>
      </c>
      <c r="G770" s="39"/>
      <c r="H770" s="39" t="s">
        <v>2155</v>
      </c>
      <c r="I770" s="52">
        <f t="shared" si="13"/>
        <v>0.41999999999999993</v>
      </c>
      <c r="J770" s="52"/>
      <c r="K770" s="52"/>
      <c r="L770" s="52"/>
      <c r="M770" s="52">
        <v>4.1999999999999996E-2</v>
      </c>
      <c r="N770" s="52">
        <v>4.1999999999999996E-2</v>
      </c>
      <c r="O770" s="52">
        <v>4.1999999999999996E-2</v>
      </c>
      <c r="P770" s="52">
        <v>4.8999999999999995E-2</v>
      </c>
      <c r="Q770" s="52">
        <v>4.8999999999999995E-2</v>
      </c>
      <c r="R770" s="52">
        <v>4.8999999999999995E-2</v>
      </c>
      <c r="S770" s="52">
        <v>4.8999999999999995E-2</v>
      </c>
      <c r="T770" s="52">
        <v>4.8999999999999995E-2</v>
      </c>
      <c r="U770" s="52">
        <v>4.8999999999999995E-2</v>
      </c>
    </row>
    <row r="771" spans="1:21" ht="11" x14ac:dyDescent="0.15">
      <c r="A771" s="39" t="s">
        <v>323</v>
      </c>
      <c r="B771" s="39" t="s">
        <v>324</v>
      </c>
      <c r="C771" s="39" t="s">
        <v>2156</v>
      </c>
      <c r="D771" s="39" t="s">
        <v>326</v>
      </c>
      <c r="E771" s="39" t="s">
        <v>2154</v>
      </c>
      <c r="F771" s="39" t="s">
        <v>306</v>
      </c>
      <c r="G771" s="39"/>
      <c r="H771" s="39" t="s">
        <v>2157</v>
      </c>
      <c r="I771" s="52">
        <f t="shared" si="13"/>
        <v>0.48099999999999987</v>
      </c>
      <c r="J771" s="52"/>
      <c r="K771" s="52"/>
      <c r="L771" s="52"/>
      <c r="M771" s="52">
        <v>4.8099999999999997E-2</v>
      </c>
      <c r="N771" s="52">
        <v>4.8099999999999997E-2</v>
      </c>
      <c r="O771" s="52">
        <v>4.8099999999999997E-2</v>
      </c>
      <c r="P771" s="52">
        <v>5.6116666666666662E-2</v>
      </c>
      <c r="Q771" s="52">
        <v>5.6116666666666662E-2</v>
      </c>
      <c r="R771" s="52">
        <v>5.6116666666666662E-2</v>
      </c>
      <c r="S771" s="52">
        <v>5.6116666666666662E-2</v>
      </c>
      <c r="T771" s="52">
        <v>5.6116666666666662E-2</v>
      </c>
      <c r="U771" s="52">
        <v>5.6116666666666662E-2</v>
      </c>
    </row>
    <row r="772" spans="1:21" ht="22" x14ac:dyDescent="0.15">
      <c r="A772" s="39" t="s">
        <v>323</v>
      </c>
      <c r="B772" s="39" t="s">
        <v>324</v>
      </c>
      <c r="C772" s="39" t="s">
        <v>2158</v>
      </c>
      <c r="D772" s="39" t="s">
        <v>326</v>
      </c>
      <c r="E772" s="39" t="s">
        <v>2154</v>
      </c>
      <c r="F772" s="39" t="s">
        <v>306</v>
      </c>
      <c r="G772" s="39"/>
      <c r="H772" s="39" t="s">
        <v>2159</v>
      </c>
      <c r="I772" s="52">
        <f t="shared" si="13"/>
        <v>3.5999999999999996</v>
      </c>
      <c r="J772" s="52"/>
      <c r="K772" s="52"/>
      <c r="L772" s="52"/>
      <c r="M772" s="52">
        <v>0.36</v>
      </c>
      <c r="N772" s="52">
        <v>0.36</v>
      </c>
      <c r="O772" s="52">
        <v>0.36</v>
      </c>
      <c r="P772" s="52">
        <v>0.42</v>
      </c>
      <c r="Q772" s="52">
        <v>0.42</v>
      </c>
      <c r="R772" s="52">
        <v>0.42</v>
      </c>
      <c r="S772" s="52">
        <v>0.42</v>
      </c>
      <c r="T772" s="52">
        <v>0.42</v>
      </c>
      <c r="U772" s="52">
        <v>0.42</v>
      </c>
    </row>
    <row r="773" spans="1:21" ht="11" x14ac:dyDescent="0.15">
      <c r="A773" s="39" t="s">
        <v>323</v>
      </c>
      <c r="B773" s="39" t="s">
        <v>324</v>
      </c>
      <c r="C773" s="39" t="s">
        <v>2160</v>
      </c>
      <c r="D773" s="39" t="s">
        <v>326</v>
      </c>
      <c r="E773" s="39" t="s">
        <v>2161</v>
      </c>
      <c r="F773" s="39" t="s">
        <v>333</v>
      </c>
      <c r="G773" s="39"/>
      <c r="H773" s="39" t="s">
        <v>2162</v>
      </c>
      <c r="I773" s="52">
        <f t="shared" ref="I773:I836" si="14">SUM(J773:U773)</f>
        <v>0.70399999999999985</v>
      </c>
      <c r="J773" s="52"/>
      <c r="K773" s="52"/>
      <c r="L773" s="52"/>
      <c r="M773" s="52">
        <v>7.039999999999999E-2</v>
      </c>
      <c r="N773" s="52">
        <v>7.039999999999999E-2</v>
      </c>
      <c r="O773" s="52">
        <v>7.039999999999999E-2</v>
      </c>
      <c r="P773" s="52">
        <v>8.2133333333333322E-2</v>
      </c>
      <c r="Q773" s="52">
        <v>8.2133333333333322E-2</v>
      </c>
      <c r="R773" s="52">
        <v>8.2133333333333322E-2</v>
      </c>
      <c r="S773" s="52">
        <v>8.2133333333333322E-2</v>
      </c>
      <c r="T773" s="52">
        <v>8.2133333333333322E-2</v>
      </c>
      <c r="U773" s="52">
        <v>8.2133333333333322E-2</v>
      </c>
    </row>
    <row r="774" spans="1:21" ht="33" x14ac:dyDescent="0.15">
      <c r="A774" s="39" t="s">
        <v>323</v>
      </c>
      <c r="B774" s="39" t="s">
        <v>324</v>
      </c>
      <c r="C774" s="39" t="s">
        <v>2163</v>
      </c>
      <c r="D774" s="39" t="s">
        <v>477</v>
      </c>
      <c r="E774" s="39" t="s">
        <v>2164</v>
      </c>
      <c r="F774" s="39" t="s">
        <v>306</v>
      </c>
      <c r="G774" s="39"/>
      <c r="H774" s="39" t="s">
        <v>2165</v>
      </c>
      <c r="I774" s="52">
        <f t="shared" si="14"/>
        <v>2.6999999999999997</v>
      </c>
      <c r="J774" s="52"/>
      <c r="K774" s="52"/>
      <c r="L774" s="52"/>
      <c r="M774" s="52">
        <v>0.27</v>
      </c>
      <c r="N774" s="52">
        <v>0.27</v>
      </c>
      <c r="O774" s="52">
        <v>0.27</v>
      </c>
      <c r="P774" s="52">
        <v>0.315</v>
      </c>
      <c r="Q774" s="52">
        <v>0.315</v>
      </c>
      <c r="R774" s="52">
        <v>0.315</v>
      </c>
      <c r="S774" s="52">
        <v>0.315</v>
      </c>
      <c r="T774" s="52">
        <v>0.315</v>
      </c>
      <c r="U774" s="52">
        <v>0.315</v>
      </c>
    </row>
    <row r="775" spans="1:21" ht="22" x14ac:dyDescent="0.15">
      <c r="A775" s="39" t="s">
        <v>323</v>
      </c>
      <c r="B775" s="39" t="s">
        <v>324</v>
      </c>
      <c r="C775" s="39" t="s">
        <v>2166</v>
      </c>
      <c r="D775" s="39" t="s">
        <v>477</v>
      </c>
      <c r="E775" s="39" t="s">
        <v>2164</v>
      </c>
      <c r="F775" s="39" t="s">
        <v>306</v>
      </c>
      <c r="G775" s="39"/>
      <c r="H775" s="39" t="s">
        <v>2167</v>
      </c>
      <c r="I775" s="52">
        <f t="shared" si="14"/>
        <v>2.6999999999999997</v>
      </c>
      <c r="J775" s="52"/>
      <c r="K775" s="52"/>
      <c r="L775" s="52"/>
      <c r="M775" s="52">
        <v>0.27</v>
      </c>
      <c r="N775" s="52">
        <v>0.27</v>
      </c>
      <c r="O775" s="52">
        <v>0.27</v>
      </c>
      <c r="P775" s="52">
        <v>0.315</v>
      </c>
      <c r="Q775" s="52">
        <v>0.315</v>
      </c>
      <c r="R775" s="52">
        <v>0.315</v>
      </c>
      <c r="S775" s="52">
        <v>0.315</v>
      </c>
      <c r="T775" s="52">
        <v>0.315</v>
      </c>
      <c r="U775" s="52">
        <v>0.315</v>
      </c>
    </row>
    <row r="776" spans="1:21" ht="22" x14ac:dyDescent="0.15">
      <c r="A776" s="39" t="s">
        <v>323</v>
      </c>
      <c r="B776" s="39" t="s">
        <v>324</v>
      </c>
      <c r="C776" s="39" t="s">
        <v>2168</v>
      </c>
      <c r="D776" s="39" t="s">
        <v>477</v>
      </c>
      <c r="E776" s="39" t="s">
        <v>2169</v>
      </c>
      <c r="F776" s="39" t="s">
        <v>333</v>
      </c>
      <c r="G776" s="39"/>
      <c r="H776" s="39" t="s">
        <v>2170</v>
      </c>
      <c r="I776" s="52">
        <f t="shared" si="14"/>
        <v>0.3899999999999999</v>
      </c>
      <c r="J776" s="52"/>
      <c r="K776" s="52"/>
      <c r="L776" s="52"/>
      <c r="M776" s="52">
        <v>3.9E-2</v>
      </c>
      <c r="N776" s="52">
        <v>3.9E-2</v>
      </c>
      <c r="O776" s="52">
        <v>3.9E-2</v>
      </c>
      <c r="P776" s="52">
        <v>4.5499999999999999E-2</v>
      </c>
      <c r="Q776" s="52">
        <v>4.5499999999999999E-2</v>
      </c>
      <c r="R776" s="52">
        <v>4.5499999999999999E-2</v>
      </c>
      <c r="S776" s="52">
        <v>4.5499999999999999E-2</v>
      </c>
      <c r="T776" s="52">
        <v>4.5499999999999999E-2</v>
      </c>
      <c r="U776" s="52">
        <v>4.5499999999999999E-2</v>
      </c>
    </row>
    <row r="777" spans="1:21" ht="44" x14ac:dyDescent="0.15">
      <c r="A777" s="39" t="s">
        <v>323</v>
      </c>
      <c r="B777" s="39" t="s">
        <v>324</v>
      </c>
      <c r="C777" s="39" t="s">
        <v>2171</v>
      </c>
      <c r="D777" s="39" t="s">
        <v>477</v>
      </c>
      <c r="E777" s="39" t="s">
        <v>2169</v>
      </c>
      <c r="F777" s="39" t="s">
        <v>333</v>
      </c>
      <c r="G777" s="39"/>
      <c r="H777" s="39" t="s">
        <v>2172</v>
      </c>
      <c r="I777" s="52">
        <f t="shared" si="14"/>
        <v>0.15999999999999998</v>
      </c>
      <c r="J777" s="52"/>
      <c r="K777" s="52"/>
      <c r="L777" s="52"/>
      <c r="M777" s="52">
        <v>1.6E-2</v>
      </c>
      <c r="N777" s="52">
        <v>1.6E-2</v>
      </c>
      <c r="O777" s="52">
        <v>1.6E-2</v>
      </c>
      <c r="P777" s="52">
        <v>1.8666666666666665E-2</v>
      </c>
      <c r="Q777" s="52">
        <v>1.8666666666666665E-2</v>
      </c>
      <c r="R777" s="52">
        <v>1.8666666666666665E-2</v>
      </c>
      <c r="S777" s="52">
        <v>1.8666666666666665E-2</v>
      </c>
      <c r="T777" s="52">
        <v>1.8666666666666665E-2</v>
      </c>
      <c r="U777" s="52">
        <v>1.8666666666666665E-2</v>
      </c>
    </row>
    <row r="778" spans="1:21" ht="44" x14ac:dyDescent="0.15">
      <c r="A778" s="39" t="s">
        <v>323</v>
      </c>
      <c r="B778" s="39" t="s">
        <v>324</v>
      </c>
      <c r="C778" s="39" t="s">
        <v>2173</v>
      </c>
      <c r="D778" s="39" t="s">
        <v>477</v>
      </c>
      <c r="E778" s="39" t="s">
        <v>2174</v>
      </c>
      <c r="F778" s="39" t="s">
        <v>333</v>
      </c>
      <c r="G778" s="39"/>
      <c r="H778" s="39" t="s">
        <v>2175</v>
      </c>
      <c r="I778" s="52">
        <f t="shared" si="14"/>
        <v>3.8969999999999998</v>
      </c>
      <c r="J778" s="52"/>
      <c r="K778" s="52"/>
      <c r="L778" s="52"/>
      <c r="M778" s="52">
        <v>0.38969999999999994</v>
      </c>
      <c r="N778" s="52">
        <v>0.38969999999999994</v>
      </c>
      <c r="O778" s="52">
        <v>0.38969999999999994</v>
      </c>
      <c r="P778" s="52">
        <v>0.45464999999999994</v>
      </c>
      <c r="Q778" s="52">
        <v>0.45464999999999994</v>
      </c>
      <c r="R778" s="52">
        <v>0.45464999999999994</v>
      </c>
      <c r="S778" s="52">
        <v>0.45464999999999994</v>
      </c>
      <c r="T778" s="52">
        <v>0.45464999999999994</v>
      </c>
      <c r="U778" s="52">
        <v>0.45464999999999994</v>
      </c>
    </row>
    <row r="779" spans="1:21" ht="22" x14ac:dyDescent="0.15">
      <c r="A779" s="39" t="s">
        <v>323</v>
      </c>
      <c r="B779" s="39" t="s">
        <v>324</v>
      </c>
      <c r="C779" s="39" t="s">
        <v>2176</v>
      </c>
      <c r="D779" s="39" t="s">
        <v>477</v>
      </c>
      <c r="E779" s="39" t="s">
        <v>644</v>
      </c>
      <c r="F779" s="39" t="s">
        <v>333</v>
      </c>
      <c r="G779" s="39"/>
      <c r="H779" s="39" t="s">
        <v>2177</v>
      </c>
      <c r="I779" s="52">
        <f t="shared" si="14"/>
        <v>0.34</v>
      </c>
      <c r="J779" s="52"/>
      <c r="K779" s="52"/>
      <c r="L779" s="52"/>
      <c r="M779" s="52">
        <v>3.4000000000000002E-2</v>
      </c>
      <c r="N779" s="52">
        <v>3.4000000000000002E-2</v>
      </c>
      <c r="O779" s="52">
        <v>3.4000000000000002E-2</v>
      </c>
      <c r="P779" s="52">
        <v>3.9666666666666663E-2</v>
      </c>
      <c r="Q779" s="52">
        <v>3.9666666666666663E-2</v>
      </c>
      <c r="R779" s="52">
        <v>3.9666666666666663E-2</v>
      </c>
      <c r="S779" s="52">
        <v>3.9666666666666663E-2</v>
      </c>
      <c r="T779" s="52">
        <v>3.9666666666666663E-2</v>
      </c>
      <c r="U779" s="52">
        <v>3.9666666666666663E-2</v>
      </c>
    </row>
    <row r="780" spans="1:21" ht="22" x14ac:dyDescent="0.15">
      <c r="A780" s="39" t="s">
        <v>323</v>
      </c>
      <c r="B780" s="39" t="s">
        <v>324</v>
      </c>
      <c r="C780" s="39" t="s">
        <v>2178</v>
      </c>
      <c r="D780" s="39" t="s">
        <v>477</v>
      </c>
      <c r="E780" s="39" t="s">
        <v>644</v>
      </c>
      <c r="F780" s="39" t="s">
        <v>333</v>
      </c>
      <c r="G780" s="39"/>
      <c r="H780" s="39" t="s">
        <v>2179</v>
      </c>
      <c r="I780" s="52">
        <f t="shared" si="14"/>
        <v>0.17</v>
      </c>
      <c r="J780" s="52"/>
      <c r="K780" s="52"/>
      <c r="L780" s="52"/>
      <c r="M780" s="52">
        <v>1.7000000000000001E-2</v>
      </c>
      <c r="N780" s="52">
        <v>1.7000000000000001E-2</v>
      </c>
      <c r="O780" s="52">
        <v>1.7000000000000001E-2</v>
      </c>
      <c r="P780" s="52">
        <v>1.9833333333333331E-2</v>
      </c>
      <c r="Q780" s="52">
        <v>1.9833333333333331E-2</v>
      </c>
      <c r="R780" s="52">
        <v>1.9833333333333331E-2</v>
      </c>
      <c r="S780" s="52">
        <v>1.9833333333333331E-2</v>
      </c>
      <c r="T780" s="52">
        <v>1.9833333333333331E-2</v>
      </c>
      <c r="U780" s="52">
        <v>1.9833333333333331E-2</v>
      </c>
    </row>
    <row r="781" spans="1:21" ht="11" x14ac:dyDescent="0.15">
      <c r="A781" s="39" t="s">
        <v>323</v>
      </c>
      <c r="B781" s="39" t="s">
        <v>324</v>
      </c>
      <c r="C781" s="39" t="s">
        <v>2180</v>
      </c>
      <c r="D781" s="39" t="s">
        <v>477</v>
      </c>
      <c r="E781" s="39" t="s">
        <v>2181</v>
      </c>
      <c r="F781" s="39" t="s">
        <v>306</v>
      </c>
      <c r="G781" s="39"/>
      <c r="H781" s="39" t="s">
        <v>2182</v>
      </c>
      <c r="I781" s="52">
        <f t="shared" si="14"/>
        <v>0.35299999999999998</v>
      </c>
      <c r="J781" s="52"/>
      <c r="K781" s="52"/>
      <c r="L781" s="52"/>
      <c r="M781" s="52">
        <v>3.5299999999999998E-2</v>
      </c>
      <c r="N781" s="52">
        <v>3.5299999999999998E-2</v>
      </c>
      <c r="O781" s="52">
        <v>3.5299999999999998E-2</v>
      </c>
      <c r="P781" s="52">
        <v>4.1183333333333329E-2</v>
      </c>
      <c r="Q781" s="52">
        <v>4.1183333333333329E-2</v>
      </c>
      <c r="R781" s="52">
        <v>4.1183333333333329E-2</v>
      </c>
      <c r="S781" s="52">
        <v>4.1183333333333329E-2</v>
      </c>
      <c r="T781" s="52">
        <v>4.1183333333333329E-2</v>
      </c>
      <c r="U781" s="52">
        <v>4.1183333333333329E-2</v>
      </c>
    </row>
    <row r="782" spans="1:21" ht="33" x14ac:dyDescent="0.15">
      <c r="A782" s="39" t="s">
        <v>323</v>
      </c>
      <c r="B782" s="39" t="s">
        <v>324</v>
      </c>
      <c r="C782" s="39" t="s">
        <v>2183</v>
      </c>
      <c r="D782" s="39" t="s">
        <v>477</v>
      </c>
      <c r="E782" s="39" t="s">
        <v>2181</v>
      </c>
      <c r="F782" s="39" t="s">
        <v>306</v>
      </c>
      <c r="G782" s="39"/>
      <c r="H782" s="39" t="s">
        <v>2184</v>
      </c>
      <c r="I782" s="52">
        <f t="shared" si="14"/>
        <v>8</v>
      </c>
      <c r="J782" s="52"/>
      <c r="K782" s="52"/>
      <c r="L782" s="52"/>
      <c r="M782" s="52">
        <v>0.79999999999999993</v>
      </c>
      <c r="N782" s="52">
        <v>0.79999999999999993</v>
      </c>
      <c r="O782" s="52">
        <v>0.79999999999999993</v>
      </c>
      <c r="P782" s="52">
        <v>0.93333333333333324</v>
      </c>
      <c r="Q782" s="52">
        <v>0.93333333333333324</v>
      </c>
      <c r="R782" s="52">
        <v>0.93333333333333324</v>
      </c>
      <c r="S782" s="52">
        <v>0.93333333333333324</v>
      </c>
      <c r="T782" s="52">
        <v>0.93333333333333324</v>
      </c>
      <c r="U782" s="52">
        <v>0.93333333333333324</v>
      </c>
    </row>
    <row r="783" spans="1:21" ht="22" x14ac:dyDescent="0.15">
      <c r="A783" s="39" t="s">
        <v>323</v>
      </c>
      <c r="B783" s="39" t="s">
        <v>324</v>
      </c>
      <c r="C783" s="39" t="s">
        <v>2185</v>
      </c>
      <c r="D783" s="39" t="s">
        <v>477</v>
      </c>
      <c r="E783" s="39" t="s">
        <v>2186</v>
      </c>
      <c r="F783" s="39" t="s">
        <v>333</v>
      </c>
      <c r="G783" s="39"/>
      <c r="H783" s="39" t="s">
        <v>2187</v>
      </c>
      <c r="I783" s="52">
        <f t="shared" si="14"/>
        <v>0.19999999999999996</v>
      </c>
      <c r="J783" s="52"/>
      <c r="K783" s="52"/>
      <c r="L783" s="52"/>
      <c r="M783" s="52">
        <v>0.02</v>
      </c>
      <c r="N783" s="52">
        <v>0.02</v>
      </c>
      <c r="O783" s="52">
        <v>0.02</v>
      </c>
      <c r="P783" s="52">
        <v>2.3333333333333331E-2</v>
      </c>
      <c r="Q783" s="52">
        <v>2.3333333333333331E-2</v>
      </c>
      <c r="R783" s="52">
        <v>2.3333333333333331E-2</v>
      </c>
      <c r="S783" s="52">
        <v>2.3333333333333331E-2</v>
      </c>
      <c r="T783" s="52">
        <v>2.3333333333333331E-2</v>
      </c>
      <c r="U783" s="52">
        <v>2.3333333333333331E-2</v>
      </c>
    </row>
    <row r="784" spans="1:21" ht="22" x14ac:dyDescent="0.15">
      <c r="A784" s="39" t="s">
        <v>323</v>
      </c>
      <c r="B784" s="39" t="s">
        <v>324</v>
      </c>
      <c r="C784" s="39" t="s">
        <v>2188</v>
      </c>
      <c r="D784" s="39" t="s">
        <v>477</v>
      </c>
      <c r="E784" s="39" t="s">
        <v>2189</v>
      </c>
      <c r="F784" s="39" t="s">
        <v>306</v>
      </c>
      <c r="G784" s="39"/>
      <c r="H784" s="39" t="s">
        <v>2190</v>
      </c>
      <c r="I784" s="52">
        <f t="shared" si="14"/>
        <v>2</v>
      </c>
      <c r="J784" s="52"/>
      <c r="K784" s="52"/>
      <c r="L784" s="52"/>
      <c r="M784" s="52">
        <v>0.19999999999999998</v>
      </c>
      <c r="N784" s="52">
        <v>0.19999999999999998</v>
      </c>
      <c r="O784" s="52">
        <v>0.19999999999999998</v>
      </c>
      <c r="P784" s="52">
        <v>0.23333333333333331</v>
      </c>
      <c r="Q784" s="52">
        <v>0.23333333333333331</v>
      </c>
      <c r="R784" s="52">
        <v>0.23333333333333331</v>
      </c>
      <c r="S784" s="52">
        <v>0.23333333333333331</v>
      </c>
      <c r="T784" s="52">
        <v>0.23333333333333331</v>
      </c>
      <c r="U784" s="52">
        <v>0.23333333333333331</v>
      </c>
    </row>
    <row r="785" spans="1:21" ht="22" x14ac:dyDescent="0.15">
      <c r="A785" s="39" t="s">
        <v>323</v>
      </c>
      <c r="B785" s="39" t="s">
        <v>324</v>
      </c>
      <c r="C785" s="39" t="s">
        <v>2191</v>
      </c>
      <c r="D785" s="39" t="s">
        <v>477</v>
      </c>
      <c r="E785" s="39" t="s">
        <v>2192</v>
      </c>
      <c r="F785" s="39" t="s">
        <v>333</v>
      </c>
      <c r="G785" s="39"/>
      <c r="H785" s="39" t="s">
        <v>2193</v>
      </c>
      <c r="I785" s="52">
        <f t="shared" si="14"/>
        <v>0.19999999999999996</v>
      </c>
      <c r="J785" s="52"/>
      <c r="K785" s="52"/>
      <c r="L785" s="52"/>
      <c r="M785" s="52">
        <v>0.02</v>
      </c>
      <c r="N785" s="52">
        <v>0.02</v>
      </c>
      <c r="O785" s="52">
        <v>0.02</v>
      </c>
      <c r="P785" s="52">
        <v>2.3333333333333331E-2</v>
      </c>
      <c r="Q785" s="52">
        <v>2.3333333333333331E-2</v>
      </c>
      <c r="R785" s="52">
        <v>2.3333333333333331E-2</v>
      </c>
      <c r="S785" s="52">
        <v>2.3333333333333331E-2</v>
      </c>
      <c r="T785" s="52">
        <v>2.3333333333333331E-2</v>
      </c>
      <c r="U785" s="52">
        <v>2.3333333333333331E-2</v>
      </c>
    </row>
    <row r="786" spans="1:21" ht="11" x14ac:dyDescent="0.15">
      <c r="A786" s="39" t="s">
        <v>323</v>
      </c>
      <c r="B786" s="39" t="s">
        <v>324</v>
      </c>
      <c r="C786" s="39" t="s">
        <v>2194</v>
      </c>
      <c r="D786" s="39" t="s">
        <v>477</v>
      </c>
      <c r="E786" s="39" t="s">
        <v>2192</v>
      </c>
      <c r="F786" s="39" t="s">
        <v>333</v>
      </c>
      <c r="G786" s="39"/>
      <c r="H786" s="39" t="s">
        <v>2195</v>
      </c>
      <c r="I786" s="52">
        <f t="shared" si="14"/>
        <v>8</v>
      </c>
      <c r="J786" s="52"/>
      <c r="K786" s="52"/>
      <c r="L786" s="52"/>
      <c r="M786" s="52">
        <v>0.79999999999999993</v>
      </c>
      <c r="N786" s="52">
        <v>0.79999999999999993</v>
      </c>
      <c r="O786" s="52">
        <v>0.79999999999999993</v>
      </c>
      <c r="P786" s="52">
        <v>0.93333333333333324</v>
      </c>
      <c r="Q786" s="52">
        <v>0.93333333333333324</v>
      </c>
      <c r="R786" s="52">
        <v>0.93333333333333324</v>
      </c>
      <c r="S786" s="52">
        <v>0.93333333333333324</v>
      </c>
      <c r="T786" s="52">
        <v>0.93333333333333324</v>
      </c>
      <c r="U786" s="52">
        <v>0.93333333333333324</v>
      </c>
    </row>
    <row r="787" spans="1:21" ht="22" x14ac:dyDescent="0.15">
      <c r="A787" s="39" t="s">
        <v>323</v>
      </c>
      <c r="B787" s="39" t="s">
        <v>324</v>
      </c>
      <c r="C787" s="39" t="s">
        <v>2196</v>
      </c>
      <c r="D787" s="39" t="s">
        <v>477</v>
      </c>
      <c r="E787" s="39" t="s">
        <v>2192</v>
      </c>
      <c r="F787" s="39" t="s">
        <v>333</v>
      </c>
      <c r="G787" s="39"/>
      <c r="H787" s="39" t="s">
        <v>2197</v>
      </c>
      <c r="I787" s="52">
        <f t="shared" si="14"/>
        <v>1</v>
      </c>
      <c r="J787" s="52"/>
      <c r="K787" s="52"/>
      <c r="L787" s="52"/>
      <c r="M787" s="52">
        <v>9.9999999999999992E-2</v>
      </c>
      <c r="N787" s="52">
        <v>9.9999999999999992E-2</v>
      </c>
      <c r="O787" s="52">
        <v>9.9999999999999992E-2</v>
      </c>
      <c r="P787" s="52">
        <v>0.11666666666666665</v>
      </c>
      <c r="Q787" s="52">
        <v>0.11666666666666665</v>
      </c>
      <c r="R787" s="52">
        <v>0.11666666666666665</v>
      </c>
      <c r="S787" s="52">
        <v>0.11666666666666665</v>
      </c>
      <c r="T787" s="52">
        <v>0.11666666666666665</v>
      </c>
      <c r="U787" s="52">
        <v>0.11666666666666665</v>
      </c>
    </row>
    <row r="788" spans="1:21" ht="22" x14ac:dyDescent="0.15">
      <c r="A788" s="39" t="s">
        <v>323</v>
      </c>
      <c r="B788" s="39" t="s">
        <v>324</v>
      </c>
      <c r="C788" s="39" t="s">
        <v>2198</v>
      </c>
      <c r="D788" s="39" t="s">
        <v>477</v>
      </c>
      <c r="E788" s="39" t="s">
        <v>2199</v>
      </c>
      <c r="F788" s="39" t="s">
        <v>306</v>
      </c>
      <c r="G788" s="39"/>
      <c r="H788" s="39" t="s">
        <v>2200</v>
      </c>
      <c r="I788" s="52">
        <f t="shared" si="14"/>
        <v>2.9</v>
      </c>
      <c r="J788" s="52"/>
      <c r="K788" s="52"/>
      <c r="L788" s="52"/>
      <c r="M788" s="52">
        <v>0.28999999999999998</v>
      </c>
      <c r="N788" s="52">
        <v>0.28999999999999998</v>
      </c>
      <c r="O788" s="52">
        <v>0.28999999999999998</v>
      </c>
      <c r="P788" s="52">
        <v>0.33833333333333326</v>
      </c>
      <c r="Q788" s="52">
        <v>0.33833333333333326</v>
      </c>
      <c r="R788" s="52">
        <v>0.33833333333333326</v>
      </c>
      <c r="S788" s="52">
        <v>0.33833333333333326</v>
      </c>
      <c r="T788" s="52">
        <v>0.33833333333333326</v>
      </c>
      <c r="U788" s="52">
        <v>0.33833333333333326</v>
      </c>
    </row>
    <row r="789" spans="1:21" ht="22" x14ac:dyDescent="0.15">
      <c r="A789" s="39" t="s">
        <v>323</v>
      </c>
      <c r="B789" s="39" t="s">
        <v>324</v>
      </c>
      <c r="C789" s="39" t="s">
        <v>2201</v>
      </c>
      <c r="D789" s="39" t="s">
        <v>477</v>
      </c>
      <c r="E789" s="39" t="s">
        <v>2199</v>
      </c>
      <c r="F789" s="39" t="s">
        <v>306</v>
      </c>
      <c r="G789" s="39"/>
      <c r="H789" s="39" t="s">
        <v>2202</v>
      </c>
      <c r="I789" s="52">
        <f t="shared" si="14"/>
        <v>2.9</v>
      </c>
      <c r="J789" s="52"/>
      <c r="K789" s="52"/>
      <c r="L789" s="52"/>
      <c r="M789" s="52">
        <v>0.28999999999999998</v>
      </c>
      <c r="N789" s="52">
        <v>0.28999999999999998</v>
      </c>
      <c r="O789" s="52">
        <v>0.28999999999999998</v>
      </c>
      <c r="P789" s="52">
        <v>0.33833333333333326</v>
      </c>
      <c r="Q789" s="52">
        <v>0.33833333333333326</v>
      </c>
      <c r="R789" s="52">
        <v>0.33833333333333326</v>
      </c>
      <c r="S789" s="52">
        <v>0.33833333333333326</v>
      </c>
      <c r="T789" s="52">
        <v>0.33833333333333326</v>
      </c>
      <c r="U789" s="52">
        <v>0.33833333333333326</v>
      </c>
    </row>
    <row r="790" spans="1:21" ht="22" x14ac:dyDescent="0.15">
      <c r="A790" s="39" t="s">
        <v>323</v>
      </c>
      <c r="B790" s="39" t="s">
        <v>324</v>
      </c>
      <c r="C790" s="39" t="s">
        <v>2203</v>
      </c>
      <c r="D790" s="39" t="s">
        <v>477</v>
      </c>
      <c r="E790" s="39" t="s">
        <v>2199</v>
      </c>
      <c r="F790" s="39" t="s">
        <v>306</v>
      </c>
      <c r="G790" s="39"/>
      <c r="H790" s="39" t="s">
        <v>2204</v>
      </c>
      <c r="I790" s="52">
        <f t="shared" si="14"/>
        <v>2.4999999999999991</v>
      </c>
      <c r="J790" s="52"/>
      <c r="K790" s="52"/>
      <c r="L790" s="52"/>
      <c r="M790" s="52">
        <v>0.24999999999999997</v>
      </c>
      <c r="N790" s="52">
        <v>0.24999999999999997</v>
      </c>
      <c r="O790" s="52">
        <v>0.24999999999999997</v>
      </c>
      <c r="P790" s="52">
        <v>0.29166666666666663</v>
      </c>
      <c r="Q790" s="52">
        <v>0.29166666666666663</v>
      </c>
      <c r="R790" s="52">
        <v>0.29166666666666663</v>
      </c>
      <c r="S790" s="52">
        <v>0.29166666666666663</v>
      </c>
      <c r="T790" s="52">
        <v>0.29166666666666663</v>
      </c>
      <c r="U790" s="52">
        <v>0.29166666666666663</v>
      </c>
    </row>
    <row r="791" spans="1:21" ht="22" x14ac:dyDescent="0.15">
      <c r="A791" s="39" t="s">
        <v>323</v>
      </c>
      <c r="B791" s="39" t="s">
        <v>324</v>
      </c>
      <c r="C791" s="39" t="s">
        <v>2205</v>
      </c>
      <c r="D791" s="39" t="s">
        <v>477</v>
      </c>
      <c r="E791" s="39" t="s">
        <v>2199</v>
      </c>
      <c r="F791" s="39" t="s">
        <v>306</v>
      </c>
      <c r="G791" s="39"/>
      <c r="H791" s="39" t="s">
        <v>2206</v>
      </c>
      <c r="I791" s="52">
        <f t="shared" si="14"/>
        <v>2.4999999999999991</v>
      </c>
      <c r="J791" s="52"/>
      <c r="K791" s="52"/>
      <c r="L791" s="52"/>
      <c r="M791" s="52">
        <v>0.24999999999999997</v>
      </c>
      <c r="N791" s="52">
        <v>0.24999999999999997</v>
      </c>
      <c r="O791" s="52">
        <v>0.24999999999999997</v>
      </c>
      <c r="P791" s="52">
        <v>0.29166666666666663</v>
      </c>
      <c r="Q791" s="52">
        <v>0.29166666666666663</v>
      </c>
      <c r="R791" s="52">
        <v>0.29166666666666663</v>
      </c>
      <c r="S791" s="52">
        <v>0.29166666666666663</v>
      </c>
      <c r="T791" s="52">
        <v>0.29166666666666663</v>
      </c>
      <c r="U791" s="52">
        <v>0.29166666666666663</v>
      </c>
    </row>
    <row r="792" spans="1:21" ht="11" x14ac:dyDescent="0.15">
      <c r="A792" s="39" t="s">
        <v>323</v>
      </c>
      <c r="B792" s="39" t="s">
        <v>324</v>
      </c>
      <c r="C792" s="39" t="s">
        <v>2207</v>
      </c>
      <c r="D792" s="39" t="s">
        <v>672</v>
      </c>
      <c r="E792" s="39" t="s">
        <v>2208</v>
      </c>
      <c r="F792" s="39" t="s">
        <v>333</v>
      </c>
      <c r="G792" s="39"/>
      <c r="H792" s="39" t="s">
        <v>2209</v>
      </c>
      <c r="I792" s="52">
        <f t="shared" si="14"/>
        <v>0.23300000000000001</v>
      </c>
      <c r="J792" s="52"/>
      <c r="K792" s="52"/>
      <c r="L792" s="52"/>
      <c r="M792" s="52">
        <v>2.3299999999999998E-2</v>
      </c>
      <c r="N792" s="52">
        <v>2.3299999999999998E-2</v>
      </c>
      <c r="O792" s="52">
        <v>2.3299999999999998E-2</v>
      </c>
      <c r="P792" s="52">
        <v>2.7183333333333334E-2</v>
      </c>
      <c r="Q792" s="52">
        <v>2.7183333333333334E-2</v>
      </c>
      <c r="R792" s="52">
        <v>2.7183333333333334E-2</v>
      </c>
      <c r="S792" s="52">
        <v>2.7183333333333334E-2</v>
      </c>
      <c r="T792" s="52">
        <v>2.7183333333333334E-2</v>
      </c>
      <c r="U792" s="52">
        <v>2.7183333333333334E-2</v>
      </c>
    </row>
    <row r="793" spans="1:21" ht="22" x14ac:dyDescent="0.15">
      <c r="A793" s="39" t="s">
        <v>323</v>
      </c>
      <c r="B793" s="39" t="s">
        <v>324</v>
      </c>
      <c r="C793" s="39" t="s">
        <v>2210</v>
      </c>
      <c r="D793" s="39" t="s">
        <v>672</v>
      </c>
      <c r="E793" s="39" t="s">
        <v>2211</v>
      </c>
      <c r="F793" s="39" t="s">
        <v>306</v>
      </c>
      <c r="G793" s="39"/>
      <c r="H793" s="39" t="s">
        <v>2212</v>
      </c>
      <c r="I793" s="52">
        <f t="shared" si="14"/>
        <v>1</v>
      </c>
      <c r="J793" s="52"/>
      <c r="K793" s="52"/>
      <c r="L793" s="52"/>
      <c r="M793" s="52">
        <v>9.9999999999999992E-2</v>
      </c>
      <c r="N793" s="52">
        <v>9.9999999999999992E-2</v>
      </c>
      <c r="O793" s="52">
        <v>9.9999999999999992E-2</v>
      </c>
      <c r="P793" s="52">
        <v>0.11666666666666665</v>
      </c>
      <c r="Q793" s="52">
        <v>0.11666666666666665</v>
      </c>
      <c r="R793" s="52">
        <v>0.11666666666666665</v>
      </c>
      <c r="S793" s="52">
        <v>0.11666666666666665</v>
      </c>
      <c r="T793" s="52">
        <v>0.11666666666666665</v>
      </c>
      <c r="U793" s="52">
        <v>0.11666666666666665</v>
      </c>
    </row>
    <row r="794" spans="1:21" ht="11" x14ac:dyDescent="0.15">
      <c r="A794" s="39" t="s">
        <v>323</v>
      </c>
      <c r="B794" s="39" t="s">
        <v>324</v>
      </c>
      <c r="C794" s="39" t="s">
        <v>2213</v>
      </c>
      <c r="D794" s="39" t="s">
        <v>672</v>
      </c>
      <c r="E794" s="39" t="s">
        <v>2214</v>
      </c>
      <c r="F794" s="39" t="s">
        <v>333</v>
      </c>
      <c r="G794" s="39"/>
      <c r="H794" s="39" t="s">
        <v>2215</v>
      </c>
      <c r="I794" s="52">
        <f t="shared" si="14"/>
        <v>2.2069999999999999</v>
      </c>
      <c r="J794" s="52"/>
      <c r="K794" s="52"/>
      <c r="L794" s="52"/>
      <c r="M794" s="52">
        <v>0.22069999999999998</v>
      </c>
      <c r="N794" s="52">
        <v>0.22069999999999998</v>
      </c>
      <c r="O794" s="52">
        <v>0.22069999999999998</v>
      </c>
      <c r="P794" s="52">
        <v>0.25748333333333329</v>
      </c>
      <c r="Q794" s="52">
        <v>0.25748333333333329</v>
      </c>
      <c r="R794" s="52">
        <v>0.25748333333333329</v>
      </c>
      <c r="S794" s="52">
        <v>0.25748333333333329</v>
      </c>
      <c r="T794" s="52">
        <v>0.25748333333333329</v>
      </c>
      <c r="U794" s="52">
        <v>0.25748333333333329</v>
      </c>
    </row>
    <row r="795" spans="1:21" ht="11" x14ac:dyDescent="0.15">
      <c r="A795" s="39" t="s">
        <v>323</v>
      </c>
      <c r="B795" s="39" t="s">
        <v>324</v>
      </c>
      <c r="C795" s="39" t="s">
        <v>2216</v>
      </c>
      <c r="D795" s="39" t="s">
        <v>672</v>
      </c>
      <c r="E795" s="39" t="s">
        <v>2214</v>
      </c>
      <c r="F795" s="39" t="s">
        <v>333</v>
      </c>
      <c r="G795" s="39"/>
      <c r="H795" s="39" t="s">
        <v>2217</v>
      </c>
      <c r="I795" s="52">
        <f t="shared" si="14"/>
        <v>0.35</v>
      </c>
      <c r="J795" s="52"/>
      <c r="K795" s="52"/>
      <c r="L795" s="52"/>
      <c r="M795" s="52">
        <v>3.4999999999999996E-2</v>
      </c>
      <c r="N795" s="52">
        <v>3.4999999999999996E-2</v>
      </c>
      <c r="O795" s="52">
        <v>3.4999999999999996E-2</v>
      </c>
      <c r="P795" s="52">
        <v>4.0833333333333326E-2</v>
      </c>
      <c r="Q795" s="52">
        <v>4.0833333333333326E-2</v>
      </c>
      <c r="R795" s="52">
        <v>4.0833333333333326E-2</v>
      </c>
      <c r="S795" s="52">
        <v>4.0833333333333326E-2</v>
      </c>
      <c r="T795" s="52">
        <v>4.0833333333333326E-2</v>
      </c>
      <c r="U795" s="52">
        <v>4.0833333333333326E-2</v>
      </c>
    </row>
    <row r="796" spans="1:21" ht="11" x14ac:dyDescent="0.15">
      <c r="A796" s="39" t="s">
        <v>323</v>
      </c>
      <c r="B796" s="39" t="s">
        <v>324</v>
      </c>
      <c r="C796" s="39" t="s">
        <v>2218</v>
      </c>
      <c r="D796" s="39" t="s">
        <v>672</v>
      </c>
      <c r="E796" s="39" t="s">
        <v>2214</v>
      </c>
      <c r="F796" s="39" t="s">
        <v>333</v>
      </c>
      <c r="G796" s="39"/>
      <c r="H796" s="39" t="s">
        <v>2219</v>
      </c>
      <c r="I796" s="52">
        <f t="shared" si="14"/>
        <v>0.3899999999999999</v>
      </c>
      <c r="J796" s="52"/>
      <c r="K796" s="52"/>
      <c r="L796" s="52"/>
      <c r="M796" s="52">
        <v>3.9E-2</v>
      </c>
      <c r="N796" s="52">
        <v>3.9E-2</v>
      </c>
      <c r="O796" s="52">
        <v>3.9E-2</v>
      </c>
      <c r="P796" s="52">
        <v>4.5499999999999999E-2</v>
      </c>
      <c r="Q796" s="52">
        <v>4.5499999999999999E-2</v>
      </c>
      <c r="R796" s="52">
        <v>4.5499999999999999E-2</v>
      </c>
      <c r="S796" s="52">
        <v>4.5499999999999999E-2</v>
      </c>
      <c r="T796" s="52">
        <v>4.5499999999999999E-2</v>
      </c>
      <c r="U796" s="52">
        <v>4.5499999999999999E-2</v>
      </c>
    </row>
    <row r="797" spans="1:21" ht="11" x14ac:dyDescent="0.15">
      <c r="A797" s="39" t="s">
        <v>323</v>
      </c>
      <c r="B797" s="39" t="s">
        <v>324</v>
      </c>
      <c r="C797" s="39" t="s">
        <v>2220</v>
      </c>
      <c r="D797" s="39" t="s">
        <v>672</v>
      </c>
      <c r="E797" s="39" t="s">
        <v>2221</v>
      </c>
      <c r="F797" s="39" t="s">
        <v>333</v>
      </c>
      <c r="G797" s="39"/>
      <c r="H797" s="39" t="s">
        <v>2222</v>
      </c>
      <c r="I797" s="52">
        <f t="shared" si="14"/>
        <v>0.44800000000000001</v>
      </c>
      <c r="J797" s="52"/>
      <c r="K797" s="52"/>
      <c r="L797" s="52"/>
      <c r="M797" s="52">
        <v>4.48E-2</v>
      </c>
      <c r="N797" s="52">
        <v>4.48E-2</v>
      </c>
      <c r="O797" s="52">
        <v>4.48E-2</v>
      </c>
      <c r="P797" s="52">
        <v>5.2266666666666663E-2</v>
      </c>
      <c r="Q797" s="52">
        <v>5.2266666666666663E-2</v>
      </c>
      <c r="R797" s="52">
        <v>5.2266666666666663E-2</v>
      </c>
      <c r="S797" s="52">
        <v>5.2266666666666663E-2</v>
      </c>
      <c r="T797" s="52">
        <v>5.2266666666666663E-2</v>
      </c>
      <c r="U797" s="52">
        <v>5.2266666666666663E-2</v>
      </c>
    </row>
    <row r="798" spans="1:21" ht="33" x14ac:dyDescent="0.15">
      <c r="A798" s="39" t="s">
        <v>323</v>
      </c>
      <c r="B798" s="39" t="s">
        <v>324</v>
      </c>
      <c r="C798" s="39" t="s">
        <v>2223</v>
      </c>
      <c r="D798" s="39" t="s">
        <v>672</v>
      </c>
      <c r="E798" s="39" t="s">
        <v>676</v>
      </c>
      <c r="F798" s="39" t="s">
        <v>333</v>
      </c>
      <c r="G798" s="39"/>
      <c r="H798" s="39" t="s">
        <v>2224</v>
      </c>
      <c r="I798" s="52">
        <f t="shared" si="14"/>
        <v>0.96</v>
      </c>
      <c r="J798" s="52"/>
      <c r="K798" s="52"/>
      <c r="L798" s="52"/>
      <c r="M798" s="52">
        <v>9.5999999999999988E-2</v>
      </c>
      <c r="N798" s="52">
        <v>9.5999999999999988E-2</v>
      </c>
      <c r="O798" s="52">
        <v>9.5999999999999988E-2</v>
      </c>
      <c r="P798" s="52">
        <v>0.11199999999999999</v>
      </c>
      <c r="Q798" s="52">
        <v>0.11199999999999999</v>
      </c>
      <c r="R798" s="52">
        <v>0.11199999999999999</v>
      </c>
      <c r="S798" s="52">
        <v>0.11199999999999999</v>
      </c>
      <c r="T798" s="52">
        <v>0.11199999999999999</v>
      </c>
      <c r="U798" s="52">
        <v>0.11199999999999999</v>
      </c>
    </row>
    <row r="799" spans="1:21" ht="11" x14ac:dyDescent="0.15">
      <c r="A799" s="39" t="s">
        <v>323</v>
      </c>
      <c r="B799" s="39" t="s">
        <v>324</v>
      </c>
      <c r="C799" s="39" t="s">
        <v>2225</v>
      </c>
      <c r="D799" s="39" t="s">
        <v>672</v>
      </c>
      <c r="E799" s="39" t="s">
        <v>2226</v>
      </c>
      <c r="F799" s="39" t="s">
        <v>333</v>
      </c>
      <c r="G799" s="39"/>
      <c r="H799" s="39" t="s">
        <v>2227</v>
      </c>
      <c r="I799" s="52">
        <f t="shared" si="14"/>
        <v>0.25999999999999995</v>
      </c>
      <c r="J799" s="52"/>
      <c r="K799" s="52"/>
      <c r="L799" s="52"/>
      <c r="M799" s="52">
        <v>2.5999999999999999E-2</v>
      </c>
      <c r="N799" s="52">
        <v>2.5999999999999999E-2</v>
      </c>
      <c r="O799" s="52">
        <v>2.5999999999999999E-2</v>
      </c>
      <c r="P799" s="52">
        <v>3.033333333333333E-2</v>
      </c>
      <c r="Q799" s="52">
        <v>3.033333333333333E-2</v>
      </c>
      <c r="R799" s="52">
        <v>3.033333333333333E-2</v>
      </c>
      <c r="S799" s="52">
        <v>3.033333333333333E-2</v>
      </c>
      <c r="T799" s="52">
        <v>3.033333333333333E-2</v>
      </c>
      <c r="U799" s="52">
        <v>3.033333333333333E-2</v>
      </c>
    </row>
    <row r="800" spans="1:21" ht="22" x14ac:dyDescent="0.15">
      <c r="A800" s="39" t="s">
        <v>323</v>
      </c>
      <c r="B800" s="39" t="s">
        <v>324</v>
      </c>
      <c r="C800" s="39" t="s">
        <v>2228</v>
      </c>
      <c r="D800" s="39" t="s">
        <v>672</v>
      </c>
      <c r="E800" s="39" t="s">
        <v>2226</v>
      </c>
      <c r="F800" s="39" t="s">
        <v>333</v>
      </c>
      <c r="G800" s="39"/>
      <c r="H800" s="39" t="s">
        <v>2229</v>
      </c>
      <c r="I800" s="52">
        <f t="shared" si="14"/>
        <v>0.12</v>
      </c>
      <c r="J800" s="52"/>
      <c r="K800" s="52"/>
      <c r="L800" s="52"/>
      <c r="M800" s="52">
        <v>1.1999999999999999E-2</v>
      </c>
      <c r="N800" s="52">
        <v>1.1999999999999999E-2</v>
      </c>
      <c r="O800" s="52">
        <v>1.1999999999999999E-2</v>
      </c>
      <c r="P800" s="52">
        <v>1.3999999999999999E-2</v>
      </c>
      <c r="Q800" s="52">
        <v>1.3999999999999999E-2</v>
      </c>
      <c r="R800" s="52">
        <v>1.3999999999999999E-2</v>
      </c>
      <c r="S800" s="52">
        <v>1.3999999999999999E-2</v>
      </c>
      <c r="T800" s="52">
        <v>1.3999999999999999E-2</v>
      </c>
      <c r="U800" s="52">
        <v>1.3999999999999999E-2</v>
      </c>
    </row>
    <row r="801" spans="1:21" ht="22" x14ac:dyDescent="0.15">
      <c r="A801" s="39" t="s">
        <v>323</v>
      </c>
      <c r="B801" s="39" t="s">
        <v>324</v>
      </c>
      <c r="C801" s="39" t="s">
        <v>2230</v>
      </c>
      <c r="D801" s="39" t="s">
        <v>672</v>
      </c>
      <c r="E801" s="39" t="s">
        <v>2226</v>
      </c>
      <c r="F801" s="39" t="s">
        <v>333</v>
      </c>
      <c r="G801" s="39"/>
      <c r="H801" s="39" t="s">
        <v>2231</v>
      </c>
      <c r="I801" s="52">
        <f t="shared" si="14"/>
        <v>0.39999999999999991</v>
      </c>
      <c r="J801" s="52"/>
      <c r="K801" s="52"/>
      <c r="L801" s="52"/>
      <c r="M801" s="52">
        <v>0.04</v>
      </c>
      <c r="N801" s="52">
        <v>0.04</v>
      </c>
      <c r="O801" s="52">
        <v>0.04</v>
      </c>
      <c r="P801" s="52">
        <v>4.6666666666666662E-2</v>
      </c>
      <c r="Q801" s="52">
        <v>4.6666666666666662E-2</v>
      </c>
      <c r="R801" s="52">
        <v>4.6666666666666662E-2</v>
      </c>
      <c r="S801" s="52">
        <v>4.6666666666666662E-2</v>
      </c>
      <c r="T801" s="52">
        <v>4.6666666666666662E-2</v>
      </c>
      <c r="U801" s="52">
        <v>4.6666666666666662E-2</v>
      </c>
    </row>
    <row r="802" spans="1:21" ht="22" x14ac:dyDescent="0.15">
      <c r="A802" s="39" t="s">
        <v>323</v>
      </c>
      <c r="B802" s="39" t="s">
        <v>324</v>
      </c>
      <c r="C802" s="39" t="s">
        <v>2232</v>
      </c>
      <c r="D802" s="39" t="s">
        <v>672</v>
      </c>
      <c r="E802" s="39" t="s">
        <v>2226</v>
      </c>
      <c r="F802" s="39" t="s">
        <v>333</v>
      </c>
      <c r="G802" s="39"/>
      <c r="H802" s="39" t="s">
        <v>2233</v>
      </c>
      <c r="I802" s="52">
        <f t="shared" si="14"/>
        <v>0.19800000000000001</v>
      </c>
      <c r="J802" s="52"/>
      <c r="K802" s="52"/>
      <c r="L802" s="52"/>
      <c r="M802" s="52">
        <v>1.9799999999999998E-2</v>
      </c>
      <c r="N802" s="52">
        <v>1.9799999999999998E-2</v>
      </c>
      <c r="O802" s="52">
        <v>1.9799999999999998E-2</v>
      </c>
      <c r="P802" s="52">
        <v>2.3099999999999999E-2</v>
      </c>
      <c r="Q802" s="52">
        <v>2.3099999999999999E-2</v>
      </c>
      <c r="R802" s="52">
        <v>2.3099999999999999E-2</v>
      </c>
      <c r="S802" s="52">
        <v>2.3099999999999999E-2</v>
      </c>
      <c r="T802" s="52">
        <v>2.3099999999999999E-2</v>
      </c>
      <c r="U802" s="52">
        <v>2.3099999999999999E-2</v>
      </c>
    </row>
    <row r="803" spans="1:21" ht="22" x14ac:dyDescent="0.15">
      <c r="A803" s="39" t="s">
        <v>323</v>
      </c>
      <c r="B803" s="39" t="s">
        <v>324</v>
      </c>
      <c r="C803" s="39" t="s">
        <v>2234</v>
      </c>
      <c r="D803" s="39" t="s">
        <v>672</v>
      </c>
      <c r="E803" s="39" t="s">
        <v>2226</v>
      </c>
      <c r="F803" s="39" t="s">
        <v>333</v>
      </c>
      <c r="G803" s="39"/>
      <c r="H803" s="39" t="s">
        <v>2235</v>
      </c>
      <c r="I803" s="52">
        <f t="shared" si="14"/>
        <v>0.29099999999999993</v>
      </c>
      <c r="J803" s="52"/>
      <c r="K803" s="52"/>
      <c r="L803" s="52"/>
      <c r="M803" s="52">
        <v>2.9099999999999997E-2</v>
      </c>
      <c r="N803" s="52">
        <v>2.9099999999999997E-2</v>
      </c>
      <c r="O803" s="52">
        <v>2.9099999999999997E-2</v>
      </c>
      <c r="P803" s="52">
        <v>3.3949999999999994E-2</v>
      </c>
      <c r="Q803" s="52">
        <v>3.3949999999999994E-2</v>
      </c>
      <c r="R803" s="52">
        <v>3.3949999999999994E-2</v>
      </c>
      <c r="S803" s="52">
        <v>3.3949999999999994E-2</v>
      </c>
      <c r="T803" s="52">
        <v>3.3949999999999994E-2</v>
      </c>
      <c r="U803" s="52">
        <v>3.3949999999999994E-2</v>
      </c>
    </row>
    <row r="804" spans="1:21" ht="33" x14ac:dyDescent="0.15">
      <c r="A804" s="39" t="s">
        <v>323</v>
      </c>
      <c r="B804" s="39" t="s">
        <v>324</v>
      </c>
      <c r="C804" s="39" t="s">
        <v>2236</v>
      </c>
      <c r="D804" s="39" t="s">
        <v>672</v>
      </c>
      <c r="E804" s="39" t="s">
        <v>2226</v>
      </c>
      <c r="F804" s="39" t="s">
        <v>333</v>
      </c>
      <c r="G804" s="39"/>
      <c r="H804" s="39" t="s">
        <v>2237</v>
      </c>
      <c r="I804" s="52">
        <f t="shared" si="14"/>
        <v>0.5</v>
      </c>
      <c r="J804" s="52"/>
      <c r="K804" s="52"/>
      <c r="L804" s="52"/>
      <c r="M804" s="52">
        <v>4.9999999999999996E-2</v>
      </c>
      <c r="N804" s="52">
        <v>4.9999999999999996E-2</v>
      </c>
      <c r="O804" s="52">
        <v>4.9999999999999996E-2</v>
      </c>
      <c r="P804" s="52">
        <v>5.8333333333333327E-2</v>
      </c>
      <c r="Q804" s="52">
        <v>5.8333333333333327E-2</v>
      </c>
      <c r="R804" s="52">
        <v>5.8333333333333327E-2</v>
      </c>
      <c r="S804" s="52">
        <v>5.8333333333333327E-2</v>
      </c>
      <c r="T804" s="52">
        <v>5.8333333333333327E-2</v>
      </c>
      <c r="U804" s="52">
        <v>5.8333333333333327E-2</v>
      </c>
    </row>
    <row r="805" spans="1:21" ht="22" x14ac:dyDescent="0.15">
      <c r="A805" s="39" t="s">
        <v>323</v>
      </c>
      <c r="B805" s="39" t="s">
        <v>324</v>
      </c>
      <c r="C805" s="39" t="s">
        <v>2238</v>
      </c>
      <c r="D805" s="39" t="s">
        <v>672</v>
      </c>
      <c r="E805" s="39" t="s">
        <v>2239</v>
      </c>
      <c r="F805" s="39" t="s">
        <v>306</v>
      </c>
      <c r="G805" s="39"/>
      <c r="H805" s="39" t="s">
        <v>2240</v>
      </c>
      <c r="I805" s="52">
        <f t="shared" si="14"/>
        <v>0.37</v>
      </c>
      <c r="J805" s="52"/>
      <c r="K805" s="52"/>
      <c r="L805" s="52"/>
      <c r="M805" s="52">
        <v>3.6999999999999998E-2</v>
      </c>
      <c r="N805" s="52">
        <v>3.6999999999999998E-2</v>
      </c>
      <c r="O805" s="52">
        <v>3.6999999999999998E-2</v>
      </c>
      <c r="P805" s="52">
        <v>4.3166666666666659E-2</v>
      </c>
      <c r="Q805" s="52">
        <v>4.3166666666666659E-2</v>
      </c>
      <c r="R805" s="52">
        <v>4.3166666666666659E-2</v>
      </c>
      <c r="S805" s="52">
        <v>4.3166666666666659E-2</v>
      </c>
      <c r="T805" s="52">
        <v>4.3166666666666659E-2</v>
      </c>
      <c r="U805" s="52">
        <v>4.3166666666666659E-2</v>
      </c>
    </row>
    <row r="806" spans="1:21" ht="22" x14ac:dyDescent="0.15">
      <c r="A806" s="39" t="s">
        <v>323</v>
      </c>
      <c r="B806" s="39" t="s">
        <v>324</v>
      </c>
      <c r="C806" s="39" t="s">
        <v>2241</v>
      </c>
      <c r="D806" s="39" t="s">
        <v>672</v>
      </c>
      <c r="E806" s="39" t="s">
        <v>2239</v>
      </c>
      <c r="F806" s="39" t="s">
        <v>306</v>
      </c>
      <c r="G806" s="39"/>
      <c r="H806" s="39" t="s">
        <v>2242</v>
      </c>
      <c r="I806" s="52">
        <f t="shared" si="14"/>
        <v>0.5</v>
      </c>
      <c r="J806" s="52"/>
      <c r="K806" s="52"/>
      <c r="L806" s="52"/>
      <c r="M806" s="52">
        <v>4.9999999999999996E-2</v>
      </c>
      <c r="N806" s="52">
        <v>4.9999999999999996E-2</v>
      </c>
      <c r="O806" s="52">
        <v>4.9999999999999996E-2</v>
      </c>
      <c r="P806" s="52">
        <v>5.8333333333333327E-2</v>
      </c>
      <c r="Q806" s="52">
        <v>5.8333333333333327E-2</v>
      </c>
      <c r="R806" s="52">
        <v>5.8333333333333327E-2</v>
      </c>
      <c r="S806" s="52">
        <v>5.8333333333333327E-2</v>
      </c>
      <c r="T806" s="52">
        <v>5.8333333333333327E-2</v>
      </c>
      <c r="U806" s="52">
        <v>5.8333333333333327E-2</v>
      </c>
    </row>
    <row r="807" spans="1:21" ht="33" x14ac:dyDescent="0.15">
      <c r="A807" s="39" t="s">
        <v>323</v>
      </c>
      <c r="B807" s="39" t="s">
        <v>324</v>
      </c>
      <c r="C807" s="39" t="s">
        <v>2243</v>
      </c>
      <c r="D807" s="39" t="s">
        <v>672</v>
      </c>
      <c r="E807" s="39" t="s">
        <v>2239</v>
      </c>
      <c r="F807" s="39" t="s">
        <v>306</v>
      </c>
      <c r="G807" s="39"/>
      <c r="H807" s="39" t="s">
        <v>2244</v>
      </c>
      <c r="I807" s="52">
        <f t="shared" si="14"/>
        <v>0.38499999999999995</v>
      </c>
      <c r="J807" s="52"/>
      <c r="K807" s="52"/>
      <c r="L807" s="52"/>
      <c r="M807" s="52">
        <v>3.85E-2</v>
      </c>
      <c r="N807" s="52">
        <v>3.85E-2</v>
      </c>
      <c r="O807" s="52">
        <v>3.85E-2</v>
      </c>
      <c r="P807" s="52">
        <v>4.491666666666666E-2</v>
      </c>
      <c r="Q807" s="52">
        <v>4.491666666666666E-2</v>
      </c>
      <c r="R807" s="52">
        <v>4.491666666666666E-2</v>
      </c>
      <c r="S807" s="52">
        <v>4.491666666666666E-2</v>
      </c>
      <c r="T807" s="52">
        <v>4.491666666666666E-2</v>
      </c>
      <c r="U807" s="52">
        <v>4.491666666666666E-2</v>
      </c>
    </row>
    <row r="808" spans="1:21" ht="22" x14ac:dyDescent="0.15">
      <c r="A808" s="39" t="s">
        <v>323</v>
      </c>
      <c r="B808" s="39" t="s">
        <v>324</v>
      </c>
      <c r="C808" s="39" t="s">
        <v>2245</v>
      </c>
      <c r="D808" s="39" t="s">
        <v>672</v>
      </c>
      <c r="E808" s="39" t="s">
        <v>2239</v>
      </c>
      <c r="F808" s="39" t="s">
        <v>306</v>
      </c>
      <c r="G808" s="39"/>
      <c r="H808" s="39" t="s">
        <v>2246</v>
      </c>
      <c r="I808" s="52">
        <f t="shared" si="14"/>
        <v>0.42999999999999988</v>
      </c>
      <c r="J808" s="52"/>
      <c r="K808" s="52"/>
      <c r="L808" s="52"/>
      <c r="M808" s="52">
        <v>4.2999999999999997E-2</v>
      </c>
      <c r="N808" s="52">
        <v>4.2999999999999997E-2</v>
      </c>
      <c r="O808" s="52">
        <v>4.2999999999999997E-2</v>
      </c>
      <c r="P808" s="52">
        <v>5.0166666666666658E-2</v>
      </c>
      <c r="Q808" s="52">
        <v>5.0166666666666658E-2</v>
      </c>
      <c r="R808" s="52">
        <v>5.0166666666666658E-2</v>
      </c>
      <c r="S808" s="52">
        <v>5.0166666666666658E-2</v>
      </c>
      <c r="T808" s="52">
        <v>5.0166666666666658E-2</v>
      </c>
      <c r="U808" s="52">
        <v>5.0166666666666658E-2</v>
      </c>
    </row>
    <row r="809" spans="1:21" ht="33" x14ac:dyDescent="0.15">
      <c r="A809" s="39" t="s">
        <v>323</v>
      </c>
      <c r="B809" s="39" t="s">
        <v>324</v>
      </c>
      <c r="C809" s="39" t="s">
        <v>2247</v>
      </c>
      <c r="D809" s="39" t="s">
        <v>672</v>
      </c>
      <c r="E809" s="39" t="s">
        <v>673</v>
      </c>
      <c r="F809" s="39" t="s">
        <v>306</v>
      </c>
      <c r="G809" s="39"/>
      <c r="H809" s="39" t="s">
        <v>2248</v>
      </c>
      <c r="I809" s="52">
        <f t="shared" si="14"/>
        <v>0.44199999999999989</v>
      </c>
      <c r="J809" s="52"/>
      <c r="K809" s="52"/>
      <c r="L809" s="52"/>
      <c r="M809" s="52">
        <v>4.4199999999999996E-2</v>
      </c>
      <c r="N809" s="52">
        <v>4.4199999999999996E-2</v>
      </c>
      <c r="O809" s="52">
        <v>4.4199999999999996E-2</v>
      </c>
      <c r="P809" s="52">
        <v>5.1566666666666663E-2</v>
      </c>
      <c r="Q809" s="52">
        <v>5.1566666666666663E-2</v>
      </c>
      <c r="R809" s="52">
        <v>5.1566666666666663E-2</v>
      </c>
      <c r="S809" s="52">
        <v>5.1566666666666663E-2</v>
      </c>
      <c r="T809" s="52">
        <v>5.1566666666666663E-2</v>
      </c>
      <c r="U809" s="52">
        <v>5.1566666666666663E-2</v>
      </c>
    </row>
    <row r="810" spans="1:21" ht="22" x14ac:dyDescent="0.15">
      <c r="A810" s="39" t="s">
        <v>323</v>
      </c>
      <c r="B810" s="39" t="s">
        <v>324</v>
      </c>
      <c r="C810" s="39" t="s">
        <v>2249</v>
      </c>
      <c r="D810" s="39" t="s">
        <v>672</v>
      </c>
      <c r="E810" s="39" t="s">
        <v>673</v>
      </c>
      <c r="F810" s="39" t="s">
        <v>306</v>
      </c>
      <c r="G810" s="39"/>
      <c r="H810" s="39" t="s">
        <v>2250</v>
      </c>
      <c r="I810" s="52">
        <f t="shared" si="14"/>
        <v>0.28999999999999992</v>
      </c>
      <c r="J810" s="52"/>
      <c r="K810" s="52"/>
      <c r="L810" s="52"/>
      <c r="M810" s="52">
        <v>2.8999999999999995E-2</v>
      </c>
      <c r="N810" s="52">
        <v>2.8999999999999995E-2</v>
      </c>
      <c r="O810" s="52">
        <v>2.8999999999999995E-2</v>
      </c>
      <c r="P810" s="52">
        <v>3.3833333333333326E-2</v>
      </c>
      <c r="Q810" s="52">
        <v>3.3833333333333326E-2</v>
      </c>
      <c r="R810" s="52">
        <v>3.3833333333333326E-2</v>
      </c>
      <c r="S810" s="52">
        <v>3.3833333333333326E-2</v>
      </c>
      <c r="T810" s="52">
        <v>3.3833333333333326E-2</v>
      </c>
      <c r="U810" s="52">
        <v>3.3833333333333326E-2</v>
      </c>
    </row>
    <row r="811" spans="1:21" ht="22" x14ac:dyDescent="0.15">
      <c r="A811" s="39" t="s">
        <v>323</v>
      </c>
      <c r="B811" s="39" t="s">
        <v>324</v>
      </c>
      <c r="C811" s="39" t="s">
        <v>2251</v>
      </c>
      <c r="D811" s="39" t="s">
        <v>672</v>
      </c>
      <c r="E811" s="39" t="s">
        <v>673</v>
      </c>
      <c r="F811" s="39" t="s">
        <v>306</v>
      </c>
      <c r="G811" s="39"/>
      <c r="H811" s="39" t="s">
        <v>2252</v>
      </c>
      <c r="I811" s="52">
        <f t="shared" si="14"/>
        <v>0.39300000000000002</v>
      </c>
      <c r="J811" s="52"/>
      <c r="K811" s="52"/>
      <c r="L811" s="52"/>
      <c r="M811" s="52">
        <v>3.9300000000000002E-2</v>
      </c>
      <c r="N811" s="52">
        <v>3.9300000000000002E-2</v>
      </c>
      <c r="O811" s="52">
        <v>3.9300000000000002E-2</v>
      </c>
      <c r="P811" s="52">
        <v>4.5849999999999995E-2</v>
      </c>
      <c r="Q811" s="52">
        <v>4.5849999999999995E-2</v>
      </c>
      <c r="R811" s="52">
        <v>4.5849999999999995E-2</v>
      </c>
      <c r="S811" s="52">
        <v>4.5849999999999995E-2</v>
      </c>
      <c r="T811" s="52">
        <v>4.5849999999999995E-2</v>
      </c>
      <c r="U811" s="52">
        <v>4.5849999999999995E-2</v>
      </c>
    </row>
    <row r="812" spans="1:21" ht="22" x14ac:dyDescent="0.15">
      <c r="A812" s="39" t="s">
        <v>323</v>
      </c>
      <c r="B812" s="39" t="s">
        <v>324</v>
      </c>
      <c r="C812" s="39" t="s">
        <v>2253</v>
      </c>
      <c r="D812" s="39" t="s">
        <v>672</v>
      </c>
      <c r="E812" s="39" t="s">
        <v>2254</v>
      </c>
      <c r="F812" s="39" t="s">
        <v>333</v>
      </c>
      <c r="G812" s="39"/>
      <c r="H812" s="39" t="s">
        <v>2255</v>
      </c>
      <c r="I812" s="52">
        <f t="shared" si="14"/>
        <v>0.48999999999999988</v>
      </c>
      <c r="J812" s="52"/>
      <c r="K812" s="52"/>
      <c r="L812" s="52"/>
      <c r="M812" s="52">
        <v>4.8999999999999995E-2</v>
      </c>
      <c r="N812" s="52">
        <v>4.8999999999999995E-2</v>
      </c>
      <c r="O812" s="52">
        <v>4.8999999999999995E-2</v>
      </c>
      <c r="P812" s="52">
        <v>5.7166666666666657E-2</v>
      </c>
      <c r="Q812" s="52">
        <v>5.7166666666666657E-2</v>
      </c>
      <c r="R812" s="52">
        <v>5.7166666666666657E-2</v>
      </c>
      <c r="S812" s="52">
        <v>5.7166666666666657E-2</v>
      </c>
      <c r="T812" s="52">
        <v>5.7166666666666657E-2</v>
      </c>
      <c r="U812" s="52">
        <v>5.7166666666666657E-2</v>
      </c>
    </row>
    <row r="813" spans="1:21" ht="22" x14ac:dyDescent="0.15">
      <c r="A813" s="39" t="s">
        <v>323</v>
      </c>
      <c r="B813" s="39" t="s">
        <v>324</v>
      </c>
      <c r="C813" s="39" t="s">
        <v>2256</v>
      </c>
      <c r="D813" s="39" t="s">
        <v>672</v>
      </c>
      <c r="E813" s="39" t="s">
        <v>2254</v>
      </c>
      <c r="F813" s="39" t="s">
        <v>333</v>
      </c>
      <c r="G813" s="39"/>
      <c r="H813" s="39" t="s">
        <v>2257</v>
      </c>
      <c r="I813" s="52">
        <f t="shared" si="14"/>
        <v>0.89999999999999991</v>
      </c>
      <c r="J813" s="52"/>
      <c r="K813" s="52"/>
      <c r="L813" s="52"/>
      <c r="M813" s="52">
        <v>0.09</v>
      </c>
      <c r="N813" s="52">
        <v>0.09</v>
      </c>
      <c r="O813" s="52">
        <v>0.09</v>
      </c>
      <c r="P813" s="52">
        <v>0.105</v>
      </c>
      <c r="Q813" s="52">
        <v>0.105</v>
      </c>
      <c r="R813" s="52">
        <v>0.105</v>
      </c>
      <c r="S813" s="52">
        <v>0.105</v>
      </c>
      <c r="T813" s="52">
        <v>0.105</v>
      </c>
      <c r="U813" s="52">
        <v>0.105</v>
      </c>
    </row>
    <row r="814" spans="1:21" ht="22" x14ac:dyDescent="0.15">
      <c r="A814" s="39" t="s">
        <v>323</v>
      </c>
      <c r="B814" s="39" t="s">
        <v>324</v>
      </c>
      <c r="C814" s="39" t="s">
        <v>2258</v>
      </c>
      <c r="D814" s="39" t="s">
        <v>672</v>
      </c>
      <c r="E814" s="39" t="s">
        <v>2254</v>
      </c>
      <c r="F814" s="39" t="s">
        <v>333</v>
      </c>
      <c r="G814" s="39"/>
      <c r="H814" s="39" t="s">
        <v>2259</v>
      </c>
      <c r="I814" s="52">
        <f t="shared" si="14"/>
        <v>0.58499999999999996</v>
      </c>
      <c r="J814" s="52"/>
      <c r="K814" s="52"/>
      <c r="L814" s="52"/>
      <c r="M814" s="52">
        <v>5.849999999999999E-2</v>
      </c>
      <c r="N814" s="52">
        <v>5.849999999999999E-2</v>
      </c>
      <c r="O814" s="52">
        <v>5.849999999999999E-2</v>
      </c>
      <c r="P814" s="52">
        <v>6.8249999999999991E-2</v>
      </c>
      <c r="Q814" s="52">
        <v>6.8249999999999991E-2</v>
      </c>
      <c r="R814" s="52">
        <v>6.8249999999999991E-2</v>
      </c>
      <c r="S814" s="52">
        <v>6.8249999999999991E-2</v>
      </c>
      <c r="T814" s="52">
        <v>6.8249999999999991E-2</v>
      </c>
      <c r="U814" s="52">
        <v>6.8249999999999991E-2</v>
      </c>
    </row>
    <row r="815" spans="1:21" ht="22" x14ac:dyDescent="0.15">
      <c r="A815" s="39" t="s">
        <v>323</v>
      </c>
      <c r="B815" s="39" t="s">
        <v>324</v>
      </c>
      <c r="C815" s="39" t="s">
        <v>2260</v>
      </c>
      <c r="D815" s="39" t="s">
        <v>672</v>
      </c>
      <c r="E815" s="39" t="s">
        <v>2261</v>
      </c>
      <c r="F815" s="39" t="s">
        <v>333</v>
      </c>
      <c r="G815" s="39"/>
      <c r="H815" s="39" t="s">
        <v>2262</v>
      </c>
      <c r="I815" s="52">
        <f t="shared" si="14"/>
        <v>1.3199999999999998</v>
      </c>
      <c r="J815" s="52"/>
      <c r="K815" s="52"/>
      <c r="L815" s="52"/>
      <c r="M815" s="52">
        <v>0.13200000000000001</v>
      </c>
      <c r="N815" s="52">
        <v>0.13200000000000001</v>
      </c>
      <c r="O815" s="52">
        <v>0.13200000000000001</v>
      </c>
      <c r="P815" s="52">
        <v>0.154</v>
      </c>
      <c r="Q815" s="52">
        <v>0.154</v>
      </c>
      <c r="R815" s="52">
        <v>0.154</v>
      </c>
      <c r="S815" s="52">
        <v>0.154</v>
      </c>
      <c r="T815" s="52">
        <v>0.154</v>
      </c>
      <c r="U815" s="52">
        <v>0.154</v>
      </c>
    </row>
    <row r="816" spans="1:21" ht="11" x14ac:dyDescent="0.15">
      <c r="A816" s="39" t="s">
        <v>323</v>
      </c>
      <c r="B816" s="39" t="s">
        <v>324</v>
      </c>
      <c r="C816" s="39" t="s">
        <v>2263</v>
      </c>
      <c r="D816" s="39" t="s">
        <v>672</v>
      </c>
      <c r="E816" s="39" t="s">
        <v>2264</v>
      </c>
      <c r="F816" s="39" t="s">
        <v>333</v>
      </c>
      <c r="G816" s="39"/>
      <c r="H816" s="39" t="s">
        <v>2265</v>
      </c>
      <c r="I816" s="52">
        <f t="shared" si="14"/>
        <v>1.2499999999999996</v>
      </c>
      <c r="J816" s="52"/>
      <c r="K816" s="52"/>
      <c r="L816" s="52"/>
      <c r="M816" s="52">
        <v>0.12499999999999999</v>
      </c>
      <c r="N816" s="52">
        <v>0.12499999999999999</v>
      </c>
      <c r="O816" s="52">
        <v>0.12499999999999999</v>
      </c>
      <c r="P816" s="52">
        <v>0.14583333333333331</v>
      </c>
      <c r="Q816" s="52">
        <v>0.14583333333333331</v>
      </c>
      <c r="R816" s="52">
        <v>0.14583333333333331</v>
      </c>
      <c r="S816" s="52">
        <v>0.14583333333333331</v>
      </c>
      <c r="T816" s="52">
        <v>0.14583333333333331</v>
      </c>
      <c r="U816" s="52">
        <v>0.14583333333333331</v>
      </c>
    </row>
    <row r="817" spans="1:21" ht="11" x14ac:dyDescent="0.15">
      <c r="A817" s="39" t="s">
        <v>323</v>
      </c>
      <c r="B817" s="39" t="s">
        <v>324</v>
      </c>
      <c r="C817" s="39" t="s">
        <v>2266</v>
      </c>
      <c r="D817" s="39" t="s">
        <v>672</v>
      </c>
      <c r="E817" s="39" t="s">
        <v>2264</v>
      </c>
      <c r="F817" s="39" t="s">
        <v>333</v>
      </c>
      <c r="G817" s="39"/>
      <c r="H817" s="39" t="s">
        <v>2267</v>
      </c>
      <c r="I817" s="52">
        <f t="shared" si="14"/>
        <v>0.52299999999999991</v>
      </c>
      <c r="J817" s="52"/>
      <c r="K817" s="52"/>
      <c r="L817" s="52"/>
      <c r="M817" s="52">
        <v>5.2299999999999999E-2</v>
      </c>
      <c r="N817" s="52">
        <v>5.2299999999999999E-2</v>
      </c>
      <c r="O817" s="52">
        <v>5.2299999999999999E-2</v>
      </c>
      <c r="P817" s="52">
        <v>6.1016666666666663E-2</v>
      </c>
      <c r="Q817" s="52">
        <v>6.1016666666666663E-2</v>
      </c>
      <c r="R817" s="52">
        <v>6.1016666666666663E-2</v>
      </c>
      <c r="S817" s="52">
        <v>6.1016666666666663E-2</v>
      </c>
      <c r="T817" s="52">
        <v>6.1016666666666663E-2</v>
      </c>
      <c r="U817" s="52">
        <v>6.1016666666666663E-2</v>
      </c>
    </row>
    <row r="818" spans="1:21" ht="11" x14ac:dyDescent="0.15">
      <c r="A818" s="39" t="s">
        <v>323</v>
      </c>
      <c r="B818" s="39" t="s">
        <v>324</v>
      </c>
      <c r="C818" s="39" t="s">
        <v>2268</v>
      </c>
      <c r="D818" s="39" t="s">
        <v>672</v>
      </c>
      <c r="E818" s="39" t="s">
        <v>2269</v>
      </c>
      <c r="F818" s="39" t="s">
        <v>333</v>
      </c>
      <c r="G818" s="39"/>
      <c r="H818" s="39" t="s">
        <v>2270</v>
      </c>
      <c r="I818" s="52">
        <f t="shared" si="14"/>
        <v>0.64999999999999991</v>
      </c>
      <c r="J818" s="52"/>
      <c r="K818" s="52"/>
      <c r="L818" s="52"/>
      <c r="M818" s="52">
        <v>6.5000000000000002E-2</v>
      </c>
      <c r="N818" s="52">
        <v>6.5000000000000002E-2</v>
      </c>
      <c r="O818" s="52">
        <v>6.5000000000000002E-2</v>
      </c>
      <c r="P818" s="52">
        <v>7.5833333333333322E-2</v>
      </c>
      <c r="Q818" s="52">
        <v>7.5833333333333322E-2</v>
      </c>
      <c r="R818" s="52">
        <v>7.5833333333333322E-2</v>
      </c>
      <c r="S818" s="52">
        <v>7.5833333333333322E-2</v>
      </c>
      <c r="T818" s="52">
        <v>7.5833333333333322E-2</v>
      </c>
      <c r="U818" s="52">
        <v>7.5833333333333322E-2</v>
      </c>
    </row>
    <row r="819" spans="1:21" ht="33" x14ac:dyDescent="0.15">
      <c r="A819" s="39" t="s">
        <v>323</v>
      </c>
      <c r="B819" s="39" t="s">
        <v>324</v>
      </c>
      <c r="C819" s="39" t="s">
        <v>2271</v>
      </c>
      <c r="D819" s="39" t="s">
        <v>672</v>
      </c>
      <c r="E819" s="39" t="s">
        <v>2272</v>
      </c>
      <c r="F819" s="39" t="s">
        <v>333</v>
      </c>
      <c r="G819" s="39"/>
      <c r="H819" s="39" t="s">
        <v>2273</v>
      </c>
      <c r="I819" s="52">
        <f t="shared" si="14"/>
        <v>0.54999999999999993</v>
      </c>
      <c r="J819" s="52"/>
      <c r="K819" s="52"/>
      <c r="L819" s="52"/>
      <c r="M819" s="52">
        <v>5.5E-2</v>
      </c>
      <c r="N819" s="52">
        <v>5.5E-2</v>
      </c>
      <c r="O819" s="52">
        <v>5.5E-2</v>
      </c>
      <c r="P819" s="52">
        <v>6.4166666666666664E-2</v>
      </c>
      <c r="Q819" s="52">
        <v>6.4166666666666664E-2</v>
      </c>
      <c r="R819" s="52">
        <v>6.4166666666666664E-2</v>
      </c>
      <c r="S819" s="52">
        <v>6.4166666666666664E-2</v>
      </c>
      <c r="T819" s="52">
        <v>6.4166666666666664E-2</v>
      </c>
      <c r="U819" s="52">
        <v>6.4166666666666664E-2</v>
      </c>
    </row>
    <row r="820" spans="1:21" ht="33" x14ac:dyDescent="0.15">
      <c r="A820" s="39" t="s">
        <v>323</v>
      </c>
      <c r="B820" s="39" t="s">
        <v>324</v>
      </c>
      <c r="C820" s="39" t="s">
        <v>2274</v>
      </c>
      <c r="D820" s="39" t="s">
        <v>672</v>
      </c>
      <c r="E820" s="39" t="s">
        <v>2272</v>
      </c>
      <c r="F820" s="39" t="s">
        <v>333</v>
      </c>
      <c r="G820" s="39"/>
      <c r="H820" s="39" t="s">
        <v>2275</v>
      </c>
      <c r="I820" s="52">
        <f t="shared" si="14"/>
        <v>0.74</v>
      </c>
      <c r="J820" s="52"/>
      <c r="K820" s="52"/>
      <c r="L820" s="52"/>
      <c r="M820" s="52">
        <v>7.3999999999999996E-2</v>
      </c>
      <c r="N820" s="52">
        <v>7.3999999999999996E-2</v>
      </c>
      <c r="O820" s="52">
        <v>7.3999999999999996E-2</v>
      </c>
      <c r="P820" s="52">
        <v>8.6333333333333317E-2</v>
      </c>
      <c r="Q820" s="52">
        <v>8.6333333333333317E-2</v>
      </c>
      <c r="R820" s="52">
        <v>8.6333333333333317E-2</v>
      </c>
      <c r="S820" s="52">
        <v>8.6333333333333317E-2</v>
      </c>
      <c r="T820" s="52">
        <v>8.6333333333333317E-2</v>
      </c>
      <c r="U820" s="52">
        <v>8.6333333333333317E-2</v>
      </c>
    </row>
    <row r="821" spans="1:21" ht="11" x14ac:dyDescent="0.15">
      <c r="A821" s="39" t="s">
        <v>323</v>
      </c>
      <c r="B821" s="39" t="s">
        <v>324</v>
      </c>
      <c r="C821" s="39" t="s">
        <v>2276</v>
      </c>
      <c r="D821" s="39" t="s">
        <v>672</v>
      </c>
      <c r="E821" s="39" t="s">
        <v>2277</v>
      </c>
      <c r="F821" s="39" t="s">
        <v>333</v>
      </c>
      <c r="G821" s="39"/>
      <c r="H821" s="39" t="s">
        <v>2278</v>
      </c>
      <c r="I821" s="52">
        <f t="shared" si="14"/>
        <v>0.75000000000000011</v>
      </c>
      <c r="J821" s="52"/>
      <c r="K821" s="52"/>
      <c r="L821" s="52"/>
      <c r="M821" s="52">
        <v>7.4999999999999997E-2</v>
      </c>
      <c r="N821" s="52">
        <v>7.4999999999999997E-2</v>
      </c>
      <c r="O821" s="52">
        <v>7.4999999999999997E-2</v>
      </c>
      <c r="P821" s="52">
        <v>8.7499999999999994E-2</v>
      </c>
      <c r="Q821" s="52">
        <v>8.7499999999999994E-2</v>
      </c>
      <c r="R821" s="52">
        <v>8.7499999999999994E-2</v>
      </c>
      <c r="S821" s="52">
        <v>8.7499999999999994E-2</v>
      </c>
      <c r="T821" s="52">
        <v>8.7499999999999994E-2</v>
      </c>
      <c r="U821" s="52">
        <v>8.7499999999999994E-2</v>
      </c>
    </row>
    <row r="822" spans="1:21" ht="11" x14ac:dyDescent="0.15">
      <c r="A822" s="39" t="s">
        <v>323</v>
      </c>
      <c r="B822" s="39" t="s">
        <v>324</v>
      </c>
      <c r="C822" s="39" t="s">
        <v>2279</v>
      </c>
      <c r="D822" s="39" t="s">
        <v>672</v>
      </c>
      <c r="E822" s="39" t="s">
        <v>2277</v>
      </c>
      <c r="F822" s="39" t="s">
        <v>333</v>
      </c>
      <c r="G822" s="39"/>
      <c r="H822" s="39" t="s">
        <v>2280</v>
      </c>
      <c r="I822" s="52">
        <f t="shared" si="14"/>
        <v>0.65999999999999992</v>
      </c>
      <c r="J822" s="52"/>
      <c r="K822" s="52"/>
      <c r="L822" s="52"/>
      <c r="M822" s="52">
        <v>6.6000000000000003E-2</v>
      </c>
      <c r="N822" s="52">
        <v>6.6000000000000003E-2</v>
      </c>
      <c r="O822" s="52">
        <v>6.6000000000000003E-2</v>
      </c>
      <c r="P822" s="52">
        <v>7.6999999999999999E-2</v>
      </c>
      <c r="Q822" s="52">
        <v>7.6999999999999999E-2</v>
      </c>
      <c r="R822" s="52">
        <v>7.6999999999999999E-2</v>
      </c>
      <c r="S822" s="52">
        <v>7.6999999999999999E-2</v>
      </c>
      <c r="T822" s="52">
        <v>7.6999999999999999E-2</v>
      </c>
      <c r="U822" s="52">
        <v>7.6999999999999999E-2</v>
      </c>
    </row>
    <row r="823" spans="1:21" ht="22" x14ac:dyDescent="0.15">
      <c r="A823" s="39" t="s">
        <v>323</v>
      </c>
      <c r="B823" s="39" t="s">
        <v>324</v>
      </c>
      <c r="C823" s="39" t="s">
        <v>2281</v>
      </c>
      <c r="D823" s="39" t="s">
        <v>672</v>
      </c>
      <c r="E823" s="39" t="s">
        <v>2282</v>
      </c>
      <c r="F823" s="39" t="s">
        <v>333</v>
      </c>
      <c r="G823" s="39"/>
      <c r="H823" s="39" t="s">
        <v>2283</v>
      </c>
      <c r="I823" s="52">
        <f t="shared" si="14"/>
        <v>0.64999999999999991</v>
      </c>
      <c r="J823" s="52"/>
      <c r="K823" s="52"/>
      <c r="L823" s="52"/>
      <c r="M823" s="52">
        <v>6.5000000000000002E-2</v>
      </c>
      <c r="N823" s="52">
        <v>6.5000000000000002E-2</v>
      </c>
      <c r="O823" s="52">
        <v>6.5000000000000002E-2</v>
      </c>
      <c r="P823" s="52">
        <v>7.5833333333333322E-2</v>
      </c>
      <c r="Q823" s="52">
        <v>7.5833333333333322E-2</v>
      </c>
      <c r="R823" s="52">
        <v>7.5833333333333322E-2</v>
      </c>
      <c r="S823" s="52">
        <v>7.5833333333333322E-2</v>
      </c>
      <c r="T823" s="52">
        <v>7.5833333333333322E-2</v>
      </c>
      <c r="U823" s="52">
        <v>7.5833333333333322E-2</v>
      </c>
    </row>
    <row r="824" spans="1:21" ht="11" x14ac:dyDescent="0.15">
      <c r="A824" s="39" t="s">
        <v>323</v>
      </c>
      <c r="B824" s="39" t="s">
        <v>324</v>
      </c>
      <c r="C824" s="39" t="s">
        <v>2284</v>
      </c>
      <c r="D824" s="39" t="s">
        <v>672</v>
      </c>
      <c r="E824" s="39" t="s">
        <v>2282</v>
      </c>
      <c r="F824" s="39" t="s">
        <v>333</v>
      </c>
      <c r="G824" s="39"/>
      <c r="H824" s="39" t="s">
        <v>2285</v>
      </c>
      <c r="I824" s="52">
        <f t="shared" si="14"/>
        <v>0.82</v>
      </c>
      <c r="J824" s="52"/>
      <c r="K824" s="52"/>
      <c r="L824" s="52"/>
      <c r="M824" s="52">
        <v>8.199999999999999E-2</v>
      </c>
      <c r="N824" s="52">
        <v>8.199999999999999E-2</v>
      </c>
      <c r="O824" s="52">
        <v>8.199999999999999E-2</v>
      </c>
      <c r="P824" s="52">
        <v>9.566666666666665E-2</v>
      </c>
      <c r="Q824" s="52">
        <v>9.566666666666665E-2</v>
      </c>
      <c r="R824" s="52">
        <v>9.566666666666665E-2</v>
      </c>
      <c r="S824" s="52">
        <v>9.566666666666665E-2</v>
      </c>
      <c r="T824" s="52">
        <v>9.566666666666665E-2</v>
      </c>
      <c r="U824" s="52">
        <v>9.566666666666665E-2</v>
      </c>
    </row>
    <row r="825" spans="1:21" ht="66" x14ac:dyDescent="0.15">
      <c r="A825" s="39" t="s">
        <v>323</v>
      </c>
      <c r="B825" s="39" t="s">
        <v>324</v>
      </c>
      <c r="C825" s="39" t="s">
        <v>2286</v>
      </c>
      <c r="D825" s="39" t="s">
        <v>672</v>
      </c>
      <c r="E825" s="39" t="s">
        <v>2282</v>
      </c>
      <c r="F825" s="39" t="s">
        <v>333</v>
      </c>
      <c r="G825" s="39"/>
      <c r="H825" s="39" t="s">
        <v>2287</v>
      </c>
      <c r="I825" s="52">
        <f t="shared" si="14"/>
        <v>0.34</v>
      </c>
      <c r="J825" s="52"/>
      <c r="K825" s="52"/>
      <c r="L825" s="52"/>
      <c r="M825" s="52">
        <v>3.4000000000000002E-2</v>
      </c>
      <c r="N825" s="52">
        <v>3.4000000000000002E-2</v>
      </c>
      <c r="O825" s="52">
        <v>3.4000000000000002E-2</v>
      </c>
      <c r="P825" s="52">
        <v>3.9666666666666663E-2</v>
      </c>
      <c r="Q825" s="52">
        <v>3.9666666666666663E-2</v>
      </c>
      <c r="R825" s="52">
        <v>3.9666666666666663E-2</v>
      </c>
      <c r="S825" s="52">
        <v>3.9666666666666663E-2</v>
      </c>
      <c r="T825" s="52">
        <v>3.9666666666666663E-2</v>
      </c>
      <c r="U825" s="52">
        <v>3.9666666666666663E-2</v>
      </c>
    </row>
    <row r="826" spans="1:21" ht="11" x14ac:dyDescent="0.15">
      <c r="A826" s="39" t="s">
        <v>323</v>
      </c>
      <c r="B826" s="39" t="s">
        <v>324</v>
      </c>
      <c r="C826" s="39" t="s">
        <v>2288</v>
      </c>
      <c r="D826" s="39" t="s">
        <v>672</v>
      </c>
      <c r="E826" s="39" t="s">
        <v>2289</v>
      </c>
      <c r="F826" s="39" t="s">
        <v>306</v>
      </c>
      <c r="G826" s="39"/>
      <c r="H826" s="39" t="s">
        <v>2290</v>
      </c>
      <c r="I826" s="52">
        <f t="shared" si="14"/>
        <v>0.56999999999999995</v>
      </c>
      <c r="J826" s="52"/>
      <c r="K826" s="52"/>
      <c r="L826" s="52"/>
      <c r="M826" s="52">
        <v>5.6999999999999988E-2</v>
      </c>
      <c r="N826" s="52">
        <v>5.6999999999999988E-2</v>
      </c>
      <c r="O826" s="52">
        <v>5.6999999999999988E-2</v>
      </c>
      <c r="P826" s="52">
        <v>6.649999999999999E-2</v>
      </c>
      <c r="Q826" s="52">
        <v>6.649999999999999E-2</v>
      </c>
      <c r="R826" s="52">
        <v>6.649999999999999E-2</v>
      </c>
      <c r="S826" s="52">
        <v>6.649999999999999E-2</v>
      </c>
      <c r="T826" s="52">
        <v>6.649999999999999E-2</v>
      </c>
      <c r="U826" s="52">
        <v>6.649999999999999E-2</v>
      </c>
    </row>
    <row r="827" spans="1:21" ht="22" x14ac:dyDescent="0.15">
      <c r="A827" s="39" t="s">
        <v>323</v>
      </c>
      <c r="B827" s="39" t="s">
        <v>324</v>
      </c>
      <c r="C827" s="39" t="s">
        <v>2291</v>
      </c>
      <c r="D827" s="39" t="s">
        <v>672</v>
      </c>
      <c r="E827" s="39" t="s">
        <v>2292</v>
      </c>
      <c r="F827" s="39" t="s">
        <v>333</v>
      </c>
      <c r="G827" s="39"/>
      <c r="H827" s="39" t="s">
        <v>2293</v>
      </c>
      <c r="I827" s="52">
        <f t="shared" si="14"/>
        <v>0.5</v>
      </c>
      <c r="J827" s="52"/>
      <c r="K827" s="52"/>
      <c r="L827" s="52"/>
      <c r="M827" s="52">
        <v>4.9999999999999996E-2</v>
      </c>
      <c r="N827" s="52">
        <v>4.9999999999999996E-2</v>
      </c>
      <c r="O827" s="52">
        <v>4.9999999999999996E-2</v>
      </c>
      <c r="P827" s="52">
        <v>5.8333333333333327E-2</v>
      </c>
      <c r="Q827" s="52">
        <v>5.8333333333333327E-2</v>
      </c>
      <c r="R827" s="52">
        <v>5.8333333333333327E-2</v>
      </c>
      <c r="S827" s="52">
        <v>5.8333333333333327E-2</v>
      </c>
      <c r="T827" s="52">
        <v>5.8333333333333327E-2</v>
      </c>
      <c r="U827" s="52">
        <v>5.8333333333333327E-2</v>
      </c>
    </row>
    <row r="828" spans="1:21" ht="11" x14ac:dyDescent="0.15">
      <c r="A828" s="39" t="s">
        <v>323</v>
      </c>
      <c r="B828" s="39" t="s">
        <v>324</v>
      </c>
      <c r="C828" s="39" t="s">
        <v>2294</v>
      </c>
      <c r="D828" s="39" t="s">
        <v>672</v>
      </c>
      <c r="E828" s="39" t="s">
        <v>2292</v>
      </c>
      <c r="F828" s="39" t="s">
        <v>333</v>
      </c>
      <c r="G828" s="39"/>
      <c r="H828" s="39" t="s">
        <v>2295</v>
      </c>
      <c r="I828" s="52">
        <f t="shared" si="14"/>
        <v>0.37</v>
      </c>
      <c r="J828" s="52"/>
      <c r="K828" s="52"/>
      <c r="L828" s="52"/>
      <c r="M828" s="52">
        <v>3.6999999999999998E-2</v>
      </c>
      <c r="N828" s="52">
        <v>3.6999999999999998E-2</v>
      </c>
      <c r="O828" s="52">
        <v>3.6999999999999998E-2</v>
      </c>
      <c r="P828" s="52">
        <v>4.3166666666666659E-2</v>
      </c>
      <c r="Q828" s="52">
        <v>4.3166666666666659E-2</v>
      </c>
      <c r="R828" s="52">
        <v>4.3166666666666659E-2</v>
      </c>
      <c r="S828" s="52">
        <v>4.3166666666666659E-2</v>
      </c>
      <c r="T828" s="52">
        <v>4.3166666666666659E-2</v>
      </c>
      <c r="U828" s="52">
        <v>4.3166666666666659E-2</v>
      </c>
    </row>
    <row r="829" spans="1:21" ht="22" x14ac:dyDescent="0.15">
      <c r="A829" s="39" t="s">
        <v>323</v>
      </c>
      <c r="B829" s="39" t="s">
        <v>324</v>
      </c>
      <c r="C829" s="39" t="s">
        <v>2296</v>
      </c>
      <c r="D829" s="39" t="s">
        <v>672</v>
      </c>
      <c r="E829" s="39" t="s">
        <v>2297</v>
      </c>
      <c r="F829" s="39" t="s">
        <v>333</v>
      </c>
      <c r="G829" s="39"/>
      <c r="H829" s="39" t="s">
        <v>2298</v>
      </c>
      <c r="I829" s="52">
        <f t="shared" si="14"/>
        <v>0.91999999999999982</v>
      </c>
      <c r="J829" s="52"/>
      <c r="K829" s="52"/>
      <c r="L829" s="52"/>
      <c r="M829" s="52">
        <v>9.1999999999999998E-2</v>
      </c>
      <c r="N829" s="52">
        <v>9.1999999999999998E-2</v>
      </c>
      <c r="O829" s="52">
        <v>9.1999999999999998E-2</v>
      </c>
      <c r="P829" s="52">
        <v>0.10733333333333332</v>
      </c>
      <c r="Q829" s="52">
        <v>0.10733333333333332</v>
      </c>
      <c r="R829" s="52">
        <v>0.10733333333333332</v>
      </c>
      <c r="S829" s="52">
        <v>0.10733333333333332</v>
      </c>
      <c r="T829" s="52">
        <v>0.10733333333333332</v>
      </c>
      <c r="U829" s="52">
        <v>0.10733333333333332</v>
      </c>
    </row>
    <row r="830" spans="1:21" ht="11" x14ac:dyDescent="0.15">
      <c r="A830" s="39" t="s">
        <v>323</v>
      </c>
      <c r="B830" s="39" t="s">
        <v>324</v>
      </c>
      <c r="C830" s="39" t="s">
        <v>2299</v>
      </c>
      <c r="D830" s="39" t="s">
        <v>672</v>
      </c>
      <c r="E830" s="39" t="s">
        <v>2297</v>
      </c>
      <c r="F830" s="39" t="s">
        <v>333</v>
      </c>
      <c r="G830" s="39"/>
      <c r="H830" s="39" t="s">
        <v>2300</v>
      </c>
      <c r="I830" s="52">
        <f t="shared" si="14"/>
        <v>0.34</v>
      </c>
      <c r="J830" s="52"/>
      <c r="K830" s="52"/>
      <c r="L830" s="52"/>
      <c r="M830" s="52">
        <v>3.4000000000000002E-2</v>
      </c>
      <c r="N830" s="52">
        <v>3.4000000000000002E-2</v>
      </c>
      <c r="O830" s="52">
        <v>3.4000000000000002E-2</v>
      </c>
      <c r="P830" s="52">
        <v>3.9666666666666663E-2</v>
      </c>
      <c r="Q830" s="52">
        <v>3.9666666666666663E-2</v>
      </c>
      <c r="R830" s="52">
        <v>3.9666666666666663E-2</v>
      </c>
      <c r="S830" s="52">
        <v>3.9666666666666663E-2</v>
      </c>
      <c r="T830" s="52">
        <v>3.9666666666666663E-2</v>
      </c>
      <c r="U830" s="52">
        <v>3.9666666666666663E-2</v>
      </c>
    </row>
    <row r="831" spans="1:21" ht="44" x14ac:dyDescent="0.15">
      <c r="A831" s="39" t="s">
        <v>323</v>
      </c>
      <c r="B831" s="39" t="s">
        <v>324</v>
      </c>
      <c r="C831" s="39" t="s">
        <v>2301</v>
      </c>
      <c r="D831" s="39" t="s">
        <v>672</v>
      </c>
      <c r="E831" s="39" t="s">
        <v>2302</v>
      </c>
      <c r="F831" s="39" t="s">
        <v>333</v>
      </c>
      <c r="G831" s="39"/>
      <c r="H831" s="39" t="s">
        <v>2303</v>
      </c>
      <c r="I831" s="52">
        <f t="shared" si="14"/>
        <v>0.54999999999999993</v>
      </c>
      <c r="J831" s="52"/>
      <c r="K831" s="52"/>
      <c r="L831" s="52"/>
      <c r="M831" s="52">
        <v>5.5E-2</v>
      </c>
      <c r="N831" s="52">
        <v>5.5E-2</v>
      </c>
      <c r="O831" s="52">
        <v>5.5E-2</v>
      </c>
      <c r="P831" s="52">
        <v>6.4166666666666664E-2</v>
      </c>
      <c r="Q831" s="52">
        <v>6.4166666666666664E-2</v>
      </c>
      <c r="R831" s="52">
        <v>6.4166666666666664E-2</v>
      </c>
      <c r="S831" s="52">
        <v>6.4166666666666664E-2</v>
      </c>
      <c r="T831" s="52">
        <v>6.4166666666666664E-2</v>
      </c>
      <c r="U831" s="52">
        <v>6.4166666666666664E-2</v>
      </c>
    </row>
    <row r="832" spans="1:21" ht="11" x14ac:dyDescent="0.15">
      <c r="A832" s="39" t="s">
        <v>323</v>
      </c>
      <c r="B832" s="39" t="s">
        <v>324</v>
      </c>
      <c r="C832" s="39" t="s">
        <v>2304</v>
      </c>
      <c r="D832" s="39" t="s">
        <v>672</v>
      </c>
      <c r="E832" s="39" t="s">
        <v>2302</v>
      </c>
      <c r="F832" s="39" t="s">
        <v>333</v>
      </c>
      <c r="G832" s="39"/>
      <c r="H832" s="39" t="s">
        <v>2305</v>
      </c>
      <c r="I832" s="52">
        <f t="shared" si="14"/>
        <v>0.84999999999999976</v>
      </c>
      <c r="J832" s="52"/>
      <c r="K832" s="52"/>
      <c r="L832" s="52"/>
      <c r="M832" s="52">
        <v>8.4999999999999992E-2</v>
      </c>
      <c r="N832" s="52">
        <v>8.4999999999999992E-2</v>
      </c>
      <c r="O832" s="52">
        <v>8.4999999999999992E-2</v>
      </c>
      <c r="P832" s="52">
        <v>9.9166666666666653E-2</v>
      </c>
      <c r="Q832" s="52">
        <v>9.9166666666666653E-2</v>
      </c>
      <c r="R832" s="52">
        <v>9.9166666666666653E-2</v>
      </c>
      <c r="S832" s="52">
        <v>9.9166666666666653E-2</v>
      </c>
      <c r="T832" s="52">
        <v>9.9166666666666653E-2</v>
      </c>
      <c r="U832" s="52">
        <v>9.9166666666666653E-2</v>
      </c>
    </row>
    <row r="833" spans="1:21" ht="22" x14ac:dyDescent="0.15">
      <c r="A833" s="39" t="s">
        <v>323</v>
      </c>
      <c r="B833" s="39" t="s">
        <v>324</v>
      </c>
      <c r="C833" s="39" t="s">
        <v>2306</v>
      </c>
      <c r="D833" s="39" t="s">
        <v>672</v>
      </c>
      <c r="E833" s="39" t="s">
        <v>2302</v>
      </c>
      <c r="F833" s="39" t="s">
        <v>333</v>
      </c>
      <c r="G833" s="39"/>
      <c r="H833" s="39" t="s">
        <v>2307</v>
      </c>
      <c r="I833" s="52">
        <f t="shared" si="14"/>
        <v>0.54999999999999993</v>
      </c>
      <c r="J833" s="52"/>
      <c r="K833" s="52"/>
      <c r="L833" s="52"/>
      <c r="M833" s="52">
        <v>5.5E-2</v>
      </c>
      <c r="N833" s="52">
        <v>5.5E-2</v>
      </c>
      <c r="O833" s="52">
        <v>5.5E-2</v>
      </c>
      <c r="P833" s="52">
        <v>6.4166666666666664E-2</v>
      </c>
      <c r="Q833" s="52">
        <v>6.4166666666666664E-2</v>
      </c>
      <c r="R833" s="52">
        <v>6.4166666666666664E-2</v>
      </c>
      <c r="S833" s="52">
        <v>6.4166666666666664E-2</v>
      </c>
      <c r="T833" s="52">
        <v>6.4166666666666664E-2</v>
      </c>
      <c r="U833" s="52">
        <v>6.4166666666666664E-2</v>
      </c>
    </row>
    <row r="834" spans="1:21" ht="22" x14ac:dyDescent="0.15">
      <c r="A834" s="39" t="s">
        <v>323</v>
      </c>
      <c r="B834" s="39" t="s">
        <v>324</v>
      </c>
      <c r="C834" s="39" t="s">
        <v>2308</v>
      </c>
      <c r="D834" s="39" t="s">
        <v>672</v>
      </c>
      <c r="E834" s="39" t="s">
        <v>2302</v>
      </c>
      <c r="F834" s="39" t="s">
        <v>333</v>
      </c>
      <c r="G834" s="39"/>
      <c r="H834" s="39" t="s">
        <v>2309</v>
      </c>
      <c r="I834" s="52">
        <f t="shared" si="14"/>
        <v>0.6399999999999999</v>
      </c>
      <c r="J834" s="52"/>
      <c r="K834" s="52"/>
      <c r="L834" s="52"/>
      <c r="M834" s="52">
        <v>6.4000000000000001E-2</v>
      </c>
      <c r="N834" s="52">
        <v>6.4000000000000001E-2</v>
      </c>
      <c r="O834" s="52">
        <v>6.4000000000000001E-2</v>
      </c>
      <c r="P834" s="52">
        <v>7.4666666666666659E-2</v>
      </c>
      <c r="Q834" s="52">
        <v>7.4666666666666659E-2</v>
      </c>
      <c r="R834" s="52">
        <v>7.4666666666666659E-2</v>
      </c>
      <c r="S834" s="52">
        <v>7.4666666666666659E-2</v>
      </c>
      <c r="T834" s="52">
        <v>7.4666666666666659E-2</v>
      </c>
      <c r="U834" s="52">
        <v>7.4666666666666659E-2</v>
      </c>
    </row>
    <row r="835" spans="1:21" ht="44" x14ac:dyDescent="0.15">
      <c r="A835" s="39" t="s">
        <v>323</v>
      </c>
      <c r="B835" s="39" t="s">
        <v>324</v>
      </c>
      <c r="C835" s="39" t="s">
        <v>2310</v>
      </c>
      <c r="D835" s="39" t="s">
        <v>672</v>
      </c>
      <c r="E835" s="39" t="s">
        <v>2302</v>
      </c>
      <c r="F835" s="39" t="s">
        <v>333</v>
      </c>
      <c r="G835" s="39"/>
      <c r="H835" s="39" t="s">
        <v>2311</v>
      </c>
      <c r="I835" s="52">
        <f t="shared" si="14"/>
        <v>0.22000000000000003</v>
      </c>
      <c r="J835" s="52"/>
      <c r="K835" s="52"/>
      <c r="L835" s="52"/>
      <c r="M835" s="52">
        <v>2.1999999999999999E-2</v>
      </c>
      <c r="N835" s="52">
        <v>2.1999999999999999E-2</v>
      </c>
      <c r="O835" s="52">
        <v>2.1999999999999999E-2</v>
      </c>
      <c r="P835" s="52">
        <v>2.5666666666666664E-2</v>
      </c>
      <c r="Q835" s="52">
        <v>2.5666666666666664E-2</v>
      </c>
      <c r="R835" s="52">
        <v>2.5666666666666664E-2</v>
      </c>
      <c r="S835" s="52">
        <v>2.5666666666666664E-2</v>
      </c>
      <c r="T835" s="52">
        <v>2.5666666666666664E-2</v>
      </c>
      <c r="U835" s="52">
        <v>2.5666666666666664E-2</v>
      </c>
    </row>
    <row r="836" spans="1:21" ht="22" x14ac:dyDescent="0.15">
      <c r="A836" s="39" t="s">
        <v>323</v>
      </c>
      <c r="B836" s="39" t="s">
        <v>324</v>
      </c>
      <c r="C836" s="39" t="s">
        <v>2312</v>
      </c>
      <c r="D836" s="39" t="s">
        <v>672</v>
      </c>
      <c r="E836" s="39" t="s">
        <v>2302</v>
      </c>
      <c r="F836" s="39" t="s">
        <v>333</v>
      </c>
      <c r="G836" s="39"/>
      <c r="H836" s="39" t="s">
        <v>2313</v>
      </c>
      <c r="I836" s="52">
        <f t="shared" si="14"/>
        <v>0.5</v>
      </c>
      <c r="J836" s="52"/>
      <c r="K836" s="52"/>
      <c r="L836" s="52"/>
      <c r="M836" s="52">
        <v>4.9999999999999996E-2</v>
      </c>
      <c r="N836" s="52">
        <v>4.9999999999999996E-2</v>
      </c>
      <c r="O836" s="52">
        <v>4.9999999999999996E-2</v>
      </c>
      <c r="P836" s="52">
        <v>5.8333333333333327E-2</v>
      </c>
      <c r="Q836" s="52">
        <v>5.8333333333333327E-2</v>
      </c>
      <c r="R836" s="52">
        <v>5.8333333333333327E-2</v>
      </c>
      <c r="S836" s="52">
        <v>5.8333333333333327E-2</v>
      </c>
      <c r="T836" s="52">
        <v>5.8333333333333327E-2</v>
      </c>
      <c r="U836" s="52">
        <v>5.8333333333333327E-2</v>
      </c>
    </row>
    <row r="837" spans="1:21" ht="22" x14ac:dyDescent="0.15">
      <c r="A837" s="39" t="s">
        <v>323</v>
      </c>
      <c r="B837" s="39" t="s">
        <v>324</v>
      </c>
      <c r="C837" s="39" t="s">
        <v>2314</v>
      </c>
      <c r="D837" s="39" t="s">
        <v>672</v>
      </c>
      <c r="E837" s="39" t="s">
        <v>2315</v>
      </c>
      <c r="F837" s="39" t="s">
        <v>306</v>
      </c>
      <c r="G837" s="39"/>
      <c r="H837" s="39" t="s">
        <v>2316</v>
      </c>
      <c r="I837" s="52">
        <f t="shared" ref="I837:I900" si="15">SUM(J837:U837)</f>
        <v>0.74</v>
      </c>
      <c r="J837" s="52"/>
      <c r="K837" s="52"/>
      <c r="L837" s="52"/>
      <c r="M837" s="52">
        <v>7.3999999999999996E-2</v>
      </c>
      <c r="N837" s="52">
        <v>7.3999999999999996E-2</v>
      </c>
      <c r="O837" s="52">
        <v>7.3999999999999996E-2</v>
      </c>
      <c r="P837" s="52">
        <v>8.6333333333333317E-2</v>
      </c>
      <c r="Q837" s="52">
        <v>8.6333333333333317E-2</v>
      </c>
      <c r="R837" s="52">
        <v>8.6333333333333317E-2</v>
      </c>
      <c r="S837" s="52">
        <v>8.6333333333333317E-2</v>
      </c>
      <c r="T837" s="52">
        <v>8.6333333333333317E-2</v>
      </c>
      <c r="U837" s="52">
        <v>8.6333333333333317E-2</v>
      </c>
    </row>
    <row r="838" spans="1:21" ht="22" x14ac:dyDescent="0.15">
      <c r="A838" s="39" t="s">
        <v>323</v>
      </c>
      <c r="B838" s="39" t="s">
        <v>324</v>
      </c>
      <c r="C838" s="39" t="s">
        <v>2317</v>
      </c>
      <c r="D838" s="39" t="s">
        <v>672</v>
      </c>
      <c r="E838" s="39" t="s">
        <v>2315</v>
      </c>
      <c r="F838" s="39" t="s">
        <v>306</v>
      </c>
      <c r="G838" s="39"/>
      <c r="H838" s="39" t="s">
        <v>2318</v>
      </c>
      <c r="I838" s="52">
        <f t="shared" si="15"/>
        <v>1.6889999999999996</v>
      </c>
      <c r="J838" s="52"/>
      <c r="K838" s="52"/>
      <c r="L838" s="52"/>
      <c r="M838" s="52">
        <v>0.16889999999999999</v>
      </c>
      <c r="N838" s="52">
        <v>0.16889999999999999</v>
      </c>
      <c r="O838" s="52">
        <v>0.16889999999999999</v>
      </c>
      <c r="P838" s="52">
        <v>0.19704999999999998</v>
      </c>
      <c r="Q838" s="52">
        <v>0.19704999999999998</v>
      </c>
      <c r="R838" s="52">
        <v>0.19704999999999998</v>
      </c>
      <c r="S838" s="52">
        <v>0.19704999999999998</v>
      </c>
      <c r="T838" s="52">
        <v>0.19704999999999998</v>
      </c>
      <c r="U838" s="52">
        <v>0.19704999999999998</v>
      </c>
    </row>
    <row r="839" spans="1:21" ht="22" x14ac:dyDescent="0.15">
      <c r="A839" s="39" t="s">
        <v>323</v>
      </c>
      <c r="B839" s="39" t="s">
        <v>324</v>
      </c>
      <c r="C839" s="39" t="s">
        <v>2319</v>
      </c>
      <c r="D839" s="39" t="s">
        <v>672</v>
      </c>
      <c r="E839" s="39" t="s">
        <v>2315</v>
      </c>
      <c r="F839" s="39" t="s">
        <v>306</v>
      </c>
      <c r="G839" s="39"/>
      <c r="H839" s="39" t="s">
        <v>2320</v>
      </c>
      <c r="I839" s="52">
        <f t="shared" si="15"/>
        <v>0.35599999999999987</v>
      </c>
      <c r="J839" s="52"/>
      <c r="K839" s="52"/>
      <c r="L839" s="52"/>
      <c r="M839" s="52">
        <v>3.5599999999999993E-2</v>
      </c>
      <c r="N839" s="52">
        <v>3.5599999999999993E-2</v>
      </c>
      <c r="O839" s="52">
        <v>3.5599999999999993E-2</v>
      </c>
      <c r="P839" s="52">
        <v>4.1533333333333325E-2</v>
      </c>
      <c r="Q839" s="52">
        <v>4.1533333333333325E-2</v>
      </c>
      <c r="R839" s="52">
        <v>4.1533333333333325E-2</v>
      </c>
      <c r="S839" s="52">
        <v>4.1533333333333325E-2</v>
      </c>
      <c r="T839" s="52">
        <v>4.1533333333333325E-2</v>
      </c>
      <c r="U839" s="52">
        <v>4.1533333333333325E-2</v>
      </c>
    </row>
    <row r="840" spans="1:21" ht="11" x14ac:dyDescent="0.15">
      <c r="A840" s="39" t="s">
        <v>323</v>
      </c>
      <c r="B840" s="39" t="s">
        <v>324</v>
      </c>
      <c r="C840" s="39" t="s">
        <v>2321</v>
      </c>
      <c r="D840" s="39" t="s">
        <v>672</v>
      </c>
      <c r="E840" s="39" t="s">
        <v>2322</v>
      </c>
      <c r="F840" s="39" t="s">
        <v>333</v>
      </c>
      <c r="G840" s="39"/>
      <c r="H840" s="39" t="s">
        <v>2323</v>
      </c>
      <c r="I840" s="52">
        <f t="shared" si="15"/>
        <v>0.44199999999999989</v>
      </c>
      <c r="J840" s="52"/>
      <c r="K840" s="52"/>
      <c r="L840" s="52"/>
      <c r="M840" s="52">
        <v>4.4199999999999996E-2</v>
      </c>
      <c r="N840" s="52">
        <v>4.4199999999999996E-2</v>
      </c>
      <c r="O840" s="52">
        <v>4.4199999999999996E-2</v>
      </c>
      <c r="P840" s="52">
        <v>5.1566666666666663E-2</v>
      </c>
      <c r="Q840" s="52">
        <v>5.1566666666666663E-2</v>
      </c>
      <c r="R840" s="52">
        <v>5.1566666666666663E-2</v>
      </c>
      <c r="S840" s="52">
        <v>5.1566666666666663E-2</v>
      </c>
      <c r="T840" s="52">
        <v>5.1566666666666663E-2</v>
      </c>
      <c r="U840" s="52">
        <v>5.1566666666666663E-2</v>
      </c>
    </row>
    <row r="841" spans="1:21" ht="11" x14ac:dyDescent="0.15">
      <c r="A841" s="39" t="s">
        <v>323</v>
      </c>
      <c r="B841" s="39" t="s">
        <v>324</v>
      </c>
      <c r="C841" s="39" t="s">
        <v>2324</v>
      </c>
      <c r="D841" s="39" t="s">
        <v>672</v>
      </c>
      <c r="E841" s="39" t="s">
        <v>2325</v>
      </c>
      <c r="F841" s="39" t="s">
        <v>306</v>
      </c>
      <c r="G841" s="39"/>
      <c r="H841" s="39" t="s">
        <v>2326</v>
      </c>
      <c r="I841" s="52">
        <f t="shared" si="15"/>
        <v>0.7</v>
      </c>
      <c r="J841" s="52"/>
      <c r="K841" s="52"/>
      <c r="L841" s="52"/>
      <c r="M841" s="52">
        <v>6.9999999999999993E-2</v>
      </c>
      <c r="N841" s="52">
        <v>6.9999999999999993E-2</v>
      </c>
      <c r="O841" s="52">
        <v>6.9999999999999993E-2</v>
      </c>
      <c r="P841" s="52">
        <v>8.1666666666666651E-2</v>
      </c>
      <c r="Q841" s="52">
        <v>8.1666666666666651E-2</v>
      </c>
      <c r="R841" s="52">
        <v>8.1666666666666651E-2</v>
      </c>
      <c r="S841" s="52">
        <v>8.1666666666666651E-2</v>
      </c>
      <c r="T841" s="52">
        <v>8.1666666666666651E-2</v>
      </c>
      <c r="U841" s="52">
        <v>8.1666666666666651E-2</v>
      </c>
    </row>
    <row r="842" spans="1:21" ht="11" x14ac:dyDescent="0.15">
      <c r="A842" s="39" t="s">
        <v>323</v>
      </c>
      <c r="B842" s="39" t="s">
        <v>324</v>
      </c>
      <c r="C842" s="39" t="s">
        <v>2327</v>
      </c>
      <c r="D842" s="39" t="s">
        <v>672</v>
      </c>
      <c r="E842" s="39" t="s">
        <v>2325</v>
      </c>
      <c r="F842" s="39" t="s">
        <v>306</v>
      </c>
      <c r="G842" s="39"/>
      <c r="H842" s="39" t="s">
        <v>2328</v>
      </c>
      <c r="I842" s="52">
        <f t="shared" si="15"/>
        <v>0.13700000000000001</v>
      </c>
      <c r="J842" s="52"/>
      <c r="K842" s="52"/>
      <c r="L842" s="52"/>
      <c r="M842" s="52">
        <v>1.37E-2</v>
      </c>
      <c r="N842" s="52">
        <v>1.37E-2</v>
      </c>
      <c r="O842" s="52">
        <v>1.37E-2</v>
      </c>
      <c r="P842" s="52">
        <v>1.5983333333333332E-2</v>
      </c>
      <c r="Q842" s="52">
        <v>1.5983333333333332E-2</v>
      </c>
      <c r="R842" s="52">
        <v>1.5983333333333332E-2</v>
      </c>
      <c r="S842" s="52">
        <v>1.5983333333333332E-2</v>
      </c>
      <c r="T842" s="52">
        <v>1.5983333333333332E-2</v>
      </c>
      <c r="U842" s="52">
        <v>1.5983333333333332E-2</v>
      </c>
    </row>
    <row r="843" spans="1:21" ht="33" x14ac:dyDescent="0.15">
      <c r="A843" s="39" t="s">
        <v>323</v>
      </c>
      <c r="B843" s="39" t="s">
        <v>324</v>
      </c>
      <c r="C843" s="39" t="s">
        <v>2329</v>
      </c>
      <c r="D843" s="39" t="s">
        <v>672</v>
      </c>
      <c r="E843" s="39" t="s">
        <v>2325</v>
      </c>
      <c r="F843" s="39" t="s">
        <v>306</v>
      </c>
      <c r="G843" s="39"/>
      <c r="H843" s="39" t="s">
        <v>2330</v>
      </c>
      <c r="I843" s="52">
        <f t="shared" si="15"/>
        <v>0.15999999999999998</v>
      </c>
      <c r="J843" s="52"/>
      <c r="K843" s="52"/>
      <c r="L843" s="52"/>
      <c r="M843" s="52">
        <v>1.6E-2</v>
      </c>
      <c r="N843" s="52">
        <v>1.6E-2</v>
      </c>
      <c r="O843" s="52">
        <v>1.6E-2</v>
      </c>
      <c r="P843" s="52">
        <v>1.8666666666666665E-2</v>
      </c>
      <c r="Q843" s="52">
        <v>1.8666666666666665E-2</v>
      </c>
      <c r="R843" s="52">
        <v>1.8666666666666665E-2</v>
      </c>
      <c r="S843" s="52">
        <v>1.8666666666666665E-2</v>
      </c>
      <c r="T843" s="52">
        <v>1.8666666666666665E-2</v>
      </c>
      <c r="U843" s="52">
        <v>1.8666666666666665E-2</v>
      </c>
    </row>
    <row r="844" spans="1:21" ht="22" x14ac:dyDescent="0.15">
      <c r="A844" s="39" t="s">
        <v>323</v>
      </c>
      <c r="B844" s="39" t="s">
        <v>324</v>
      </c>
      <c r="C844" s="39" t="s">
        <v>2331</v>
      </c>
      <c r="D844" s="39" t="s">
        <v>672</v>
      </c>
      <c r="E844" s="39" t="s">
        <v>2325</v>
      </c>
      <c r="F844" s="39" t="s">
        <v>306</v>
      </c>
      <c r="G844" s="39"/>
      <c r="H844" s="39" t="s">
        <v>2332</v>
      </c>
      <c r="I844" s="52">
        <f t="shared" si="15"/>
        <v>0.76</v>
      </c>
      <c r="J844" s="52"/>
      <c r="K844" s="52"/>
      <c r="L844" s="52"/>
      <c r="M844" s="52">
        <v>7.5999999999999998E-2</v>
      </c>
      <c r="N844" s="52">
        <v>7.5999999999999998E-2</v>
      </c>
      <c r="O844" s="52">
        <v>7.5999999999999998E-2</v>
      </c>
      <c r="P844" s="52">
        <v>8.8666666666666658E-2</v>
      </c>
      <c r="Q844" s="52">
        <v>8.8666666666666658E-2</v>
      </c>
      <c r="R844" s="52">
        <v>8.8666666666666658E-2</v>
      </c>
      <c r="S844" s="52">
        <v>8.8666666666666658E-2</v>
      </c>
      <c r="T844" s="52">
        <v>8.8666666666666658E-2</v>
      </c>
      <c r="U844" s="52">
        <v>8.8666666666666658E-2</v>
      </c>
    </row>
    <row r="845" spans="1:21" ht="11" x14ac:dyDescent="0.15">
      <c r="A845" s="39" t="s">
        <v>323</v>
      </c>
      <c r="B845" s="39" t="s">
        <v>324</v>
      </c>
      <c r="C845" s="39" t="s">
        <v>2333</v>
      </c>
      <c r="D845" s="39" t="s">
        <v>672</v>
      </c>
      <c r="E845" s="39" t="s">
        <v>693</v>
      </c>
      <c r="F845" s="39" t="s">
        <v>333</v>
      </c>
      <c r="G845" s="39"/>
      <c r="H845" s="39" t="s">
        <v>2334</v>
      </c>
      <c r="I845" s="52">
        <f t="shared" si="15"/>
        <v>0.34599999999999997</v>
      </c>
      <c r="J845" s="52"/>
      <c r="K845" s="52"/>
      <c r="L845" s="52"/>
      <c r="M845" s="52">
        <v>3.4599999999999992E-2</v>
      </c>
      <c r="N845" s="52">
        <v>3.4599999999999992E-2</v>
      </c>
      <c r="O845" s="52">
        <v>3.4599999999999992E-2</v>
      </c>
      <c r="P845" s="52">
        <v>4.0366666666666662E-2</v>
      </c>
      <c r="Q845" s="52">
        <v>4.0366666666666662E-2</v>
      </c>
      <c r="R845" s="52">
        <v>4.0366666666666662E-2</v>
      </c>
      <c r="S845" s="52">
        <v>4.0366666666666662E-2</v>
      </c>
      <c r="T845" s="52">
        <v>4.0366666666666662E-2</v>
      </c>
      <c r="U845" s="52">
        <v>4.0366666666666662E-2</v>
      </c>
    </row>
    <row r="846" spans="1:21" ht="22" x14ac:dyDescent="0.15">
      <c r="A846" s="39" t="s">
        <v>323</v>
      </c>
      <c r="B846" s="39" t="s">
        <v>324</v>
      </c>
      <c r="C846" s="39" t="s">
        <v>2335</v>
      </c>
      <c r="D846" s="39" t="s">
        <v>672</v>
      </c>
      <c r="E846" s="39" t="s">
        <v>693</v>
      </c>
      <c r="F846" s="39" t="s">
        <v>333</v>
      </c>
      <c r="G846" s="39"/>
      <c r="H846" s="39" t="s">
        <v>2336</v>
      </c>
      <c r="I846" s="52">
        <f t="shared" si="15"/>
        <v>0.97799999999999976</v>
      </c>
      <c r="J846" s="52"/>
      <c r="K846" s="52"/>
      <c r="L846" s="52"/>
      <c r="M846" s="52">
        <v>9.7799999999999984E-2</v>
      </c>
      <c r="N846" s="52">
        <v>9.7799999999999984E-2</v>
      </c>
      <c r="O846" s="52">
        <v>9.7799999999999984E-2</v>
      </c>
      <c r="P846" s="52">
        <v>0.11409999999999998</v>
      </c>
      <c r="Q846" s="52">
        <v>0.11409999999999998</v>
      </c>
      <c r="R846" s="52">
        <v>0.11409999999999998</v>
      </c>
      <c r="S846" s="52">
        <v>0.11409999999999998</v>
      </c>
      <c r="T846" s="52">
        <v>0.11409999999999998</v>
      </c>
      <c r="U846" s="52">
        <v>0.11409999999999998</v>
      </c>
    </row>
    <row r="847" spans="1:21" ht="11" x14ac:dyDescent="0.15">
      <c r="A847" s="39" t="s">
        <v>323</v>
      </c>
      <c r="B847" s="39" t="s">
        <v>324</v>
      </c>
      <c r="C847" s="39" t="s">
        <v>2337</v>
      </c>
      <c r="D847" s="39" t="s">
        <v>672</v>
      </c>
      <c r="E847" s="39" t="s">
        <v>693</v>
      </c>
      <c r="F847" s="39" t="s">
        <v>333</v>
      </c>
      <c r="G847" s="39"/>
      <c r="H847" s="39" t="s">
        <v>2338</v>
      </c>
      <c r="I847" s="52">
        <f t="shared" si="15"/>
        <v>1.8069999999999997</v>
      </c>
      <c r="J847" s="52"/>
      <c r="K847" s="52"/>
      <c r="L847" s="52"/>
      <c r="M847" s="52">
        <v>0.18069999999999997</v>
      </c>
      <c r="N847" s="52">
        <v>0.18069999999999997</v>
      </c>
      <c r="O847" s="52">
        <v>0.18069999999999997</v>
      </c>
      <c r="P847" s="52">
        <v>0.21081666666666662</v>
      </c>
      <c r="Q847" s="52">
        <v>0.21081666666666662</v>
      </c>
      <c r="R847" s="52">
        <v>0.21081666666666662</v>
      </c>
      <c r="S847" s="52">
        <v>0.21081666666666662</v>
      </c>
      <c r="T847" s="52">
        <v>0.21081666666666662</v>
      </c>
      <c r="U847" s="52">
        <v>0.21081666666666662</v>
      </c>
    </row>
    <row r="848" spans="1:21" ht="11" x14ac:dyDescent="0.15">
      <c r="A848" s="39" t="s">
        <v>323</v>
      </c>
      <c r="B848" s="39" t="s">
        <v>324</v>
      </c>
      <c r="C848" s="39" t="s">
        <v>2339</v>
      </c>
      <c r="D848" s="39" t="s">
        <v>672</v>
      </c>
      <c r="E848" s="39" t="s">
        <v>693</v>
      </c>
      <c r="F848" s="39" t="s">
        <v>333</v>
      </c>
      <c r="G848" s="39"/>
      <c r="H848" s="39" t="s">
        <v>2340</v>
      </c>
      <c r="I848" s="52">
        <f t="shared" si="15"/>
        <v>0.63</v>
      </c>
      <c r="J848" s="52"/>
      <c r="K848" s="52"/>
      <c r="L848" s="52"/>
      <c r="M848" s="52">
        <v>6.3E-2</v>
      </c>
      <c r="N848" s="52">
        <v>6.3E-2</v>
      </c>
      <c r="O848" s="52">
        <v>6.3E-2</v>
      </c>
      <c r="P848" s="52">
        <v>7.3499999999999996E-2</v>
      </c>
      <c r="Q848" s="52">
        <v>7.3499999999999996E-2</v>
      </c>
      <c r="R848" s="52">
        <v>7.3499999999999996E-2</v>
      </c>
      <c r="S848" s="52">
        <v>7.3499999999999996E-2</v>
      </c>
      <c r="T848" s="52">
        <v>7.3499999999999996E-2</v>
      </c>
      <c r="U848" s="52">
        <v>7.3499999999999996E-2</v>
      </c>
    </row>
    <row r="849" spans="1:21" ht="22" x14ac:dyDescent="0.15">
      <c r="A849" s="39" t="s">
        <v>323</v>
      </c>
      <c r="B849" s="39" t="s">
        <v>324</v>
      </c>
      <c r="C849" s="39" t="s">
        <v>2341</v>
      </c>
      <c r="D849" s="39" t="s">
        <v>672</v>
      </c>
      <c r="E849" s="39" t="s">
        <v>687</v>
      </c>
      <c r="F849" s="39" t="s">
        <v>306</v>
      </c>
      <c r="G849" s="39"/>
      <c r="H849" s="39" t="s">
        <v>2342</v>
      </c>
      <c r="I849" s="52">
        <f t="shared" si="15"/>
        <v>1.5599999999999996</v>
      </c>
      <c r="J849" s="52"/>
      <c r="K849" s="52"/>
      <c r="L849" s="52"/>
      <c r="M849" s="52">
        <v>0.156</v>
      </c>
      <c r="N849" s="52">
        <v>0.156</v>
      </c>
      <c r="O849" s="52">
        <v>0.156</v>
      </c>
      <c r="P849" s="52">
        <v>0.182</v>
      </c>
      <c r="Q849" s="52">
        <v>0.182</v>
      </c>
      <c r="R849" s="52">
        <v>0.182</v>
      </c>
      <c r="S849" s="52">
        <v>0.182</v>
      </c>
      <c r="T849" s="52">
        <v>0.182</v>
      </c>
      <c r="U849" s="52">
        <v>0.182</v>
      </c>
    </row>
    <row r="850" spans="1:21" ht="11" x14ac:dyDescent="0.15">
      <c r="A850" s="39" t="s">
        <v>323</v>
      </c>
      <c r="B850" s="39" t="s">
        <v>324</v>
      </c>
      <c r="C850" s="39" t="s">
        <v>2343</v>
      </c>
      <c r="D850" s="39" t="s">
        <v>672</v>
      </c>
      <c r="E850" s="39" t="s">
        <v>2344</v>
      </c>
      <c r="F850" s="39" t="s">
        <v>333</v>
      </c>
      <c r="G850" s="39"/>
      <c r="H850" s="39" t="s">
        <v>2345</v>
      </c>
      <c r="I850" s="52">
        <f t="shared" si="15"/>
        <v>0.25</v>
      </c>
      <c r="J850" s="52"/>
      <c r="K850" s="52"/>
      <c r="L850" s="52"/>
      <c r="M850" s="52">
        <v>2.4999999999999998E-2</v>
      </c>
      <c r="N850" s="52">
        <v>2.4999999999999998E-2</v>
      </c>
      <c r="O850" s="52">
        <v>2.4999999999999998E-2</v>
      </c>
      <c r="P850" s="52">
        <v>2.9166666666666664E-2</v>
      </c>
      <c r="Q850" s="52">
        <v>2.9166666666666664E-2</v>
      </c>
      <c r="R850" s="52">
        <v>2.9166666666666664E-2</v>
      </c>
      <c r="S850" s="52">
        <v>2.9166666666666664E-2</v>
      </c>
      <c r="T850" s="52">
        <v>2.9166666666666664E-2</v>
      </c>
      <c r="U850" s="52">
        <v>2.9166666666666664E-2</v>
      </c>
    </row>
    <row r="851" spans="1:21" ht="22" x14ac:dyDescent="0.15">
      <c r="A851" s="39" t="s">
        <v>323</v>
      </c>
      <c r="B851" s="39" t="s">
        <v>324</v>
      </c>
      <c r="C851" s="39" t="s">
        <v>2346</v>
      </c>
      <c r="D851" s="39" t="s">
        <v>672</v>
      </c>
      <c r="E851" s="39" t="s">
        <v>2344</v>
      </c>
      <c r="F851" s="39" t="s">
        <v>333</v>
      </c>
      <c r="G851" s="39"/>
      <c r="H851" s="39" t="s">
        <v>2347</v>
      </c>
      <c r="I851" s="52">
        <f t="shared" si="15"/>
        <v>0.29999999999999993</v>
      </c>
      <c r="J851" s="52"/>
      <c r="K851" s="52"/>
      <c r="L851" s="52"/>
      <c r="M851" s="52">
        <v>2.9999999999999995E-2</v>
      </c>
      <c r="N851" s="52">
        <v>2.9999999999999995E-2</v>
      </c>
      <c r="O851" s="52">
        <v>2.9999999999999995E-2</v>
      </c>
      <c r="P851" s="52">
        <v>3.4999999999999996E-2</v>
      </c>
      <c r="Q851" s="52">
        <v>3.4999999999999996E-2</v>
      </c>
      <c r="R851" s="52">
        <v>3.4999999999999996E-2</v>
      </c>
      <c r="S851" s="52">
        <v>3.4999999999999996E-2</v>
      </c>
      <c r="T851" s="52">
        <v>3.4999999999999996E-2</v>
      </c>
      <c r="U851" s="52">
        <v>3.4999999999999996E-2</v>
      </c>
    </row>
    <row r="852" spans="1:21" ht="22" x14ac:dyDescent="0.15">
      <c r="A852" s="39" t="s">
        <v>323</v>
      </c>
      <c r="B852" s="39" t="s">
        <v>324</v>
      </c>
      <c r="C852" s="39" t="s">
        <v>2348</v>
      </c>
      <c r="D852" s="39" t="s">
        <v>672</v>
      </c>
      <c r="E852" s="39" t="s">
        <v>2344</v>
      </c>
      <c r="F852" s="39" t="s">
        <v>333</v>
      </c>
      <c r="G852" s="39"/>
      <c r="H852" s="39" t="s">
        <v>2349</v>
      </c>
      <c r="I852" s="52">
        <f t="shared" si="15"/>
        <v>0.38700000000000001</v>
      </c>
      <c r="J852" s="52"/>
      <c r="K852" s="52"/>
      <c r="L852" s="52"/>
      <c r="M852" s="52">
        <v>3.8699999999999998E-2</v>
      </c>
      <c r="N852" s="52">
        <v>3.8699999999999998E-2</v>
      </c>
      <c r="O852" s="52">
        <v>3.8699999999999998E-2</v>
      </c>
      <c r="P852" s="52">
        <v>4.5149999999999996E-2</v>
      </c>
      <c r="Q852" s="52">
        <v>4.5149999999999996E-2</v>
      </c>
      <c r="R852" s="52">
        <v>4.5149999999999996E-2</v>
      </c>
      <c r="S852" s="52">
        <v>4.5149999999999996E-2</v>
      </c>
      <c r="T852" s="52">
        <v>4.5149999999999996E-2</v>
      </c>
      <c r="U852" s="52">
        <v>4.5149999999999996E-2</v>
      </c>
    </row>
    <row r="853" spans="1:21" ht="11" x14ac:dyDescent="0.15">
      <c r="A853" s="39" t="s">
        <v>323</v>
      </c>
      <c r="B853" s="39" t="s">
        <v>324</v>
      </c>
      <c r="C853" s="39" t="s">
        <v>2350</v>
      </c>
      <c r="D853" s="39" t="s">
        <v>672</v>
      </c>
      <c r="E853" s="39" t="s">
        <v>1055</v>
      </c>
      <c r="F853" s="39" t="s">
        <v>333</v>
      </c>
      <c r="G853" s="39"/>
      <c r="H853" s="39" t="s">
        <v>2351</v>
      </c>
      <c r="I853" s="52">
        <f t="shared" si="15"/>
        <v>1.7170000000000001</v>
      </c>
      <c r="J853" s="52"/>
      <c r="K853" s="52"/>
      <c r="L853" s="52"/>
      <c r="M853" s="52">
        <v>0.17169999999999999</v>
      </c>
      <c r="N853" s="52">
        <v>0.17169999999999999</v>
      </c>
      <c r="O853" s="52">
        <v>0.17169999999999999</v>
      </c>
      <c r="P853" s="52">
        <v>0.20031666666666664</v>
      </c>
      <c r="Q853" s="52">
        <v>0.20031666666666664</v>
      </c>
      <c r="R853" s="52">
        <v>0.20031666666666664</v>
      </c>
      <c r="S853" s="52">
        <v>0.20031666666666664</v>
      </c>
      <c r="T853" s="52">
        <v>0.20031666666666664</v>
      </c>
      <c r="U853" s="52">
        <v>0.20031666666666664</v>
      </c>
    </row>
    <row r="854" spans="1:21" ht="11" x14ac:dyDescent="0.15">
      <c r="A854" s="39" t="s">
        <v>323</v>
      </c>
      <c r="B854" s="39" t="s">
        <v>324</v>
      </c>
      <c r="C854" s="39" t="s">
        <v>2352</v>
      </c>
      <c r="D854" s="39" t="s">
        <v>672</v>
      </c>
      <c r="E854" s="39" t="s">
        <v>1055</v>
      </c>
      <c r="F854" s="39" t="s">
        <v>333</v>
      </c>
      <c r="G854" s="39"/>
      <c r="H854" s="39" t="s">
        <v>2353</v>
      </c>
      <c r="I854" s="52">
        <f t="shared" si="15"/>
        <v>0.49799999999999989</v>
      </c>
      <c r="J854" s="52"/>
      <c r="K854" s="52"/>
      <c r="L854" s="52"/>
      <c r="M854" s="52">
        <v>4.9799999999999997E-2</v>
      </c>
      <c r="N854" s="52">
        <v>4.9799999999999997E-2</v>
      </c>
      <c r="O854" s="52">
        <v>4.9799999999999997E-2</v>
      </c>
      <c r="P854" s="52">
        <v>5.8099999999999992E-2</v>
      </c>
      <c r="Q854" s="52">
        <v>5.8099999999999992E-2</v>
      </c>
      <c r="R854" s="52">
        <v>5.8099999999999992E-2</v>
      </c>
      <c r="S854" s="52">
        <v>5.8099999999999992E-2</v>
      </c>
      <c r="T854" s="52">
        <v>5.8099999999999992E-2</v>
      </c>
      <c r="U854" s="52">
        <v>5.8099999999999992E-2</v>
      </c>
    </row>
    <row r="855" spans="1:21" ht="22" x14ac:dyDescent="0.15">
      <c r="A855" s="39" t="s">
        <v>323</v>
      </c>
      <c r="B855" s="39" t="s">
        <v>324</v>
      </c>
      <c r="C855" s="39" t="s">
        <v>2354</v>
      </c>
      <c r="D855" s="39" t="s">
        <v>672</v>
      </c>
      <c r="E855" s="39" t="s">
        <v>2355</v>
      </c>
      <c r="F855" s="39" t="s">
        <v>333</v>
      </c>
      <c r="G855" s="39"/>
      <c r="H855" s="39" t="s">
        <v>2356</v>
      </c>
      <c r="I855" s="52">
        <f t="shared" si="15"/>
        <v>1.9</v>
      </c>
      <c r="J855" s="52"/>
      <c r="K855" s="52"/>
      <c r="L855" s="52"/>
      <c r="M855" s="52">
        <v>0.18999999999999997</v>
      </c>
      <c r="N855" s="52">
        <v>0.18999999999999997</v>
      </c>
      <c r="O855" s="52">
        <v>0.18999999999999997</v>
      </c>
      <c r="P855" s="52">
        <v>0.22166666666666662</v>
      </c>
      <c r="Q855" s="52">
        <v>0.22166666666666662</v>
      </c>
      <c r="R855" s="52">
        <v>0.22166666666666662</v>
      </c>
      <c r="S855" s="52">
        <v>0.22166666666666662</v>
      </c>
      <c r="T855" s="52">
        <v>0.22166666666666662</v>
      </c>
      <c r="U855" s="52">
        <v>0.22166666666666662</v>
      </c>
    </row>
    <row r="856" spans="1:21" ht="22" x14ac:dyDescent="0.15">
      <c r="A856" s="39" t="s">
        <v>323</v>
      </c>
      <c r="B856" s="39" t="s">
        <v>324</v>
      </c>
      <c r="C856" s="39" t="s">
        <v>2357</v>
      </c>
      <c r="D856" s="39" t="s">
        <v>672</v>
      </c>
      <c r="E856" s="39" t="s">
        <v>2358</v>
      </c>
      <c r="F856" s="39" t="s">
        <v>333</v>
      </c>
      <c r="G856" s="39"/>
      <c r="H856" s="39" t="s">
        <v>2359</v>
      </c>
      <c r="I856" s="52">
        <f t="shared" si="15"/>
        <v>1</v>
      </c>
      <c r="J856" s="52"/>
      <c r="K856" s="52"/>
      <c r="L856" s="52"/>
      <c r="M856" s="52">
        <v>9.9999999999999992E-2</v>
      </c>
      <c r="N856" s="52">
        <v>9.9999999999999992E-2</v>
      </c>
      <c r="O856" s="52">
        <v>9.9999999999999992E-2</v>
      </c>
      <c r="P856" s="52">
        <v>0.11666666666666665</v>
      </c>
      <c r="Q856" s="52">
        <v>0.11666666666666665</v>
      </c>
      <c r="R856" s="52">
        <v>0.11666666666666665</v>
      </c>
      <c r="S856" s="52">
        <v>0.11666666666666665</v>
      </c>
      <c r="T856" s="52">
        <v>0.11666666666666665</v>
      </c>
      <c r="U856" s="52">
        <v>0.11666666666666665</v>
      </c>
    </row>
    <row r="857" spans="1:21" ht="22" x14ac:dyDescent="0.15">
      <c r="A857" s="39" t="s">
        <v>323</v>
      </c>
      <c r="B857" s="39" t="s">
        <v>324</v>
      </c>
      <c r="C857" s="39" t="s">
        <v>2360</v>
      </c>
      <c r="D857" s="39" t="s">
        <v>672</v>
      </c>
      <c r="E857" s="39" t="s">
        <v>2358</v>
      </c>
      <c r="F857" s="39" t="s">
        <v>333</v>
      </c>
      <c r="G857" s="39"/>
      <c r="H857" s="39" t="s">
        <v>2361</v>
      </c>
      <c r="I857" s="52">
        <f t="shared" si="15"/>
        <v>0.87000000000000011</v>
      </c>
      <c r="J857" s="52"/>
      <c r="K857" s="52"/>
      <c r="L857" s="52"/>
      <c r="M857" s="52">
        <v>8.6999999999999994E-2</v>
      </c>
      <c r="N857" s="52">
        <v>8.6999999999999994E-2</v>
      </c>
      <c r="O857" s="52">
        <v>8.6999999999999994E-2</v>
      </c>
      <c r="P857" s="52">
        <v>0.10149999999999999</v>
      </c>
      <c r="Q857" s="52">
        <v>0.10149999999999999</v>
      </c>
      <c r="R857" s="52">
        <v>0.10149999999999999</v>
      </c>
      <c r="S857" s="52">
        <v>0.10149999999999999</v>
      </c>
      <c r="T857" s="52">
        <v>0.10149999999999999</v>
      </c>
      <c r="U857" s="52">
        <v>0.10149999999999999</v>
      </c>
    </row>
    <row r="858" spans="1:21" ht="11" x14ac:dyDescent="0.15">
      <c r="A858" s="39" t="s">
        <v>323</v>
      </c>
      <c r="B858" s="39" t="s">
        <v>324</v>
      </c>
      <c r="C858" s="39" t="s">
        <v>2362</v>
      </c>
      <c r="D858" s="39" t="s">
        <v>672</v>
      </c>
      <c r="E858" s="39" t="s">
        <v>2358</v>
      </c>
      <c r="F858" s="39" t="s">
        <v>333</v>
      </c>
      <c r="G858" s="39"/>
      <c r="H858" s="39" t="s">
        <v>2363</v>
      </c>
      <c r="I858" s="52">
        <f t="shared" si="15"/>
        <v>1</v>
      </c>
      <c r="J858" s="52"/>
      <c r="K858" s="52"/>
      <c r="L858" s="52"/>
      <c r="M858" s="52">
        <v>9.9999999999999992E-2</v>
      </c>
      <c r="N858" s="52">
        <v>9.9999999999999992E-2</v>
      </c>
      <c r="O858" s="52">
        <v>9.9999999999999992E-2</v>
      </c>
      <c r="P858" s="52">
        <v>0.11666666666666665</v>
      </c>
      <c r="Q858" s="52">
        <v>0.11666666666666665</v>
      </c>
      <c r="R858" s="52">
        <v>0.11666666666666665</v>
      </c>
      <c r="S858" s="52">
        <v>0.11666666666666665</v>
      </c>
      <c r="T858" s="52">
        <v>0.11666666666666665</v>
      </c>
      <c r="U858" s="52">
        <v>0.11666666666666665</v>
      </c>
    </row>
    <row r="859" spans="1:21" ht="11" x14ac:dyDescent="0.15">
      <c r="A859" s="39" t="s">
        <v>323</v>
      </c>
      <c r="B859" s="39" t="s">
        <v>324</v>
      </c>
      <c r="C859" s="39" t="s">
        <v>2364</v>
      </c>
      <c r="D859" s="39" t="s">
        <v>398</v>
      </c>
      <c r="E859" s="39" t="s">
        <v>2221</v>
      </c>
      <c r="F859" s="39" t="s">
        <v>333</v>
      </c>
      <c r="G859" s="39"/>
      <c r="H859" s="39" t="s">
        <v>2365</v>
      </c>
      <c r="I859" s="52">
        <f t="shared" si="15"/>
        <v>4.3999999999999995</v>
      </c>
      <c r="J859" s="52"/>
      <c r="K859" s="52"/>
      <c r="L859" s="52"/>
      <c r="M859" s="52">
        <v>0.44</v>
      </c>
      <c r="N859" s="52">
        <v>0.44</v>
      </c>
      <c r="O859" s="52">
        <v>0.44</v>
      </c>
      <c r="P859" s="52">
        <v>0.51333333333333331</v>
      </c>
      <c r="Q859" s="52">
        <v>0.51333333333333331</v>
      </c>
      <c r="R859" s="52">
        <v>0.51333333333333331</v>
      </c>
      <c r="S859" s="52">
        <v>0.51333333333333331</v>
      </c>
      <c r="T859" s="52">
        <v>0.51333333333333331</v>
      </c>
      <c r="U859" s="52">
        <v>0.51333333333333331</v>
      </c>
    </row>
    <row r="860" spans="1:21" ht="11" x14ac:dyDescent="0.15">
      <c r="A860" s="39" t="s">
        <v>323</v>
      </c>
      <c r="B860" s="39" t="s">
        <v>324</v>
      </c>
      <c r="C860" s="39" t="s">
        <v>2366</v>
      </c>
      <c r="D860" s="39" t="s">
        <v>398</v>
      </c>
      <c r="E860" s="39" t="s">
        <v>407</v>
      </c>
      <c r="F860" s="39" t="s">
        <v>306</v>
      </c>
      <c r="G860" s="39"/>
      <c r="H860" s="39" t="s">
        <v>2367</v>
      </c>
      <c r="I860" s="52">
        <f t="shared" si="15"/>
        <v>3.4999999999999991</v>
      </c>
      <c r="J860" s="52"/>
      <c r="K860" s="52"/>
      <c r="L860" s="52"/>
      <c r="M860" s="52">
        <v>0.35</v>
      </c>
      <c r="N860" s="52">
        <v>0.35</v>
      </c>
      <c r="O860" s="52">
        <v>0.35</v>
      </c>
      <c r="P860" s="52">
        <v>0.40833333333333327</v>
      </c>
      <c r="Q860" s="52">
        <v>0.40833333333333327</v>
      </c>
      <c r="R860" s="52">
        <v>0.40833333333333327</v>
      </c>
      <c r="S860" s="52">
        <v>0.40833333333333327</v>
      </c>
      <c r="T860" s="52">
        <v>0.40833333333333327</v>
      </c>
      <c r="U860" s="52">
        <v>0.40833333333333327</v>
      </c>
    </row>
    <row r="861" spans="1:21" ht="22" x14ac:dyDescent="0.15">
      <c r="A861" s="39" t="s">
        <v>323</v>
      </c>
      <c r="B861" s="39" t="s">
        <v>324</v>
      </c>
      <c r="C861" s="39" t="s">
        <v>2368</v>
      </c>
      <c r="D861" s="39" t="s">
        <v>398</v>
      </c>
      <c r="E861" s="39" t="s">
        <v>407</v>
      </c>
      <c r="F861" s="39" t="s">
        <v>306</v>
      </c>
      <c r="G861" s="39"/>
      <c r="H861" s="39" t="s">
        <v>2369</v>
      </c>
      <c r="I861" s="52">
        <f t="shared" si="15"/>
        <v>0.82399999999999973</v>
      </c>
      <c r="J861" s="52"/>
      <c r="K861" s="52"/>
      <c r="L861" s="52"/>
      <c r="M861" s="52">
        <v>8.2399999999999987E-2</v>
      </c>
      <c r="N861" s="52">
        <v>8.2399999999999987E-2</v>
      </c>
      <c r="O861" s="52">
        <v>8.2399999999999987E-2</v>
      </c>
      <c r="P861" s="52">
        <v>9.6133333333333321E-2</v>
      </c>
      <c r="Q861" s="52">
        <v>9.6133333333333321E-2</v>
      </c>
      <c r="R861" s="52">
        <v>9.6133333333333321E-2</v>
      </c>
      <c r="S861" s="52">
        <v>9.6133333333333321E-2</v>
      </c>
      <c r="T861" s="52">
        <v>9.6133333333333321E-2</v>
      </c>
      <c r="U861" s="52">
        <v>9.6133333333333321E-2</v>
      </c>
    </row>
    <row r="862" spans="1:21" ht="33" x14ac:dyDescent="0.15">
      <c r="A862" s="39" t="s">
        <v>323</v>
      </c>
      <c r="B862" s="39" t="s">
        <v>324</v>
      </c>
      <c r="C862" s="39" t="s">
        <v>2370</v>
      </c>
      <c r="D862" s="39" t="s">
        <v>398</v>
      </c>
      <c r="E862" s="39" t="s">
        <v>407</v>
      </c>
      <c r="F862" s="39" t="s">
        <v>306</v>
      </c>
      <c r="G862" s="39"/>
      <c r="H862" s="39" t="s">
        <v>2371</v>
      </c>
      <c r="I862" s="52">
        <f t="shared" si="15"/>
        <v>0.82299999999999984</v>
      </c>
      <c r="J862" s="52"/>
      <c r="K862" s="52"/>
      <c r="L862" s="52"/>
      <c r="M862" s="52">
        <v>8.2299999999999984E-2</v>
      </c>
      <c r="N862" s="52">
        <v>8.2299999999999984E-2</v>
      </c>
      <c r="O862" s="52">
        <v>8.2299999999999984E-2</v>
      </c>
      <c r="P862" s="52">
        <v>9.6016666666666653E-2</v>
      </c>
      <c r="Q862" s="52">
        <v>9.6016666666666653E-2</v>
      </c>
      <c r="R862" s="52">
        <v>9.6016666666666653E-2</v>
      </c>
      <c r="S862" s="52">
        <v>9.6016666666666653E-2</v>
      </c>
      <c r="T862" s="52">
        <v>9.6016666666666653E-2</v>
      </c>
      <c r="U862" s="52">
        <v>9.6016666666666653E-2</v>
      </c>
    </row>
    <row r="863" spans="1:21" ht="11" x14ac:dyDescent="0.15">
      <c r="A863" s="39" t="s">
        <v>323</v>
      </c>
      <c r="B863" s="39" t="s">
        <v>324</v>
      </c>
      <c r="C863" s="39" t="s">
        <v>2372</v>
      </c>
      <c r="D863" s="39" t="s">
        <v>398</v>
      </c>
      <c r="E863" s="39" t="s">
        <v>407</v>
      </c>
      <c r="F863" s="39" t="s">
        <v>306</v>
      </c>
      <c r="G863" s="39"/>
      <c r="H863" s="39" t="s">
        <v>2373</v>
      </c>
      <c r="I863" s="52">
        <f t="shared" si="15"/>
        <v>0.26700000000000002</v>
      </c>
      <c r="J863" s="52"/>
      <c r="K863" s="52"/>
      <c r="L863" s="52"/>
      <c r="M863" s="52">
        <v>2.6699999999999998E-2</v>
      </c>
      <c r="N863" s="52">
        <v>2.6699999999999998E-2</v>
      </c>
      <c r="O863" s="52">
        <v>2.6699999999999998E-2</v>
      </c>
      <c r="P863" s="52">
        <v>3.1149999999999997E-2</v>
      </c>
      <c r="Q863" s="52">
        <v>3.1149999999999997E-2</v>
      </c>
      <c r="R863" s="52">
        <v>3.1149999999999997E-2</v>
      </c>
      <c r="S863" s="52">
        <v>3.1149999999999997E-2</v>
      </c>
      <c r="T863" s="52">
        <v>3.1149999999999997E-2</v>
      </c>
      <c r="U863" s="52">
        <v>3.1149999999999997E-2</v>
      </c>
    </row>
    <row r="864" spans="1:21" ht="11" x14ac:dyDescent="0.15">
      <c r="A864" s="39" t="s">
        <v>323</v>
      </c>
      <c r="B864" s="39" t="s">
        <v>324</v>
      </c>
      <c r="C864" s="39" t="s">
        <v>2374</v>
      </c>
      <c r="D864" s="39" t="s">
        <v>398</v>
      </c>
      <c r="E864" s="39" t="s">
        <v>2375</v>
      </c>
      <c r="F864" s="39" t="s">
        <v>306</v>
      </c>
      <c r="G864" s="39"/>
      <c r="H864" s="39" t="s">
        <v>2376</v>
      </c>
      <c r="I864" s="52">
        <f t="shared" si="15"/>
        <v>0.78699999999999992</v>
      </c>
      <c r="J864" s="52"/>
      <c r="K864" s="52"/>
      <c r="L864" s="52"/>
      <c r="M864" s="52">
        <v>7.8699999999999992E-2</v>
      </c>
      <c r="N864" s="52">
        <v>7.8699999999999992E-2</v>
      </c>
      <c r="O864" s="52">
        <v>7.8699999999999992E-2</v>
      </c>
      <c r="P864" s="52">
        <v>9.1816666666666658E-2</v>
      </c>
      <c r="Q864" s="52">
        <v>9.1816666666666658E-2</v>
      </c>
      <c r="R864" s="52">
        <v>9.1816666666666658E-2</v>
      </c>
      <c r="S864" s="52">
        <v>9.1816666666666658E-2</v>
      </c>
      <c r="T864" s="52">
        <v>9.1816666666666658E-2</v>
      </c>
      <c r="U864" s="52">
        <v>9.1816666666666658E-2</v>
      </c>
    </row>
    <row r="865" spans="1:21" ht="11" x14ac:dyDescent="0.15">
      <c r="A865" s="39" t="s">
        <v>323</v>
      </c>
      <c r="B865" s="39" t="s">
        <v>324</v>
      </c>
      <c r="C865" s="39" t="s">
        <v>2377</v>
      </c>
      <c r="D865" s="39" t="s">
        <v>398</v>
      </c>
      <c r="E865" s="39" t="s">
        <v>2375</v>
      </c>
      <c r="F865" s="39" t="s">
        <v>306</v>
      </c>
      <c r="G865" s="39"/>
      <c r="H865" s="39" t="s">
        <v>2378</v>
      </c>
      <c r="I865" s="52">
        <f t="shared" si="15"/>
        <v>0.36099999999999999</v>
      </c>
      <c r="J865" s="52"/>
      <c r="K865" s="52"/>
      <c r="L865" s="52"/>
      <c r="M865" s="52">
        <v>3.6099999999999993E-2</v>
      </c>
      <c r="N865" s="52">
        <v>3.6099999999999993E-2</v>
      </c>
      <c r="O865" s="52">
        <v>3.6099999999999993E-2</v>
      </c>
      <c r="P865" s="52">
        <v>4.2116666666666663E-2</v>
      </c>
      <c r="Q865" s="52">
        <v>4.2116666666666663E-2</v>
      </c>
      <c r="R865" s="52">
        <v>4.2116666666666663E-2</v>
      </c>
      <c r="S865" s="52">
        <v>4.2116666666666663E-2</v>
      </c>
      <c r="T865" s="52">
        <v>4.2116666666666663E-2</v>
      </c>
      <c r="U865" s="52">
        <v>4.2116666666666663E-2</v>
      </c>
    </row>
    <row r="866" spans="1:21" ht="22" x14ac:dyDescent="0.15">
      <c r="A866" s="39" t="s">
        <v>323</v>
      </c>
      <c r="B866" s="39" t="s">
        <v>324</v>
      </c>
      <c r="C866" s="39" t="s">
        <v>2379</v>
      </c>
      <c r="D866" s="39" t="s">
        <v>398</v>
      </c>
      <c r="E866" s="39" t="s">
        <v>2375</v>
      </c>
      <c r="F866" s="39" t="s">
        <v>306</v>
      </c>
      <c r="G866" s="39"/>
      <c r="H866" s="39" t="s">
        <v>2380</v>
      </c>
      <c r="I866" s="52">
        <f t="shared" si="15"/>
        <v>1.9</v>
      </c>
      <c r="J866" s="52"/>
      <c r="K866" s="52"/>
      <c r="L866" s="52"/>
      <c r="M866" s="52">
        <v>0.18999999999999997</v>
      </c>
      <c r="N866" s="52">
        <v>0.18999999999999997</v>
      </c>
      <c r="O866" s="52">
        <v>0.18999999999999997</v>
      </c>
      <c r="P866" s="52">
        <v>0.22166666666666662</v>
      </c>
      <c r="Q866" s="52">
        <v>0.22166666666666662</v>
      </c>
      <c r="R866" s="52">
        <v>0.22166666666666662</v>
      </c>
      <c r="S866" s="52">
        <v>0.22166666666666662</v>
      </c>
      <c r="T866" s="52">
        <v>0.22166666666666662</v>
      </c>
      <c r="U866" s="52">
        <v>0.22166666666666662</v>
      </c>
    </row>
    <row r="867" spans="1:21" ht="11" x14ac:dyDescent="0.15">
      <c r="A867" s="39" t="s">
        <v>323</v>
      </c>
      <c r="B867" s="39" t="s">
        <v>324</v>
      </c>
      <c r="C867" s="39" t="s">
        <v>2381</v>
      </c>
      <c r="D867" s="39" t="s">
        <v>398</v>
      </c>
      <c r="E867" s="39" t="s">
        <v>399</v>
      </c>
      <c r="F867" s="39" t="s">
        <v>306</v>
      </c>
      <c r="G867" s="39"/>
      <c r="H867" s="39" t="s">
        <v>2382</v>
      </c>
      <c r="I867" s="52">
        <f t="shared" si="15"/>
        <v>1.8899999999999995</v>
      </c>
      <c r="J867" s="52"/>
      <c r="K867" s="52"/>
      <c r="L867" s="52"/>
      <c r="M867" s="52">
        <v>0.18899999999999997</v>
      </c>
      <c r="N867" s="52">
        <v>0.18899999999999997</v>
      </c>
      <c r="O867" s="52">
        <v>0.18899999999999997</v>
      </c>
      <c r="P867" s="52">
        <v>0.22049999999999997</v>
      </c>
      <c r="Q867" s="52">
        <v>0.22049999999999997</v>
      </c>
      <c r="R867" s="52">
        <v>0.22049999999999997</v>
      </c>
      <c r="S867" s="52">
        <v>0.22049999999999997</v>
      </c>
      <c r="T867" s="52">
        <v>0.22049999999999997</v>
      </c>
      <c r="U867" s="52">
        <v>0.22049999999999997</v>
      </c>
    </row>
    <row r="868" spans="1:21" ht="22" x14ac:dyDescent="0.15">
      <c r="A868" s="39" t="s">
        <v>323</v>
      </c>
      <c r="B868" s="39" t="s">
        <v>324</v>
      </c>
      <c r="C868" s="39" t="s">
        <v>2383</v>
      </c>
      <c r="D868" s="39" t="s">
        <v>398</v>
      </c>
      <c r="E868" s="39" t="s">
        <v>399</v>
      </c>
      <c r="F868" s="39" t="s">
        <v>306</v>
      </c>
      <c r="G868" s="39"/>
      <c r="H868" s="39" t="s">
        <v>2384</v>
      </c>
      <c r="I868" s="52">
        <f t="shared" si="15"/>
        <v>2.9299999999999993</v>
      </c>
      <c r="J868" s="52"/>
      <c r="K868" s="52"/>
      <c r="L868" s="52"/>
      <c r="M868" s="52">
        <v>0.29299999999999998</v>
      </c>
      <c r="N868" s="52">
        <v>0.29299999999999998</v>
      </c>
      <c r="O868" s="52">
        <v>0.29299999999999998</v>
      </c>
      <c r="P868" s="52">
        <v>0.34183333333333332</v>
      </c>
      <c r="Q868" s="52">
        <v>0.34183333333333332</v>
      </c>
      <c r="R868" s="52">
        <v>0.34183333333333332</v>
      </c>
      <c r="S868" s="52">
        <v>0.34183333333333332</v>
      </c>
      <c r="T868" s="52">
        <v>0.34183333333333332</v>
      </c>
      <c r="U868" s="52">
        <v>0.34183333333333332</v>
      </c>
    </row>
    <row r="869" spans="1:21" ht="11" x14ac:dyDescent="0.15">
      <c r="A869" s="39" t="s">
        <v>323</v>
      </c>
      <c r="B869" s="39" t="s">
        <v>324</v>
      </c>
      <c r="C869" s="39" t="s">
        <v>2385</v>
      </c>
      <c r="D869" s="39" t="s">
        <v>398</v>
      </c>
      <c r="E869" s="39" t="s">
        <v>399</v>
      </c>
      <c r="F869" s="39" t="s">
        <v>306</v>
      </c>
      <c r="G869" s="39"/>
      <c r="H869" s="39" t="s">
        <v>2386</v>
      </c>
      <c r="I869" s="52">
        <f t="shared" si="15"/>
        <v>4.6399999999999988</v>
      </c>
      <c r="J869" s="52"/>
      <c r="K869" s="52"/>
      <c r="L869" s="52"/>
      <c r="M869" s="52">
        <v>0.46399999999999991</v>
      </c>
      <c r="N869" s="52">
        <v>0.46399999999999991</v>
      </c>
      <c r="O869" s="52">
        <v>0.46399999999999991</v>
      </c>
      <c r="P869" s="52">
        <v>0.54133333333333322</v>
      </c>
      <c r="Q869" s="52">
        <v>0.54133333333333322</v>
      </c>
      <c r="R869" s="52">
        <v>0.54133333333333322</v>
      </c>
      <c r="S869" s="52">
        <v>0.54133333333333322</v>
      </c>
      <c r="T869" s="52">
        <v>0.54133333333333322</v>
      </c>
      <c r="U869" s="52">
        <v>0.54133333333333322</v>
      </c>
    </row>
    <row r="870" spans="1:21" ht="22" x14ac:dyDescent="0.15">
      <c r="A870" s="39" t="s">
        <v>323</v>
      </c>
      <c r="B870" s="39" t="s">
        <v>324</v>
      </c>
      <c r="C870" s="39" t="s">
        <v>2387</v>
      </c>
      <c r="D870" s="39" t="s">
        <v>398</v>
      </c>
      <c r="E870" s="39" t="s">
        <v>399</v>
      </c>
      <c r="F870" s="39" t="s">
        <v>306</v>
      </c>
      <c r="G870" s="39"/>
      <c r="H870" s="39" t="s">
        <v>2388</v>
      </c>
      <c r="I870" s="52">
        <f t="shared" si="15"/>
        <v>1</v>
      </c>
      <c r="J870" s="52"/>
      <c r="K870" s="52"/>
      <c r="L870" s="52"/>
      <c r="M870" s="52">
        <v>9.9999999999999992E-2</v>
      </c>
      <c r="N870" s="52">
        <v>9.9999999999999992E-2</v>
      </c>
      <c r="O870" s="52">
        <v>9.9999999999999992E-2</v>
      </c>
      <c r="P870" s="52">
        <v>0.11666666666666665</v>
      </c>
      <c r="Q870" s="52">
        <v>0.11666666666666665</v>
      </c>
      <c r="R870" s="52">
        <v>0.11666666666666665</v>
      </c>
      <c r="S870" s="52">
        <v>0.11666666666666665</v>
      </c>
      <c r="T870" s="52">
        <v>0.11666666666666665</v>
      </c>
      <c r="U870" s="52">
        <v>0.11666666666666665</v>
      </c>
    </row>
    <row r="871" spans="1:21" ht="44" x14ac:dyDescent="0.15">
      <c r="A871" s="39" t="s">
        <v>323</v>
      </c>
      <c r="B871" s="39" t="s">
        <v>324</v>
      </c>
      <c r="C871" s="39" t="s">
        <v>2389</v>
      </c>
      <c r="D871" s="39" t="s">
        <v>398</v>
      </c>
      <c r="E871" s="39" t="s">
        <v>2390</v>
      </c>
      <c r="F871" s="39" t="s">
        <v>306</v>
      </c>
      <c r="G871" s="39"/>
      <c r="H871" s="39" t="s">
        <v>2391</v>
      </c>
      <c r="I871" s="52">
        <f t="shared" si="15"/>
        <v>1.391</v>
      </c>
      <c r="J871" s="52"/>
      <c r="K871" s="52"/>
      <c r="L871" s="52"/>
      <c r="M871" s="52">
        <v>0.1391</v>
      </c>
      <c r="N871" s="52">
        <v>0.1391</v>
      </c>
      <c r="O871" s="52">
        <v>0.1391</v>
      </c>
      <c r="P871" s="52">
        <v>0.16228333333333331</v>
      </c>
      <c r="Q871" s="52">
        <v>0.16228333333333331</v>
      </c>
      <c r="R871" s="52">
        <v>0.16228333333333331</v>
      </c>
      <c r="S871" s="52">
        <v>0.16228333333333331</v>
      </c>
      <c r="T871" s="52">
        <v>0.16228333333333331</v>
      </c>
      <c r="U871" s="52">
        <v>0.16228333333333331</v>
      </c>
    </row>
    <row r="872" spans="1:21" ht="11" x14ac:dyDescent="0.15">
      <c r="A872" s="39" t="s">
        <v>323</v>
      </c>
      <c r="B872" s="39" t="s">
        <v>324</v>
      </c>
      <c r="C872" s="39" t="s">
        <v>2392</v>
      </c>
      <c r="D872" s="39" t="s">
        <v>398</v>
      </c>
      <c r="E872" s="39" t="s">
        <v>2393</v>
      </c>
      <c r="F872" s="39" t="s">
        <v>306</v>
      </c>
      <c r="G872" s="39"/>
      <c r="H872" s="39" t="s">
        <v>2394</v>
      </c>
      <c r="I872" s="52">
        <f t="shared" si="15"/>
        <v>3.8599999999999985</v>
      </c>
      <c r="J872" s="52"/>
      <c r="K872" s="52"/>
      <c r="L872" s="52"/>
      <c r="M872" s="52">
        <v>0.38599999999999995</v>
      </c>
      <c r="N872" s="52">
        <v>0.38599999999999995</v>
      </c>
      <c r="O872" s="52">
        <v>0.38599999999999995</v>
      </c>
      <c r="P872" s="52">
        <v>0.45033333333333325</v>
      </c>
      <c r="Q872" s="52">
        <v>0.45033333333333325</v>
      </c>
      <c r="R872" s="52">
        <v>0.45033333333333325</v>
      </c>
      <c r="S872" s="52">
        <v>0.45033333333333325</v>
      </c>
      <c r="T872" s="52">
        <v>0.45033333333333325</v>
      </c>
      <c r="U872" s="52">
        <v>0.45033333333333325</v>
      </c>
    </row>
    <row r="873" spans="1:21" ht="44" x14ac:dyDescent="0.15">
      <c r="A873" s="39" t="s">
        <v>323</v>
      </c>
      <c r="B873" s="39" t="s">
        <v>324</v>
      </c>
      <c r="C873" s="39" t="s">
        <v>2395</v>
      </c>
      <c r="D873" s="39" t="s">
        <v>398</v>
      </c>
      <c r="E873" s="39" t="s">
        <v>835</v>
      </c>
      <c r="F873" s="39" t="s">
        <v>333</v>
      </c>
      <c r="G873" s="39"/>
      <c r="H873" s="39" t="s">
        <v>2396</v>
      </c>
      <c r="I873" s="52">
        <f t="shared" si="15"/>
        <v>0.24800000000000003</v>
      </c>
      <c r="J873" s="52"/>
      <c r="K873" s="52"/>
      <c r="L873" s="52"/>
      <c r="M873" s="52">
        <v>2.4799999999999999E-2</v>
      </c>
      <c r="N873" s="52">
        <v>2.4799999999999999E-2</v>
      </c>
      <c r="O873" s="52">
        <v>2.4799999999999999E-2</v>
      </c>
      <c r="P873" s="52">
        <v>2.8933333333333332E-2</v>
      </c>
      <c r="Q873" s="52">
        <v>2.8933333333333332E-2</v>
      </c>
      <c r="R873" s="52">
        <v>2.8933333333333332E-2</v>
      </c>
      <c r="S873" s="52">
        <v>2.8933333333333332E-2</v>
      </c>
      <c r="T873" s="52">
        <v>2.8933333333333332E-2</v>
      </c>
      <c r="U873" s="52">
        <v>2.8933333333333332E-2</v>
      </c>
    </row>
    <row r="874" spans="1:21" ht="11" x14ac:dyDescent="0.15">
      <c r="A874" s="39" t="s">
        <v>323</v>
      </c>
      <c r="B874" s="39" t="s">
        <v>324</v>
      </c>
      <c r="C874" s="39" t="s">
        <v>2397</v>
      </c>
      <c r="D874" s="39" t="s">
        <v>398</v>
      </c>
      <c r="E874" s="39" t="s">
        <v>835</v>
      </c>
      <c r="F874" s="39" t="s">
        <v>333</v>
      </c>
      <c r="G874" s="39"/>
      <c r="H874" s="39" t="s">
        <v>2398</v>
      </c>
      <c r="I874" s="52">
        <f t="shared" si="15"/>
        <v>0.79999999999999982</v>
      </c>
      <c r="J874" s="52"/>
      <c r="K874" s="52"/>
      <c r="L874" s="52"/>
      <c r="M874" s="52">
        <v>0.08</v>
      </c>
      <c r="N874" s="52">
        <v>0.08</v>
      </c>
      <c r="O874" s="52">
        <v>0.08</v>
      </c>
      <c r="P874" s="52">
        <v>9.3333333333333324E-2</v>
      </c>
      <c r="Q874" s="52">
        <v>9.3333333333333324E-2</v>
      </c>
      <c r="R874" s="52">
        <v>9.3333333333333324E-2</v>
      </c>
      <c r="S874" s="52">
        <v>9.3333333333333324E-2</v>
      </c>
      <c r="T874" s="52">
        <v>9.3333333333333324E-2</v>
      </c>
      <c r="U874" s="52">
        <v>9.3333333333333324E-2</v>
      </c>
    </row>
    <row r="875" spans="1:21" ht="44" x14ac:dyDescent="0.15">
      <c r="A875" s="39" t="s">
        <v>323</v>
      </c>
      <c r="B875" s="39" t="s">
        <v>324</v>
      </c>
      <c r="C875" s="39" t="s">
        <v>2399</v>
      </c>
      <c r="D875" s="39" t="s">
        <v>398</v>
      </c>
      <c r="E875" s="39" t="s">
        <v>2400</v>
      </c>
      <c r="F875" s="39" t="s">
        <v>306</v>
      </c>
      <c r="G875" s="39"/>
      <c r="H875" s="39" t="s">
        <v>2401</v>
      </c>
      <c r="I875" s="52">
        <f t="shared" si="15"/>
        <v>1.7999999999999998</v>
      </c>
      <c r="J875" s="52"/>
      <c r="K875" s="52"/>
      <c r="L875" s="52"/>
      <c r="M875" s="52">
        <v>0.18</v>
      </c>
      <c r="N875" s="52">
        <v>0.18</v>
      </c>
      <c r="O875" s="52">
        <v>0.18</v>
      </c>
      <c r="P875" s="52">
        <v>0.21</v>
      </c>
      <c r="Q875" s="52">
        <v>0.21</v>
      </c>
      <c r="R875" s="52">
        <v>0.21</v>
      </c>
      <c r="S875" s="52">
        <v>0.21</v>
      </c>
      <c r="T875" s="52">
        <v>0.21</v>
      </c>
      <c r="U875" s="52">
        <v>0.21</v>
      </c>
    </row>
    <row r="876" spans="1:21" ht="44" x14ac:dyDescent="0.15">
      <c r="A876" s="39" t="s">
        <v>323</v>
      </c>
      <c r="B876" s="39" t="s">
        <v>324</v>
      </c>
      <c r="C876" s="39" t="s">
        <v>2402</v>
      </c>
      <c r="D876" s="39" t="s">
        <v>398</v>
      </c>
      <c r="E876" s="39" t="s">
        <v>2400</v>
      </c>
      <c r="F876" s="39" t="s">
        <v>306</v>
      </c>
      <c r="G876" s="39"/>
      <c r="H876" s="39" t="s">
        <v>2403</v>
      </c>
      <c r="I876" s="52">
        <f t="shared" si="15"/>
        <v>4.4800000000000004</v>
      </c>
      <c r="J876" s="52"/>
      <c r="K876" s="52"/>
      <c r="L876" s="52"/>
      <c r="M876" s="52">
        <v>0.44800000000000001</v>
      </c>
      <c r="N876" s="52">
        <v>0.44800000000000001</v>
      </c>
      <c r="O876" s="52">
        <v>0.44800000000000001</v>
      </c>
      <c r="P876" s="52">
        <v>0.52266666666666661</v>
      </c>
      <c r="Q876" s="52">
        <v>0.52266666666666661</v>
      </c>
      <c r="R876" s="52">
        <v>0.52266666666666661</v>
      </c>
      <c r="S876" s="52">
        <v>0.52266666666666661</v>
      </c>
      <c r="T876" s="52">
        <v>0.52266666666666661</v>
      </c>
      <c r="U876" s="52">
        <v>0.52266666666666661</v>
      </c>
    </row>
    <row r="877" spans="1:21" ht="33" x14ac:dyDescent="0.15">
      <c r="A877" s="39" t="s">
        <v>323</v>
      </c>
      <c r="B877" s="39" t="s">
        <v>324</v>
      </c>
      <c r="C877" s="39" t="s">
        <v>2404</v>
      </c>
      <c r="D877" s="39" t="s">
        <v>398</v>
      </c>
      <c r="E877" s="39" t="s">
        <v>2400</v>
      </c>
      <c r="F877" s="39" t="s">
        <v>306</v>
      </c>
      <c r="G877" s="39"/>
      <c r="H877" s="39" t="s">
        <v>2405</v>
      </c>
      <c r="I877" s="52">
        <f t="shared" si="15"/>
        <v>0.19999999999999996</v>
      </c>
      <c r="J877" s="52"/>
      <c r="K877" s="52"/>
      <c r="L877" s="52"/>
      <c r="M877" s="52">
        <v>0.02</v>
      </c>
      <c r="N877" s="52">
        <v>0.02</v>
      </c>
      <c r="O877" s="52">
        <v>0.02</v>
      </c>
      <c r="P877" s="52">
        <v>2.3333333333333331E-2</v>
      </c>
      <c r="Q877" s="52">
        <v>2.3333333333333331E-2</v>
      </c>
      <c r="R877" s="52">
        <v>2.3333333333333331E-2</v>
      </c>
      <c r="S877" s="52">
        <v>2.3333333333333331E-2</v>
      </c>
      <c r="T877" s="52">
        <v>2.3333333333333331E-2</v>
      </c>
      <c r="U877" s="52">
        <v>2.3333333333333331E-2</v>
      </c>
    </row>
    <row r="878" spans="1:21" ht="22" x14ac:dyDescent="0.15">
      <c r="A878" s="39" t="s">
        <v>323</v>
      </c>
      <c r="B878" s="39" t="s">
        <v>324</v>
      </c>
      <c r="C878" s="39" t="s">
        <v>2406</v>
      </c>
      <c r="D878" s="39" t="s">
        <v>398</v>
      </c>
      <c r="E878" s="39" t="s">
        <v>401</v>
      </c>
      <c r="F878" s="39" t="s">
        <v>306</v>
      </c>
      <c r="G878" s="39"/>
      <c r="H878" s="39" t="s">
        <v>2407</v>
      </c>
      <c r="I878" s="52">
        <f t="shared" si="15"/>
        <v>2.4999999999999991</v>
      </c>
      <c r="J878" s="52"/>
      <c r="K878" s="52"/>
      <c r="L878" s="52"/>
      <c r="M878" s="52">
        <v>0.24999999999999997</v>
      </c>
      <c r="N878" s="52">
        <v>0.24999999999999997</v>
      </c>
      <c r="O878" s="52">
        <v>0.24999999999999997</v>
      </c>
      <c r="P878" s="52">
        <v>0.29166666666666663</v>
      </c>
      <c r="Q878" s="52">
        <v>0.29166666666666663</v>
      </c>
      <c r="R878" s="52">
        <v>0.29166666666666663</v>
      </c>
      <c r="S878" s="52">
        <v>0.29166666666666663</v>
      </c>
      <c r="T878" s="52">
        <v>0.29166666666666663</v>
      </c>
      <c r="U878" s="52">
        <v>0.29166666666666663</v>
      </c>
    </row>
    <row r="879" spans="1:21" ht="22" x14ac:dyDescent="0.15">
      <c r="A879" s="39" t="s">
        <v>323</v>
      </c>
      <c r="B879" s="39" t="s">
        <v>324</v>
      </c>
      <c r="C879" s="39" t="s">
        <v>2408</v>
      </c>
      <c r="D879" s="39" t="s">
        <v>398</v>
      </c>
      <c r="E879" s="39" t="s">
        <v>401</v>
      </c>
      <c r="F879" s="39" t="s">
        <v>306</v>
      </c>
      <c r="G879" s="39"/>
      <c r="H879" s="39" t="s">
        <v>2409</v>
      </c>
      <c r="I879" s="52">
        <f t="shared" si="15"/>
        <v>0.89999999999999991</v>
      </c>
      <c r="J879" s="52"/>
      <c r="K879" s="52"/>
      <c r="L879" s="52"/>
      <c r="M879" s="52">
        <v>0.09</v>
      </c>
      <c r="N879" s="52">
        <v>0.09</v>
      </c>
      <c r="O879" s="52">
        <v>0.09</v>
      </c>
      <c r="P879" s="52">
        <v>0.105</v>
      </c>
      <c r="Q879" s="52">
        <v>0.105</v>
      </c>
      <c r="R879" s="52">
        <v>0.105</v>
      </c>
      <c r="S879" s="52">
        <v>0.105</v>
      </c>
      <c r="T879" s="52">
        <v>0.105</v>
      </c>
      <c r="U879" s="52">
        <v>0.105</v>
      </c>
    </row>
    <row r="880" spans="1:21" ht="22" x14ac:dyDescent="0.15">
      <c r="A880" s="39" t="s">
        <v>323</v>
      </c>
      <c r="B880" s="39" t="s">
        <v>324</v>
      </c>
      <c r="C880" s="39" t="s">
        <v>2410</v>
      </c>
      <c r="D880" s="39" t="s">
        <v>398</v>
      </c>
      <c r="E880" s="39" t="s">
        <v>401</v>
      </c>
      <c r="F880" s="39" t="s">
        <v>306</v>
      </c>
      <c r="G880" s="39"/>
      <c r="H880" s="39" t="s">
        <v>2411</v>
      </c>
      <c r="I880" s="52">
        <f t="shared" si="15"/>
        <v>0.89999999999999991</v>
      </c>
      <c r="J880" s="52"/>
      <c r="K880" s="52"/>
      <c r="L880" s="52"/>
      <c r="M880" s="52">
        <v>0.09</v>
      </c>
      <c r="N880" s="52">
        <v>0.09</v>
      </c>
      <c r="O880" s="52">
        <v>0.09</v>
      </c>
      <c r="P880" s="52">
        <v>0.105</v>
      </c>
      <c r="Q880" s="52">
        <v>0.105</v>
      </c>
      <c r="R880" s="52">
        <v>0.105</v>
      </c>
      <c r="S880" s="52">
        <v>0.105</v>
      </c>
      <c r="T880" s="52">
        <v>0.105</v>
      </c>
      <c r="U880" s="52">
        <v>0.105</v>
      </c>
    </row>
    <row r="881" spans="1:21" ht="22" x14ac:dyDescent="0.15">
      <c r="A881" s="39" t="s">
        <v>323</v>
      </c>
      <c r="B881" s="39" t="s">
        <v>324</v>
      </c>
      <c r="C881" s="39" t="s">
        <v>2412</v>
      </c>
      <c r="D881" s="39" t="s">
        <v>398</v>
      </c>
      <c r="E881" s="39" t="s">
        <v>401</v>
      </c>
      <c r="F881" s="39" t="s">
        <v>306</v>
      </c>
      <c r="G881" s="39"/>
      <c r="H881" s="39" t="s">
        <v>2413</v>
      </c>
      <c r="I881" s="52">
        <f t="shared" si="15"/>
        <v>1.4399999999999995</v>
      </c>
      <c r="J881" s="52"/>
      <c r="K881" s="52"/>
      <c r="L881" s="52"/>
      <c r="M881" s="52">
        <v>0.14399999999999999</v>
      </c>
      <c r="N881" s="52">
        <v>0.14399999999999999</v>
      </c>
      <c r="O881" s="52">
        <v>0.14399999999999999</v>
      </c>
      <c r="P881" s="52">
        <v>0.16799999999999998</v>
      </c>
      <c r="Q881" s="52">
        <v>0.16799999999999998</v>
      </c>
      <c r="R881" s="52">
        <v>0.16799999999999998</v>
      </c>
      <c r="S881" s="52">
        <v>0.16799999999999998</v>
      </c>
      <c r="T881" s="52">
        <v>0.16799999999999998</v>
      </c>
      <c r="U881" s="52">
        <v>0.16799999999999998</v>
      </c>
    </row>
    <row r="882" spans="1:21" ht="33" x14ac:dyDescent="0.15">
      <c r="A882" s="39" t="s">
        <v>323</v>
      </c>
      <c r="B882" s="39" t="s">
        <v>324</v>
      </c>
      <c r="C882" s="39" t="s">
        <v>2414</v>
      </c>
      <c r="D882" s="39" t="s">
        <v>398</v>
      </c>
      <c r="E882" s="39" t="s">
        <v>401</v>
      </c>
      <c r="F882" s="39" t="s">
        <v>306</v>
      </c>
      <c r="G882" s="39"/>
      <c r="H882" s="39" t="s">
        <v>2415</v>
      </c>
      <c r="I882" s="52">
        <f t="shared" si="15"/>
        <v>3.28</v>
      </c>
      <c r="J882" s="52"/>
      <c r="K882" s="52"/>
      <c r="L882" s="52"/>
      <c r="M882" s="52">
        <v>0.32799999999999996</v>
      </c>
      <c r="N882" s="52">
        <v>0.32799999999999996</v>
      </c>
      <c r="O882" s="52">
        <v>0.32799999999999996</v>
      </c>
      <c r="P882" s="52">
        <v>0.3826666666666666</v>
      </c>
      <c r="Q882" s="52">
        <v>0.3826666666666666</v>
      </c>
      <c r="R882" s="52">
        <v>0.3826666666666666</v>
      </c>
      <c r="S882" s="52">
        <v>0.3826666666666666</v>
      </c>
      <c r="T882" s="52">
        <v>0.3826666666666666</v>
      </c>
      <c r="U882" s="52">
        <v>0.3826666666666666</v>
      </c>
    </row>
    <row r="883" spans="1:21" ht="11" x14ac:dyDescent="0.15">
      <c r="A883" s="39" t="s">
        <v>323</v>
      </c>
      <c r="B883" s="39" t="s">
        <v>324</v>
      </c>
      <c r="C883" s="39" t="s">
        <v>2416</v>
      </c>
      <c r="D883" s="39" t="s">
        <v>398</v>
      </c>
      <c r="E883" s="39" t="s">
        <v>2417</v>
      </c>
      <c r="F883" s="39" t="s">
        <v>306</v>
      </c>
      <c r="G883" s="39"/>
      <c r="H883" s="39" t="s">
        <v>2418</v>
      </c>
      <c r="I883" s="52">
        <f t="shared" si="15"/>
        <v>0.61999999999999988</v>
      </c>
      <c r="J883" s="52"/>
      <c r="K883" s="52"/>
      <c r="L883" s="52"/>
      <c r="M883" s="52">
        <v>6.1999999999999993E-2</v>
      </c>
      <c r="N883" s="52">
        <v>6.1999999999999993E-2</v>
      </c>
      <c r="O883" s="52">
        <v>6.1999999999999993E-2</v>
      </c>
      <c r="P883" s="52">
        <v>7.2333333333333319E-2</v>
      </c>
      <c r="Q883" s="52">
        <v>7.2333333333333319E-2</v>
      </c>
      <c r="R883" s="52">
        <v>7.2333333333333319E-2</v>
      </c>
      <c r="S883" s="52">
        <v>7.2333333333333319E-2</v>
      </c>
      <c r="T883" s="52">
        <v>7.2333333333333319E-2</v>
      </c>
      <c r="U883" s="52">
        <v>7.2333333333333319E-2</v>
      </c>
    </row>
    <row r="884" spans="1:21" ht="22" x14ac:dyDescent="0.15">
      <c r="A884" s="39" t="s">
        <v>323</v>
      </c>
      <c r="B884" s="39" t="s">
        <v>633</v>
      </c>
      <c r="C884" s="39" t="s">
        <v>2419</v>
      </c>
      <c r="D884" s="39" t="s">
        <v>398</v>
      </c>
      <c r="E884" s="39" t="s">
        <v>2417</v>
      </c>
      <c r="F884" s="39" t="s">
        <v>306</v>
      </c>
      <c r="G884" s="39"/>
      <c r="H884" s="39" t="s">
        <v>2420</v>
      </c>
      <c r="I884" s="52">
        <f t="shared" si="15"/>
        <v>0.5</v>
      </c>
      <c r="J884" s="52"/>
      <c r="K884" s="52"/>
      <c r="L884" s="52"/>
      <c r="M884" s="52">
        <v>4.9999999999999996E-2</v>
      </c>
      <c r="N884" s="52">
        <v>4.9999999999999996E-2</v>
      </c>
      <c r="O884" s="52">
        <v>4.9999999999999996E-2</v>
      </c>
      <c r="P884" s="52">
        <v>5.8333333333333327E-2</v>
      </c>
      <c r="Q884" s="52">
        <v>5.8333333333333327E-2</v>
      </c>
      <c r="R884" s="52">
        <v>5.8333333333333327E-2</v>
      </c>
      <c r="S884" s="52">
        <v>5.8333333333333327E-2</v>
      </c>
      <c r="T884" s="52">
        <v>5.8333333333333327E-2</v>
      </c>
      <c r="U884" s="52">
        <v>5.8333333333333327E-2</v>
      </c>
    </row>
    <row r="885" spans="1:21" ht="44" x14ac:dyDescent="0.15">
      <c r="A885" s="39" t="s">
        <v>323</v>
      </c>
      <c r="B885" s="39" t="s">
        <v>324</v>
      </c>
      <c r="C885" s="39" t="s">
        <v>2421</v>
      </c>
      <c r="D885" s="39" t="s">
        <v>602</v>
      </c>
      <c r="E885" s="39" t="s">
        <v>1356</v>
      </c>
      <c r="F885" s="39" t="s">
        <v>333</v>
      </c>
      <c r="G885" s="39"/>
      <c r="H885" s="39" t="s">
        <v>2422</v>
      </c>
      <c r="I885" s="52">
        <f t="shared" si="15"/>
        <v>1.0999999999999999</v>
      </c>
      <c r="J885" s="52"/>
      <c r="K885" s="52"/>
      <c r="L885" s="52"/>
      <c r="M885" s="52">
        <v>0.11</v>
      </c>
      <c r="N885" s="52">
        <v>0.11</v>
      </c>
      <c r="O885" s="52">
        <v>0.11</v>
      </c>
      <c r="P885" s="52">
        <v>0.12833333333333333</v>
      </c>
      <c r="Q885" s="52">
        <v>0.12833333333333333</v>
      </c>
      <c r="R885" s="52">
        <v>0.12833333333333333</v>
      </c>
      <c r="S885" s="52">
        <v>0.12833333333333333</v>
      </c>
      <c r="T885" s="52">
        <v>0.12833333333333333</v>
      </c>
      <c r="U885" s="52">
        <v>0.12833333333333333</v>
      </c>
    </row>
    <row r="886" spans="1:21" ht="22" x14ac:dyDescent="0.15">
      <c r="A886" s="39" t="s">
        <v>323</v>
      </c>
      <c r="B886" s="39" t="s">
        <v>324</v>
      </c>
      <c r="C886" s="39" t="s">
        <v>2423</v>
      </c>
      <c r="D886" s="39" t="s">
        <v>602</v>
      </c>
      <c r="E886" s="39" t="s">
        <v>603</v>
      </c>
      <c r="F886" s="39" t="s">
        <v>333</v>
      </c>
      <c r="G886" s="39"/>
      <c r="H886" s="39" t="s">
        <v>2424</v>
      </c>
      <c r="I886" s="52">
        <f t="shared" si="15"/>
        <v>1.5000000000000002</v>
      </c>
      <c r="J886" s="52"/>
      <c r="K886" s="52"/>
      <c r="L886" s="52"/>
      <c r="M886" s="52">
        <v>0.15</v>
      </c>
      <c r="N886" s="52">
        <v>0.15</v>
      </c>
      <c r="O886" s="52">
        <v>0.15</v>
      </c>
      <c r="P886" s="52">
        <v>0.17499999999999999</v>
      </c>
      <c r="Q886" s="52">
        <v>0.17499999999999999</v>
      </c>
      <c r="R886" s="52">
        <v>0.17499999999999999</v>
      </c>
      <c r="S886" s="52">
        <v>0.17499999999999999</v>
      </c>
      <c r="T886" s="52">
        <v>0.17499999999999999</v>
      </c>
      <c r="U886" s="52">
        <v>0.17499999999999999</v>
      </c>
    </row>
    <row r="887" spans="1:21" ht="33" x14ac:dyDescent="0.15">
      <c r="A887" s="39" t="s">
        <v>323</v>
      </c>
      <c r="B887" s="39" t="s">
        <v>324</v>
      </c>
      <c r="C887" s="39" t="s">
        <v>2425</v>
      </c>
      <c r="D887" s="39" t="s">
        <v>602</v>
      </c>
      <c r="E887" s="39" t="s">
        <v>603</v>
      </c>
      <c r="F887" s="39" t="s">
        <v>333</v>
      </c>
      <c r="G887" s="39"/>
      <c r="H887" s="39" t="s">
        <v>2426</v>
      </c>
      <c r="I887" s="52">
        <f t="shared" si="15"/>
        <v>3.8</v>
      </c>
      <c r="J887" s="52"/>
      <c r="K887" s="52"/>
      <c r="L887" s="52"/>
      <c r="M887" s="52">
        <v>0.37999999999999995</v>
      </c>
      <c r="N887" s="52">
        <v>0.37999999999999995</v>
      </c>
      <c r="O887" s="52">
        <v>0.37999999999999995</v>
      </c>
      <c r="P887" s="52">
        <v>0.44333333333333325</v>
      </c>
      <c r="Q887" s="52">
        <v>0.44333333333333325</v>
      </c>
      <c r="R887" s="52">
        <v>0.44333333333333325</v>
      </c>
      <c r="S887" s="52">
        <v>0.44333333333333325</v>
      </c>
      <c r="T887" s="52">
        <v>0.44333333333333325</v>
      </c>
      <c r="U887" s="52">
        <v>0.44333333333333325</v>
      </c>
    </row>
    <row r="888" spans="1:21" ht="33" x14ac:dyDescent="0.15">
      <c r="A888" s="39" t="s">
        <v>323</v>
      </c>
      <c r="B888" s="39" t="s">
        <v>324</v>
      </c>
      <c r="C888" s="39" t="s">
        <v>2427</v>
      </c>
      <c r="D888" s="39" t="s">
        <v>602</v>
      </c>
      <c r="E888" s="39" t="s">
        <v>2428</v>
      </c>
      <c r="F888" s="39" t="s">
        <v>333</v>
      </c>
      <c r="G888" s="39"/>
      <c r="H888" s="39" t="s">
        <v>2429</v>
      </c>
      <c r="I888" s="52">
        <f t="shared" si="15"/>
        <v>1.5000000000000002</v>
      </c>
      <c r="J888" s="52"/>
      <c r="K888" s="52"/>
      <c r="L888" s="52"/>
      <c r="M888" s="52">
        <v>0.15</v>
      </c>
      <c r="N888" s="52">
        <v>0.15</v>
      </c>
      <c r="O888" s="52">
        <v>0.15</v>
      </c>
      <c r="P888" s="52">
        <v>0.17499999999999999</v>
      </c>
      <c r="Q888" s="52">
        <v>0.17499999999999999</v>
      </c>
      <c r="R888" s="52">
        <v>0.17499999999999999</v>
      </c>
      <c r="S888" s="52">
        <v>0.17499999999999999</v>
      </c>
      <c r="T888" s="52">
        <v>0.17499999999999999</v>
      </c>
      <c r="U888" s="52">
        <v>0.17499999999999999</v>
      </c>
    </row>
    <row r="889" spans="1:21" ht="11" x14ac:dyDescent="0.15">
      <c r="A889" s="39" t="s">
        <v>323</v>
      </c>
      <c r="B889" s="39" t="s">
        <v>324</v>
      </c>
      <c r="C889" s="39" t="s">
        <v>2430</v>
      </c>
      <c r="D889" s="39" t="s">
        <v>602</v>
      </c>
      <c r="E889" s="39" t="s">
        <v>2428</v>
      </c>
      <c r="F889" s="39" t="s">
        <v>333</v>
      </c>
      <c r="G889" s="39"/>
      <c r="H889" s="39" t="s">
        <v>2431</v>
      </c>
      <c r="I889" s="52">
        <f t="shared" si="15"/>
        <v>2.3999999999999995</v>
      </c>
      <c r="J889" s="52"/>
      <c r="K889" s="52"/>
      <c r="L889" s="52"/>
      <c r="M889" s="52">
        <v>0.23999999999999996</v>
      </c>
      <c r="N889" s="52">
        <v>0.23999999999999996</v>
      </c>
      <c r="O889" s="52">
        <v>0.23999999999999996</v>
      </c>
      <c r="P889" s="52">
        <v>0.27999999999999997</v>
      </c>
      <c r="Q889" s="52">
        <v>0.27999999999999997</v>
      </c>
      <c r="R889" s="52">
        <v>0.27999999999999997</v>
      </c>
      <c r="S889" s="52">
        <v>0.27999999999999997</v>
      </c>
      <c r="T889" s="52">
        <v>0.27999999999999997</v>
      </c>
      <c r="U889" s="52">
        <v>0.27999999999999997</v>
      </c>
    </row>
    <row r="890" spans="1:21" ht="55" x14ac:dyDescent="0.15">
      <c r="A890" s="39" t="s">
        <v>323</v>
      </c>
      <c r="B890" s="39" t="s">
        <v>324</v>
      </c>
      <c r="C890" s="39" t="s">
        <v>2432</v>
      </c>
      <c r="D890" s="39" t="s">
        <v>602</v>
      </c>
      <c r="E890" s="39" t="s">
        <v>2428</v>
      </c>
      <c r="F890" s="39" t="s">
        <v>333</v>
      </c>
      <c r="G890" s="39"/>
      <c r="H890" s="39" t="s">
        <v>2433</v>
      </c>
      <c r="I890" s="52">
        <f t="shared" si="15"/>
        <v>2</v>
      </c>
      <c r="J890" s="52"/>
      <c r="K890" s="52"/>
      <c r="L890" s="52"/>
      <c r="M890" s="52">
        <v>0.19999999999999998</v>
      </c>
      <c r="N890" s="52">
        <v>0.19999999999999998</v>
      </c>
      <c r="O890" s="52">
        <v>0.19999999999999998</v>
      </c>
      <c r="P890" s="52">
        <v>0.23333333333333331</v>
      </c>
      <c r="Q890" s="52">
        <v>0.23333333333333331</v>
      </c>
      <c r="R890" s="52">
        <v>0.23333333333333331</v>
      </c>
      <c r="S890" s="52">
        <v>0.23333333333333331</v>
      </c>
      <c r="T890" s="52">
        <v>0.23333333333333331</v>
      </c>
      <c r="U890" s="52">
        <v>0.23333333333333331</v>
      </c>
    </row>
    <row r="891" spans="1:21" ht="22" x14ac:dyDescent="0.15">
      <c r="A891" s="39" t="s">
        <v>323</v>
      </c>
      <c r="B891" s="39" t="s">
        <v>324</v>
      </c>
      <c r="C891" s="39" t="s">
        <v>2434</v>
      </c>
      <c r="D891" s="39" t="s">
        <v>602</v>
      </c>
      <c r="E891" s="39" t="s">
        <v>2435</v>
      </c>
      <c r="F891" s="39" t="s">
        <v>333</v>
      </c>
      <c r="G891" s="39"/>
      <c r="H891" s="39" t="s">
        <v>2436</v>
      </c>
      <c r="I891" s="52">
        <f t="shared" si="15"/>
        <v>1.6999999999999995</v>
      </c>
      <c r="J891" s="52"/>
      <c r="K891" s="52"/>
      <c r="L891" s="52"/>
      <c r="M891" s="52">
        <v>0.16999999999999998</v>
      </c>
      <c r="N891" s="52">
        <v>0.16999999999999998</v>
      </c>
      <c r="O891" s="52">
        <v>0.16999999999999998</v>
      </c>
      <c r="P891" s="52">
        <v>0.19833333333333331</v>
      </c>
      <c r="Q891" s="52">
        <v>0.19833333333333331</v>
      </c>
      <c r="R891" s="52">
        <v>0.19833333333333331</v>
      </c>
      <c r="S891" s="52">
        <v>0.19833333333333331</v>
      </c>
      <c r="T891" s="52">
        <v>0.19833333333333331</v>
      </c>
      <c r="U891" s="52">
        <v>0.19833333333333331</v>
      </c>
    </row>
    <row r="892" spans="1:21" ht="22" x14ac:dyDescent="0.15">
      <c r="A892" s="39" t="s">
        <v>323</v>
      </c>
      <c r="B892" s="39" t="s">
        <v>324</v>
      </c>
      <c r="C892" s="39" t="s">
        <v>2437</v>
      </c>
      <c r="D892" s="39" t="s">
        <v>602</v>
      </c>
      <c r="E892" s="39" t="s">
        <v>2438</v>
      </c>
      <c r="F892" s="39" t="s">
        <v>333</v>
      </c>
      <c r="G892" s="39"/>
      <c r="H892" s="39" t="s">
        <v>2439</v>
      </c>
      <c r="I892" s="52">
        <f t="shared" si="15"/>
        <v>2</v>
      </c>
      <c r="J892" s="52"/>
      <c r="K892" s="52"/>
      <c r="L892" s="52"/>
      <c r="M892" s="52">
        <v>0.19999999999999998</v>
      </c>
      <c r="N892" s="52">
        <v>0.19999999999999998</v>
      </c>
      <c r="O892" s="52">
        <v>0.19999999999999998</v>
      </c>
      <c r="P892" s="52">
        <v>0.23333333333333331</v>
      </c>
      <c r="Q892" s="52">
        <v>0.23333333333333331</v>
      </c>
      <c r="R892" s="52">
        <v>0.23333333333333331</v>
      </c>
      <c r="S892" s="52">
        <v>0.23333333333333331</v>
      </c>
      <c r="T892" s="52">
        <v>0.23333333333333331</v>
      </c>
      <c r="U892" s="52">
        <v>0.23333333333333331</v>
      </c>
    </row>
    <row r="893" spans="1:21" ht="22" x14ac:dyDescent="0.15">
      <c r="A893" s="39" t="s">
        <v>323</v>
      </c>
      <c r="B893" s="39" t="s">
        <v>324</v>
      </c>
      <c r="C893" s="39" t="s">
        <v>2440</v>
      </c>
      <c r="D893" s="39" t="s">
        <v>602</v>
      </c>
      <c r="E893" s="39" t="s">
        <v>2438</v>
      </c>
      <c r="F893" s="39" t="s">
        <v>333</v>
      </c>
      <c r="G893" s="39"/>
      <c r="H893" s="39" t="s">
        <v>2441</v>
      </c>
      <c r="I893" s="52">
        <f t="shared" si="15"/>
        <v>2</v>
      </c>
      <c r="J893" s="52"/>
      <c r="K893" s="52"/>
      <c r="L893" s="52"/>
      <c r="M893" s="52">
        <v>0.19999999999999998</v>
      </c>
      <c r="N893" s="52">
        <v>0.19999999999999998</v>
      </c>
      <c r="O893" s="52">
        <v>0.19999999999999998</v>
      </c>
      <c r="P893" s="52">
        <v>0.23333333333333331</v>
      </c>
      <c r="Q893" s="52">
        <v>0.23333333333333331</v>
      </c>
      <c r="R893" s="52">
        <v>0.23333333333333331</v>
      </c>
      <c r="S893" s="52">
        <v>0.23333333333333331</v>
      </c>
      <c r="T893" s="52">
        <v>0.23333333333333331</v>
      </c>
      <c r="U893" s="52">
        <v>0.23333333333333331</v>
      </c>
    </row>
    <row r="894" spans="1:21" ht="22" x14ac:dyDescent="0.15">
      <c r="A894" s="39" t="s">
        <v>323</v>
      </c>
      <c r="B894" s="39" t="s">
        <v>324</v>
      </c>
      <c r="C894" s="39" t="s">
        <v>2442</v>
      </c>
      <c r="D894" s="39" t="s">
        <v>602</v>
      </c>
      <c r="E894" s="39" t="s">
        <v>2438</v>
      </c>
      <c r="F894" s="39" t="s">
        <v>333</v>
      </c>
      <c r="G894" s="39"/>
      <c r="H894" s="39" t="s">
        <v>2443</v>
      </c>
      <c r="I894" s="52">
        <f t="shared" si="15"/>
        <v>0.13199999999999998</v>
      </c>
      <c r="J894" s="52"/>
      <c r="K894" s="52"/>
      <c r="L894" s="52"/>
      <c r="M894" s="52">
        <v>1.32E-2</v>
      </c>
      <c r="N894" s="52">
        <v>1.32E-2</v>
      </c>
      <c r="O894" s="52">
        <v>1.32E-2</v>
      </c>
      <c r="P894" s="52">
        <v>1.5399999999999999E-2</v>
      </c>
      <c r="Q894" s="52">
        <v>1.5399999999999999E-2</v>
      </c>
      <c r="R894" s="52">
        <v>1.5399999999999999E-2</v>
      </c>
      <c r="S894" s="52">
        <v>1.5399999999999999E-2</v>
      </c>
      <c r="T894" s="52">
        <v>1.5399999999999999E-2</v>
      </c>
      <c r="U894" s="52">
        <v>1.5399999999999999E-2</v>
      </c>
    </row>
    <row r="895" spans="1:21" ht="11" x14ac:dyDescent="0.15">
      <c r="A895" s="39" t="s">
        <v>323</v>
      </c>
      <c r="B895" s="39" t="s">
        <v>324</v>
      </c>
      <c r="C895" s="39" t="s">
        <v>2444</v>
      </c>
      <c r="D895" s="39" t="s">
        <v>602</v>
      </c>
      <c r="E895" s="39" t="s">
        <v>2438</v>
      </c>
      <c r="F895" s="39" t="s">
        <v>333</v>
      </c>
      <c r="G895" s="39"/>
      <c r="H895" s="39" t="s">
        <v>2445</v>
      </c>
      <c r="I895" s="52">
        <f t="shared" si="15"/>
        <v>2</v>
      </c>
      <c r="J895" s="52"/>
      <c r="K895" s="52"/>
      <c r="L895" s="52"/>
      <c r="M895" s="52">
        <v>0.19999999999999998</v>
      </c>
      <c r="N895" s="52">
        <v>0.19999999999999998</v>
      </c>
      <c r="O895" s="52">
        <v>0.19999999999999998</v>
      </c>
      <c r="P895" s="52">
        <v>0.23333333333333331</v>
      </c>
      <c r="Q895" s="52">
        <v>0.23333333333333331</v>
      </c>
      <c r="R895" s="52">
        <v>0.23333333333333331</v>
      </c>
      <c r="S895" s="52">
        <v>0.23333333333333331</v>
      </c>
      <c r="T895" s="52">
        <v>0.23333333333333331</v>
      </c>
      <c r="U895" s="52">
        <v>0.23333333333333331</v>
      </c>
    </row>
    <row r="896" spans="1:21" ht="22" x14ac:dyDescent="0.15">
      <c r="A896" s="39" t="s">
        <v>323</v>
      </c>
      <c r="B896" s="39" t="s">
        <v>324</v>
      </c>
      <c r="C896" s="39" t="s">
        <v>2446</v>
      </c>
      <c r="D896" s="39" t="s">
        <v>602</v>
      </c>
      <c r="E896" s="39" t="s">
        <v>2438</v>
      </c>
      <c r="F896" s="39" t="s">
        <v>333</v>
      </c>
      <c r="G896" s="39"/>
      <c r="H896" s="39" t="s">
        <v>2447</v>
      </c>
      <c r="I896" s="52">
        <f t="shared" si="15"/>
        <v>1.2799999999999998</v>
      </c>
      <c r="J896" s="52"/>
      <c r="K896" s="52"/>
      <c r="L896" s="52"/>
      <c r="M896" s="52">
        <v>0.128</v>
      </c>
      <c r="N896" s="52">
        <v>0.128</v>
      </c>
      <c r="O896" s="52">
        <v>0.128</v>
      </c>
      <c r="P896" s="52">
        <v>0.14933333333333332</v>
      </c>
      <c r="Q896" s="52">
        <v>0.14933333333333332</v>
      </c>
      <c r="R896" s="52">
        <v>0.14933333333333332</v>
      </c>
      <c r="S896" s="52">
        <v>0.14933333333333332</v>
      </c>
      <c r="T896" s="52">
        <v>0.14933333333333332</v>
      </c>
      <c r="U896" s="52">
        <v>0.14933333333333332</v>
      </c>
    </row>
    <row r="897" spans="1:21" ht="22" x14ac:dyDescent="0.15">
      <c r="A897" s="39" t="s">
        <v>323</v>
      </c>
      <c r="B897" s="39" t="s">
        <v>324</v>
      </c>
      <c r="C897" s="39" t="s">
        <v>2448</v>
      </c>
      <c r="D897" s="39" t="s">
        <v>602</v>
      </c>
      <c r="E897" s="39" t="s">
        <v>2449</v>
      </c>
      <c r="F897" s="39" t="s">
        <v>333</v>
      </c>
      <c r="G897" s="39"/>
      <c r="H897" s="39" t="s">
        <v>2450</v>
      </c>
      <c r="I897" s="52">
        <f t="shared" si="15"/>
        <v>2</v>
      </c>
      <c r="J897" s="52"/>
      <c r="K897" s="52"/>
      <c r="L897" s="52"/>
      <c r="M897" s="52">
        <v>0.19999999999999998</v>
      </c>
      <c r="N897" s="52">
        <v>0.19999999999999998</v>
      </c>
      <c r="O897" s="52">
        <v>0.19999999999999998</v>
      </c>
      <c r="P897" s="52">
        <v>0.23333333333333331</v>
      </c>
      <c r="Q897" s="52">
        <v>0.23333333333333331</v>
      </c>
      <c r="R897" s="52">
        <v>0.23333333333333331</v>
      </c>
      <c r="S897" s="52">
        <v>0.23333333333333331</v>
      </c>
      <c r="T897" s="52">
        <v>0.23333333333333331</v>
      </c>
      <c r="U897" s="52">
        <v>0.23333333333333331</v>
      </c>
    </row>
    <row r="898" spans="1:21" ht="11" x14ac:dyDescent="0.15">
      <c r="A898" s="39" t="s">
        <v>323</v>
      </c>
      <c r="B898" s="39" t="s">
        <v>324</v>
      </c>
      <c r="C898" s="39" t="s">
        <v>2451</v>
      </c>
      <c r="D898" s="39" t="s">
        <v>602</v>
      </c>
      <c r="E898" s="39" t="s">
        <v>2449</v>
      </c>
      <c r="F898" s="39" t="s">
        <v>333</v>
      </c>
      <c r="G898" s="39"/>
      <c r="H898" s="39" t="s">
        <v>2452</v>
      </c>
      <c r="I898" s="52">
        <f t="shared" si="15"/>
        <v>2</v>
      </c>
      <c r="J898" s="52"/>
      <c r="K898" s="52"/>
      <c r="L898" s="52"/>
      <c r="M898" s="52">
        <v>0.19999999999999998</v>
      </c>
      <c r="N898" s="52">
        <v>0.19999999999999998</v>
      </c>
      <c r="O898" s="52">
        <v>0.19999999999999998</v>
      </c>
      <c r="P898" s="52">
        <v>0.23333333333333331</v>
      </c>
      <c r="Q898" s="52">
        <v>0.23333333333333331</v>
      </c>
      <c r="R898" s="52">
        <v>0.23333333333333331</v>
      </c>
      <c r="S898" s="52">
        <v>0.23333333333333331</v>
      </c>
      <c r="T898" s="52">
        <v>0.23333333333333331</v>
      </c>
      <c r="U898" s="52">
        <v>0.23333333333333331</v>
      </c>
    </row>
    <row r="899" spans="1:21" ht="11" x14ac:dyDescent="0.15">
      <c r="A899" s="39" t="s">
        <v>323</v>
      </c>
      <c r="B899" s="39" t="s">
        <v>324</v>
      </c>
      <c r="C899" s="39" t="s">
        <v>2453</v>
      </c>
      <c r="D899" s="39" t="s">
        <v>602</v>
      </c>
      <c r="E899" s="39" t="s">
        <v>2449</v>
      </c>
      <c r="F899" s="39" t="s">
        <v>333</v>
      </c>
      <c r="G899" s="39"/>
      <c r="H899" s="39" t="s">
        <v>2454</v>
      </c>
      <c r="I899" s="52">
        <f t="shared" si="15"/>
        <v>0.11499999999999998</v>
      </c>
      <c r="J899" s="52"/>
      <c r="K899" s="52"/>
      <c r="L899" s="52"/>
      <c r="M899" s="52">
        <v>1.15E-2</v>
      </c>
      <c r="N899" s="52">
        <v>1.15E-2</v>
      </c>
      <c r="O899" s="52">
        <v>1.15E-2</v>
      </c>
      <c r="P899" s="52">
        <v>1.3416666666666665E-2</v>
      </c>
      <c r="Q899" s="52">
        <v>1.3416666666666665E-2</v>
      </c>
      <c r="R899" s="52">
        <v>1.3416666666666665E-2</v>
      </c>
      <c r="S899" s="52">
        <v>1.3416666666666665E-2</v>
      </c>
      <c r="T899" s="52">
        <v>1.3416666666666665E-2</v>
      </c>
      <c r="U899" s="52">
        <v>1.3416666666666665E-2</v>
      </c>
    </row>
    <row r="900" spans="1:21" ht="22" x14ac:dyDescent="0.15">
      <c r="A900" s="39" t="s">
        <v>323</v>
      </c>
      <c r="B900" s="39" t="s">
        <v>324</v>
      </c>
      <c r="C900" s="39" t="s">
        <v>2455</v>
      </c>
      <c r="D900" s="39" t="s">
        <v>602</v>
      </c>
      <c r="E900" s="39" t="s">
        <v>2449</v>
      </c>
      <c r="F900" s="39" t="s">
        <v>333</v>
      </c>
      <c r="G900" s="39"/>
      <c r="H900" s="39" t="s">
        <v>2456</v>
      </c>
      <c r="I900" s="52">
        <f t="shared" si="15"/>
        <v>1.1999999999999997</v>
      </c>
      <c r="J900" s="52"/>
      <c r="K900" s="52"/>
      <c r="L900" s="52"/>
      <c r="M900" s="52">
        <v>0.11999999999999998</v>
      </c>
      <c r="N900" s="52">
        <v>0.11999999999999998</v>
      </c>
      <c r="O900" s="52">
        <v>0.11999999999999998</v>
      </c>
      <c r="P900" s="52">
        <v>0.13999999999999999</v>
      </c>
      <c r="Q900" s="52">
        <v>0.13999999999999999</v>
      </c>
      <c r="R900" s="52">
        <v>0.13999999999999999</v>
      </c>
      <c r="S900" s="52">
        <v>0.13999999999999999</v>
      </c>
      <c r="T900" s="52">
        <v>0.13999999999999999</v>
      </c>
      <c r="U900" s="52">
        <v>0.13999999999999999</v>
      </c>
    </row>
    <row r="901" spans="1:21" ht="11" x14ac:dyDescent="0.15">
      <c r="A901" s="39" t="s">
        <v>323</v>
      </c>
      <c r="B901" s="39" t="s">
        <v>324</v>
      </c>
      <c r="C901" s="39" t="s">
        <v>2457</v>
      </c>
      <c r="D901" s="39" t="s">
        <v>602</v>
      </c>
      <c r="E901" s="39" t="s">
        <v>2449</v>
      </c>
      <c r="F901" s="39" t="s">
        <v>333</v>
      </c>
      <c r="G901" s="39"/>
      <c r="H901" s="39" t="s">
        <v>2458</v>
      </c>
      <c r="I901" s="52">
        <f t="shared" ref="I901:I964" si="16">SUM(J901:U901)</f>
        <v>1.5000000000000002</v>
      </c>
      <c r="J901" s="52"/>
      <c r="K901" s="52"/>
      <c r="L901" s="52"/>
      <c r="M901" s="52">
        <v>0.15</v>
      </c>
      <c r="N901" s="52">
        <v>0.15</v>
      </c>
      <c r="O901" s="52">
        <v>0.15</v>
      </c>
      <c r="P901" s="52">
        <v>0.17499999999999999</v>
      </c>
      <c r="Q901" s="52">
        <v>0.17499999999999999</v>
      </c>
      <c r="R901" s="52">
        <v>0.17499999999999999</v>
      </c>
      <c r="S901" s="52">
        <v>0.17499999999999999</v>
      </c>
      <c r="T901" s="52">
        <v>0.17499999999999999</v>
      </c>
      <c r="U901" s="52">
        <v>0.17499999999999999</v>
      </c>
    </row>
    <row r="902" spans="1:21" ht="33" x14ac:dyDescent="0.15">
      <c r="A902" s="39" t="s">
        <v>323</v>
      </c>
      <c r="B902" s="39" t="s">
        <v>324</v>
      </c>
      <c r="C902" s="39" t="s">
        <v>2459</v>
      </c>
      <c r="D902" s="39" t="s">
        <v>602</v>
      </c>
      <c r="E902" s="39" t="s">
        <v>2460</v>
      </c>
      <c r="F902" s="39" t="s">
        <v>333</v>
      </c>
      <c r="G902" s="39"/>
      <c r="H902" s="39" t="s">
        <v>2461</v>
      </c>
      <c r="I902" s="52">
        <f t="shared" si="16"/>
        <v>2.1000000000000005</v>
      </c>
      <c r="J902" s="52"/>
      <c r="K902" s="52"/>
      <c r="L902" s="52"/>
      <c r="M902" s="52">
        <v>0.21</v>
      </c>
      <c r="N902" s="52">
        <v>0.21</v>
      </c>
      <c r="O902" s="52">
        <v>0.21</v>
      </c>
      <c r="P902" s="52">
        <v>0.245</v>
      </c>
      <c r="Q902" s="52">
        <v>0.245</v>
      </c>
      <c r="R902" s="52">
        <v>0.245</v>
      </c>
      <c r="S902" s="52">
        <v>0.245</v>
      </c>
      <c r="T902" s="52">
        <v>0.245</v>
      </c>
      <c r="U902" s="52">
        <v>0.245</v>
      </c>
    </row>
    <row r="903" spans="1:21" ht="22" x14ac:dyDescent="0.15">
      <c r="A903" s="39" t="s">
        <v>323</v>
      </c>
      <c r="B903" s="39" t="s">
        <v>324</v>
      </c>
      <c r="C903" s="39" t="s">
        <v>2462</v>
      </c>
      <c r="D903" s="39" t="s">
        <v>602</v>
      </c>
      <c r="E903" s="39" t="s">
        <v>2460</v>
      </c>
      <c r="F903" s="39" t="s">
        <v>333</v>
      </c>
      <c r="G903" s="39"/>
      <c r="H903" s="39" t="s">
        <v>2463</v>
      </c>
      <c r="I903" s="52">
        <f t="shared" si="16"/>
        <v>2</v>
      </c>
      <c r="J903" s="52"/>
      <c r="K903" s="52"/>
      <c r="L903" s="52"/>
      <c r="M903" s="52">
        <v>0.19999999999999998</v>
      </c>
      <c r="N903" s="52">
        <v>0.19999999999999998</v>
      </c>
      <c r="O903" s="52">
        <v>0.19999999999999998</v>
      </c>
      <c r="P903" s="52">
        <v>0.23333333333333331</v>
      </c>
      <c r="Q903" s="52">
        <v>0.23333333333333331</v>
      </c>
      <c r="R903" s="52">
        <v>0.23333333333333331</v>
      </c>
      <c r="S903" s="52">
        <v>0.23333333333333331</v>
      </c>
      <c r="T903" s="52">
        <v>0.23333333333333331</v>
      </c>
      <c r="U903" s="52">
        <v>0.23333333333333331</v>
      </c>
    </row>
    <row r="904" spans="1:21" ht="22" x14ac:dyDescent="0.15">
      <c r="A904" s="39" t="s">
        <v>323</v>
      </c>
      <c r="B904" s="39" t="s">
        <v>324</v>
      </c>
      <c r="C904" s="39" t="s">
        <v>2464</v>
      </c>
      <c r="D904" s="39" t="s">
        <v>602</v>
      </c>
      <c r="E904" s="39" t="s">
        <v>2465</v>
      </c>
      <c r="F904" s="39" t="s">
        <v>333</v>
      </c>
      <c r="G904" s="39"/>
      <c r="H904" s="39" t="s">
        <v>2466</v>
      </c>
      <c r="I904" s="52">
        <f t="shared" si="16"/>
        <v>2</v>
      </c>
      <c r="J904" s="52"/>
      <c r="K904" s="52"/>
      <c r="L904" s="52"/>
      <c r="M904" s="52">
        <v>0.19999999999999998</v>
      </c>
      <c r="N904" s="52">
        <v>0.19999999999999998</v>
      </c>
      <c r="O904" s="52">
        <v>0.19999999999999998</v>
      </c>
      <c r="P904" s="52">
        <v>0.23333333333333331</v>
      </c>
      <c r="Q904" s="52">
        <v>0.23333333333333331</v>
      </c>
      <c r="R904" s="52">
        <v>0.23333333333333331</v>
      </c>
      <c r="S904" s="52">
        <v>0.23333333333333331</v>
      </c>
      <c r="T904" s="52">
        <v>0.23333333333333331</v>
      </c>
      <c r="U904" s="52">
        <v>0.23333333333333331</v>
      </c>
    </row>
    <row r="905" spans="1:21" ht="11" x14ac:dyDescent="0.15">
      <c r="A905" s="39" t="s">
        <v>323</v>
      </c>
      <c r="B905" s="39" t="s">
        <v>324</v>
      </c>
      <c r="C905" s="39" t="s">
        <v>2467</v>
      </c>
      <c r="D905" s="39" t="s">
        <v>602</v>
      </c>
      <c r="E905" s="39" t="s">
        <v>2465</v>
      </c>
      <c r="F905" s="39" t="s">
        <v>333</v>
      </c>
      <c r="G905" s="39"/>
      <c r="H905" s="39" t="s">
        <v>2468</v>
      </c>
      <c r="I905" s="52">
        <f t="shared" si="16"/>
        <v>2</v>
      </c>
      <c r="J905" s="52"/>
      <c r="K905" s="52"/>
      <c r="L905" s="52"/>
      <c r="M905" s="52">
        <v>0.19999999999999998</v>
      </c>
      <c r="N905" s="52">
        <v>0.19999999999999998</v>
      </c>
      <c r="O905" s="52">
        <v>0.19999999999999998</v>
      </c>
      <c r="P905" s="52">
        <v>0.23333333333333331</v>
      </c>
      <c r="Q905" s="52">
        <v>0.23333333333333331</v>
      </c>
      <c r="R905" s="52">
        <v>0.23333333333333331</v>
      </c>
      <c r="S905" s="52">
        <v>0.23333333333333331</v>
      </c>
      <c r="T905" s="52">
        <v>0.23333333333333331</v>
      </c>
      <c r="U905" s="52">
        <v>0.23333333333333331</v>
      </c>
    </row>
    <row r="906" spans="1:21" ht="22" x14ac:dyDescent="0.15">
      <c r="A906" s="39" t="s">
        <v>323</v>
      </c>
      <c r="B906" s="39" t="s">
        <v>324</v>
      </c>
      <c r="C906" s="39" t="s">
        <v>2469</v>
      </c>
      <c r="D906" s="39" t="s">
        <v>602</v>
      </c>
      <c r="E906" s="39" t="s">
        <v>2465</v>
      </c>
      <c r="F906" s="39" t="s">
        <v>333</v>
      </c>
      <c r="G906" s="39"/>
      <c r="H906" s="39" t="s">
        <v>2470</v>
      </c>
      <c r="I906" s="52">
        <f t="shared" si="16"/>
        <v>2</v>
      </c>
      <c r="J906" s="52"/>
      <c r="K906" s="52"/>
      <c r="L906" s="52"/>
      <c r="M906" s="52">
        <v>0.19999999999999998</v>
      </c>
      <c r="N906" s="52">
        <v>0.19999999999999998</v>
      </c>
      <c r="O906" s="52">
        <v>0.19999999999999998</v>
      </c>
      <c r="P906" s="52">
        <v>0.23333333333333331</v>
      </c>
      <c r="Q906" s="52">
        <v>0.23333333333333331</v>
      </c>
      <c r="R906" s="52">
        <v>0.23333333333333331</v>
      </c>
      <c r="S906" s="52">
        <v>0.23333333333333331</v>
      </c>
      <c r="T906" s="52">
        <v>0.23333333333333331</v>
      </c>
      <c r="U906" s="52">
        <v>0.23333333333333331</v>
      </c>
    </row>
    <row r="907" spans="1:21" ht="11" x14ac:dyDescent="0.15">
      <c r="A907" s="39" t="s">
        <v>323</v>
      </c>
      <c r="B907" s="39" t="s">
        <v>324</v>
      </c>
      <c r="C907" s="39" t="s">
        <v>2471</v>
      </c>
      <c r="D907" s="39" t="s">
        <v>602</v>
      </c>
      <c r="E907" s="39" t="s">
        <v>2465</v>
      </c>
      <c r="F907" s="39" t="s">
        <v>333</v>
      </c>
      <c r="G907" s="39"/>
      <c r="H907" s="39" t="s">
        <v>2472</v>
      </c>
      <c r="I907" s="52">
        <f t="shared" si="16"/>
        <v>0.39999999999999991</v>
      </c>
      <c r="J907" s="52"/>
      <c r="K907" s="52"/>
      <c r="L907" s="52"/>
      <c r="M907" s="52">
        <v>0.04</v>
      </c>
      <c r="N907" s="52">
        <v>0.04</v>
      </c>
      <c r="O907" s="52">
        <v>0.04</v>
      </c>
      <c r="P907" s="52">
        <v>4.6666666666666662E-2</v>
      </c>
      <c r="Q907" s="52">
        <v>4.6666666666666662E-2</v>
      </c>
      <c r="R907" s="52">
        <v>4.6666666666666662E-2</v>
      </c>
      <c r="S907" s="52">
        <v>4.6666666666666662E-2</v>
      </c>
      <c r="T907" s="52">
        <v>4.6666666666666662E-2</v>
      </c>
      <c r="U907" s="52">
        <v>4.6666666666666662E-2</v>
      </c>
    </row>
    <row r="908" spans="1:21" ht="11" x14ac:dyDescent="0.15">
      <c r="A908" s="39" t="s">
        <v>323</v>
      </c>
      <c r="B908" s="39" t="s">
        <v>324</v>
      </c>
      <c r="C908" s="39" t="s">
        <v>2473</v>
      </c>
      <c r="D908" s="39" t="s">
        <v>602</v>
      </c>
      <c r="E908" s="39" t="s">
        <v>2465</v>
      </c>
      <c r="F908" s="39" t="s">
        <v>333</v>
      </c>
      <c r="G908" s="39"/>
      <c r="H908" s="39" t="s">
        <v>2474</v>
      </c>
      <c r="I908" s="52">
        <f t="shared" si="16"/>
        <v>2</v>
      </c>
      <c r="J908" s="52"/>
      <c r="K908" s="52"/>
      <c r="L908" s="52"/>
      <c r="M908" s="52">
        <v>0.19999999999999998</v>
      </c>
      <c r="N908" s="52">
        <v>0.19999999999999998</v>
      </c>
      <c r="O908" s="52">
        <v>0.19999999999999998</v>
      </c>
      <c r="P908" s="52">
        <v>0.23333333333333331</v>
      </c>
      <c r="Q908" s="52">
        <v>0.23333333333333331</v>
      </c>
      <c r="R908" s="52">
        <v>0.23333333333333331</v>
      </c>
      <c r="S908" s="52">
        <v>0.23333333333333331</v>
      </c>
      <c r="T908" s="52">
        <v>0.23333333333333331</v>
      </c>
      <c r="U908" s="52">
        <v>0.23333333333333331</v>
      </c>
    </row>
    <row r="909" spans="1:21" ht="11" x14ac:dyDescent="0.15">
      <c r="A909" s="39" t="s">
        <v>323</v>
      </c>
      <c r="B909" s="39" t="s">
        <v>324</v>
      </c>
      <c r="C909" s="39" t="s">
        <v>2475</v>
      </c>
      <c r="D909" s="39" t="s">
        <v>602</v>
      </c>
      <c r="E909" s="39" t="s">
        <v>2476</v>
      </c>
      <c r="F909" s="39" t="s">
        <v>333</v>
      </c>
      <c r="G909" s="39"/>
      <c r="H909" s="39" t="s">
        <v>2477</v>
      </c>
      <c r="I909" s="52">
        <f t="shared" si="16"/>
        <v>1.6999999999999995</v>
      </c>
      <c r="J909" s="52"/>
      <c r="K909" s="52"/>
      <c r="L909" s="52"/>
      <c r="M909" s="52">
        <v>0.16999999999999998</v>
      </c>
      <c r="N909" s="52">
        <v>0.16999999999999998</v>
      </c>
      <c r="O909" s="52">
        <v>0.16999999999999998</v>
      </c>
      <c r="P909" s="52">
        <v>0.19833333333333331</v>
      </c>
      <c r="Q909" s="52">
        <v>0.19833333333333331</v>
      </c>
      <c r="R909" s="52">
        <v>0.19833333333333331</v>
      </c>
      <c r="S909" s="52">
        <v>0.19833333333333331</v>
      </c>
      <c r="T909" s="52">
        <v>0.19833333333333331</v>
      </c>
      <c r="U909" s="52">
        <v>0.19833333333333331</v>
      </c>
    </row>
    <row r="910" spans="1:21" ht="22" x14ac:dyDescent="0.15">
      <c r="A910" s="39" t="s">
        <v>323</v>
      </c>
      <c r="B910" s="39" t="s">
        <v>324</v>
      </c>
      <c r="C910" s="39" t="s">
        <v>2478</v>
      </c>
      <c r="D910" s="39" t="s">
        <v>602</v>
      </c>
      <c r="E910" s="39" t="s">
        <v>2476</v>
      </c>
      <c r="F910" s="39" t="s">
        <v>333</v>
      </c>
      <c r="G910" s="39"/>
      <c r="H910" s="39" t="s">
        <v>2479</v>
      </c>
      <c r="I910" s="52">
        <f t="shared" si="16"/>
        <v>1.5599999999999996</v>
      </c>
      <c r="J910" s="52"/>
      <c r="K910" s="52"/>
      <c r="L910" s="52"/>
      <c r="M910" s="52">
        <v>0.156</v>
      </c>
      <c r="N910" s="52">
        <v>0.156</v>
      </c>
      <c r="O910" s="52">
        <v>0.156</v>
      </c>
      <c r="P910" s="52">
        <v>0.182</v>
      </c>
      <c r="Q910" s="52">
        <v>0.182</v>
      </c>
      <c r="R910" s="52">
        <v>0.182</v>
      </c>
      <c r="S910" s="52">
        <v>0.182</v>
      </c>
      <c r="T910" s="52">
        <v>0.182</v>
      </c>
      <c r="U910" s="52">
        <v>0.182</v>
      </c>
    </row>
    <row r="911" spans="1:21" ht="22" x14ac:dyDescent="0.15">
      <c r="A911" s="39" t="s">
        <v>323</v>
      </c>
      <c r="B911" s="39" t="s">
        <v>324</v>
      </c>
      <c r="C911" s="39" t="s">
        <v>2480</v>
      </c>
      <c r="D911" s="39" t="s">
        <v>602</v>
      </c>
      <c r="E911" s="39" t="s">
        <v>2476</v>
      </c>
      <c r="F911" s="39" t="s">
        <v>333</v>
      </c>
      <c r="G911" s="39"/>
      <c r="H911" s="39" t="s">
        <v>2481</v>
      </c>
      <c r="I911" s="52">
        <f t="shared" si="16"/>
        <v>3.2599999999999993</v>
      </c>
      <c r="J911" s="52"/>
      <c r="K911" s="52"/>
      <c r="L911" s="52"/>
      <c r="M911" s="52">
        <v>0.32599999999999996</v>
      </c>
      <c r="N911" s="52">
        <v>0.32599999999999996</v>
      </c>
      <c r="O911" s="52">
        <v>0.32599999999999996</v>
      </c>
      <c r="P911" s="52">
        <v>0.38033333333333325</v>
      </c>
      <c r="Q911" s="52">
        <v>0.38033333333333325</v>
      </c>
      <c r="R911" s="52">
        <v>0.38033333333333325</v>
      </c>
      <c r="S911" s="52">
        <v>0.38033333333333325</v>
      </c>
      <c r="T911" s="52">
        <v>0.38033333333333325</v>
      </c>
      <c r="U911" s="52">
        <v>0.38033333333333325</v>
      </c>
    </row>
    <row r="912" spans="1:21" ht="22" x14ac:dyDescent="0.15">
      <c r="A912" s="39" t="s">
        <v>323</v>
      </c>
      <c r="B912" s="39" t="s">
        <v>324</v>
      </c>
      <c r="C912" s="39" t="s">
        <v>2482</v>
      </c>
      <c r="D912" s="39" t="s">
        <v>602</v>
      </c>
      <c r="E912" s="39" t="s">
        <v>2476</v>
      </c>
      <c r="F912" s="39" t="s">
        <v>333</v>
      </c>
      <c r="G912" s="39"/>
      <c r="H912" s="39" t="s">
        <v>2483</v>
      </c>
      <c r="I912" s="52">
        <f t="shared" si="16"/>
        <v>4.8600000000000003</v>
      </c>
      <c r="J912" s="52"/>
      <c r="K912" s="52"/>
      <c r="L912" s="52"/>
      <c r="M912" s="52">
        <v>0.48599999999999999</v>
      </c>
      <c r="N912" s="52">
        <v>0.48599999999999999</v>
      </c>
      <c r="O912" s="52">
        <v>0.48599999999999999</v>
      </c>
      <c r="P912" s="52">
        <v>0.56699999999999995</v>
      </c>
      <c r="Q912" s="52">
        <v>0.56699999999999995</v>
      </c>
      <c r="R912" s="52">
        <v>0.56699999999999995</v>
      </c>
      <c r="S912" s="52">
        <v>0.56699999999999995</v>
      </c>
      <c r="T912" s="52">
        <v>0.56699999999999995</v>
      </c>
      <c r="U912" s="52">
        <v>0.56699999999999995</v>
      </c>
    </row>
    <row r="913" spans="1:21" ht="22" x14ac:dyDescent="0.15">
      <c r="A913" s="39" t="s">
        <v>323</v>
      </c>
      <c r="B913" s="39" t="s">
        <v>324</v>
      </c>
      <c r="C913" s="39" t="s">
        <v>2484</v>
      </c>
      <c r="D913" s="39" t="s">
        <v>602</v>
      </c>
      <c r="E913" s="39" t="s">
        <v>2476</v>
      </c>
      <c r="F913" s="39" t="s">
        <v>333</v>
      </c>
      <c r="G913" s="39"/>
      <c r="H913" s="39" t="s">
        <v>2485</v>
      </c>
      <c r="I913" s="52">
        <f t="shared" si="16"/>
        <v>0.7</v>
      </c>
      <c r="J913" s="52"/>
      <c r="K913" s="52"/>
      <c r="L913" s="52"/>
      <c r="M913" s="52">
        <v>6.9999999999999993E-2</v>
      </c>
      <c r="N913" s="52">
        <v>6.9999999999999993E-2</v>
      </c>
      <c r="O913" s="52">
        <v>6.9999999999999993E-2</v>
      </c>
      <c r="P913" s="52">
        <v>8.1666666666666651E-2</v>
      </c>
      <c r="Q913" s="52">
        <v>8.1666666666666651E-2</v>
      </c>
      <c r="R913" s="52">
        <v>8.1666666666666651E-2</v>
      </c>
      <c r="S913" s="52">
        <v>8.1666666666666651E-2</v>
      </c>
      <c r="T913" s="52">
        <v>8.1666666666666651E-2</v>
      </c>
      <c r="U913" s="52">
        <v>8.1666666666666651E-2</v>
      </c>
    </row>
    <row r="914" spans="1:21" ht="22" x14ac:dyDescent="0.15">
      <c r="A914" s="39" t="s">
        <v>323</v>
      </c>
      <c r="B914" s="39" t="s">
        <v>324</v>
      </c>
      <c r="C914" s="39" t="s">
        <v>2486</v>
      </c>
      <c r="D914" s="39" t="s">
        <v>635</v>
      </c>
      <c r="E914" s="39" t="s">
        <v>2487</v>
      </c>
      <c r="F914" s="39" t="s">
        <v>333</v>
      </c>
      <c r="G914" s="39"/>
      <c r="H914" s="39" t="s">
        <v>2488</v>
      </c>
      <c r="I914" s="52">
        <f t="shared" si="16"/>
        <v>1.9099999999999995</v>
      </c>
      <c r="J914" s="52"/>
      <c r="K914" s="52"/>
      <c r="L914" s="52"/>
      <c r="M914" s="52">
        <v>0.19099999999999998</v>
      </c>
      <c r="N914" s="52">
        <v>0.19099999999999998</v>
      </c>
      <c r="O914" s="52">
        <v>0.19099999999999998</v>
      </c>
      <c r="P914" s="52">
        <v>0.2228333333333333</v>
      </c>
      <c r="Q914" s="52">
        <v>0.2228333333333333</v>
      </c>
      <c r="R914" s="52">
        <v>0.2228333333333333</v>
      </c>
      <c r="S914" s="52">
        <v>0.2228333333333333</v>
      </c>
      <c r="T914" s="52">
        <v>0.2228333333333333</v>
      </c>
      <c r="U914" s="52">
        <v>0.2228333333333333</v>
      </c>
    </row>
    <row r="915" spans="1:21" ht="22" x14ac:dyDescent="0.15">
      <c r="A915" s="39" t="s">
        <v>323</v>
      </c>
      <c r="B915" s="39" t="s">
        <v>324</v>
      </c>
      <c r="C915" s="39" t="s">
        <v>2489</v>
      </c>
      <c r="D915" s="39" t="s">
        <v>635</v>
      </c>
      <c r="E915" s="39" t="s">
        <v>2037</v>
      </c>
      <c r="F915" s="39" t="s">
        <v>333</v>
      </c>
      <c r="G915" s="39"/>
      <c r="H915" s="39" t="s">
        <v>2490</v>
      </c>
      <c r="I915" s="52">
        <f t="shared" si="16"/>
        <v>2.2900000000000005</v>
      </c>
      <c r="J915" s="52"/>
      <c r="K915" s="52"/>
      <c r="L915" s="52"/>
      <c r="M915" s="52">
        <v>0.22899999999999998</v>
      </c>
      <c r="N915" s="52">
        <v>0.22899999999999998</v>
      </c>
      <c r="O915" s="52">
        <v>0.22899999999999998</v>
      </c>
      <c r="P915" s="52">
        <v>0.26716666666666666</v>
      </c>
      <c r="Q915" s="52">
        <v>0.26716666666666666</v>
      </c>
      <c r="R915" s="52">
        <v>0.26716666666666666</v>
      </c>
      <c r="S915" s="52">
        <v>0.26716666666666666</v>
      </c>
      <c r="T915" s="52">
        <v>0.26716666666666666</v>
      </c>
      <c r="U915" s="52">
        <v>0.26716666666666666</v>
      </c>
    </row>
    <row r="916" spans="1:21" ht="33" x14ac:dyDescent="0.15">
      <c r="A916" s="39" t="s">
        <v>323</v>
      </c>
      <c r="B916" s="39" t="s">
        <v>324</v>
      </c>
      <c r="C916" s="39" t="s">
        <v>2491</v>
      </c>
      <c r="D916" s="39" t="s">
        <v>635</v>
      </c>
      <c r="E916" s="39" t="s">
        <v>2492</v>
      </c>
      <c r="F916" s="39" t="s">
        <v>333</v>
      </c>
      <c r="G916" s="39"/>
      <c r="H916" s="39" t="s">
        <v>2493</v>
      </c>
      <c r="I916" s="52">
        <f t="shared" si="16"/>
        <v>1.7999999999999998</v>
      </c>
      <c r="J916" s="52"/>
      <c r="K916" s="52"/>
      <c r="L916" s="52"/>
      <c r="M916" s="52">
        <v>0.18</v>
      </c>
      <c r="N916" s="52">
        <v>0.18</v>
      </c>
      <c r="O916" s="52">
        <v>0.18</v>
      </c>
      <c r="P916" s="52">
        <v>0.21</v>
      </c>
      <c r="Q916" s="52">
        <v>0.21</v>
      </c>
      <c r="R916" s="52">
        <v>0.21</v>
      </c>
      <c r="S916" s="52">
        <v>0.21</v>
      </c>
      <c r="T916" s="52">
        <v>0.21</v>
      </c>
      <c r="U916" s="52">
        <v>0.21</v>
      </c>
    </row>
    <row r="917" spans="1:21" ht="33" x14ac:dyDescent="0.15">
      <c r="A917" s="39" t="s">
        <v>323</v>
      </c>
      <c r="B917" s="39" t="s">
        <v>324</v>
      </c>
      <c r="C917" s="39" t="s">
        <v>2494</v>
      </c>
      <c r="D917" s="39" t="s">
        <v>635</v>
      </c>
      <c r="E917" s="39" t="s">
        <v>2492</v>
      </c>
      <c r="F917" s="39" t="s">
        <v>333</v>
      </c>
      <c r="G917" s="39"/>
      <c r="H917" s="39" t="s">
        <v>2495</v>
      </c>
      <c r="I917" s="52">
        <f t="shared" si="16"/>
        <v>2.1999999999999997</v>
      </c>
      <c r="J917" s="52"/>
      <c r="K917" s="52"/>
      <c r="L917" s="52"/>
      <c r="M917" s="52">
        <v>0.22</v>
      </c>
      <c r="N917" s="52">
        <v>0.22</v>
      </c>
      <c r="O917" s="52">
        <v>0.22</v>
      </c>
      <c r="P917" s="52">
        <v>0.25666666666666665</v>
      </c>
      <c r="Q917" s="52">
        <v>0.25666666666666665</v>
      </c>
      <c r="R917" s="52">
        <v>0.25666666666666665</v>
      </c>
      <c r="S917" s="52">
        <v>0.25666666666666665</v>
      </c>
      <c r="T917" s="52">
        <v>0.25666666666666665</v>
      </c>
      <c r="U917" s="52">
        <v>0.25666666666666665</v>
      </c>
    </row>
    <row r="918" spans="1:21" ht="33" x14ac:dyDescent="0.15">
      <c r="A918" s="39" t="s">
        <v>323</v>
      </c>
      <c r="B918" s="39" t="s">
        <v>324</v>
      </c>
      <c r="C918" s="39" t="s">
        <v>2496</v>
      </c>
      <c r="D918" s="39" t="s">
        <v>635</v>
      </c>
      <c r="E918" s="39" t="s">
        <v>2492</v>
      </c>
      <c r="F918" s="39" t="s">
        <v>333</v>
      </c>
      <c r="G918" s="39"/>
      <c r="H918" s="39" t="s">
        <v>2497</v>
      </c>
      <c r="I918" s="52">
        <f t="shared" si="16"/>
        <v>2.61</v>
      </c>
      <c r="J918" s="52"/>
      <c r="K918" s="52"/>
      <c r="L918" s="52"/>
      <c r="M918" s="52">
        <v>0.26099999999999995</v>
      </c>
      <c r="N918" s="52">
        <v>0.26099999999999995</v>
      </c>
      <c r="O918" s="52">
        <v>0.26099999999999995</v>
      </c>
      <c r="P918" s="52">
        <v>0.30449999999999994</v>
      </c>
      <c r="Q918" s="52">
        <v>0.30449999999999994</v>
      </c>
      <c r="R918" s="52">
        <v>0.30449999999999994</v>
      </c>
      <c r="S918" s="52">
        <v>0.30449999999999994</v>
      </c>
      <c r="T918" s="52">
        <v>0.30449999999999994</v>
      </c>
      <c r="U918" s="52">
        <v>0.30449999999999994</v>
      </c>
    </row>
    <row r="919" spans="1:21" ht="22" x14ac:dyDescent="0.15">
      <c r="A919" s="39" t="s">
        <v>323</v>
      </c>
      <c r="B919" s="39" t="s">
        <v>324</v>
      </c>
      <c r="C919" s="39" t="s">
        <v>2498</v>
      </c>
      <c r="D919" s="39" t="s">
        <v>635</v>
      </c>
      <c r="E919" s="39" t="s">
        <v>2492</v>
      </c>
      <c r="F919" s="39" t="s">
        <v>333</v>
      </c>
      <c r="G919" s="39"/>
      <c r="H919" s="39" t="s">
        <v>2499</v>
      </c>
      <c r="I919" s="52">
        <f t="shared" si="16"/>
        <v>0.27299999999999996</v>
      </c>
      <c r="J919" s="52"/>
      <c r="K919" s="52"/>
      <c r="L919" s="52"/>
      <c r="M919" s="52">
        <v>2.7300000000000001E-2</v>
      </c>
      <c r="N919" s="52">
        <v>2.7300000000000001E-2</v>
      </c>
      <c r="O919" s="52">
        <v>2.7300000000000001E-2</v>
      </c>
      <c r="P919" s="52">
        <v>3.1849999999999996E-2</v>
      </c>
      <c r="Q919" s="52">
        <v>3.1849999999999996E-2</v>
      </c>
      <c r="R919" s="52">
        <v>3.1849999999999996E-2</v>
      </c>
      <c r="S919" s="52">
        <v>3.1849999999999996E-2</v>
      </c>
      <c r="T919" s="52">
        <v>3.1849999999999996E-2</v>
      </c>
      <c r="U919" s="52">
        <v>3.1849999999999996E-2</v>
      </c>
    </row>
    <row r="920" spans="1:21" ht="22" x14ac:dyDescent="0.15">
      <c r="A920" s="39" t="s">
        <v>323</v>
      </c>
      <c r="B920" s="39" t="s">
        <v>324</v>
      </c>
      <c r="C920" s="39" t="s">
        <v>2500</v>
      </c>
      <c r="D920" s="39" t="s">
        <v>635</v>
      </c>
      <c r="E920" s="39" t="s">
        <v>2501</v>
      </c>
      <c r="F920" s="39" t="s">
        <v>333</v>
      </c>
      <c r="G920" s="39"/>
      <c r="H920" s="39" t="s">
        <v>2502</v>
      </c>
      <c r="I920" s="52">
        <f t="shared" si="16"/>
        <v>2.85</v>
      </c>
      <c r="J920" s="52"/>
      <c r="K920" s="52"/>
      <c r="L920" s="52"/>
      <c r="M920" s="52">
        <v>0.28499999999999998</v>
      </c>
      <c r="N920" s="52">
        <v>0.28499999999999998</v>
      </c>
      <c r="O920" s="52">
        <v>0.28499999999999998</v>
      </c>
      <c r="P920" s="52">
        <v>0.33249999999999996</v>
      </c>
      <c r="Q920" s="52">
        <v>0.33249999999999996</v>
      </c>
      <c r="R920" s="52">
        <v>0.33249999999999996</v>
      </c>
      <c r="S920" s="52">
        <v>0.33249999999999996</v>
      </c>
      <c r="T920" s="52">
        <v>0.33249999999999996</v>
      </c>
      <c r="U920" s="52">
        <v>0.33249999999999996</v>
      </c>
    </row>
    <row r="921" spans="1:21" ht="22" x14ac:dyDescent="0.15">
      <c r="A921" s="39" t="s">
        <v>323</v>
      </c>
      <c r="B921" s="39" t="s">
        <v>324</v>
      </c>
      <c r="C921" s="39" t="s">
        <v>2503</v>
      </c>
      <c r="D921" s="39" t="s">
        <v>635</v>
      </c>
      <c r="E921" s="39" t="s">
        <v>2501</v>
      </c>
      <c r="F921" s="39" t="s">
        <v>333</v>
      </c>
      <c r="G921" s="39"/>
      <c r="H921" s="39" t="s">
        <v>2504</v>
      </c>
      <c r="I921" s="52">
        <f t="shared" si="16"/>
        <v>2.16</v>
      </c>
      <c r="J921" s="52"/>
      <c r="K921" s="52"/>
      <c r="L921" s="52"/>
      <c r="M921" s="52">
        <v>0.216</v>
      </c>
      <c r="N921" s="52">
        <v>0.216</v>
      </c>
      <c r="O921" s="52">
        <v>0.216</v>
      </c>
      <c r="P921" s="52">
        <v>0.252</v>
      </c>
      <c r="Q921" s="52">
        <v>0.252</v>
      </c>
      <c r="R921" s="52">
        <v>0.252</v>
      </c>
      <c r="S921" s="52">
        <v>0.252</v>
      </c>
      <c r="T921" s="52">
        <v>0.252</v>
      </c>
      <c r="U921" s="52">
        <v>0.252</v>
      </c>
    </row>
    <row r="922" spans="1:21" ht="11" x14ac:dyDescent="0.15">
      <c r="A922" s="39" t="s">
        <v>323</v>
      </c>
      <c r="B922" s="39" t="s">
        <v>324</v>
      </c>
      <c r="C922" s="39" t="s">
        <v>2505</v>
      </c>
      <c r="D922" s="39" t="s">
        <v>635</v>
      </c>
      <c r="E922" s="39" t="s">
        <v>2506</v>
      </c>
      <c r="F922" s="39" t="s">
        <v>333</v>
      </c>
      <c r="G922" s="39"/>
      <c r="H922" s="39" t="s">
        <v>2507</v>
      </c>
      <c r="I922" s="52">
        <f t="shared" si="16"/>
        <v>0.41999999999999993</v>
      </c>
      <c r="J922" s="52"/>
      <c r="K922" s="52"/>
      <c r="L922" s="52"/>
      <c r="M922" s="52">
        <v>4.1999999999999996E-2</v>
      </c>
      <c r="N922" s="52">
        <v>4.1999999999999996E-2</v>
      </c>
      <c r="O922" s="52">
        <v>4.1999999999999996E-2</v>
      </c>
      <c r="P922" s="52">
        <v>4.8999999999999995E-2</v>
      </c>
      <c r="Q922" s="52">
        <v>4.8999999999999995E-2</v>
      </c>
      <c r="R922" s="52">
        <v>4.8999999999999995E-2</v>
      </c>
      <c r="S922" s="52">
        <v>4.8999999999999995E-2</v>
      </c>
      <c r="T922" s="52">
        <v>4.8999999999999995E-2</v>
      </c>
      <c r="U922" s="52">
        <v>4.8999999999999995E-2</v>
      </c>
    </row>
    <row r="923" spans="1:21" ht="22" x14ac:dyDescent="0.15">
      <c r="A923" s="39" t="s">
        <v>323</v>
      </c>
      <c r="B923" s="39" t="s">
        <v>324</v>
      </c>
      <c r="C923" s="39" t="s">
        <v>2508</v>
      </c>
      <c r="D923" s="39" t="s">
        <v>635</v>
      </c>
      <c r="E923" s="39" t="s">
        <v>2506</v>
      </c>
      <c r="F923" s="39" t="s">
        <v>333</v>
      </c>
      <c r="G923" s="39"/>
      <c r="H923" s="39" t="s">
        <v>2509</v>
      </c>
      <c r="I923" s="52">
        <f t="shared" si="16"/>
        <v>0.97599999999999998</v>
      </c>
      <c r="J923" s="52"/>
      <c r="K923" s="52"/>
      <c r="L923" s="52"/>
      <c r="M923" s="52">
        <v>9.7599999999999992E-2</v>
      </c>
      <c r="N923" s="52">
        <v>9.7599999999999992E-2</v>
      </c>
      <c r="O923" s="52">
        <v>9.7599999999999992E-2</v>
      </c>
      <c r="P923" s="52">
        <v>0.11386666666666666</v>
      </c>
      <c r="Q923" s="52">
        <v>0.11386666666666666</v>
      </c>
      <c r="R923" s="52">
        <v>0.11386666666666666</v>
      </c>
      <c r="S923" s="52">
        <v>0.11386666666666666</v>
      </c>
      <c r="T923" s="52">
        <v>0.11386666666666666</v>
      </c>
      <c r="U923" s="52">
        <v>0.11386666666666666</v>
      </c>
    </row>
    <row r="924" spans="1:21" ht="22" x14ac:dyDescent="0.15">
      <c r="A924" s="39" t="s">
        <v>323</v>
      </c>
      <c r="B924" s="39" t="s">
        <v>324</v>
      </c>
      <c r="C924" s="39" t="s">
        <v>2510</v>
      </c>
      <c r="D924" s="39" t="s">
        <v>635</v>
      </c>
      <c r="E924" s="39" t="s">
        <v>2511</v>
      </c>
      <c r="F924" s="39" t="s">
        <v>333</v>
      </c>
      <c r="G924" s="39"/>
      <c r="H924" s="39" t="s">
        <v>2512</v>
      </c>
      <c r="I924" s="52">
        <f t="shared" si="16"/>
        <v>1.6200000000000003</v>
      </c>
      <c r="J924" s="52"/>
      <c r="K924" s="52"/>
      <c r="L924" s="52"/>
      <c r="M924" s="52">
        <v>0.16200000000000001</v>
      </c>
      <c r="N924" s="52">
        <v>0.16200000000000001</v>
      </c>
      <c r="O924" s="52">
        <v>0.16200000000000001</v>
      </c>
      <c r="P924" s="52">
        <v>0.189</v>
      </c>
      <c r="Q924" s="52">
        <v>0.189</v>
      </c>
      <c r="R924" s="52">
        <v>0.189</v>
      </c>
      <c r="S924" s="52">
        <v>0.189</v>
      </c>
      <c r="T924" s="52">
        <v>0.189</v>
      </c>
      <c r="U924" s="52">
        <v>0.189</v>
      </c>
    </row>
    <row r="925" spans="1:21" ht="22" x14ac:dyDescent="0.15">
      <c r="A925" s="39" t="s">
        <v>323</v>
      </c>
      <c r="B925" s="39" t="s">
        <v>324</v>
      </c>
      <c r="C925" s="39" t="s">
        <v>2513</v>
      </c>
      <c r="D925" s="39" t="s">
        <v>635</v>
      </c>
      <c r="E925" s="39" t="s">
        <v>2514</v>
      </c>
      <c r="F925" s="39" t="s">
        <v>333</v>
      </c>
      <c r="G925" s="39"/>
      <c r="H925" s="39" t="s">
        <v>2515</v>
      </c>
      <c r="I925" s="52">
        <f t="shared" si="16"/>
        <v>1.2499999999999996</v>
      </c>
      <c r="J925" s="52"/>
      <c r="K925" s="52"/>
      <c r="L925" s="52"/>
      <c r="M925" s="52">
        <v>0.12499999999999999</v>
      </c>
      <c r="N925" s="52">
        <v>0.12499999999999999</v>
      </c>
      <c r="O925" s="52">
        <v>0.12499999999999999</v>
      </c>
      <c r="P925" s="52">
        <v>0.14583333333333331</v>
      </c>
      <c r="Q925" s="52">
        <v>0.14583333333333331</v>
      </c>
      <c r="R925" s="52">
        <v>0.14583333333333331</v>
      </c>
      <c r="S925" s="52">
        <v>0.14583333333333331</v>
      </c>
      <c r="T925" s="52">
        <v>0.14583333333333331</v>
      </c>
      <c r="U925" s="52">
        <v>0.14583333333333331</v>
      </c>
    </row>
    <row r="926" spans="1:21" ht="22" x14ac:dyDescent="0.15">
      <c r="A926" s="39" t="s">
        <v>323</v>
      </c>
      <c r="B926" s="39" t="s">
        <v>324</v>
      </c>
      <c r="C926" s="39" t="s">
        <v>2516</v>
      </c>
      <c r="D926" s="39" t="s">
        <v>635</v>
      </c>
      <c r="E926" s="39" t="s">
        <v>2514</v>
      </c>
      <c r="F926" s="39" t="s">
        <v>333</v>
      </c>
      <c r="G926" s="39"/>
      <c r="H926" s="39" t="s">
        <v>2517</v>
      </c>
      <c r="I926" s="52">
        <f t="shared" si="16"/>
        <v>2</v>
      </c>
      <c r="J926" s="52"/>
      <c r="K926" s="52"/>
      <c r="L926" s="52"/>
      <c r="M926" s="52">
        <v>0.19999999999999998</v>
      </c>
      <c r="N926" s="52">
        <v>0.19999999999999998</v>
      </c>
      <c r="O926" s="52">
        <v>0.19999999999999998</v>
      </c>
      <c r="P926" s="52">
        <v>0.23333333333333331</v>
      </c>
      <c r="Q926" s="52">
        <v>0.23333333333333331</v>
      </c>
      <c r="R926" s="52">
        <v>0.23333333333333331</v>
      </c>
      <c r="S926" s="52">
        <v>0.23333333333333331</v>
      </c>
      <c r="T926" s="52">
        <v>0.23333333333333331</v>
      </c>
      <c r="U926" s="52">
        <v>0.23333333333333331</v>
      </c>
    </row>
    <row r="927" spans="1:21" ht="11" x14ac:dyDescent="0.15">
      <c r="A927" s="39" t="s">
        <v>323</v>
      </c>
      <c r="B927" s="39" t="s">
        <v>324</v>
      </c>
      <c r="C927" s="39" t="s">
        <v>2518</v>
      </c>
      <c r="D927" s="39" t="s">
        <v>635</v>
      </c>
      <c r="E927" s="39" t="s">
        <v>2514</v>
      </c>
      <c r="F927" s="39" t="s">
        <v>333</v>
      </c>
      <c r="G927" s="39"/>
      <c r="H927" s="39" t="s">
        <v>2519</v>
      </c>
      <c r="I927" s="52">
        <f t="shared" si="16"/>
        <v>0.19999999999999996</v>
      </c>
      <c r="J927" s="52"/>
      <c r="K927" s="52"/>
      <c r="L927" s="52"/>
      <c r="M927" s="52">
        <v>0.02</v>
      </c>
      <c r="N927" s="52">
        <v>0.02</v>
      </c>
      <c r="O927" s="52">
        <v>0.02</v>
      </c>
      <c r="P927" s="52">
        <v>2.3333333333333331E-2</v>
      </c>
      <c r="Q927" s="52">
        <v>2.3333333333333331E-2</v>
      </c>
      <c r="R927" s="52">
        <v>2.3333333333333331E-2</v>
      </c>
      <c r="S927" s="52">
        <v>2.3333333333333331E-2</v>
      </c>
      <c r="T927" s="52">
        <v>2.3333333333333331E-2</v>
      </c>
      <c r="U927" s="52">
        <v>2.3333333333333331E-2</v>
      </c>
    </row>
    <row r="928" spans="1:21" ht="11" x14ac:dyDescent="0.15">
      <c r="A928" s="39" t="s">
        <v>323</v>
      </c>
      <c r="B928" s="39" t="s">
        <v>324</v>
      </c>
      <c r="C928" s="39" t="s">
        <v>2520</v>
      </c>
      <c r="D928" s="39" t="s">
        <v>635</v>
      </c>
      <c r="E928" s="39" t="s">
        <v>2514</v>
      </c>
      <c r="F928" s="39" t="s">
        <v>333</v>
      </c>
      <c r="G928" s="39"/>
      <c r="H928" s="39" t="s">
        <v>2521</v>
      </c>
      <c r="I928" s="52">
        <f t="shared" si="16"/>
        <v>0.22999999999999995</v>
      </c>
      <c r="J928" s="52"/>
      <c r="K928" s="52"/>
      <c r="L928" s="52"/>
      <c r="M928" s="52">
        <v>2.3E-2</v>
      </c>
      <c r="N928" s="52">
        <v>2.3E-2</v>
      </c>
      <c r="O928" s="52">
        <v>2.3E-2</v>
      </c>
      <c r="P928" s="52">
        <v>2.6833333333333331E-2</v>
      </c>
      <c r="Q928" s="52">
        <v>2.6833333333333331E-2</v>
      </c>
      <c r="R928" s="52">
        <v>2.6833333333333331E-2</v>
      </c>
      <c r="S928" s="52">
        <v>2.6833333333333331E-2</v>
      </c>
      <c r="T928" s="52">
        <v>2.6833333333333331E-2</v>
      </c>
      <c r="U928" s="52">
        <v>2.6833333333333331E-2</v>
      </c>
    </row>
    <row r="929" spans="1:21" ht="22" x14ac:dyDescent="0.15">
      <c r="A929" s="39" t="s">
        <v>323</v>
      </c>
      <c r="B929" s="39" t="s">
        <v>324</v>
      </c>
      <c r="C929" s="39" t="s">
        <v>2522</v>
      </c>
      <c r="D929" s="39" t="s">
        <v>635</v>
      </c>
      <c r="E929" s="39" t="s">
        <v>2514</v>
      </c>
      <c r="F929" s="39" t="s">
        <v>333</v>
      </c>
      <c r="G929" s="39"/>
      <c r="H929" s="39" t="s">
        <v>2523</v>
      </c>
      <c r="I929" s="52">
        <f t="shared" si="16"/>
        <v>0.14999999999999997</v>
      </c>
      <c r="J929" s="52"/>
      <c r="K929" s="52"/>
      <c r="L929" s="52"/>
      <c r="M929" s="52">
        <v>1.4999999999999998E-2</v>
      </c>
      <c r="N929" s="52">
        <v>1.4999999999999998E-2</v>
      </c>
      <c r="O929" s="52">
        <v>1.4999999999999998E-2</v>
      </c>
      <c r="P929" s="52">
        <v>1.7499999999999998E-2</v>
      </c>
      <c r="Q929" s="52">
        <v>1.7499999999999998E-2</v>
      </c>
      <c r="R929" s="52">
        <v>1.7499999999999998E-2</v>
      </c>
      <c r="S929" s="52">
        <v>1.7499999999999998E-2</v>
      </c>
      <c r="T929" s="52">
        <v>1.7499999999999998E-2</v>
      </c>
      <c r="U929" s="52">
        <v>1.7499999999999998E-2</v>
      </c>
    </row>
    <row r="930" spans="1:21" ht="22" x14ac:dyDescent="0.15">
      <c r="A930" s="39" t="s">
        <v>323</v>
      </c>
      <c r="B930" s="39" t="s">
        <v>324</v>
      </c>
      <c r="C930" s="39" t="s">
        <v>2524</v>
      </c>
      <c r="D930" s="39" t="s">
        <v>635</v>
      </c>
      <c r="E930" s="39" t="s">
        <v>2525</v>
      </c>
      <c r="F930" s="39" t="s">
        <v>333</v>
      </c>
      <c r="G930" s="39"/>
      <c r="H930" s="39" t="s">
        <v>2526</v>
      </c>
      <c r="I930" s="52">
        <f t="shared" si="16"/>
        <v>1.7400000000000002</v>
      </c>
      <c r="J930" s="52"/>
      <c r="K930" s="52"/>
      <c r="L930" s="52"/>
      <c r="M930" s="52">
        <v>0.17399999999999999</v>
      </c>
      <c r="N930" s="52">
        <v>0.17399999999999999</v>
      </c>
      <c r="O930" s="52">
        <v>0.17399999999999999</v>
      </c>
      <c r="P930" s="52">
        <v>0.20299999999999999</v>
      </c>
      <c r="Q930" s="52">
        <v>0.20299999999999999</v>
      </c>
      <c r="R930" s="52">
        <v>0.20299999999999999</v>
      </c>
      <c r="S930" s="52">
        <v>0.20299999999999999</v>
      </c>
      <c r="T930" s="52">
        <v>0.20299999999999999</v>
      </c>
      <c r="U930" s="52">
        <v>0.20299999999999999</v>
      </c>
    </row>
    <row r="931" spans="1:21" ht="33" x14ac:dyDescent="0.15">
      <c r="A931" s="39" t="s">
        <v>323</v>
      </c>
      <c r="B931" s="39" t="s">
        <v>324</v>
      </c>
      <c r="C931" s="39" t="s">
        <v>2527</v>
      </c>
      <c r="D931" s="39" t="s">
        <v>635</v>
      </c>
      <c r="E931" s="39" t="s">
        <v>2525</v>
      </c>
      <c r="F931" s="39" t="s">
        <v>333</v>
      </c>
      <c r="G931" s="39"/>
      <c r="H931" s="39" t="s">
        <v>2528</v>
      </c>
      <c r="I931" s="52">
        <f t="shared" si="16"/>
        <v>2.4199999999999995</v>
      </c>
      <c r="J931" s="52"/>
      <c r="K931" s="52"/>
      <c r="L931" s="52"/>
      <c r="M931" s="52">
        <v>0.24199999999999997</v>
      </c>
      <c r="N931" s="52">
        <v>0.24199999999999997</v>
      </c>
      <c r="O931" s="52">
        <v>0.24199999999999997</v>
      </c>
      <c r="P931" s="52">
        <v>0.28233333333333327</v>
      </c>
      <c r="Q931" s="52">
        <v>0.28233333333333327</v>
      </c>
      <c r="R931" s="52">
        <v>0.28233333333333327</v>
      </c>
      <c r="S931" s="52">
        <v>0.28233333333333327</v>
      </c>
      <c r="T931" s="52">
        <v>0.28233333333333327</v>
      </c>
      <c r="U931" s="52">
        <v>0.28233333333333327</v>
      </c>
    </row>
    <row r="932" spans="1:21" ht="11" x14ac:dyDescent="0.15">
      <c r="A932" s="39" t="s">
        <v>323</v>
      </c>
      <c r="B932" s="39" t="s">
        <v>324</v>
      </c>
      <c r="C932" s="39" t="s">
        <v>2529</v>
      </c>
      <c r="D932" s="39" t="s">
        <v>635</v>
      </c>
      <c r="E932" s="39" t="s">
        <v>2530</v>
      </c>
      <c r="F932" s="39" t="s">
        <v>333</v>
      </c>
      <c r="G932" s="39"/>
      <c r="H932" s="39" t="s">
        <v>2531</v>
      </c>
      <c r="I932" s="52">
        <f t="shared" si="16"/>
        <v>3.0000000000000004</v>
      </c>
      <c r="J932" s="52"/>
      <c r="K932" s="52"/>
      <c r="L932" s="52"/>
      <c r="M932" s="52">
        <v>0.3</v>
      </c>
      <c r="N932" s="52">
        <v>0.3</v>
      </c>
      <c r="O932" s="52">
        <v>0.3</v>
      </c>
      <c r="P932" s="52">
        <v>0.35</v>
      </c>
      <c r="Q932" s="52">
        <v>0.35</v>
      </c>
      <c r="R932" s="52">
        <v>0.35</v>
      </c>
      <c r="S932" s="52">
        <v>0.35</v>
      </c>
      <c r="T932" s="52">
        <v>0.35</v>
      </c>
      <c r="U932" s="52">
        <v>0.35</v>
      </c>
    </row>
    <row r="933" spans="1:21" ht="11" x14ac:dyDescent="0.15">
      <c r="A933" s="39" t="s">
        <v>323</v>
      </c>
      <c r="B933" s="39" t="s">
        <v>324</v>
      </c>
      <c r="C933" s="39" t="s">
        <v>2532</v>
      </c>
      <c r="D933" s="39" t="s">
        <v>635</v>
      </c>
      <c r="E933" s="39" t="s">
        <v>2530</v>
      </c>
      <c r="F933" s="39" t="s">
        <v>333</v>
      </c>
      <c r="G933" s="39"/>
      <c r="H933" s="39" t="s">
        <v>2533</v>
      </c>
      <c r="I933" s="52">
        <f t="shared" si="16"/>
        <v>1.4</v>
      </c>
      <c r="J933" s="52"/>
      <c r="K933" s="52"/>
      <c r="L933" s="52"/>
      <c r="M933" s="52">
        <v>0.13999999999999999</v>
      </c>
      <c r="N933" s="52">
        <v>0.13999999999999999</v>
      </c>
      <c r="O933" s="52">
        <v>0.13999999999999999</v>
      </c>
      <c r="P933" s="52">
        <v>0.1633333333333333</v>
      </c>
      <c r="Q933" s="52">
        <v>0.1633333333333333</v>
      </c>
      <c r="R933" s="52">
        <v>0.1633333333333333</v>
      </c>
      <c r="S933" s="52">
        <v>0.1633333333333333</v>
      </c>
      <c r="T933" s="52">
        <v>0.1633333333333333</v>
      </c>
      <c r="U933" s="52">
        <v>0.1633333333333333</v>
      </c>
    </row>
    <row r="934" spans="1:21" ht="22" x14ac:dyDescent="0.15">
      <c r="A934" s="39" t="s">
        <v>323</v>
      </c>
      <c r="B934" s="39" t="s">
        <v>324</v>
      </c>
      <c r="C934" s="39" t="s">
        <v>2534</v>
      </c>
      <c r="D934" s="39" t="s">
        <v>635</v>
      </c>
      <c r="E934" s="39" t="s">
        <v>2530</v>
      </c>
      <c r="F934" s="39" t="s">
        <v>333</v>
      </c>
      <c r="G934" s="39"/>
      <c r="H934" s="39" t="s">
        <v>2535</v>
      </c>
      <c r="I934" s="52">
        <f t="shared" si="16"/>
        <v>1.7999999999999998</v>
      </c>
      <c r="J934" s="52"/>
      <c r="K934" s="52"/>
      <c r="L934" s="52"/>
      <c r="M934" s="52">
        <v>0.18</v>
      </c>
      <c r="N934" s="52">
        <v>0.18</v>
      </c>
      <c r="O934" s="52">
        <v>0.18</v>
      </c>
      <c r="P934" s="52">
        <v>0.21</v>
      </c>
      <c r="Q934" s="52">
        <v>0.21</v>
      </c>
      <c r="R934" s="52">
        <v>0.21</v>
      </c>
      <c r="S934" s="52">
        <v>0.21</v>
      </c>
      <c r="T934" s="52">
        <v>0.21</v>
      </c>
      <c r="U934" s="52">
        <v>0.21</v>
      </c>
    </row>
    <row r="935" spans="1:21" ht="11" x14ac:dyDescent="0.15">
      <c r="A935" s="39" t="s">
        <v>323</v>
      </c>
      <c r="B935" s="39" t="s">
        <v>324</v>
      </c>
      <c r="C935" s="39" t="s">
        <v>2536</v>
      </c>
      <c r="D935" s="39" t="s">
        <v>635</v>
      </c>
      <c r="E935" s="39" t="s">
        <v>2530</v>
      </c>
      <c r="F935" s="39" t="s">
        <v>333</v>
      </c>
      <c r="G935" s="39"/>
      <c r="H935" s="39" t="s">
        <v>2537</v>
      </c>
      <c r="I935" s="52">
        <f t="shared" si="16"/>
        <v>2.1999999999999997</v>
      </c>
      <c r="J935" s="52"/>
      <c r="K935" s="52"/>
      <c r="L935" s="52"/>
      <c r="M935" s="52">
        <v>0.22</v>
      </c>
      <c r="N935" s="52">
        <v>0.22</v>
      </c>
      <c r="O935" s="52">
        <v>0.22</v>
      </c>
      <c r="P935" s="52">
        <v>0.25666666666666665</v>
      </c>
      <c r="Q935" s="52">
        <v>0.25666666666666665</v>
      </c>
      <c r="R935" s="52">
        <v>0.25666666666666665</v>
      </c>
      <c r="S935" s="52">
        <v>0.25666666666666665</v>
      </c>
      <c r="T935" s="52">
        <v>0.25666666666666665</v>
      </c>
      <c r="U935" s="52">
        <v>0.25666666666666665</v>
      </c>
    </row>
    <row r="936" spans="1:21" ht="22" x14ac:dyDescent="0.15">
      <c r="A936" s="39" t="s">
        <v>323</v>
      </c>
      <c r="B936" s="39" t="s">
        <v>324</v>
      </c>
      <c r="C936" s="39" t="s">
        <v>2538</v>
      </c>
      <c r="D936" s="39" t="s">
        <v>635</v>
      </c>
      <c r="E936" s="39" t="s">
        <v>636</v>
      </c>
      <c r="F936" s="39" t="s">
        <v>333</v>
      </c>
      <c r="G936" s="39"/>
      <c r="H936" s="39" t="s">
        <v>2539</v>
      </c>
      <c r="I936" s="52">
        <f t="shared" si="16"/>
        <v>1.0999999999999999</v>
      </c>
      <c r="J936" s="52"/>
      <c r="K936" s="52"/>
      <c r="L936" s="52"/>
      <c r="M936" s="52">
        <v>0.11</v>
      </c>
      <c r="N936" s="52">
        <v>0.11</v>
      </c>
      <c r="O936" s="52">
        <v>0.11</v>
      </c>
      <c r="P936" s="52">
        <v>0.12833333333333333</v>
      </c>
      <c r="Q936" s="52">
        <v>0.12833333333333333</v>
      </c>
      <c r="R936" s="52">
        <v>0.12833333333333333</v>
      </c>
      <c r="S936" s="52">
        <v>0.12833333333333333</v>
      </c>
      <c r="T936" s="52">
        <v>0.12833333333333333</v>
      </c>
      <c r="U936" s="52">
        <v>0.12833333333333333</v>
      </c>
    </row>
    <row r="937" spans="1:21" ht="11" x14ac:dyDescent="0.15">
      <c r="A937" s="39" t="s">
        <v>323</v>
      </c>
      <c r="B937" s="39" t="s">
        <v>324</v>
      </c>
      <c r="C937" s="39" t="s">
        <v>2540</v>
      </c>
      <c r="D937" s="39" t="s">
        <v>635</v>
      </c>
      <c r="E937" s="39" t="s">
        <v>636</v>
      </c>
      <c r="F937" s="39" t="s">
        <v>333</v>
      </c>
      <c r="G937" s="39"/>
      <c r="H937" s="39" t="s">
        <v>2541</v>
      </c>
      <c r="I937" s="52">
        <f t="shared" si="16"/>
        <v>0.49299999999999994</v>
      </c>
      <c r="J937" s="52"/>
      <c r="K937" s="52"/>
      <c r="L937" s="52"/>
      <c r="M937" s="52">
        <v>4.9299999999999997E-2</v>
      </c>
      <c r="N937" s="52">
        <v>4.9299999999999997E-2</v>
      </c>
      <c r="O937" s="52">
        <v>4.9299999999999997E-2</v>
      </c>
      <c r="P937" s="52">
        <v>5.751666666666666E-2</v>
      </c>
      <c r="Q937" s="52">
        <v>5.751666666666666E-2</v>
      </c>
      <c r="R937" s="52">
        <v>5.751666666666666E-2</v>
      </c>
      <c r="S937" s="52">
        <v>5.751666666666666E-2</v>
      </c>
      <c r="T937" s="52">
        <v>5.751666666666666E-2</v>
      </c>
      <c r="U937" s="52">
        <v>5.751666666666666E-2</v>
      </c>
    </row>
    <row r="938" spans="1:21" ht="22" x14ac:dyDescent="0.15">
      <c r="A938" s="39" t="s">
        <v>323</v>
      </c>
      <c r="B938" s="39" t="s">
        <v>324</v>
      </c>
      <c r="C938" s="39" t="s">
        <v>2542</v>
      </c>
      <c r="D938" s="39" t="s">
        <v>635</v>
      </c>
      <c r="E938" s="39" t="s">
        <v>636</v>
      </c>
      <c r="F938" s="39" t="s">
        <v>333</v>
      </c>
      <c r="G938" s="39"/>
      <c r="H938" s="39" t="s">
        <v>2543</v>
      </c>
      <c r="I938" s="52">
        <f t="shared" si="16"/>
        <v>1.7999999999999998</v>
      </c>
      <c r="J938" s="52"/>
      <c r="K938" s="52"/>
      <c r="L938" s="52"/>
      <c r="M938" s="52">
        <v>0.18</v>
      </c>
      <c r="N938" s="52">
        <v>0.18</v>
      </c>
      <c r="O938" s="52">
        <v>0.18</v>
      </c>
      <c r="P938" s="52">
        <v>0.21</v>
      </c>
      <c r="Q938" s="52">
        <v>0.21</v>
      </c>
      <c r="R938" s="52">
        <v>0.21</v>
      </c>
      <c r="S938" s="52">
        <v>0.21</v>
      </c>
      <c r="T938" s="52">
        <v>0.21</v>
      </c>
      <c r="U938" s="52">
        <v>0.21</v>
      </c>
    </row>
    <row r="939" spans="1:21" ht="33" x14ac:dyDescent="0.15">
      <c r="A939" s="39" t="s">
        <v>323</v>
      </c>
      <c r="B939" s="39" t="s">
        <v>324</v>
      </c>
      <c r="C939" s="39" t="s">
        <v>2544</v>
      </c>
      <c r="D939" s="39" t="s">
        <v>635</v>
      </c>
      <c r="E939" s="39" t="s">
        <v>639</v>
      </c>
      <c r="F939" s="39" t="s">
        <v>333</v>
      </c>
      <c r="G939" s="39"/>
      <c r="H939" s="39" t="s">
        <v>2545</v>
      </c>
      <c r="I939" s="52">
        <f t="shared" si="16"/>
        <v>1.9</v>
      </c>
      <c r="J939" s="52"/>
      <c r="K939" s="52"/>
      <c r="L939" s="52"/>
      <c r="M939" s="52">
        <v>0.18999999999999997</v>
      </c>
      <c r="N939" s="52">
        <v>0.18999999999999997</v>
      </c>
      <c r="O939" s="52">
        <v>0.18999999999999997</v>
      </c>
      <c r="P939" s="52">
        <v>0.22166666666666662</v>
      </c>
      <c r="Q939" s="52">
        <v>0.22166666666666662</v>
      </c>
      <c r="R939" s="52">
        <v>0.22166666666666662</v>
      </c>
      <c r="S939" s="52">
        <v>0.22166666666666662</v>
      </c>
      <c r="T939" s="52">
        <v>0.22166666666666662</v>
      </c>
      <c r="U939" s="52">
        <v>0.22166666666666662</v>
      </c>
    </row>
    <row r="940" spans="1:21" ht="44" x14ac:dyDescent="0.15">
      <c r="A940" s="39" t="s">
        <v>323</v>
      </c>
      <c r="B940" s="39" t="s">
        <v>324</v>
      </c>
      <c r="C940" s="39" t="s">
        <v>2546</v>
      </c>
      <c r="D940" s="39" t="s">
        <v>635</v>
      </c>
      <c r="E940" s="39" t="s">
        <v>639</v>
      </c>
      <c r="F940" s="39" t="s">
        <v>333</v>
      </c>
      <c r="G940" s="39"/>
      <c r="H940" s="39" t="s">
        <v>2547</v>
      </c>
      <c r="I940" s="52">
        <f t="shared" si="16"/>
        <v>2.12</v>
      </c>
      <c r="J940" s="52"/>
      <c r="K940" s="52"/>
      <c r="L940" s="52"/>
      <c r="M940" s="52">
        <v>0.21199999999999999</v>
      </c>
      <c r="N940" s="52">
        <v>0.21199999999999999</v>
      </c>
      <c r="O940" s="52">
        <v>0.21199999999999999</v>
      </c>
      <c r="P940" s="52">
        <v>0.24733333333333332</v>
      </c>
      <c r="Q940" s="52">
        <v>0.24733333333333332</v>
      </c>
      <c r="R940" s="52">
        <v>0.24733333333333332</v>
      </c>
      <c r="S940" s="52">
        <v>0.24733333333333332</v>
      </c>
      <c r="T940" s="52">
        <v>0.24733333333333332</v>
      </c>
      <c r="U940" s="52">
        <v>0.24733333333333332</v>
      </c>
    </row>
    <row r="941" spans="1:21" ht="22" x14ac:dyDescent="0.15">
      <c r="A941" s="39" t="s">
        <v>323</v>
      </c>
      <c r="B941" s="39" t="s">
        <v>324</v>
      </c>
      <c r="C941" s="39" t="s">
        <v>2548</v>
      </c>
      <c r="D941" s="39" t="s">
        <v>635</v>
      </c>
      <c r="E941" s="39" t="s">
        <v>639</v>
      </c>
      <c r="F941" s="39" t="s">
        <v>333</v>
      </c>
      <c r="G941" s="39"/>
      <c r="H941" s="39" t="s">
        <v>2549</v>
      </c>
      <c r="I941" s="52">
        <f t="shared" si="16"/>
        <v>1.2299999999999998</v>
      </c>
      <c r="J941" s="52"/>
      <c r="K941" s="52"/>
      <c r="L941" s="52"/>
      <c r="M941" s="52">
        <v>0.12299999999999998</v>
      </c>
      <c r="N941" s="52">
        <v>0.12299999999999998</v>
      </c>
      <c r="O941" s="52">
        <v>0.12299999999999998</v>
      </c>
      <c r="P941" s="52">
        <v>0.14349999999999999</v>
      </c>
      <c r="Q941" s="52">
        <v>0.14349999999999999</v>
      </c>
      <c r="R941" s="52">
        <v>0.14349999999999999</v>
      </c>
      <c r="S941" s="52">
        <v>0.14349999999999999</v>
      </c>
      <c r="T941" s="52">
        <v>0.14349999999999999</v>
      </c>
      <c r="U941" s="52">
        <v>0.14349999999999999</v>
      </c>
    </row>
    <row r="942" spans="1:21" ht="22" x14ac:dyDescent="0.15">
      <c r="A942" s="39" t="s">
        <v>323</v>
      </c>
      <c r="B942" s="39" t="s">
        <v>324</v>
      </c>
      <c r="C942" s="39" t="s">
        <v>2550</v>
      </c>
      <c r="D942" s="39" t="s">
        <v>635</v>
      </c>
      <c r="E942" s="39" t="s">
        <v>2551</v>
      </c>
      <c r="F942" s="39" t="s">
        <v>333</v>
      </c>
      <c r="G942" s="39"/>
      <c r="H942" s="39" t="s">
        <v>2552</v>
      </c>
      <c r="I942" s="52">
        <f t="shared" si="16"/>
        <v>1.5300000000000002</v>
      </c>
      <c r="J942" s="52"/>
      <c r="K942" s="52"/>
      <c r="L942" s="52"/>
      <c r="M942" s="52">
        <v>0.153</v>
      </c>
      <c r="N942" s="52">
        <v>0.153</v>
      </c>
      <c r="O942" s="52">
        <v>0.153</v>
      </c>
      <c r="P942" s="52">
        <v>0.17849999999999999</v>
      </c>
      <c r="Q942" s="52">
        <v>0.17849999999999999</v>
      </c>
      <c r="R942" s="52">
        <v>0.17849999999999999</v>
      </c>
      <c r="S942" s="52">
        <v>0.17849999999999999</v>
      </c>
      <c r="T942" s="52">
        <v>0.17849999999999999</v>
      </c>
      <c r="U942" s="52">
        <v>0.17849999999999999</v>
      </c>
    </row>
    <row r="943" spans="1:21" ht="33" x14ac:dyDescent="0.15">
      <c r="A943" s="39" t="s">
        <v>323</v>
      </c>
      <c r="B943" s="39" t="s">
        <v>324</v>
      </c>
      <c r="C943" s="39" t="s">
        <v>2553</v>
      </c>
      <c r="D943" s="39" t="s">
        <v>365</v>
      </c>
      <c r="E943" s="39" t="s">
        <v>2024</v>
      </c>
      <c r="F943" s="39" t="s">
        <v>333</v>
      </c>
      <c r="G943" s="39"/>
      <c r="H943" s="39" t="s">
        <v>2554</v>
      </c>
      <c r="I943" s="52">
        <f t="shared" si="16"/>
        <v>1.9500000000000002</v>
      </c>
      <c r="J943" s="52"/>
      <c r="K943" s="52"/>
      <c r="L943" s="52"/>
      <c r="M943" s="52">
        <v>0.19499999999999998</v>
      </c>
      <c r="N943" s="52">
        <v>0.19499999999999998</v>
      </c>
      <c r="O943" s="52">
        <v>0.19499999999999998</v>
      </c>
      <c r="P943" s="52">
        <v>0.22749999999999998</v>
      </c>
      <c r="Q943" s="52">
        <v>0.22749999999999998</v>
      </c>
      <c r="R943" s="52">
        <v>0.22749999999999998</v>
      </c>
      <c r="S943" s="52">
        <v>0.22749999999999998</v>
      </c>
      <c r="T943" s="52">
        <v>0.22749999999999998</v>
      </c>
      <c r="U943" s="52">
        <v>0.22749999999999998</v>
      </c>
    </row>
    <row r="944" spans="1:21" ht="33" x14ac:dyDescent="0.15">
      <c r="A944" s="39" t="s">
        <v>323</v>
      </c>
      <c r="B944" s="39" t="s">
        <v>324</v>
      </c>
      <c r="C944" s="39" t="s">
        <v>2555</v>
      </c>
      <c r="D944" s="39" t="s">
        <v>365</v>
      </c>
      <c r="E944" s="39" t="s">
        <v>2024</v>
      </c>
      <c r="F944" s="39" t="s">
        <v>333</v>
      </c>
      <c r="G944" s="39"/>
      <c r="H944" s="39" t="s">
        <v>2556</v>
      </c>
      <c r="I944" s="52">
        <f t="shared" si="16"/>
        <v>1.2499999999999996</v>
      </c>
      <c r="J944" s="52"/>
      <c r="K944" s="52"/>
      <c r="L944" s="52"/>
      <c r="M944" s="52">
        <v>0.12499999999999999</v>
      </c>
      <c r="N944" s="52">
        <v>0.12499999999999999</v>
      </c>
      <c r="O944" s="52">
        <v>0.12499999999999999</v>
      </c>
      <c r="P944" s="52">
        <v>0.14583333333333331</v>
      </c>
      <c r="Q944" s="52">
        <v>0.14583333333333331</v>
      </c>
      <c r="R944" s="52">
        <v>0.14583333333333331</v>
      </c>
      <c r="S944" s="52">
        <v>0.14583333333333331</v>
      </c>
      <c r="T944" s="52">
        <v>0.14583333333333331</v>
      </c>
      <c r="U944" s="52">
        <v>0.14583333333333331</v>
      </c>
    </row>
    <row r="945" spans="1:21" ht="11" x14ac:dyDescent="0.15">
      <c r="A945" s="39" t="s">
        <v>323</v>
      </c>
      <c r="B945" s="39" t="s">
        <v>324</v>
      </c>
      <c r="C945" s="39" t="s">
        <v>2557</v>
      </c>
      <c r="D945" s="39" t="s">
        <v>365</v>
      </c>
      <c r="E945" s="39" t="s">
        <v>409</v>
      </c>
      <c r="F945" s="39" t="s">
        <v>333</v>
      </c>
      <c r="G945" s="39"/>
      <c r="H945" s="39" t="s">
        <v>2558</v>
      </c>
      <c r="I945" s="52">
        <f t="shared" si="16"/>
        <v>1.9</v>
      </c>
      <c r="J945" s="52"/>
      <c r="K945" s="52"/>
      <c r="L945" s="52"/>
      <c r="M945" s="52">
        <v>0.18999999999999997</v>
      </c>
      <c r="N945" s="52">
        <v>0.18999999999999997</v>
      </c>
      <c r="O945" s="52">
        <v>0.18999999999999997</v>
      </c>
      <c r="P945" s="52">
        <v>0.22166666666666662</v>
      </c>
      <c r="Q945" s="52">
        <v>0.22166666666666662</v>
      </c>
      <c r="R945" s="52">
        <v>0.22166666666666662</v>
      </c>
      <c r="S945" s="52">
        <v>0.22166666666666662</v>
      </c>
      <c r="T945" s="52">
        <v>0.22166666666666662</v>
      </c>
      <c r="U945" s="52">
        <v>0.22166666666666662</v>
      </c>
    </row>
    <row r="946" spans="1:21" ht="44" x14ac:dyDescent="0.15">
      <c r="A946" s="39" t="s">
        <v>323</v>
      </c>
      <c r="B946" s="39" t="s">
        <v>324</v>
      </c>
      <c r="C946" s="39" t="s">
        <v>2559</v>
      </c>
      <c r="D946" s="39" t="s">
        <v>365</v>
      </c>
      <c r="E946" s="39" t="s">
        <v>631</v>
      </c>
      <c r="F946" s="39" t="s">
        <v>306</v>
      </c>
      <c r="G946" s="39"/>
      <c r="H946" s="39" t="s">
        <v>2560</v>
      </c>
      <c r="I946" s="52">
        <f t="shared" si="16"/>
        <v>0.45999999999999991</v>
      </c>
      <c r="J946" s="52"/>
      <c r="K946" s="52"/>
      <c r="L946" s="52"/>
      <c r="M946" s="52">
        <v>4.5999999999999999E-2</v>
      </c>
      <c r="N946" s="52">
        <v>4.5999999999999999E-2</v>
      </c>
      <c r="O946" s="52">
        <v>4.5999999999999999E-2</v>
      </c>
      <c r="P946" s="52">
        <v>5.3666666666666661E-2</v>
      </c>
      <c r="Q946" s="52">
        <v>5.3666666666666661E-2</v>
      </c>
      <c r="R946" s="52">
        <v>5.3666666666666661E-2</v>
      </c>
      <c r="S946" s="52">
        <v>5.3666666666666661E-2</v>
      </c>
      <c r="T946" s="52">
        <v>5.3666666666666661E-2</v>
      </c>
      <c r="U946" s="52">
        <v>5.3666666666666661E-2</v>
      </c>
    </row>
    <row r="947" spans="1:21" ht="22" x14ac:dyDescent="0.15">
      <c r="A947" s="39" t="s">
        <v>323</v>
      </c>
      <c r="B947" s="39" t="s">
        <v>324</v>
      </c>
      <c r="C947" s="39" t="s">
        <v>2561</v>
      </c>
      <c r="D947" s="39" t="s">
        <v>365</v>
      </c>
      <c r="E947" s="39" t="s">
        <v>631</v>
      </c>
      <c r="F947" s="39" t="s">
        <v>306</v>
      </c>
      <c r="G947" s="39"/>
      <c r="H947" s="39" t="s">
        <v>2562</v>
      </c>
      <c r="I947" s="52">
        <f t="shared" si="16"/>
        <v>0.41799999999999998</v>
      </c>
      <c r="J947" s="52"/>
      <c r="K947" s="52"/>
      <c r="L947" s="52"/>
      <c r="M947" s="52">
        <v>4.1799999999999997E-2</v>
      </c>
      <c r="N947" s="52">
        <v>4.1799999999999997E-2</v>
      </c>
      <c r="O947" s="52">
        <v>4.1799999999999997E-2</v>
      </c>
      <c r="P947" s="52">
        <v>4.876666666666666E-2</v>
      </c>
      <c r="Q947" s="52">
        <v>4.876666666666666E-2</v>
      </c>
      <c r="R947" s="52">
        <v>4.876666666666666E-2</v>
      </c>
      <c r="S947" s="52">
        <v>4.876666666666666E-2</v>
      </c>
      <c r="T947" s="52">
        <v>4.876666666666666E-2</v>
      </c>
      <c r="U947" s="52">
        <v>4.876666666666666E-2</v>
      </c>
    </row>
    <row r="948" spans="1:21" ht="11" x14ac:dyDescent="0.15">
      <c r="A948" s="39" t="s">
        <v>323</v>
      </c>
      <c r="B948" s="39" t="s">
        <v>324</v>
      </c>
      <c r="C948" s="39" t="s">
        <v>2563</v>
      </c>
      <c r="D948" s="39" t="s">
        <v>365</v>
      </c>
      <c r="E948" s="39" t="s">
        <v>2564</v>
      </c>
      <c r="F948" s="39" t="s">
        <v>333</v>
      </c>
      <c r="G948" s="39"/>
      <c r="H948" s="39" t="s">
        <v>2565</v>
      </c>
      <c r="I948" s="52">
        <f t="shared" si="16"/>
        <v>1.9500000000000002</v>
      </c>
      <c r="J948" s="52"/>
      <c r="K948" s="52"/>
      <c r="L948" s="52"/>
      <c r="M948" s="52">
        <v>0.19499999999999998</v>
      </c>
      <c r="N948" s="52">
        <v>0.19499999999999998</v>
      </c>
      <c r="O948" s="52">
        <v>0.19499999999999998</v>
      </c>
      <c r="P948" s="52">
        <v>0.22749999999999998</v>
      </c>
      <c r="Q948" s="52">
        <v>0.22749999999999998</v>
      </c>
      <c r="R948" s="52">
        <v>0.22749999999999998</v>
      </c>
      <c r="S948" s="52">
        <v>0.22749999999999998</v>
      </c>
      <c r="T948" s="52">
        <v>0.22749999999999998</v>
      </c>
      <c r="U948" s="52">
        <v>0.22749999999999998</v>
      </c>
    </row>
    <row r="949" spans="1:21" ht="11" x14ac:dyDescent="0.15">
      <c r="A949" s="39" t="s">
        <v>323</v>
      </c>
      <c r="B949" s="39" t="s">
        <v>324</v>
      </c>
      <c r="C949" s="39" t="s">
        <v>2566</v>
      </c>
      <c r="D949" s="39" t="s">
        <v>365</v>
      </c>
      <c r="E949" s="39" t="s">
        <v>2564</v>
      </c>
      <c r="F949" s="39" t="s">
        <v>333</v>
      </c>
      <c r="G949" s="39"/>
      <c r="H949" s="39" t="s">
        <v>2567</v>
      </c>
      <c r="I949" s="52">
        <f t="shared" si="16"/>
        <v>2</v>
      </c>
      <c r="J949" s="52"/>
      <c r="K949" s="52"/>
      <c r="L949" s="52"/>
      <c r="M949" s="52">
        <v>0.19999999999999998</v>
      </c>
      <c r="N949" s="52">
        <v>0.19999999999999998</v>
      </c>
      <c r="O949" s="52">
        <v>0.19999999999999998</v>
      </c>
      <c r="P949" s="52">
        <v>0.23333333333333331</v>
      </c>
      <c r="Q949" s="52">
        <v>0.23333333333333331</v>
      </c>
      <c r="R949" s="52">
        <v>0.23333333333333331</v>
      </c>
      <c r="S949" s="52">
        <v>0.23333333333333331</v>
      </c>
      <c r="T949" s="52">
        <v>0.23333333333333331</v>
      </c>
      <c r="U949" s="52">
        <v>0.23333333333333331</v>
      </c>
    </row>
    <row r="950" spans="1:21" ht="22" x14ac:dyDescent="0.15">
      <c r="A950" s="39" t="s">
        <v>323</v>
      </c>
      <c r="B950" s="39" t="s">
        <v>324</v>
      </c>
      <c r="C950" s="39" t="s">
        <v>2568</v>
      </c>
      <c r="D950" s="39" t="s">
        <v>365</v>
      </c>
      <c r="E950" s="39" t="s">
        <v>2564</v>
      </c>
      <c r="F950" s="39" t="s">
        <v>333</v>
      </c>
      <c r="G950" s="39"/>
      <c r="H950" s="39" t="s">
        <v>2569</v>
      </c>
      <c r="I950" s="52">
        <f t="shared" si="16"/>
        <v>2</v>
      </c>
      <c r="J950" s="52"/>
      <c r="K950" s="52"/>
      <c r="L950" s="52"/>
      <c r="M950" s="52">
        <v>0.19999999999999998</v>
      </c>
      <c r="N950" s="52">
        <v>0.19999999999999998</v>
      </c>
      <c r="O950" s="52">
        <v>0.19999999999999998</v>
      </c>
      <c r="P950" s="52">
        <v>0.23333333333333331</v>
      </c>
      <c r="Q950" s="52">
        <v>0.23333333333333331</v>
      </c>
      <c r="R950" s="52">
        <v>0.23333333333333331</v>
      </c>
      <c r="S950" s="52">
        <v>0.23333333333333331</v>
      </c>
      <c r="T950" s="52">
        <v>0.23333333333333331</v>
      </c>
      <c r="U950" s="52">
        <v>0.23333333333333331</v>
      </c>
    </row>
    <row r="951" spans="1:21" ht="55" x14ac:dyDescent="0.15">
      <c r="A951" s="39" t="s">
        <v>323</v>
      </c>
      <c r="B951" s="39" t="s">
        <v>324</v>
      </c>
      <c r="C951" s="39" t="s">
        <v>2570</v>
      </c>
      <c r="D951" s="39" t="s">
        <v>365</v>
      </c>
      <c r="E951" s="39" t="s">
        <v>2571</v>
      </c>
      <c r="F951" s="39" t="s">
        <v>333</v>
      </c>
      <c r="G951" s="39"/>
      <c r="H951" s="39" t="s">
        <v>2572</v>
      </c>
      <c r="I951" s="52">
        <f t="shared" si="16"/>
        <v>1.6200000000000003</v>
      </c>
      <c r="J951" s="52"/>
      <c r="K951" s="52"/>
      <c r="L951" s="52"/>
      <c r="M951" s="52">
        <v>0.16200000000000001</v>
      </c>
      <c r="N951" s="52">
        <v>0.16200000000000001</v>
      </c>
      <c r="O951" s="52">
        <v>0.16200000000000001</v>
      </c>
      <c r="P951" s="52">
        <v>0.189</v>
      </c>
      <c r="Q951" s="52">
        <v>0.189</v>
      </c>
      <c r="R951" s="52">
        <v>0.189</v>
      </c>
      <c r="S951" s="52">
        <v>0.189</v>
      </c>
      <c r="T951" s="52">
        <v>0.189</v>
      </c>
      <c r="U951" s="52">
        <v>0.189</v>
      </c>
    </row>
    <row r="952" spans="1:21" ht="22" x14ac:dyDescent="0.15">
      <c r="A952" s="39" t="s">
        <v>323</v>
      </c>
      <c r="B952" s="39" t="s">
        <v>324</v>
      </c>
      <c r="C952" s="39" t="s">
        <v>2573</v>
      </c>
      <c r="D952" s="39" t="s">
        <v>365</v>
      </c>
      <c r="E952" s="39" t="s">
        <v>1295</v>
      </c>
      <c r="F952" s="39" t="s">
        <v>333</v>
      </c>
      <c r="G952" s="39"/>
      <c r="H952" s="39" t="s">
        <v>2574</v>
      </c>
      <c r="I952" s="52">
        <f t="shared" si="16"/>
        <v>1.1180000000000003</v>
      </c>
      <c r="J952" s="52"/>
      <c r="K952" s="52"/>
      <c r="L952" s="52"/>
      <c r="M952" s="52">
        <v>0.1118</v>
      </c>
      <c r="N952" s="52">
        <v>0.1118</v>
      </c>
      <c r="O952" s="52">
        <v>0.1118</v>
      </c>
      <c r="P952" s="52">
        <v>0.13043333333333335</v>
      </c>
      <c r="Q952" s="52">
        <v>0.13043333333333335</v>
      </c>
      <c r="R952" s="52">
        <v>0.13043333333333335</v>
      </c>
      <c r="S952" s="52">
        <v>0.13043333333333335</v>
      </c>
      <c r="T952" s="52">
        <v>0.13043333333333335</v>
      </c>
      <c r="U952" s="52">
        <v>0.13043333333333335</v>
      </c>
    </row>
    <row r="953" spans="1:21" ht="11" x14ac:dyDescent="0.15">
      <c r="A953" s="39" t="s">
        <v>323</v>
      </c>
      <c r="B953" s="39" t="s">
        <v>324</v>
      </c>
      <c r="C953" s="39" t="s">
        <v>2575</v>
      </c>
      <c r="D953" s="39" t="s">
        <v>365</v>
      </c>
      <c r="E953" s="39" t="s">
        <v>2576</v>
      </c>
      <c r="F953" s="39" t="s">
        <v>333</v>
      </c>
      <c r="G953" s="39"/>
      <c r="H953" s="39" t="s">
        <v>2577</v>
      </c>
      <c r="I953" s="52">
        <f t="shared" si="16"/>
        <v>0.28599999999999992</v>
      </c>
      <c r="J953" s="52"/>
      <c r="K953" s="52"/>
      <c r="L953" s="52"/>
      <c r="M953" s="52">
        <v>2.8599999999999997E-2</v>
      </c>
      <c r="N953" s="52">
        <v>2.8599999999999997E-2</v>
      </c>
      <c r="O953" s="52">
        <v>2.8599999999999997E-2</v>
      </c>
      <c r="P953" s="52">
        <v>3.3366666666666663E-2</v>
      </c>
      <c r="Q953" s="52">
        <v>3.3366666666666663E-2</v>
      </c>
      <c r="R953" s="52">
        <v>3.3366666666666663E-2</v>
      </c>
      <c r="S953" s="52">
        <v>3.3366666666666663E-2</v>
      </c>
      <c r="T953" s="52">
        <v>3.3366666666666663E-2</v>
      </c>
      <c r="U953" s="52">
        <v>3.3366666666666663E-2</v>
      </c>
    </row>
    <row r="954" spans="1:21" ht="11" x14ac:dyDescent="0.15">
      <c r="A954" s="39" t="s">
        <v>323</v>
      </c>
      <c r="B954" s="39" t="s">
        <v>324</v>
      </c>
      <c r="C954" s="39" t="s">
        <v>2578</v>
      </c>
      <c r="D954" s="39" t="s">
        <v>365</v>
      </c>
      <c r="E954" s="39" t="s">
        <v>2576</v>
      </c>
      <c r="F954" s="39" t="s">
        <v>333</v>
      </c>
      <c r="G954" s="39"/>
      <c r="H954" s="39" t="s">
        <v>2579</v>
      </c>
      <c r="I954" s="52">
        <f t="shared" si="16"/>
        <v>0.25999999999999995</v>
      </c>
      <c r="J954" s="52"/>
      <c r="K954" s="52"/>
      <c r="L954" s="52"/>
      <c r="M954" s="52">
        <v>2.5999999999999999E-2</v>
      </c>
      <c r="N954" s="52">
        <v>2.5999999999999999E-2</v>
      </c>
      <c r="O954" s="52">
        <v>2.5999999999999999E-2</v>
      </c>
      <c r="P954" s="52">
        <v>3.033333333333333E-2</v>
      </c>
      <c r="Q954" s="52">
        <v>3.033333333333333E-2</v>
      </c>
      <c r="R954" s="52">
        <v>3.033333333333333E-2</v>
      </c>
      <c r="S954" s="52">
        <v>3.033333333333333E-2</v>
      </c>
      <c r="T954" s="52">
        <v>3.033333333333333E-2</v>
      </c>
      <c r="U954" s="52">
        <v>3.033333333333333E-2</v>
      </c>
    </row>
    <row r="955" spans="1:21" ht="22" x14ac:dyDescent="0.15">
      <c r="A955" s="39" t="s">
        <v>323</v>
      </c>
      <c r="B955" s="39" t="s">
        <v>324</v>
      </c>
      <c r="C955" s="39" t="s">
        <v>2580</v>
      </c>
      <c r="D955" s="39" t="s">
        <v>365</v>
      </c>
      <c r="E955" s="39" t="s">
        <v>2581</v>
      </c>
      <c r="F955" s="39" t="s">
        <v>333</v>
      </c>
      <c r="G955" s="39"/>
      <c r="H955" s="39" t="s">
        <v>2582</v>
      </c>
      <c r="I955" s="52">
        <f t="shared" si="16"/>
        <v>0.25999999999999995</v>
      </c>
      <c r="J955" s="52"/>
      <c r="K955" s="52"/>
      <c r="L955" s="52"/>
      <c r="M955" s="52">
        <v>2.5999999999999999E-2</v>
      </c>
      <c r="N955" s="52">
        <v>2.5999999999999999E-2</v>
      </c>
      <c r="O955" s="52">
        <v>2.5999999999999999E-2</v>
      </c>
      <c r="P955" s="52">
        <v>3.033333333333333E-2</v>
      </c>
      <c r="Q955" s="52">
        <v>3.033333333333333E-2</v>
      </c>
      <c r="R955" s="52">
        <v>3.033333333333333E-2</v>
      </c>
      <c r="S955" s="52">
        <v>3.033333333333333E-2</v>
      </c>
      <c r="T955" s="52">
        <v>3.033333333333333E-2</v>
      </c>
      <c r="U955" s="52">
        <v>3.033333333333333E-2</v>
      </c>
    </row>
    <row r="956" spans="1:21" ht="11" x14ac:dyDescent="0.15">
      <c r="A956" s="39" t="s">
        <v>323</v>
      </c>
      <c r="B956" s="39" t="s">
        <v>324</v>
      </c>
      <c r="C956" s="39" t="s">
        <v>2583</v>
      </c>
      <c r="D956" s="39" t="s">
        <v>365</v>
      </c>
      <c r="E956" s="39" t="s">
        <v>2581</v>
      </c>
      <c r="F956" s="39" t="s">
        <v>333</v>
      </c>
      <c r="G956" s="39"/>
      <c r="H956" s="39" t="s">
        <v>2584</v>
      </c>
      <c r="I956" s="52">
        <f t="shared" si="16"/>
        <v>1.8499999999999999</v>
      </c>
      <c r="J956" s="52"/>
      <c r="K956" s="52"/>
      <c r="L956" s="52"/>
      <c r="M956" s="52">
        <v>0.185</v>
      </c>
      <c r="N956" s="52">
        <v>0.185</v>
      </c>
      <c r="O956" s="52">
        <v>0.185</v>
      </c>
      <c r="P956" s="52">
        <v>0.21583333333333332</v>
      </c>
      <c r="Q956" s="52">
        <v>0.21583333333333332</v>
      </c>
      <c r="R956" s="52">
        <v>0.21583333333333332</v>
      </c>
      <c r="S956" s="52">
        <v>0.21583333333333332</v>
      </c>
      <c r="T956" s="52">
        <v>0.21583333333333332</v>
      </c>
      <c r="U956" s="52">
        <v>0.21583333333333332</v>
      </c>
    </row>
    <row r="957" spans="1:21" ht="33" x14ac:dyDescent="0.15">
      <c r="A957" s="39" t="s">
        <v>323</v>
      </c>
      <c r="B957" s="39" t="s">
        <v>324</v>
      </c>
      <c r="C957" s="39" t="s">
        <v>2585</v>
      </c>
      <c r="D957" s="39" t="s">
        <v>365</v>
      </c>
      <c r="E957" s="39" t="s">
        <v>2586</v>
      </c>
      <c r="F957" s="39" t="s">
        <v>333</v>
      </c>
      <c r="G957" s="39"/>
      <c r="H957" s="39" t="s">
        <v>2587</v>
      </c>
      <c r="I957" s="52">
        <f t="shared" si="16"/>
        <v>0.67200000000000015</v>
      </c>
      <c r="J957" s="52"/>
      <c r="K957" s="52"/>
      <c r="L957" s="52"/>
      <c r="M957" s="52">
        <v>6.7199999999999996E-2</v>
      </c>
      <c r="N957" s="52">
        <v>6.7199999999999996E-2</v>
      </c>
      <c r="O957" s="52">
        <v>6.7199999999999996E-2</v>
      </c>
      <c r="P957" s="52">
        <v>7.8399999999999997E-2</v>
      </c>
      <c r="Q957" s="52">
        <v>7.8399999999999997E-2</v>
      </c>
      <c r="R957" s="52">
        <v>7.8399999999999997E-2</v>
      </c>
      <c r="S957" s="52">
        <v>7.8399999999999997E-2</v>
      </c>
      <c r="T957" s="52">
        <v>7.8399999999999997E-2</v>
      </c>
      <c r="U957" s="52">
        <v>7.8399999999999997E-2</v>
      </c>
    </row>
    <row r="958" spans="1:21" ht="11" x14ac:dyDescent="0.15">
      <c r="A958" s="39" t="s">
        <v>323</v>
      </c>
      <c r="B958" s="39" t="s">
        <v>324</v>
      </c>
      <c r="C958" s="39" t="s">
        <v>2588</v>
      </c>
      <c r="D958" s="39" t="s">
        <v>365</v>
      </c>
      <c r="E958" s="39" t="s">
        <v>2589</v>
      </c>
      <c r="F958" s="39" t="s">
        <v>333</v>
      </c>
      <c r="G958" s="39"/>
      <c r="H958" s="39" t="s">
        <v>2590</v>
      </c>
      <c r="I958" s="52">
        <f t="shared" si="16"/>
        <v>0.59999999999999987</v>
      </c>
      <c r="J958" s="52"/>
      <c r="K958" s="52"/>
      <c r="L958" s="52"/>
      <c r="M958" s="52">
        <v>5.9999999999999991E-2</v>
      </c>
      <c r="N958" s="52">
        <v>5.9999999999999991E-2</v>
      </c>
      <c r="O958" s="52">
        <v>5.9999999999999991E-2</v>
      </c>
      <c r="P958" s="52">
        <v>6.9999999999999993E-2</v>
      </c>
      <c r="Q958" s="52">
        <v>6.9999999999999993E-2</v>
      </c>
      <c r="R958" s="52">
        <v>6.9999999999999993E-2</v>
      </c>
      <c r="S958" s="52">
        <v>6.9999999999999993E-2</v>
      </c>
      <c r="T958" s="52">
        <v>6.9999999999999993E-2</v>
      </c>
      <c r="U958" s="52">
        <v>6.9999999999999993E-2</v>
      </c>
    </row>
    <row r="959" spans="1:21" ht="22" x14ac:dyDescent="0.15">
      <c r="A959" s="39" t="s">
        <v>323</v>
      </c>
      <c r="B959" s="39" t="s">
        <v>324</v>
      </c>
      <c r="C959" s="39" t="s">
        <v>2591</v>
      </c>
      <c r="D959" s="39" t="s">
        <v>365</v>
      </c>
      <c r="E959" s="39" t="s">
        <v>2592</v>
      </c>
      <c r="F959" s="39" t="s">
        <v>306</v>
      </c>
      <c r="G959" s="39"/>
      <c r="H959" s="39" t="s">
        <v>2593</v>
      </c>
      <c r="I959" s="52">
        <f t="shared" si="16"/>
        <v>0.6399999999999999</v>
      </c>
      <c r="J959" s="52"/>
      <c r="K959" s="52"/>
      <c r="L959" s="52"/>
      <c r="M959" s="52">
        <v>6.4000000000000001E-2</v>
      </c>
      <c r="N959" s="52">
        <v>6.4000000000000001E-2</v>
      </c>
      <c r="O959" s="52">
        <v>6.4000000000000001E-2</v>
      </c>
      <c r="P959" s="52">
        <v>7.4666666666666659E-2</v>
      </c>
      <c r="Q959" s="52">
        <v>7.4666666666666659E-2</v>
      </c>
      <c r="R959" s="52">
        <v>7.4666666666666659E-2</v>
      </c>
      <c r="S959" s="52">
        <v>7.4666666666666659E-2</v>
      </c>
      <c r="T959" s="52">
        <v>7.4666666666666659E-2</v>
      </c>
      <c r="U959" s="52">
        <v>7.4666666666666659E-2</v>
      </c>
    </row>
    <row r="960" spans="1:21" ht="22" x14ac:dyDescent="0.15">
      <c r="A960" s="39" t="s">
        <v>323</v>
      </c>
      <c r="B960" s="39" t="s">
        <v>324</v>
      </c>
      <c r="C960" s="39" t="s">
        <v>2594</v>
      </c>
      <c r="D960" s="39" t="s">
        <v>365</v>
      </c>
      <c r="E960" s="39" t="s">
        <v>2592</v>
      </c>
      <c r="F960" s="39" t="s">
        <v>306</v>
      </c>
      <c r="G960" s="39"/>
      <c r="H960" s="39" t="s">
        <v>2595</v>
      </c>
      <c r="I960" s="52">
        <f t="shared" si="16"/>
        <v>0.40600000000000003</v>
      </c>
      <c r="J960" s="52"/>
      <c r="K960" s="52"/>
      <c r="L960" s="52"/>
      <c r="M960" s="52">
        <v>4.0599999999999997E-2</v>
      </c>
      <c r="N960" s="52">
        <v>4.0599999999999997E-2</v>
      </c>
      <c r="O960" s="52">
        <v>4.0599999999999997E-2</v>
      </c>
      <c r="P960" s="52">
        <v>4.7366666666666668E-2</v>
      </c>
      <c r="Q960" s="52">
        <v>4.7366666666666668E-2</v>
      </c>
      <c r="R960" s="52">
        <v>4.7366666666666668E-2</v>
      </c>
      <c r="S960" s="52">
        <v>4.7366666666666668E-2</v>
      </c>
      <c r="T960" s="52">
        <v>4.7366666666666668E-2</v>
      </c>
      <c r="U960" s="52">
        <v>4.7366666666666668E-2</v>
      </c>
    </row>
    <row r="961" spans="1:21" ht="22" x14ac:dyDescent="0.15">
      <c r="A961" s="39" t="s">
        <v>323</v>
      </c>
      <c r="B961" s="39" t="s">
        <v>324</v>
      </c>
      <c r="C961" s="39" t="s">
        <v>2596</v>
      </c>
      <c r="D961" s="39" t="s">
        <v>365</v>
      </c>
      <c r="E961" s="39" t="s">
        <v>2592</v>
      </c>
      <c r="F961" s="39" t="s">
        <v>306</v>
      </c>
      <c r="G961" s="39"/>
      <c r="H961" s="39" t="s">
        <v>2597</v>
      </c>
      <c r="I961" s="52">
        <f t="shared" si="16"/>
        <v>0.22699999999999998</v>
      </c>
      <c r="J961" s="52"/>
      <c r="K961" s="52"/>
      <c r="L961" s="52"/>
      <c r="M961" s="52">
        <v>2.2699999999999998E-2</v>
      </c>
      <c r="N961" s="52">
        <v>2.2699999999999998E-2</v>
      </c>
      <c r="O961" s="52">
        <v>2.2699999999999998E-2</v>
      </c>
      <c r="P961" s="52">
        <v>2.6483333333333331E-2</v>
      </c>
      <c r="Q961" s="52">
        <v>2.6483333333333331E-2</v>
      </c>
      <c r="R961" s="52">
        <v>2.6483333333333331E-2</v>
      </c>
      <c r="S961" s="52">
        <v>2.6483333333333331E-2</v>
      </c>
      <c r="T961" s="52">
        <v>2.6483333333333331E-2</v>
      </c>
      <c r="U961" s="52">
        <v>2.6483333333333331E-2</v>
      </c>
    </row>
    <row r="962" spans="1:21" ht="33" x14ac:dyDescent="0.15">
      <c r="A962" s="39" t="s">
        <v>323</v>
      </c>
      <c r="B962" s="39" t="s">
        <v>324</v>
      </c>
      <c r="C962" s="39" t="s">
        <v>2598</v>
      </c>
      <c r="D962" s="39" t="s">
        <v>365</v>
      </c>
      <c r="E962" s="39" t="s">
        <v>2599</v>
      </c>
      <c r="F962" s="39" t="s">
        <v>333</v>
      </c>
      <c r="G962" s="39"/>
      <c r="H962" s="39" t="s">
        <v>2600</v>
      </c>
      <c r="I962" s="52">
        <f t="shared" si="16"/>
        <v>0.29499999999999993</v>
      </c>
      <c r="J962" s="52"/>
      <c r="K962" s="52"/>
      <c r="L962" s="52"/>
      <c r="M962" s="52">
        <v>2.9499999999999995E-2</v>
      </c>
      <c r="N962" s="52">
        <v>2.9499999999999995E-2</v>
      </c>
      <c r="O962" s="52">
        <v>2.9499999999999995E-2</v>
      </c>
      <c r="P962" s="52">
        <v>3.4416666666666658E-2</v>
      </c>
      <c r="Q962" s="52">
        <v>3.4416666666666658E-2</v>
      </c>
      <c r="R962" s="52">
        <v>3.4416666666666658E-2</v>
      </c>
      <c r="S962" s="52">
        <v>3.4416666666666658E-2</v>
      </c>
      <c r="T962" s="52">
        <v>3.4416666666666658E-2</v>
      </c>
      <c r="U962" s="52">
        <v>3.4416666666666658E-2</v>
      </c>
    </row>
    <row r="963" spans="1:21" ht="22" x14ac:dyDescent="0.15">
      <c r="A963" s="39" t="s">
        <v>323</v>
      </c>
      <c r="B963" s="39" t="s">
        <v>324</v>
      </c>
      <c r="C963" s="39" t="s">
        <v>2601</v>
      </c>
      <c r="D963" s="39" t="s">
        <v>365</v>
      </c>
      <c r="E963" s="39" t="s">
        <v>2599</v>
      </c>
      <c r="F963" s="39" t="s">
        <v>333</v>
      </c>
      <c r="G963" s="39"/>
      <c r="H963" s="39" t="s">
        <v>2602</v>
      </c>
      <c r="I963" s="52">
        <f t="shared" si="16"/>
        <v>0.71600000000000008</v>
      </c>
      <c r="J963" s="52"/>
      <c r="K963" s="52"/>
      <c r="L963" s="52"/>
      <c r="M963" s="52">
        <v>7.1599999999999997E-2</v>
      </c>
      <c r="N963" s="52">
        <v>7.1599999999999997E-2</v>
      </c>
      <c r="O963" s="52">
        <v>7.1599999999999997E-2</v>
      </c>
      <c r="P963" s="52">
        <v>8.3533333333333321E-2</v>
      </c>
      <c r="Q963" s="52">
        <v>8.3533333333333321E-2</v>
      </c>
      <c r="R963" s="52">
        <v>8.3533333333333321E-2</v>
      </c>
      <c r="S963" s="52">
        <v>8.3533333333333321E-2</v>
      </c>
      <c r="T963" s="52">
        <v>8.3533333333333321E-2</v>
      </c>
      <c r="U963" s="52">
        <v>8.3533333333333321E-2</v>
      </c>
    </row>
    <row r="964" spans="1:21" ht="22" x14ac:dyDescent="0.15">
      <c r="A964" s="39" t="s">
        <v>323</v>
      </c>
      <c r="B964" s="39" t="s">
        <v>324</v>
      </c>
      <c r="C964" s="39" t="s">
        <v>2603</v>
      </c>
      <c r="D964" s="39" t="s">
        <v>365</v>
      </c>
      <c r="E964" s="39" t="s">
        <v>2599</v>
      </c>
      <c r="F964" s="39" t="s">
        <v>333</v>
      </c>
      <c r="G964" s="39"/>
      <c r="H964" s="39" t="s">
        <v>2604</v>
      </c>
      <c r="I964" s="52">
        <f t="shared" si="16"/>
        <v>1.2499999999999996</v>
      </c>
      <c r="J964" s="52"/>
      <c r="K964" s="52"/>
      <c r="L964" s="52"/>
      <c r="M964" s="52">
        <v>0.12499999999999999</v>
      </c>
      <c r="N964" s="52">
        <v>0.12499999999999999</v>
      </c>
      <c r="O964" s="52">
        <v>0.12499999999999999</v>
      </c>
      <c r="P964" s="52">
        <v>0.14583333333333331</v>
      </c>
      <c r="Q964" s="52">
        <v>0.14583333333333331</v>
      </c>
      <c r="R964" s="52">
        <v>0.14583333333333331</v>
      </c>
      <c r="S964" s="52">
        <v>0.14583333333333331</v>
      </c>
      <c r="T964" s="52">
        <v>0.14583333333333331</v>
      </c>
      <c r="U964" s="52">
        <v>0.14583333333333331</v>
      </c>
    </row>
    <row r="965" spans="1:21" ht="33" x14ac:dyDescent="0.15">
      <c r="A965" s="39" t="s">
        <v>323</v>
      </c>
      <c r="B965" s="39" t="s">
        <v>324</v>
      </c>
      <c r="C965" s="39" t="s">
        <v>2605</v>
      </c>
      <c r="D965" s="39" t="s">
        <v>365</v>
      </c>
      <c r="E965" s="39" t="s">
        <v>2606</v>
      </c>
      <c r="F965" s="39" t="s">
        <v>333</v>
      </c>
      <c r="G965" s="39"/>
      <c r="H965" s="39" t="s">
        <v>2607</v>
      </c>
      <c r="I965" s="52">
        <f t="shared" ref="I965:I1028" si="17">SUM(J965:U965)</f>
        <v>1</v>
      </c>
      <c r="J965" s="52"/>
      <c r="K965" s="52"/>
      <c r="L965" s="52"/>
      <c r="M965" s="52">
        <v>9.9999999999999992E-2</v>
      </c>
      <c r="N965" s="52">
        <v>9.9999999999999992E-2</v>
      </c>
      <c r="O965" s="52">
        <v>9.9999999999999992E-2</v>
      </c>
      <c r="P965" s="52">
        <v>0.11666666666666665</v>
      </c>
      <c r="Q965" s="52">
        <v>0.11666666666666665</v>
      </c>
      <c r="R965" s="52">
        <v>0.11666666666666665</v>
      </c>
      <c r="S965" s="52">
        <v>0.11666666666666665</v>
      </c>
      <c r="T965" s="52">
        <v>0.11666666666666665</v>
      </c>
      <c r="U965" s="52">
        <v>0.11666666666666665</v>
      </c>
    </row>
    <row r="966" spans="1:21" ht="22" x14ac:dyDescent="0.15">
      <c r="A966" s="39" t="s">
        <v>323</v>
      </c>
      <c r="B966" s="39" t="s">
        <v>324</v>
      </c>
      <c r="C966" s="39" t="s">
        <v>2608</v>
      </c>
      <c r="D966" s="39" t="s">
        <v>365</v>
      </c>
      <c r="E966" s="39" t="s">
        <v>2609</v>
      </c>
      <c r="F966" s="39" t="s">
        <v>333</v>
      </c>
      <c r="G966" s="39"/>
      <c r="H966" s="39" t="s">
        <v>2610</v>
      </c>
      <c r="I966" s="52">
        <f t="shared" si="17"/>
        <v>1.5000000000000002</v>
      </c>
      <c r="J966" s="52"/>
      <c r="K966" s="52"/>
      <c r="L966" s="52"/>
      <c r="M966" s="52">
        <v>0.15</v>
      </c>
      <c r="N966" s="52">
        <v>0.15</v>
      </c>
      <c r="O966" s="52">
        <v>0.15</v>
      </c>
      <c r="P966" s="52">
        <v>0.17499999999999999</v>
      </c>
      <c r="Q966" s="52">
        <v>0.17499999999999999</v>
      </c>
      <c r="R966" s="52">
        <v>0.17499999999999999</v>
      </c>
      <c r="S966" s="52">
        <v>0.17499999999999999</v>
      </c>
      <c r="T966" s="52">
        <v>0.17499999999999999</v>
      </c>
      <c r="U966" s="52">
        <v>0.17499999999999999</v>
      </c>
    </row>
    <row r="967" spans="1:21" ht="33" x14ac:dyDescent="0.15">
      <c r="A967" s="39" t="s">
        <v>323</v>
      </c>
      <c r="B967" s="39" t="s">
        <v>324</v>
      </c>
      <c r="C967" s="39" t="s">
        <v>2611</v>
      </c>
      <c r="D967" s="39" t="s">
        <v>365</v>
      </c>
      <c r="E967" s="39" t="s">
        <v>2612</v>
      </c>
      <c r="F967" s="39" t="s">
        <v>333</v>
      </c>
      <c r="G967" s="39"/>
      <c r="H967" s="39" t="s">
        <v>2613</v>
      </c>
      <c r="I967" s="52">
        <f t="shared" si="17"/>
        <v>0.33100000000000002</v>
      </c>
      <c r="J967" s="52"/>
      <c r="K967" s="52"/>
      <c r="L967" s="52"/>
      <c r="M967" s="52">
        <v>3.3099999999999997E-2</v>
      </c>
      <c r="N967" s="52">
        <v>3.3099999999999997E-2</v>
      </c>
      <c r="O967" s="52">
        <v>3.3099999999999997E-2</v>
      </c>
      <c r="P967" s="52">
        <v>3.8616666666666667E-2</v>
      </c>
      <c r="Q967" s="52">
        <v>3.8616666666666667E-2</v>
      </c>
      <c r="R967" s="52">
        <v>3.8616666666666667E-2</v>
      </c>
      <c r="S967" s="52">
        <v>3.8616666666666667E-2</v>
      </c>
      <c r="T967" s="52">
        <v>3.8616666666666667E-2</v>
      </c>
      <c r="U967" s="52">
        <v>3.8616666666666667E-2</v>
      </c>
    </row>
    <row r="968" spans="1:21" ht="44" x14ac:dyDescent="0.15">
      <c r="A968" s="39" t="s">
        <v>323</v>
      </c>
      <c r="B968" s="39" t="s">
        <v>324</v>
      </c>
      <c r="C968" s="39" t="s">
        <v>2614</v>
      </c>
      <c r="D968" s="39" t="s">
        <v>365</v>
      </c>
      <c r="E968" s="39" t="s">
        <v>2615</v>
      </c>
      <c r="F968" s="39" t="s">
        <v>333</v>
      </c>
      <c r="G968" s="39"/>
      <c r="H968" s="39" t="s">
        <v>2616</v>
      </c>
      <c r="I968" s="52">
        <f t="shared" si="17"/>
        <v>0.32999999999999996</v>
      </c>
      <c r="J968" s="52"/>
      <c r="K968" s="52"/>
      <c r="L968" s="52"/>
      <c r="M968" s="52">
        <v>3.3000000000000002E-2</v>
      </c>
      <c r="N968" s="52">
        <v>3.3000000000000002E-2</v>
      </c>
      <c r="O968" s="52">
        <v>3.3000000000000002E-2</v>
      </c>
      <c r="P968" s="52">
        <v>3.85E-2</v>
      </c>
      <c r="Q968" s="52">
        <v>3.85E-2</v>
      </c>
      <c r="R968" s="52">
        <v>3.85E-2</v>
      </c>
      <c r="S968" s="52">
        <v>3.85E-2</v>
      </c>
      <c r="T968" s="52">
        <v>3.85E-2</v>
      </c>
      <c r="U968" s="52">
        <v>3.85E-2</v>
      </c>
    </row>
    <row r="969" spans="1:21" ht="22" x14ac:dyDescent="0.15">
      <c r="A969" s="39" t="s">
        <v>323</v>
      </c>
      <c r="B969" s="39" t="s">
        <v>324</v>
      </c>
      <c r="C969" s="39" t="s">
        <v>2617</v>
      </c>
      <c r="D969" s="39" t="s">
        <v>365</v>
      </c>
      <c r="E969" s="39" t="s">
        <v>2618</v>
      </c>
      <c r="F969" s="39" t="s">
        <v>333</v>
      </c>
      <c r="G969" s="39"/>
      <c r="H969" s="39" t="s">
        <v>2619</v>
      </c>
      <c r="I969" s="52">
        <f t="shared" si="17"/>
        <v>0.34100000000000003</v>
      </c>
      <c r="J969" s="52"/>
      <c r="K969" s="52"/>
      <c r="L969" s="52"/>
      <c r="M969" s="52">
        <v>3.4099999999999998E-2</v>
      </c>
      <c r="N969" s="52">
        <v>3.4099999999999998E-2</v>
      </c>
      <c r="O969" s="52">
        <v>3.4099999999999998E-2</v>
      </c>
      <c r="P969" s="52">
        <v>3.978333333333333E-2</v>
      </c>
      <c r="Q969" s="52">
        <v>3.978333333333333E-2</v>
      </c>
      <c r="R969" s="52">
        <v>3.978333333333333E-2</v>
      </c>
      <c r="S969" s="52">
        <v>3.978333333333333E-2</v>
      </c>
      <c r="T969" s="52">
        <v>3.978333333333333E-2</v>
      </c>
      <c r="U969" s="52">
        <v>3.978333333333333E-2</v>
      </c>
    </row>
    <row r="970" spans="1:21" ht="22" x14ac:dyDescent="0.15">
      <c r="A970" s="39" t="s">
        <v>323</v>
      </c>
      <c r="B970" s="39" t="s">
        <v>324</v>
      </c>
      <c r="C970" s="39" t="s">
        <v>2620</v>
      </c>
      <c r="D970" s="39" t="s">
        <v>365</v>
      </c>
      <c r="E970" s="39" t="s">
        <v>2618</v>
      </c>
      <c r="F970" s="39" t="s">
        <v>333</v>
      </c>
      <c r="G970" s="39"/>
      <c r="H970" s="39" t="s">
        <v>2621</v>
      </c>
      <c r="I970" s="52">
        <f t="shared" si="17"/>
        <v>0.24899999999999994</v>
      </c>
      <c r="J970" s="52"/>
      <c r="K970" s="52"/>
      <c r="L970" s="52"/>
      <c r="M970" s="52">
        <v>2.4899999999999999E-2</v>
      </c>
      <c r="N970" s="52">
        <v>2.4899999999999999E-2</v>
      </c>
      <c r="O970" s="52">
        <v>2.4899999999999999E-2</v>
      </c>
      <c r="P970" s="52">
        <v>2.9049999999999996E-2</v>
      </c>
      <c r="Q970" s="52">
        <v>2.9049999999999996E-2</v>
      </c>
      <c r="R970" s="52">
        <v>2.9049999999999996E-2</v>
      </c>
      <c r="S970" s="52">
        <v>2.9049999999999996E-2</v>
      </c>
      <c r="T970" s="52">
        <v>2.9049999999999996E-2</v>
      </c>
      <c r="U970" s="52">
        <v>2.9049999999999996E-2</v>
      </c>
    </row>
    <row r="971" spans="1:21" ht="22" x14ac:dyDescent="0.15">
      <c r="A971" s="39" t="s">
        <v>323</v>
      </c>
      <c r="B971" s="39" t="s">
        <v>324</v>
      </c>
      <c r="C971" s="39" t="s">
        <v>2622</v>
      </c>
      <c r="D971" s="39" t="s">
        <v>517</v>
      </c>
      <c r="E971" s="39" t="s">
        <v>2623</v>
      </c>
      <c r="F971" s="39" t="s">
        <v>306</v>
      </c>
      <c r="G971" s="39"/>
      <c r="H971" s="39" t="s">
        <v>2624</v>
      </c>
      <c r="I971" s="52">
        <f t="shared" si="17"/>
        <v>3.0000000000000004</v>
      </c>
      <c r="J971" s="52"/>
      <c r="K971" s="52"/>
      <c r="L971" s="52"/>
      <c r="M971" s="52">
        <v>0.3</v>
      </c>
      <c r="N971" s="52">
        <v>0.3</v>
      </c>
      <c r="O971" s="52">
        <v>0.3</v>
      </c>
      <c r="P971" s="52">
        <v>0.35</v>
      </c>
      <c r="Q971" s="52">
        <v>0.35</v>
      </c>
      <c r="R971" s="52">
        <v>0.35</v>
      </c>
      <c r="S971" s="52">
        <v>0.35</v>
      </c>
      <c r="T971" s="52">
        <v>0.35</v>
      </c>
      <c r="U971" s="52">
        <v>0.35</v>
      </c>
    </row>
    <row r="972" spans="1:21" ht="11" x14ac:dyDescent="0.15">
      <c r="A972" s="39" t="s">
        <v>323</v>
      </c>
      <c r="B972" s="39" t="s">
        <v>324</v>
      </c>
      <c r="C972" s="39" t="s">
        <v>2625</v>
      </c>
      <c r="D972" s="39" t="s">
        <v>440</v>
      </c>
      <c r="E972" s="39" t="s">
        <v>2626</v>
      </c>
      <c r="F972" s="39" t="s">
        <v>333</v>
      </c>
      <c r="G972" s="39"/>
      <c r="H972" s="39" t="s">
        <v>2627</v>
      </c>
      <c r="I972" s="52">
        <f t="shared" si="17"/>
        <v>0.15999999999999998</v>
      </c>
      <c r="J972" s="52"/>
      <c r="K972" s="52"/>
      <c r="L972" s="52"/>
      <c r="M972" s="52">
        <v>1.6E-2</v>
      </c>
      <c r="N972" s="52">
        <v>1.6E-2</v>
      </c>
      <c r="O972" s="52">
        <v>1.6E-2</v>
      </c>
      <c r="P972" s="52">
        <v>1.8666666666666665E-2</v>
      </c>
      <c r="Q972" s="52">
        <v>1.8666666666666665E-2</v>
      </c>
      <c r="R972" s="52">
        <v>1.8666666666666665E-2</v>
      </c>
      <c r="S972" s="52">
        <v>1.8666666666666665E-2</v>
      </c>
      <c r="T972" s="52">
        <v>1.8666666666666665E-2</v>
      </c>
      <c r="U972" s="52">
        <v>1.8666666666666665E-2</v>
      </c>
    </row>
    <row r="973" spans="1:21" ht="22" x14ac:dyDescent="0.15">
      <c r="A973" s="39" t="s">
        <v>323</v>
      </c>
      <c r="B973" s="39" t="s">
        <v>324</v>
      </c>
      <c r="C973" s="39" t="s">
        <v>2628</v>
      </c>
      <c r="D973" s="39" t="s">
        <v>587</v>
      </c>
      <c r="E973" s="39" t="s">
        <v>588</v>
      </c>
      <c r="F973" s="39" t="s">
        <v>333</v>
      </c>
      <c r="G973" s="39"/>
      <c r="H973" s="39" t="s">
        <v>2629</v>
      </c>
      <c r="I973" s="52">
        <f t="shared" si="17"/>
        <v>1</v>
      </c>
      <c r="J973" s="52"/>
      <c r="K973" s="52"/>
      <c r="L973" s="52"/>
      <c r="M973" s="52">
        <v>9.9999999999999992E-2</v>
      </c>
      <c r="N973" s="52">
        <v>9.9999999999999992E-2</v>
      </c>
      <c r="O973" s="52">
        <v>9.9999999999999992E-2</v>
      </c>
      <c r="P973" s="52">
        <v>0.11666666666666665</v>
      </c>
      <c r="Q973" s="52">
        <v>0.11666666666666665</v>
      </c>
      <c r="R973" s="52">
        <v>0.11666666666666665</v>
      </c>
      <c r="S973" s="52">
        <v>0.11666666666666665</v>
      </c>
      <c r="T973" s="52">
        <v>0.11666666666666665</v>
      </c>
      <c r="U973" s="52">
        <v>0.11666666666666665</v>
      </c>
    </row>
    <row r="974" spans="1:21" ht="11" x14ac:dyDescent="0.15">
      <c r="A974" s="39" t="s">
        <v>323</v>
      </c>
      <c r="B974" s="39" t="s">
        <v>324</v>
      </c>
      <c r="C974" s="39" t="s">
        <v>2630</v>
      </c>
      <c r="D974" s="39" t="s">
        <v>587</v>
      </c>
      <c r="E974" s="39" t="s">
        <v>588</v>
      </c>
      <c r="F974" s="39" t="s">
        <v>333</v>
      </c>
      <c r="G974" s="39"/>
      <c r="H974" s="39" t="s">
        <v>2631</v>
      </c>
      <c r="I974" s="52">
        <f t="shared" si="17"/>
        <v>4</v>
      </c>
      <c r="J974" s="52"/>
      <c r="K974" s="52"/>
      <c r="L974" s="52"/>
      <c r="M974" s="52">
        <v>0.39999999999999997</v>
      </c>
      <c r="N974" s="52">
        <v>0.39999999999999997</v>
      </c>
      <c r="O974" s="52">
        <v>0.39999999999999997</v>
      </c>
      <c r="P974" s="52">
        <v>0.46666666666666662</v>
      </c>
      <c r="Q974" s="52">
        <v>0.46666666666666662</v>
      </c>
      <c r="R974" s="52">
        <v>0.46666666666666662</v>
      </c>
      <c r="S974" s="52">
        <v>0.46666666666666662</v>
      </c>
      <c r="T974" s="52">
        <v>0.46666666666666662</v>
      </c>
      <c r="U974" s="52">
        <v>0.46666666666666662</v>
      </c>
    </row>
    <row r="975" spans="1:21" ht="22" x14ac:dyDescent="0.15">
      <c r="A975" s="39" t="s">
        <v>323</v>
      </c>
      <c r="B975" s="39" t="s">
        <v>324</v>
      </c>
      <c r="C975" s="39" t="s">
        <v>2632</v>
      </c>
      <c r="D975" s="39" t="s">
        <v>587</v>
      </c>
      <c r="E975" s="39" t="s">
        <v>588</v>
      </c>
      <c r="F975" s="39" t="s">
        <v>333</v>
      </c>
      <c r="G975" s="39"/>
      <c r="H975" s="39" t="s">
        <v>2633</v>
      </c>
      <c r="I975" s="52">
        <f t="shared" si="17"/>
        <v>2</v>
      </c>
      <c r="J975" s="52"/>
      <c r="K975" s="52"/>
      <c r="L975" s="52"/>
      <c r="M975" s="52">
        <v>0.19999999999999998</v>
      </c>
      <c r="N975" s="52">
        <v>0.19999999999999998</v>
      </c>
      <c r="O975" s="52">
        <v>0.19999999999999998</v>
      </c>
      <c r="P975" s="52">
        <v>0.23333333333333331</v>
      </c>
      <c r="Q975" s="52">
        <v>0.23333333333333331</v>
      </c>
      <c r="R975" s="52">
        <v>0.23333333333333331</v>
      </c>
      <c r="S975" s="52">
        <v>0.23333333333333331</v>
      </c>
      <c r="T975" s="52">
        <v>0.23333333333333331</v>
      </c>
      <c r="U975" s="52">
        <v>0.23333333333333331</v>
      </c>
    </row>
    <row r="976" spans="1:21" ht="22" x14ac:dyDescent="0.15">
      <c r="A976" s="39" t="s">
        <v>323</v>
      </c>
      <c r="B976" s="39" t="s">
        <v>324</v>
      </c>
      <c r="C976" s="39" t="s">
        <v>2634</v>
      </c>
      <c r="D976" s="39" t="s">
        <v>587</v>
      </c>
      <c r="E976" s="39" t="s">
        <v>591</v>
      </c>
      <c r="F976" s="39" t="s">
        <v>333</v>
      </c>
      <c r="G976" s="39"/>
      <c r="H976" s="39" t="s">
        <v>2635</v>
      </c>
      <c r="I976" s="52">
        <f t="shared" si="17"/>
        <v>0.19999999999999996</v>
      </c>
      <c r="J976" s="52"/>
      <c r="K976" s="52"/>
      <c r="L976" s="52"/>
      <c r="M976" s="52">
        <v>0.02</v>
      </c>
      <c r="N976" s="52">
        <v>0.02</v>
      </c>
      <c r="O976" s="52">
        <v>0.02</v>
      </c>
      <c r="P976" s="52">
        <v>2.3333333333333331E-2</v>
      </c>
      <c r="Q976" s="52">
        <v>2.3333333333333331E-2</v>
      </c>
      <c r="R976" s="52">
        <v>2.3333333333333331E-2</v>
      </c>
      <c r="S976" s="52">
        <v>2.3333333333333331E-2</v>
      </c>
      <c r="T976" s="52">
        <v>2.3333333333333331E-2</v>
      </c>
      <c r="U976" s="52">
        <v>2.3333333333333331E-2</v>
      </c>
    </row>
    <row r="977" spans="1:21" ht="11" x14ac:dyDescent="0.15">
      <c r="A977" s="39" t="s">
        <v>323</v>
      </c>
      <c r="B977" s="39" t="s">
        <v>324</v>
      </c>
      <c r="C977" s="39" t="s">
        <v>2636</v>
      </c>
      <c r="D977" s="39" t="s">
        <v>587</v>
      </c>
      <c r="E977" s="39" t="s">
        <v>591</v>
      </c>
      <c r="F977" s="39" t="s">
        <v>333</v>
      </c>
      <c r="G977" s="39"/>
      <c r="H977" s="39" t="s">
        <v>2637</v>
      </c>
      <c r="I977" s="52">
        <f t="shared" si="17"/>
        <v>1</v>
      </c>
      <c r="J977" s="52"/>
      <c r="K977" s="52"/>
      <c r="L977" s="52"/>
      <c r="M977" s="52">
        <v>9.9999999999999992E-2</v>
      </c>
      <c r="N977" s="52">
        <v>9.9999999999999992E-2</v>
      </c>
      <c r="O977" s="52">
        <v>9.9999999999999992E-2</v>
      </c>
      <c r="P977" s="52">
        <v>0.11666666666666665</v>
      </c>
      <c r="Q977" s="52">
        <v>0.11666666666666665</v>
      </c>
      <c r="R977" s="52">
        <v>0.11666666666666665</v>
      </c>
      <c r="S977" s="52">
        <v>0.11666666666666665</v>
      </c>
      <c r="T977" s="52">
        <v>0.11666666666666665</v>
      </c>
      <c r="U977" s="52">
        <v>0.11666666666666665</v>
      </c>
    </row>
    <row r="978" spans="1:21" ht="22" x14ac:dyDescent="0.15">
      <c r="A978" s="39" t="s">
        <v>323</v>
      </c>
      <c r="B978" s="39" t="s">
        <v>324</v>
      </c>
      <c r="C978" s="39" t="s">
        <v>2638</v>
      </c>
      <c r="D978" s="39" t="s">
        <v>517</v>
      </c>
      <c r="E978" s="39" t="s">
        <v>2639</v>
      </c>
      <c r="F978" s="39" t="s">
        <v>306</v>
      </c>
      <c r="G978" s="39"/>
      <c r="H978" s="39" t="s">
        <v>2640</v>
      </c>
      <c r="I978" s="52">
        <f t="shared" si="17"/>
        <v>0.59999999999999987</v>
      </c>
      <c r="J978" s="52"/>
      <c r="K978" s="52"/>
      <c r="L978" s="52"/>
      <c r="M978" s="52">
        <v>5.9999999999999991E-2</v>
      </c>
      <c r="N978" s="52">
        <v>5.9999999999999991E-2</v>
      </c>
      <c r="O978" s="52">
        <v>5.9999999999999991E-2</v>
      </c>
      <c r="P978" s="52">
        <v>6.9999999999999993E-2</v>
      </c>
      <c r="Q978" s="52">
        <v>6.9999999999999993E-2</v>
      </c>
      <c r="R978" s="52">
        <v>6.9999999999999993E-2</v>
      </c>
      <c r="S978" s="52">
        <v>6.9999999999999993E-2</v>
      </c>
      <c r="T978" s="52">
        <v>6.9999999999999993E-2</v>
      </c>
      <c r="U978" s="52">
        <v>6.9999999999999993E-2</v>
      </c>
    </row>
    <row r="979" spans="1:21" ht="22" x14ac:dyDescent="0.15">
      <c r="A979" s="39" t="s">
        <v>323</v>
      </c>
      <c r="B979" s="39" t="s">
        <v>324</v>
      </c>
      <c r="C979" s="39" t="s">
        <v>2641</v>
      </c>
      <c r="D979" s="39" t="s">
        <v>517</v>
      </c>
      <c r="E979" s="39" t="s">
        <v>2639</v>
      </c>
      <c r="F979" s="39" t="s">
        <v>306</v>
      </c>
      <c r="G979" s="39"/>
      <c r="H979" s="39" t="s">
        <v>2642</v>
      </c>
      <c r="I979" s="52">
        <f t="shared" si="17"/>
        <v>6.9999999999999982</v>
      </c>
      <c r="J979" s="52"/>
      <c r="K979" s="52"/>
      <c r="L979" s="52"/>
      <c r="M979" s="52">
        <v>0.7</v>
      </c>
      <c r="N979" s="52">
        <v>0.7</v>
      </c>
      <c r="O979" s="52">
        <v>0.7</v>
      </c>
      <c r="P979" s="52">
        <v>0.81666666666666654</v>
      </c>
      <c r="Q979" s="52">
        <v>0.81666666666666654</v>
      </c>
      <c r="R979" s="52">
        <v>0.81666666666666654</v>
      </c>
      <c r="S979" s="52">
        <v>0.81666666666666654</v>
      </c>
      <c r="T979" s="52">
        <v>0.81666666666666654</v>
      </c>
      <c r="U979" s="52">
        <v>0.81666666666666654</v>
      </c>
    </row>
    <row r="980" spans="1:21" ht="22" x14ac:dyDescent="0.15">
      <c r="A980" s="39" t="s">
        <v>323</v>
      </c>
      <c r="B980" s="39" t="s">
        <v>324</v>
      </c>
      <c r="C980" s="39" t="s">
        <v>2643</v>
      </c>
      <c r="D980" s="39" t="s">
        <v>517</v>
      </c>
      <c r="E980" s="39" t="s">
        <v>2639</v>
      </c>
      <c r="F980" s="39" t="s">
        <v>306</v>
      </c>
      <c r="G980" s="39"/>
      <c r="H980" s="39" t="s">
        <v>2644</v>
      </c>
      <c r="I980" s="52">
        <f t="shared" si="17"/>
        <v>4.9999999999999982</v>
      </c>
      <c r="J980" s="52"/>
      <c r="K980" s="52"/>
      <c r="L980" s="52"/>
      <c r="M980" s="52">
        <v>0.49999999999999994</v>
      </c>
      <c r="N980" s="52">
        <v>0.49999999999999994</v>
      </c>
      <c r="O980" s="52">
        <v>0.49999999999999994</v>
      </c>
      <c r="P980" s="52">
        <v>0.58333333333333326</v>
      </c>
      <c r="Q980" s="52">
        <v>0.58333333333333326</v>
      </c>
      <c r="R980" s="52">
        <v>0.58333333333333326</v>
      </c>
      <c r="S980" s="52">
        <v>0.58333333333333326</v>
      </c>
      <c r="T980" s="52">
        <v>0.58333333333333326</v>
      </c>
      <c r="U980" s="52">
        <v>0.58333333333333326</v>
      </c>
    </row>
    <row r="981" spans="1:21" ht="22" x14ac:dyDescent="0.15">
      <c r="A981" s="39" t="s">
        <v>323</v>
      </c>
      <c r="B981" s="39" t="s">
        <v>324</v>
      </c>
      <c r="C981" s="39" t="s">
        <v>2645</v>
      </c>
      <c r="D981" s="39" t="s">
        <v>517</v>
      </c>
      <c r="E981" s="39" t="s">
        <v>2639</v>
      </c>
      <c r="F981" s="39" t="s">
        <v>306</v>
      </c>
      <c r="G981" s="39"/>
      <c r="H981" s="39" t="s">
        <v>2646</v>
      </c>
      <c r="I981" s="52">
        <f t="shared" si="17"/>
        <v>4.7000000000000011</v>
      </c>
      <c r="J981" s="52"/>
      <c r="K981" s="52"/>
      <c r="L981" s="52"/>
      <c r="M981" s="52">
        <v>0.47</v>
      </c>
      <c r="N981" s="52">
        <v>0.47</v>
      </c>
      <c r="O981" s="52">
        <v>0.47</v>
      </c>
      <c r="P981" s="52">
        <v>0.54833333333333334</v>
      </c>
      <c r="Q981" s="52">
        <v>0.54833333333333334</v>
      </c>
      <c r="R981" s="52">
        <v>0.54833333333333334</v>
      </c>
      <c r="S981" s="52">
        <v>0.54833333333333334</v>
      </c>
      <c r="T981" s="52">
        <v>0.54833333333333334</v>
      </c>
      <c r="U981" s="52">
        <v>0.54833333333333334</v>
      </c>
    </row>
    <row r="982" spans="1:21" ht="22" x14ac:dyDescent="0.15">
      <c r="A982" s="39" t="s">
        <v>323</v>
      </c>
      <c r="B982" s="39" t="s">
        <v>324</v>
      </c>
      <c r="C982" s="39" t="s">
        <v>2647</v>
      </c>
      <c r="D982" s="39" t="s">
        <v>517</v>
      </c>
      <c r="E982" s="39" t="s">
        <v>2639</v>
      </c>
      <c r="F982" s="39" t="s">
        <v>306</v>
      </c>
      <c r="G982" s="39"/>
      <c r="H982" s="39" t="s">
        <v>2648</v>
      </c>
      <c r="I982" s="52">
        <f t="shared" si="17"/>
        <v>2.5999999999999996</v>
      </c>
      <c r="J982" s="52"/>
      <c r="K982" s="52"/>
      <c r="L982" s="52"/>
      <c r="M982" s="52">
        <v>0.26</v>
      </c>
      <c r="N982" s="52">
        <v>0.26</v>
      </c>
      <c r="O982" s="52">
        <v>0.26</v>
      </c>
      <c r="P982" s="52">
        <v>0.30333333333333329</v>
      </c>
      <c r="Q982" s="52">
        <v>0.30333333333333329</v>
      </c>
      <c r="R982" s="52">
        <v>0.30333333333333329</v>
      </c>
      <c r="S982" s="52">
        <v>0.30333333333333329</v>
      </c>
      <c r="T982" s="52">
        <v>0.30333333333333329</v>
      </c>
      <c r="U982" s="52">
        <v>0.30333333333333329</v>
      </c>
    </row>
    <row r="983" spans="1:21" ht="22" x14ac:dyDescent="0.15">
      <c r="A983" s="39" t="s">
        <v>323</v>
      </c>
      <c r="B983" s="39" t="s">
        <v>324</v>
      </c>
      <c r="C983" s="39" t="s">
        <v>2649</v>
      </c>
      <c r="D983" s="39" t="s">
        <v>517</v>
      </c>
      <c r="E983" s="39" t="s">
        <v>2639</v>
      </c>
      <c r="F983" s="39" t="s">
        <v>306</v>
      </c>
      <c r="G983" s="39"/>
      <c r="H983" s="39" t="s">
        <v>2650</v>
      </c>
      <c r="I983" s="52">
        <f t="shared" si="17"/>
        <v>6.4999999999999982</v>
      </c>
      <c r="J983" s="52"/>
      <c r="K983" s="52"/>
      <c r="L983" s="52"/>
      <c r="M983" s="52">
        <v>0.64999999999999991</v>
      </c>
      <c r="N983" s="52">
        <v>0.64999999999999991</v>
      </c>
      <c r="O983" s="52">
        <v>0.64999999999999991</v>
      </c>
      <c r="P983" s="52">
        <v>0.7583333333333333</v>
      </c>
      <c r="Q983" s="52">
        <v>0.7583333333333333</v>
      </c>
      <c r="R983" s="52">
        <v>0.7583333333333333</v>
      </c>
      <c r="S983" s="52">
        <v>0.7583333333333333</v>
      </c>
      <c r="T983" s="52">
        <v>0.7583333333333333</v>
      </c>
      <c r="U983" s="52">
        <v>0.7583333333333333</v>
      </c>
    </row>
    <row r="984" spans="1:21" ht="22" x14ac:dyDescent="0.15">
      <c r="A984" s="39" t="s">
        <v>323</v>
      </c>
      <c r="B984" s="39" t="s">
        <v>324</v>
      </c>
      <c r="C984" s="39" t="s">
        <v>2651</v>
      </c>
      <c r="D984" s="39" t="s">
        <v>517</v>
      </c>
      <c r="E984" s="39" t="s">
        <v>2639</v>
      </c>
      <c r="F984" s="39" t="s">
        <v>306</v>
      </c>
      <c r="G984" s="39"/>
      <c r="H984" s="39" t="s">
        <v>2652</v>
      </c>
      <c r="I984" s="52">
        <f t="shared" si="17"/>
        <v>8</v>
      </c>
      <c r="J984" s="52"/>
      <c r="K984" s="52"/>
      <c r="L984" s="52"/>
      <c r="M984" s="52">
        <v>0.79999999999999993</v>
      </c>
      <c r="N984" s="52">
        <v>0.79999999999999993</v>
      </c>
      <c r="O984" s="52">
        <v>0.79999999999999993</v>
      </c>
      <c r="P984" s="52">
        <v>0.93333333333333324</v>
      </c>
      <c r="Q984" s="52">
        <v>0.93333333333333324</v>
      </c>
      <c r="R984" s="52">
        <v>0.93333333333333324</v>
      </c>
      <c r="S984" s="52">
        <v>0.93333333333333324</v>
      </c>
      <c r="T984" s="52">
        <v>0.93333333333333324</v>
      </c>
      <c r="U984" s="52">
        <v>0.93333333333333324</v>
      </c>
    </row>
    <row r="985" spans="1:21" ht="22" x14ac:dyDescent="0.15">
      <c r="A985" s="39" t="s">
        <v>323</v>
      </c>
      <c r="B985" s="39" t="s">
        <v>324</v>
      </c>
      <c r="C985" s="39" t="s">
        <v>2653</v>
      </c>
      <c r="D985" s="39" t="s">
        <v>517</v>
      </c>
      <c r="E985" s="39" t="s">
        <v>2639</v>
      </c>
      <c r="F985" s="39" t="s">
        <v>306</v>
      </c>
      <c r="G985" s="39"/>
      <c r="H985" s="39" t="s">
        <v>2654</v>
      </c>
      <c r="I985" s="52">
        <f t="shared" si="17"/>
        <v>6.0000000000000009</v>
      </c>
      <c r="J985" s="52"/>
      <c r="K985" s="52"/>
      <c r="L985" s="52"/>
      <c r="M985" s="52">
        <v>0.6</v>
      </c>
      <c r="N985" s="52">
        <v>0.6</v>
      </c>
      <c r="O985" s="52">
        <v>0.6</v>
      </c>
      <c r="P985" s="52">
        <v>0.7</v>
      </c>
      <c r="Q985" s="52">
        <v>0.7</v>
      </c>
      <c r="R985" s="52">
        <v>0.7</v>
      </c>
      <c r="S985" s="52">
        <v>0.7</v>
      </c>
      <c r="T985" s="52">
        <v>0.7</v>
      </c>
      <c r="U985" s="52">
        <v>0.7</v>
      </c>
    </row>
    <row r="986" spans="1:21" ht="11" x14ac:dyDescent="0.15">
      <c r="A986" s="39" t="s">
        <v>323</v>
      </c>
      <c r="B986" s="39" t="s">
        <v>324</v>
      </c>
      <c r="C986" s="39" t="s">
        <v>2655</v>
      </c>
      <c r="D986" s="39" t="s">
        <v>517</v>
      </c>
      <c r="E986" s="39" t="s">
        <v>2656</v>
      </c>
      <c r="F986" s="39" t="s">
        <v>306</v>
      </c>
      <c r="G986" s="39"/>
      <c r="H986" s="39" t="s">
        <v>2657</v>
      </c>
      <c r="I986" s="52">
        <f t="shared" si="17"/>
        <v>3.0000000000000004</v>
      </c>
      <c r="J986" s="52"/>
      <c r="K986" s="52"/>
      <c r="L986" s="52"/>
      <c r="M986" s="52">
        <v>0.3</v>
      </c>
      <c r="N986" s="52">
        <v>0.3</v>
      </c>
      <c r="O986" s="52">
        <v>0.3</v>
      </c>
      <c r="P986" s="52">
        <v>0.35</v>
      </c>
      <c r="Q986" s="52">
        <v>0.35</v>
      </c>
      <c r="R986" s="52">
        <v>0.35</v>
      </c>
      <c r="S986" s="52">
        <v>0.35</v>
      </c>
      <c r="T986" s="52">
        <v>0.35</v>
      </c>
      <c r="U986" s="52">
        <v>0.35</v>
      </c>
    </row>
    <row r="987" spans="1:21" ht="11" x14ac:dyDescent="0.15">
      <c r="A987" s="39" t="s">
        <v>323</v>
      </c>
      <c r="B987" s="39" t="s">
        <v>324</v>
      </c>
      <c r="C987" s="39" t="s">
        <v>2658</v>
      </c>
      <c r="D987" s="39" t="s">
        <v>517</v>
      </c>
      <c r="E987" s="39" t="s">
        <v>2656</v>
      </c>
      <c r="F987" s="39" t="s">
        <v>306</v>
      </c>
      <c r="G987" s="39"/>
      <c r="H987" s="39" t="s">
        <v>2659</v>
      </c>
      <c r="I987" s="52">
        <f t="shared" si="17"/>
        <v>2</v>
      </c>
      <c r="J987" s="52"/>
      <c r="K987" s="52"/>
      <c r="L987" s="52"/>
      <c r="M987" s="52">
        <v>0.19999999999999998</v>
      </c>
      <c r="N987" s="52">
        <v>0.19999999999999998</v>
      </c>
      <c r="O987" s="52">
        <v>0.19999999999999998</v>
      </c>
      <c r="P987" s="52">
        <v>0.23333333333333331</v>
      </c>
      <c r="Q987" s="52">
        <v>0.23333333333333331</v>
      </c>
      <c r="R987" s="52">
        <v>0.23333333333333331</v>
      </c>
      <c r="S987" s="52">
        <v>0.23333333333333331</v>
      </c>
      <c r="T987" s="52">
        <v>0.23333333333333331</v>
      </c>
      <c r="U987" s="52">
        <v>0.23333333333333331</v>
      </c>
    </row>
    <row r="988" spans="1:21" ht="11" x14ac:dyDescent="0.15">
      <c r="A988" s="39" t="s">
        <v>323</v>
      </c>
      <c r="B988" s="39" t="s">
        <v>324</v>
      </c>
      <c r="C988" s="39" t="s">
        <v>2660</v>
      </c>
      <c r="D988" s="39" t="s">
        <v>517</v>
      </c>
      <c r="E988" s="39" t="s">
        <v>2656</v>
      </c>
      <c r="F988" s="39" t="s">
        <v>306</v>
      </c>
      <c r="G988" s="39"/>
      <c r="H988" s="39" t="s">
        <v>2661</v>
      </c>
      <c r="I988" s="52">
        <f t="shared" si="17"/>
        <v>6.9999999999999982</v>
      </c>
      <c r="J988" s="52"/>
      <c r="K988" s="52"/>
      <c r="L988" s="52"/>
      <c r="M988" s="52">
        <v>0.7</v>
      </c>
      <c r="N988" s="52">
        <v>0.7</v>
      </c>
      <c r="O988" s="52">
        <v>0.7</v>
      </c>
      <c r="P988" s="52">
        <v>0.81666666666666654</v>
      </c>
      <c r="Q988" s="52">
        <v>0.81666666666666654</v>
      </c>
      <c r="R988" s="52">
        <v>0.81666666666666654</v>
      </c>
      <c r="S988" s="52">
        <v>0.81666666666666654</v>
      </c>
      <c r="T988" s="52">
        <v>0.81666666666666654</v>
      </c>
      <c r="U988" s="52">
        <v>0.81666666666666654</v>
      </c>
    </row>
    <row r="989" spans="1:21" ht="11" x14ac:dyDescent="0.15">
      <c r="A989" s="39" t="s">
        <v>323</v>
      </c>
      <c r="B989" s="39" t="s">
        <v>324</v>
      </c>
      <c r="C989" s="39" t="s">
        <v>2662</v>
      </c>
      <c r="D989" s="39" t="s">
        <v>517</v>
      </c>
      <c r="E989" s="39" t="s">
        <v>2663</v>
      </c>
      <c r="F989" s="39" t="s">
        <v>306</v>
      </c>
      <c r="G989" s="39"/>
      <c r="H989" s="39" t="s">
        <v>2664</v>
      </c>
      <c r="I989" s="52">
        <f t="shared" si="17"/>
        <v>6.0000000000000009</v>
      </c>
      <c r="J989" s="52"/>
      <c r="K989" s="52"/>
      <c r="L989" s="52"/>
      <c r="M989" s="52">
        <v>0.6</v>
      </c>
      <c r="N989" s="52">
        <v>0.6</v>
      </c>
      <c r="O989" s="52">
        <v>0.6</v>
      </c>
      <c r="P989" s="52">
        <v>0.7</v>
      </c>
      <c r="Q989" s="52">
        <v>0.7</v>
      </c>
      <c r="R989" s="52">
        <v>0.7</v>
      </c>
      <c r="S989" s="52">
        <v>0.7</v>
      </c>
      <c r="T989" s="52">
        <v>0.7</v>
      </c>
      <c r="U989" s="52">
        <v>0.7</v>
      </c>
    </row>
    <row r="990" spans="1:21" ht="11" x14ac:dyDescent="0.15">
      <c r="A990" s="39" t="s">
        <v>323</v>
      </c>
      <c r="B990" s="39" t="s">
        <v>324</v>
      </c>
      <c r="C990" s="39" t="s">
        <v>2665</v>
      </c>
      <c r="D990" s="39" t="s">
        <v>517</v>
      </c>
      <c r="E990" s="39" t="s">
        <v>2663</v>
      </c>
      <c r="F990" s="39" t="s">
        <v>306</v>
      </c>
      <c r="G990" s="39"/>
      <c r="H990" s="39" t="s">
        <v>2666</v>
      </c>
      <c r="I990" s="52">
        <f t="shared" si="17"/>
        <v>3.0000000000000004</v>
      </c>
      <c r="J990" s="52"/>
      <c r="K990" s="52"/>
      <c r="L990" s="52"/>
      <c r="M990" s="52">
        <v>0.3</v>
      </c>
      <c r="N990" s="52">
        <v>0.3</v>
      </c>
      <c r="O990" s="52">
        <v>0.3</v>
      </c>
      <c r="P990" s="52">
        <v>0.35</v>
      </c>
      <c r="Q990" s="52">
        <v>0.35</v>
      </c>
      <c r="R990" s="52">
        <v>0.35</v>
      </c>
      <c r="S990" s="52">
        <v>0.35</v>
      </c>
      <c r="T990" s="52">
        <v>0.35</v>
      </c>
      <c r="U990" s="52">
        <v>0.35</v>
      </c>
    </row>
    <row r="991" spans="1:21" ht="11" x14ac:dyDescent="0.15">
      <c r="A991" s="39" t="s">
        <v>323</v>
      </c>
      <c r="B991" s="39" t="s">
        <v>324</v>
      </c>
      <c r="C991" s="39" t="s">
        <v>2667</v>
      </c>
      <c r="D991" s="39" t="s">
        <v>517</v>
      </c>
      <c r="E991" s="39" t="s">
        <v>2663</v>
      </c>
      <c r="F991" s="39" t="s">
        <v>306</v>
      </c>
      <c r="G991" s="39"/>
      <c r="H991" s="39" t="s">
        <v>2668</v>
      </c>
      <c r="I991" s="52">
        <f t="shared" si="17"/>
        <v>6.0000000000000009</v>
      </c>
      <c r="J991" s="52"/>
      <c r="K991" s="52"/>
      <c r="L991" s="52"/>
      <c r="M991" s="52">
        <v>0.6</v>
      </c>
      <c r="N991" s="52">
        <v>0.6</v>
      </c>
      <c r="O991" s="52">
        <v>0.6</v>
      </c>
      <c r="P991" s="52">
        <v>0.7</v>
      </c>
      <c r="Q991" s="52">
        <v>0.7</v>
      </c>
      <c r="R991" s="52">
        <v>0.7</v>
      </c>
      <c r="S991" s="52">
        <v>0.7</v>
      </c>
      <c r="T991" s="52">
        <v>0.7</v>
      </c>
      <c r="U991" s="52">
        <v>0.7</v>
      </c>
    </row>
    <row r="992" spans="1:21" ht="11" x14ac:dyDescent="0.15">
      <c r="A992" s="39" t="s">
        <v>323</v>
      </c>
      <c r="B992" s="39" t="s">
        <v>324</v>
      </c>
      <c r="C992" s="39" t="s">
        <v>2669</v>
      </c>
      <c r="D992" s="39" t="s">
        <v>517</v>
      </c>
      <c r="E992" s="39" t="s">
        <v>2670</v>
      </c>
      <c r="F992" s="39" t="s">
        <v>306</v>
      </c>
      <c r="G992" s="39"/>
      <c r="H992" s="39" t="s">
        <v>2671</v>
      </c>
      <c r="I992" s="52">
        <f t="shared" si="17"/>
        <v>2.2999999999999998</v>
      </c>
      <c r="J992" s="52"/>
      <c r="K992" s="52"/>
      <c r="L992" s="52"/>
      <c r="M992" s="52">
        <v>0.22999999999999995</v>
      </c>
      <c r="N992" s="52">
        <v>0.22999999999999995</v>
      </c>
      <c r="O992" s="52">
        <v>0.22999999999999995</v>
      </c>
      <c r="P992" s="52">
        <v>0.26833333333333331</v>
      </c>
      <c r="Q992" s="52">
        <v>0.26833333333333331</v>
      </c>
      <c r="R992" s="52">
        <v>0.26833333333333331</v>
      </c>
      <c r="S992" s="52">
        <v>0.26833333333333331</v>
      </c>
      <c r="T992" s="52">
        <v>0.26833333333333331</v>
      </c>
      <c r="U992" s="52">
        <v>0.26833333333333331</v>
      </c>
    </row>
    <row r="993" spans="1:21" ht="11" x14ac:dyDescent="0.15">
      <c r="A993" s="39" t="s">
        <v>323</v>
      </c>
      <c r="B993" s="39" t="s">
        <v>324</v>
      </c>
      <c r="C993" s="39" t="s">
        <v>2672</v>
      </c>
      <c r="D993" s="39" t="s">
        <v>517</v>
      </c>
      <c r="E993" s="39" t="s">
        <v>2670</v>
      </c>
      <c r="F993" s="39" t="s">
        <v>306</v>
      </c>
      <c r="G993" s="39"/>
      <c r="H993" s="39" t="s">
        <v>2671</v>
      </c>
      <c r="I993" s="52">
        <f t="shared" si="17"/>
        <v>4</v>
      </c>
      <c r="J993" s="52"/>
      <c r="K993" s="52"/>
      <c r="L993" s="52"/>
      <c r="M993" s="52">
        <v>0.39999999999999997</v>
      </c>
      <c r="N993" s="52">
        <v>0.39999999999999997</v>
      </c>
      <c r="O993" s="52">
        <v>0.39999999999999997</v>
      </c>
      <c r="P993" s="52">
        <v>0.46666666666666662</v>
      </c>
      <c r="Q993" s="52">
        <v>0.46666666666666662</v>
      </c>
      <c r="R993" s="52">
        <v>0.46666666666666662</v>
      </c>
      <c r="S993" s="52">
        <v>0.46666666666666662</v>
      </c>
      <c r="T993" s="52">
        <v>0.46666666666666662</v>
      </c>
      <c r="U993" s="52">
        <v>0.46666666666666662</v>
      </c>
    </row>
    <row r="994" spans="1:21" ht="22" x14ac:dyDescent="0.15">
      <c r="A994" s="39" t="s">
        <v>323</v>
      </c>
      <c r="B994" s="39" t="s">
        <v>324</v>
      </c>
      <c r="C994" s="39" t="s">
        <v>2673</v>
      </c>
      <c r="D994" s="39" t="s">
        <v>517</v>
      </c>
      <c r="E994" s="39" t="s">
        <v>571</v>
      </c>
      <c r="F994" s="39" t="s">
        <v>306</v>
      </c>
      <c r="G994" s="39"/>
      <c r="H994" s="39" t="s">
        <v>2674</v>
      </c>
      <c r="I994" s="52">
        <f t="shared" si="17"/>
        <v>2</v>
      </c>
      <c r="J994" s="52"/>
      <c r="K994" s="52"/>
      <c r="L994" s="52"/>
      <c r="M994" s="52">
        <v>0.19999999999999998</v>
      </c>
      <c r="N994" s="52">
        <v>0.19999999999999998</v>
      </c>
      <c r="O994" s="52">
        <v>0.19999999999999998</v>
      </c>
      <c r="P994" s="52">
        <v>0.23333333333333331</v>
      </c>
      <c r="Q994" s="52">
        <v>0.23333333333333331</v>
      </c>
      <c r="R994" s="52">
        <v>0.23333333333333331</v>
      </c>
      <c r="S994" s="52">
        <v>0.23333333333333331</v>
      </c>
      <c r="T994" s="52">
        <v>0.23333333333333331</v>
      </c>
      <c r="U994" s="52">
        <v>0.23333333333333331</v>
      </c>
    </row>
    <row r="995" spans="1:21" ht="11" x14ac:dyDescent="0.15">
      <c r="A995" s="39" t="s">
        <v>323</v>
      </c>
      <c r="B995" s="39" t="s">
        <v>324</v>
      </c>
      <c r="C995" s="39" t="s">
        <v>2675</v>
      </c>
      <c r="D995" s="39" t="s">
        <v>517</v>
      </c>
      <c r="E995" s="39" t="s">
        <v>571</v>
      </c>
      <c r="F995" s="39" t="s">
        <v>306</v>
      </c>
      <c r="G995" s="39"/>
      <c r="H995" s="39" t="s">
        <v>2676</v>
      </c>
      <c r="I995" s="52">
        <f t="shared" si="17"/>
        <v>0.29999999999999993</v>
      </c>
      <c r="J995" s="52"/>
      <c r="K995" s="52"/>
      <c r="L995" s="52"/>
      <c r="M995" s="52">
        <v>2.9999999999999995E-2</v>
      </c>
      <c r="N995" s="52">
        <v>2.9999999999999995E-2</v>
      </c>
      <c r="O995" s="52">
        <v>2.9999999999999995E-2</v>
      </c>
      <c r="P995" s="52">
        <v>3.4999999999999996E-2</v>
      </c>
      <c r="Q995" s="52">
        <v>3.4999999999999996E-2</v>
      </c>
      <c r="R995" s="52">
        <v>3.4999999999999996E-2</v>
      </c>
      <c r="S995" s="52">
        <v>3.4999999999999996E-2</v>
      </c>
      <c r="T995" s="52">
        <v>3.4999999999999996E-2</v>
      </c>
      <c r="U995" s="52">
        <v>3.4999999999999996E-2</v>
      </c>
    </row>
    <row r="996" spans="1:21" ht="22" x14ac:dyDescent="0.15">
      <c r="A996" s="39" t="s">
        <v>323</v>
      </c>
      <c r="B996" s="39" t="s">
        <v>324</v>
      </c>
      <c r="C996" s="39" t="s">
        <v>2677</v>
      </c>
      <c r="D996" s="39" t="s">
        <v>517</v>
      </c>
      <c r="E996" s="39" t="s">
        <v>571</v>
      </c>
      <c r="F996" s="39" t="s">
        <v>306</v>
      </c>
      <c r="G996" s="39"/>
      <c r="H996" s="39" t="s">
        <v>2678</v>
      </c>
      <c r="I996" s="52">
        <f t="shared" si="17"/>
        <v>1.1499999999999999</v>
      </c>
      <c r="J996" s="52"/>
      <c r="K996" s="52"/>
      <c r="L996" s="52"/>
      <c r="M996" s="52">
        <v>0.11499999999999998</v>
      </c>
      <c r="N996" s="52">
        <v>0.11499999999999998</v>
      </c>
      <c r="O996" s="52">
        <v>0.11499999999999998</v>
      </c>
      <c r="P996" s="52">
        <v>0.13416666666666666</v>
      </c>
      <c r="Q996" s="52">
        <v>0.13416666666666666</v>
      </c>
      <c r="R996" s="52">
        <v>0.13416666666666666</v>
      </c>
      <c r="S996" s="52">
        <v>0.13416666666666666</v>
      </c>
      <c r="T996" s="52">
        <v>0.13416666666666666</v>
      </c>
      <c r="U996" s="52">
        <v>0.13416666666666666</v>
      </c>
    </row>
    <row r="997" spans="1:21" ht="33" x14ac:dyDescent="0.15">
      <c r="A997" s="39" t="s">
        <v>323</v>
      </c>
      <c r="B997" s="39" t="s">
        <v>324</v>
      </c>
      <c r="C997" s="39" t="s">
        <v>2679</v>
      </c>
      <c r="D997" s="39" t="s">
        <v>517</v>
      </c>
      <c r="E997" s="39" t="s">
        <v>2680</v>
      </c>
      <c r="F997" s="39" t="s">
        <v>306</v>
      </c>
      <c r="G997" s="39"/>
      <c r="H997" s="39" t="s">
        <v>2681</v>
      </c>
      <c r="I997" s="52">
        <f t="shared" si="17"/>
        <v>4</v>
      </c>
      <c r="J997" s="52"/>
      <c r="K997" s="52"/>
      <c r="L997" s="52"/>
      <c r="M997" s="52">
        <v>0.39999999999999997</v>
      </c>
      <c r="N997" s="52">
        <v>0.39999999999999997</v>
      </c>
      <c r="O997" s="52">
        <v>0.39999999999999997</v>
      </c>
      <c r="P997" s="52">
        <v>0.46666666666666662</v>
      </c>
      <c r="Q997" s="52">
        <v>0.46666666666666662</v>
      </c>
      <c r="R997" s="52">
        <v>0.46666666666666662</v>
      </c>
      <c r="S997" s="52">
        <v>0.46666666666666662</v>
      </c>
      <c r="T997" s="52">
        <v>0.46666666666666662</v>
      </c>
      <c r="U997" s="52">
        <v>0.46666666666666662</v>
      </c>
    </row>
    <row r="998" spans="1:21" ht="11" x14ac:dyDescent="0.15">
      <c r="A998" s="39" t="s">
        <v>323</v>
      </c>
      <c r="B998" s="39" t="s">
        <v>324</v>
      </c>
      <c r="C998" s="39" t="s">
        <v>2682</v>
      </c>
      <c r="D998" s="39" t="s">
        <v>517</v>
      </c>
      <c r="E998" s="39" t="s">
        <v>2680</v>
      </c>
      <c r="F998" s="39" t="s">
        <v>306</v>
      </c>
      <c r="G998" s="39"/>
      <c r="H998" s="39" t="s">
        <v>2683</v>
      </c>
      <c r="I998" s="52">
        <f t="shared" si="17"/>
        <v>4.4999999999999991</v>
      </c>
      <c r="J998" s="52"/>
      <c r="K998" s="52"/>
      <c r="L998" s="52"/>
      <c r="M998" s="52">
        <v>0.44999999999999996</v>
      </c>
      <c r="N998" s="52">
        <v>0.44999999999999996</v>
      </c>
      <c r="O998" s="52">
        <v>0.44999999999999996</v>
      </c>
      <c r="P998" s="52">
        <v>0.52499999999999991</v>
      </c>
      <c r="Q998" s="52">
        <v>0.52499999999999991</v>
      </c>
      <c r="R998" s="52">
        <v>0.52499999999999991</v>
      </c>
      <c r="S998" s="52">
        <v>0.52499999999999991</v>
      </c>
      <c r="T998" s="52">
        <v>0.52499999999999991</v>
      </c>
      <c r="U998" s="52">
        <v>0.52499999999999991</v>
      </c>
    </row>
    <row r="999" spans="1:21" ht="22" x14ac:dyDescent="0.15">
      <c r="A999" s="39" t="s">
        <v>323</v>
      </c>
      <c r="B999" s="39" t="s">
        <v>324</v>
      </c>
      <c r="C999" s="39" t="s">
        <v>2684</v>
      </c>
      <c r="D999" s="39" t="s">
        <v>517</v>
      </c>
      <c r="E999" s="39" t="s">
        <v>2680</v>
      </c>
      <c r="F999" s="39" t="s">
        <v>306</v>
      </c>
      <c r="G999" s="39"/>
      <c r="H999" s="39" t="s">
        <v>2685</v>
      </c>
      <c r="I999" s="52">
        <f t="shared" si="17"/>
        <v>7.7</v>
      </c>
      <c r="J999" s="52"/>
      <c r="K999" s="52"/>
      <c r="L999" s="52"/>
      <c r="M999" s="52">
        <v>0.76999999999999991</v>
      </c>
      <c r="N999" s="52">
        <v>0.76999999999999991</v>
      </c>
      <c r="O999" s="52">
        <v>0.76999999999999991</v>
      </c>
      <c r="P999" s="52">
        <v>0.89833333333333321</v>
      </c>
      <c r="Q999" s="52">
        <v>0.89833333333333321</v>
      </c>
      <c r="R999" s="52">
        <v>0.89833333333333321</v>
      </c>
      <c r="S999" s="52">
        <v>0.89833333333333321</v>
      </c>
      <c r="T999" s="52">
        <v>0.89833333333333321</v>
      </c>
      <c r="U999" s="52">
        <v>0.89833333333333321</v>
      </c>
    </row>
    <row r="1000" spans="1:21" ht="11" x14ac:dyDescent="0.15">
      <c r="A1000" s="39" t="s">
        <v>323</v>
      </c>
      <c r="B1000" s="39" t="s">
        <v>324</v>
      </c>
      <c r="C1000" s="39" t="s">
        <v>2686</v>
      </c>
      <c r="D1000" s="39" t="s">
        <v>517</v>
      </c>
      <c r="E1000" s="39" t="s">
        <v>2687</v>
      </c>
      <c r="F1000" s="39" t="s">
        <v>306</v>
      </c>
      <c r="G1000" s="39"/>
      <c r="H1000" s="39" t="s">
        <v>2688</v>
      </c>
      <c r="I1000" s="52">
        <f t="shared" si="17"/>
        <v>3.0000000000000004</v>
      </c>
      <c r="J1000" s="52"/>
      <c r="K1000" s="52"/>
      <c r="L1000" s="52"/>
      <c r="M1000" s="52">
        <v>0.3</v>
      </c>
      <c r="N1000" s="52">
        <v>0.3</v>
      </c>
      <c r="O1000" s="52">
        <v>0.3</v>
      </c>
      <c r="P1000" s="52">
        <v>0.35</v>
      </c>
      <c r="Q1000" s="52">
        <v>0.35</v>
      </c>
      <c r="R1000" s="52">
        <v>0.35</v>
      </c>
      <c r="S1000" s="52">
        <v>0.35</v>
      </c>
      <c r="T1000" s="52">
        <v>0.35</v>
      </c>
      <c r="U1000" s="52">
        <v>0.35</v>
      </c>
    </row>
    <row r="1001" spans="1:21" ht="11" x14ac:dyDescent="0.15">
      <c r="A1001" s="39" t="s">
        <v>323</v>
      </c>
      <c r="B1001" s="39" t="s">
        <v>324</v>
      </c>
      <c r="C1001" s="39" t="s">
        <v>2689</v>
      </c>
      <c r="D1001" s="39" t="s">
        <v>517</v>
      </c>
      <c r="E1001" s="39" t="s">
        <v>2690</v>
      </c>
      <c r="F1001" s="39" t="s">
        <v>306</v>
      </c>
      <c r="G1001" s="39"/>
      <c r="H1001" s="39" t="s">
        <v>2691</v>
      </c>
      <c r="I1001" s="52">
        <f t="shared" si="17"/>
        <v>6.9999999999999982</v>
      </c>
      <c r="J1001" s="52"/>
      <c r="K1001" s="52"/>
      <c r="L1001" s="52"/>
      <c r="M1001" s="52">
        <v>0.7</v>
      </c>
      <c r="N1001" s="52">
        <v>0.7</v>
      </c>
      <c r="O1001" s="52">
        <v>0.7</v>
      </c>
      <c r="P1001" s="52">
        <v>0.81666666666666654</v>
      </c>
      <c r="Q1001" s="52">
        <v>0.81666666666666654</v>
      </c>
      <c r="R1001" s="52">
        <v>0.81666666666666654</v>
      </c>
      <c r="S1001" s="52">
        <v>0.81666666666666654</v>
      </c>
      <c r="T1001" s="52">
        <v>0.81666666666666654</v>
      </c>
      <c r="U1001" s="52">
        <v>0.81666666666666654</v>
      </c>
    </row>
    <row r="1002" spans="1:21" ht="11" x14ac:dyDescent="0.15">
      <c r="A1002" s="39" t="s">
        <v>323</v>
      </c>
      <c r="B1002" s="39" t="s">
        <v>324</v>
      </c>
      <c r="C1002" s="39" t="s">
        <v>2692</v>
      </c>
      <c r="D1002" s="39" t="s">
        <v>517</v>
      </c>
      <c r="E1002" s="39" t="s">
        <v>2690</v>
      </c>
      <c r="F1002" s="39" t="s">
        <v>306</v>
      </c>
      <c r="G1002" s="39"/>
      <c r="H1002" s="39" t="s">
        <v>2693</v>
      </c>
      <c r="I1002" s="52">
        <f t="shared" si="17"/>
        <v>2</v>
      </c>
      <c r="J1002" s="52"/>
      <c r="K1002" s="52"/>
      <c r="L1002" s="52"/>
      <c r="M1002" s="52">
        <v>0.19999999999999998</v>
      </c>
      <c r="N1002" s="52">
        <v>0.19999999999999998</v>
      </c>
      <c r="O1002" s="52">
        <v>0.19999999999999998</v>
      </c>
      <c r="P1002" s="52">
        <v>0.23333333333333331</v>
      </c>
      <c r="Q1002" s="52">
        <v>0.23333333333333331</v>
      </c>
      <c r="R1002" s="52">
        <v>0.23333333333333331</v>
      </c>
      <c r="S1002" s="52">
        <v>0.23333333333333331</v>
      </c>
      <c r="T1002" s="52">
        <v>0.23333333333333331</v>
      </c>
      <c r="U1002" s="52">
        <v>0.23333333333333331</v>
      </c>
    </row>
    <row r="1003" spans="1:21" ht="22" x14ac:dyDescent="0.15">
      <c r="A1003" s="39" t="s">
        <v>323</v>
      </c>
      <c r="B1003" s="39" t="s">
        <v>324</v>
      </c>
      <c r="C1003" s="39" t="s">
        <v>2694</v>
      </c>
      <c r="D1003" s="39" t="s">
        <v>517</v>
      </c>
      <c r="E1003" s="39" t="s">
        <v>2695</v>
      </c>
      <c r="F1003" s="39" t="s">
        <v>306</v>
      </c>
      <c r="G1003" s="39"/>
      <c r="H1003" s="39" t="s">
        <v>2696</v>
      </c>
      <c r="I1003" s="52">
        <f t="shared" si="17"/>
        <v>1.1999999999999997</v>
      </c>
      <c r="J1003" s="52"/>
      <c r="K1003" s="52"/>
      <c r="L1003" s="52"/>
      <c r="M1003" s="52">
        <v>0.11999999999999998</v>
      </c>
      <c r="N1003" s="52">
        <v>0.11999999999999998</v>
      </c>
      <c r="O1003" s="52">
        <v>0.11999999999999998</v>
      </c>
      <c r="P1003" s="52">
        <v>0.13999999999999999</v>
      </c>
      <c r="Q1003" s="52">
        <v>0.13999999999999999</v>
      </c>
      <c r="R1003" s="52">
        <v>0.13999999999999999</v>
      </c>
      <c r="S1003" s="52">
        <v>0.13999999999999999</v>
      </c>
      <c r="T1003" s="52">
        <v>0.13999999999999999</v>
      </c>
      <c r="U1003" s="52">
        <v>0.13999999999999999</v>
      </c>
    </row>
    <row r="1004" spans="1:21" ht="22" x14ac:dyDescent="0.15">
      <c r="A1004" s="39" t="s">
        <v>323</v>
      </c>
      <c r="B1004" s="39" t="s">
        <v>324</v>
      </c>
      <c r="C1004" s="39" t="s">
        <v>2697</v>
      </c>
      <c r="D1004" s="39" t="s">
        <v>517</v>
      </c>
      <c r="E1004" s="39" t="s">
        <v>518</v>
      </c>
      <c r="F1004" s="39" t="s">
        <v>306</v>
      </c>
      <c r="G1004" s="39"/>
      <c r="H1004" s="39" t="s">
        <v>2698</v>
      </c>
      <c r="I1004" s="52">
        <f t="shared" si="17"/>
        <v>1.6999999999999995</v>
      </c>
      <c r="J1004" s="52"/>
      <c r="K1004" s="52"/>
      <c r="L1004" s="52"/>
      <c r="M1004" s="52">
        <v>0.16999999999999998</v>
      </c>
      <c r="N1004" s="52">
        <v>0.16999999999999998</v>
      </c>
      <c r="O1004" s="52">
        <v>0.16999999999999998</v>
      </c>
      <c r="P1004" s="52">
        <v>0.19833333333333331</v>
      </c>
      <c r="Q1004" s="52">
        <v>0.19833333333333331</v>
      </c>
      <c r="R1004" s="52">
        <v>0.19833333333333331</v>
      </c>
      <c r="S1004" s="52">
        <v>0.19833333333333331</v>
      </c>
      <c r="T1004" s="52">
        <v>0.19833333333333331</v>
      </c>
      <c r="U1004" s="52">
        <v>0.19833333333333331</v>
      </c>
    </row>
    <row r="1005" spans="1:21" ht="22" x14ac:dyDescent="0.15">
      <c r="A1005" s="39" t="s">
        <v>323</v>
      </c>
      <c r="B1005" s="39" t="s">
        <v>324</v>
      </c>
      <c r="C1005" s="39" t="s">
        <v>2699</v>
      </c>
      <c r="D1005" s="39" t="s">
        <v>517</v>
      </c>
      <c r="E1005" s="39" t="s">
        <v>518</v>
      </c>
      <c r="F1005" s="39" t="s">
        <v>306</v>
      </c>
      <c r="G1005" s="39"/>
      <c r="H1005" s="39" t="s">
        <v>2700</v>
      </c>
      <c r="I1005" s="52">
        <f t="shared" si="17"/>
        <v>0.15999999999999998</v>
      </c>
      <c r="J1005" s="52"/>
      <c r="K1005" s="52"/>
      <c r="L1005" s="52"/>
      <c r="M1005" s="52">
        <v>1.6E-2</v>
      </c>
      <c r="N1005" s="52">
        <v>1.6E-2</v>
      </c>
      <c r="O1005" s="52">
        <v>1.6E-2</v>
      </c>
      <c r="P1005" s="52">
        <v>1.8666666666666665E-2</v>
      </c>
      <c r="Q1005" s="52">
        <v>1.8666666666666665E-2</v>
      </c>
      <c r="R1005" s="52">
        <v>1.8666666666666665E-2</v>
      </c>
      <c r="S1005" s="52">
        <v>1.8666666666666665E-2</v>
      </c>
      <c r="T1005" s="52">
        <v>1.8666666666666665E-2</v>
      </c>
      <c r="U1005" s="52">
        <v>1.8666666666666665E-2</v>
      </c>
    </row>
    <row r="1006" spans="1:21" ht="22" x14ac:dyDescent="0.15">
      <c r="A1006" s="39" t="s">
        <v>323</v>
      </c>
      <c r="B1006" s="39" t="s">
        <v>324</v>
      </c>
      <c r="C1006" s="39" t="s">
        <v>2701</v>
      </c>
      <c r="D1006" s="39" t="s">
        <v>517</v>
      </c>
      <c r="E1006" s="39" t="s">
        <v>518</v>
      </c>
      <c r="F1006" s="39" t="s">
        <v>306</v>
      </c>
      <c r="G1006" s="39"/>
      <c r="H1006" s="39" t="s">
        <v>2702</v>
      </c>
      <c r="I1006" s="52">
        <f t="shared" si="17"/>
        <v>0.17</v>
      </c>
      <c r="J1006" s="52"/>
      <c r="K1006" s="52"/>
      <c r="L1006" s="52"/>
      <c r="M1006" s="52">
        <v>1.7000000000000001E-2</v>
      </c>
      <c r="N1006" s="52">
        <v>1.7000000000000001E-2</v>
      </c>
      <c r="O1006" s="52">
        <v>1.7000000000000001E-2</v>
      </c>
      <c r="P1006" s="52">
        <v>1.9833333333333331E-2</v>
      </c>
      <c r="Q1006" s="52">
        <v>1.9833333333333331E-2</v>
      </c>
      <c r="R1006" s="52">
        <v>1.9833333333333331E-2</v>
      </c>
      <c r="S1006" s="52">
        <v>1.9833333333333331E-2</v>
      </c>
      <c r="T1006" s="52">
        <v>1.9833333333333331E-2</v>
      </c>
      <c r="U1006" s="52">
        <v>1.9833333333333331E-2</v>
      </c>
    </row>
    <row r="1007" spans="1:21" ht="22" x14ac:dyDescent="0.15">
      <c r="A1007" s="39" t="s">
        <v>323</v>
      </c>
      <c r="B1007" s="39" t="s">
        <v>324</v>
      </c>
      <c r="C1007" s="39" t="s">
        <v>2703</v>
      </c>
      <c r="D1007" s="39" t="s">
        <v>517</v>
      </c>
      <c r="E1007" s="39" t="s">
        <v>518</v>
      </c>
      <c r="F1007" s="39" t="s">
        <v>306</v>
      </c>
      <c r="G1007" s="39"/>
      <c r="H1007" s="39" t="s">
        <v>2704</v>
      </c>
      <c r="I1007" s="52">
        <f t="shared" si="17"/>
        <v>0.19999999999999996</v>
      </c>
      <c r="J1007" s="52"/>
      <c r="K1007" s="52"/>
      <c r="L1007" s="52"/>
      <c r="M1007" s="52">
        <v>0.02</v>
      </c>
      <c r="N1007" s="52">
        <v>0.02</v>
      </c>
      <c r="O1007" s="52">
        <v>0.02</v>
      </c>
      <c r="P1007" s="52">
        <v>2.3333333333333331E-2</v>
      </c>
      <c r="Q1007" s="52">
        <v>2.3333333333333331E-2</v>
      </c>
      <c r="R1007" s="52">
        <v>2.3333333333333331E-2</v>
      </c>
      <c r="S1007" s="52">
        <v>2.3333333333333331E-2</v>
      </c>
      <c r="T1007" s="52">
        <v>2.3333333333333331E-2</v>
      </c>
      <c r="U1007" s="52">
        <v>2.3333333333333331E-2</v>
      </c>
    </row>
    <row r="1008" spans="1:21" ht="22" x14ac:dyDescent="0.15">
      <c r="A1008" s="39" t="s">
        <v>323</v>
      </c>
      <c r="B1008" s="39" t="s">
        <v>324</v>
      </c>
      <c r="C1008" s="39" t="s">
        <v>2705</v>
      </c>
      <c r="D1008" s="39" t="s">
        <v>517</v>
      </c>
      <c r="E1008" s="39" t="s">
        <v>518</v>
      </c>
      <c r="F1008" s="39" t="s">
        <v>306</v>
      </c>
      <c r="G1008" s="39"/>
      <c r="H1008" s="39" t="s">
        <v>2706</v>
      </c>
      <c r="I1008" s="52">
        <f t="shared" si="17"/>
        <v>3.0000000000000004</v>
      </c>
      <c r="J1008" s="52"/>
      <c r="K1008" s="52"/>
      <c r="L1008" s="52"/>
      <c r="M1008" s="52">
        <v>0.3</v>
      </c>
      <c r="N1008" s="52">
        <v>0.3</v>
      </c>
      <c r="O1008" s="52">
        <v>0.3</v>
      </c>
      <c r="P1008" s="52">
        <v>0.35</v>
      </c>
      <c r="Q1008" s="52">
        <v>0.35</v>
      </c>
      <c r="R1008" s="52">
        <v>0.35</v>
      </c>
      <c r="S1008" s="52">
        <v>0.35</v>
      </c>
      <c r="T1008" s="52">
        <v>0.35</v>
      </c>
      <c r="U1008" s="52">
        <v>0.35</v>
      </c>
    </row>
    <row r="1009" spans="1:21" ht="22" x14ac:dyDescent="0.15">
      <c r="A1009" s="39" t="s">
        <v>323</v>
      </c>
      <c r="B1009" s="39" t="s">
        <v>324</v>
      </c>
      <c r="C1009" s="39" t="s">
        <v>2707</v>
      </c>
      <c r="D1009" s="39" t="s">
        <v>517</v>
      </c>
      <c r="E1009" s="39" t="s">
        <v>518</v>
      </c>
      <c r="F1009" s="39" t="s">
        <v>306</v>
      </c>
      <c r="G1009" s="39"/>
      <c r="H1009" s="39" t="s">
        <v>2708</v>
      </c>
      <c r="I1009" s="52">
        <f t="shared" si="17"/>
        <v>1</v>
      </c>
      <c r="J1009" s="52"/>
      <c r="K1009" s="52"/>
      <c r="L1009" s="52"/>
      <c r="M1009" s="52">
        <v>9.9999999999999992E-2</v>
      </c>
      <c r="N1009" s="52">
        <v>9.9999999999999992E-2</v>
      </c>
      <c r="O1009" s="52">
        <v>9.9999999999999992E-2</v>
      </c>
      <c r="P1009" s="52">
        <v>0.11666666666666665</v>
      </c>
      <c r="Q1009" s="52">
        <v>0.11666666666666665</v>
      </c>
      <c r="R1009" s="52">
        <v>0.11666666666666665</v>
      </c>
      <c r="S1009" s="52">
        <v>0.11666666666666665</v>
      </c>
      <c r="T1009" s="52">
        <v>0.11666666666666665</v>
      </c>
      <c r="U1009" s="52">
        <v>0.11666666666666665</v>
      </c>
    </row>
    <row r="1010" spans="1:21" ht="22" x14ac:dyDescent="0.15">
      <c r="A1010" s="39" t="s">
        <v>323</v>
      </c>
      <c r="B1010" s="39" t="s">
        <v>324</v>
      </c>
      <c r="C1010" s="39" t="s">
        <v>2709</v>
      </c>
      <c r="D1010" s="39" t="s">
        <v>517</v>
      </c>
      <c r="E1010" s="39" t="s">
        <v>518</v>
      </c>
      <c r="F1010" s="39" t="s">
        <v>306</v>
      </c>
      <c r="G1010" s="39"/>
      <c r="H1010" s="39" t="s">
        <v>2710</v>
      </c>
      <c r="I1010" s="52">
        <f t="shared" si="17"/>
        <v>6.9999999999999982</v>
      </c>
      <c r="J1010" s="52"/>
      <c r="K1010" s="52"/>
      <c r="L1010" s="52"/>
      <c r="M1010" s="52">
        <v>0.7</v>
      </c>
      <c r="N1010" s="52">
        <v>0.7</v>
      </c>
      <c r="O1010" s="52">
        <v>0.7</v>
      </c>
      <c r="P1010" s="52">
        <v>0.81666666666666654</v>
      </c>
      <c r="Q1010" s="52">
        <v>0.81666666666666654</v>
      </c>
      <c r="R1010" s="52">
        <v>0.81666666666666654</v>
      </c>
      <c r="S1010" s="52">
        <v>0.81666666666666654</v>
      </c>
      <c r="T1010" s="52">
        <v>0.81666666666666654</v>
      </c>
      <c r="U1010" s="52">
        <v>0.81666666666666654</v>
      </c>
    </row>
    <row r="1011" spans="1:21" ht="11" x14ac:dyDescent="0.15">
      <c r="A1011" s="39" t="s">
        <v>323</v>
      </c>
      <c r="B1011" s="39" t="s">
        <v>324</v>
      </c>
      <c r="C1011" s="39" t="s">
        <v>2711</v>
      </c>
      <c r="D1011" s="39" t="s">
        <v>517</v>
      </c>
      <c r="E1011" s="39" t="s">
        <v>2623</v>
      </c>
      <c r="F1011" s="39" t="s">
        <v>306</v>
      </c>
      <c r="G1011" s="39"/>
      <c r="H1011" s="39" t="s">
        <v>2712</v>
      </c>
      <c r="I1011" s="52">
        <f t="shared" si="17"/>
        <v>2</v>
      </c>
      <c r="J1011" s="52"/>
      <c r="K1011" s="52"/>
      <c r="L1011" s="52"/>
      <c r="M1011" s="52">
        <v>0.19999999999999998</v>
      </c>
      <c r="N1011" s="52">
        <v>0.19999999999999998</v>
      </c>
      <c r="O1011" s="52">
        <v>0.19999999999999998</v>
      </c>
      <c r="P1011" s="52">
        <v>0.23333333333333331</v>
      </c>
      <c r="Q1011" s="52">
        <v>0.23333333333333331</v>
      </c>
      <c r="R1011" s="52">
        <v>0.23333333333333331</v>
      </c>
      <c r="S1011" s="52">
        <v>0.23333333333333331</v>
      </c>
      <c r="T1011" s="52">
        <v>0.23333333333333331</v>
      </c>
      <c r="U1011" s="52">
        <v>0.23333333333333331</v>
      </c>
    </row>
    <row r="1012" spans="1:21" ht="33" x14ac:dyDescent="0.15">
      <c r="A1012" s="39" t="s">
        <v>323</v>
      </c>
      <c r="B1012" s="39" t="s">
        <v>324</v>
      </c>
      <c r="C1012" s="39" t="s">
        <v>2713</v>
      </c>
      <c r="D1012" s="39" t="s">
        <v>517</v>
      </c>
      <c r="E1012" s="39" t="s">
        <v>2623</v>
      </c>
      <c r="F1012" s="39" t="s">
        <v>306</v>
      </c>
      <c r="G1012" s="39"/>
      <c r="H1012" s="39" t="s">
        <v>2714</v>
      </c>
      <c r="I1012" s="52">
        <f t="shared" si="17"/>
        <v>4</v>
      </c>
      <c r="J1012" s="52"/>
      <c r="K1012" s="52"/>
      <c r="L1012" s="52"/>
      <c r="M1012" s="52">
        <v>0.39999999999999997</v>
      </c>
      <c r="N1012" s="52">
        <v>0.39999999999999997</v>
      </c>
      <c r="O1012" s="52">
        <v>0.39999999999999997</v>
      </c>
      <c r="P1012" s="52">
        <v>0.46666666666666662</v>
      </c>
      <c r="Q1012" s="52">
        <v>0.46666666666666662</v>
      </c>
      <c r="R1012" s="52">
        <v>0.46666666666666662</v>
      </c>
      <c r="S1012" s="52">
        <v>0.46666666666666662</v>
      </c>
      <c r="T1012" s="52">
        <v>0.46666666666666662</v>
      </c>
      <c r="U1012" s="52">
        <v>0.46666666666666662</v>
      </c>
    </row>
    <row r="1013" spans="1:21" ht="33" x14ac:dyDescent="0.15">
      <c r="A1013" s="39" t="s">
        <v>323</v>
      </c>
      <c r="B1013" s="39" t="s">
        <v>324</v>
      </c>
      <c r="C1013" s="39" t="s">
        <v>2715</v>
      </c>
      <c r="D1013" s="39" t="s">
        <v>517</v>
      </c>
      <c r="E1013" s="39" t="s">
        <v>2623</v>
      </c>
      <c r="F1013" s="39" t="s">
        <v>306</v>
      </c>
      <c r="G1013" s="39"/>
      <c r="H1013" s="39" t="s">
        <v>2714</v>
      </c>
      <c r="I1013" s="52">
        <f t="shared" si="17"/>
        <v>4</v>
      </c>
      <c r="J1013" s="52"/>
      <c r="K1013" s="52"/>
      <c r="L1013" s="52"/>
      <c r="M1013" s="52">
        <v>0.39999999999999997</v>
      </c>
      <c r="N1013" s="52">
        <v>0.39999999999999997</v>
      </c>
      <c r="O1013" s="52">
        <v>0.39999999999999997</v>
      </c>
      <c r="P1013" s="52">
        <v>0.46666666666666662</v>
      </c>
      <c r="Q1013" s="52">
        <v>0.46666666666666662</v>
      </c>
      <c r="R1013" s="52">
        <v>0.46666666666666662</v>
      </c>
      <c r="S1013" s="52">
        <v>0.46666666666666662</v>
      </c>
      <c r="T1013" s="52">
        <v>0.46666666666666662</v>
      </c>
      <c r="U1013" s="52">
        <v>0.46666666666666662</v>
      </c>
    </row>
    <row r="1014" spans="1:21" ht="22" x14ac:dyDescent="0.15">
      <c r="A1014" s="39" t="s">
        <v>323</v>
      </c>
      <c r="B1014" s="39" t="s">
        <v>324</v>
      </c>
      <c r="C1014" s="39" t="s">
        <v>2716</v>
      </c>
      <c r="D1014" s="39" t="s">
        <v>517</v>
      </c>
      <c r="E1014" s="39" t="s">
        <v>2717</v>
      </c>
      <c r="F1014" s="39" t="s">
        <v>306</v>
      </c>
      <c r="G1014" s="39"/>
      <c r="H1014" s="39" t="s">
        <v>2718</v>
      </c>
      <c r="I1014" s="52">
        <f t="shared" si="17"/>
        <v>6.9999999999999982</v>
      </c>
      <c r="J1014" s="52"/>
      <c r="K1014" s="52"/>
      <c r="L1014" s="52"/>
      <c r="M1014" s="52">
        <v>0.7</v>
      </c>
      <c r="N1014" s="52">
        <v>0.7</v>
      </c>
      <c r="O1014" s="52">
        <v>0.7</v>
      </c>
      <c r="P1014" s="52">
        <v>0.81666666666666654</v>
      </c>
      <c r="Q1014" s="52">
        <v>0.81666666666666654</v>
      </c>
      <c r="R1014" s="52">
        <v>0.81666666666666654</v>
      </c>
      <c r="S1014" s="52">
        <v>0.81666666666666654</v>
      </c>
      <c r="T1014" s="52">
        <v>0.81666666666666654</v>
      </c>
      <c r="U1014" s="52">
        <v>0.81666666666666654</v>
      </c>
    </row>
    <row r="1015" spans="1:21" ht="11" x14ac:dyDescent="0.15">
      <c r="A1015" s="39" t="s">
        <v>323</v>
      </c>
      <c r="B1015" s="39" t="s">
        <v>324</v>
      </c>
      <c r="C1015" s="39" t="s">
        <v>2719</v>
      </c>
      <c r="D1015" s="39" t="s">
        <v>517</v>
      </c>
      <c r="E1015" s="39" t="s">
        <v>2720</v>
      </c>
      <c r="F1015" s="39" t="s">
        <v>306</v>
      </c>
      <c r="G1015" s="39"/>
      <c r="H1015" s="39" t="s">
        <v>2721</v>
      </c>
      <c r="I1015" s="52">
        <f t="shared" si="17"/>
        <v>6.0000000000000009</v>
      </c>
      <c r="J1015" s="52"/>
      <c r="K1015" s="52"/>
      <c r="L1015" s="52"/>
      <c r="M1015" s="52">
        <v>0.6</v>
      </c>
      <c r="N1015" s="52">
        <v>0.6</v>
      </c>
      <c r="O1015" s="52">
        <v>0.6</v>
      </c>
      <c r="P1015" s="52">
        <v>0.7</v>
      </c>
      <c r="Q1015" s="52">
        <v>0.7</v>
      </c>
      <c r="R1015" s="52">
        <v>0.7</v>
      </c>
      <c r="S1015" s="52">
        <v>0.7</v>
      </c>
      <c r="T1015" s="52">
        <v>0.7</v>
      </c>
      <c r="U1015" s="52">
        <v>0.7</v>
      </c>
    </row>
    <row r="1016" spans="1:21" ht="11" x14ac:dyDescent="0.15">
      <c r="A1016" s="39" t="s">
        <v>323</v>
      </c>
      <c r="B1016" s="39" t="s">
        <v>324</v>
      </c>
      <c r="C1016" s="39" t="s">
        <v>2722</v>
      </c>
      <c r="D1016" s="39" t="s">
        <v>517</v>
      </c>
      <c r="E1016" s="39" t="s">
        <v>2720</v>
      </c>
      <c r="F1016" s="39" t="s">
        <v>306</v>
      </c>
      <c r="G1016" s="39"/>
      <c r="H1016" s="39" t="s">
        <v>2723</v>
      </c>
      <c r="I1016" s="52">
        <f t="shared" si="17"/>
        <v>4</v>
      </c>
      <c r="J1016" s="52"/>
      <c r="K1016" s="52"/>
      <c r="L1016" s="52"/>
      <c r="M1016" s="52">
        <v>0.39999999999999997</v>
      </c>
      <c r="N1016" s="52">
        <v>0.39999999999999997</v>
      </c>
      <c r="O1016" s="52">
        <v>0.39999999999999997</v>
      </c>
      <c r="P1016" s="52">
        <v>0.46666666666666662</v>
      </c>
      <c r="Q1016" s="52">
        <v>0.46666666666666662</v>
      </c>
      <c r="R1016" s="52">
        <v>0.46666666666666662</v>
      </c>
      <c r="S1016" s="52">
        <v>0.46666666666666662</v>
      </c>
      <c r="T1016" s="52">
        <v>0.46666666666666662</v>
      </c>
      <c r="U1016" s="52">
        <v>0.46666666666666662</v>
      </c>
    </row>
    <row r="1017" spans="1:21" ht="22" x14ac:dyDescent="0.15">
      <c r="A1017" s="39" t="s">
        <v>323</v>
      </c>
      <c r="B1017" s="39" t="s">
        <v>324</v>
      </c>
      <c r="C1017" s="39" t="s">
        <v>2724</v>
      </c>
      <c r="D1017" s="39" t="s">
        <v>440</v>
      </c>
      <c r="E1017" s="39" t="s">
        <v>2725</v>
      </c>
      <c r="F1017" s="39" t="s">
        <v>333</v>
      </c>
      <c r="G1017" s="39"/>
      <c r="H1017" s="39" t="s">
        <v>2726</v>
      </c>
      <c r="I1017" s="52">
        <f t="shared" si="17"/>
        <v>0.89</v>
      </c>
      <c r="J1017" s="52"/>
      <c r="K1017" s="52"/>
      <c r="L1017" s="52"/>
      <c r="M1017" s="52">
        <v>8.8999999999999996E-2</v>
      </c>
      <c r="N1017" s="52">
        <v>8.8999999999999996E-2</v>
      </c>
      <c r="O1017" s="52">
        <v>8.8999999999999996E-2</v>
      </c>
      <c r="P1017" s="52">
        <v>0.10383333333333332</v>
      </c>
      <c r="Q1017" s="52">
        <v>0.10383333333333332</v>
      </c>
      <c r="R1017" s="52">
        <v>0.10383333333333332</v>
      </c>
      <c r="S1017" s="52">
        <v>0.10383333333333332</v>
      </c>
      <c r="T1017" s="52">
        <v>0.10383333333333332</v>
      </c>
      <c r="U1017" s="52">
        <v>0.10383333333333332</v>
      </c>
    </row>
    <row r="1018" spans="1:21" ht="22" x14ac:dyDescent="0.15">
      <c r="A1018" s="39" t="s">
        <v>323</v>
      </c>
      <c r="B1018" s="39" t="s">
        <v>324</v>
      </c>
      <c r="C1018" s="39" t="s">
        <v>2727</v>
      </c>
      <c r="D1018" s="39" t="s">
        <v>440</v>
      </c>
      <c r="E1018" s="39" t="s">
        <v>2728</v>
      </c>
      <c r="F1018" s="39" t="s">
        <v>333</v>
      </c>
      <c r="G1018" s="39"/>
      <c r="H1018" s="39" t="s">
        <v>2729</v>
      </c>
      <c r="I1018" s="52">
        <f t="shared" si="17"/>
        <v>1.4</v>
      </c>
      <c r="J1018" s="52"/>
      <c r="K1018" s="52"/>
      <c r="L1018" s="52"/>
      <c r="M1018" s="52">
        <v>0.13999999999999999</v>
      </c>
      <c r="N1018" s="52">
        <v>0.13999999999999999</v>
      </c>
      <c r="O1018" s="52">
        <v>0.13999999999999999</v>
      </c>
      <c r="P1018" s="52">
        <v>0.1633333333333333</v>
      </c>
      <c r="Q1018" s="52">
        <v>0.1633333333333333</v>
      </c>
      <c r="R1018" s="52">
        <v>0.1633333333333333</v>
      </c>
      <c r="S1018" s="52">
        <v>0.1633333333333333</v>
      </c>
      <c r="T1018" s="52">
        <v>0.1633333333333333</v>
      </c>
      <c r="U1018" s="52">
        <v>0.1633333333333333</v>
      </c>
    </row>
    <row r="1019" spans="1:21" ht="22" x14ac:dyDescent="0.15">
      <c r="A1019" s="39" t="s">
        <v>323</v>
      </c>
      <c r="B1019" s="39" t="s">
        <v>324</v>
      </c>
      <c r="C1019" s="39" t="s">
        <v>2730</v>
      </c>
      <c r="D1019" s="39" t="s">
        <v>440</v>
      </c>
      <c r="E1019" s="39" t="s">
        <v>2731</v>
      </c>
      <c r="F1019" s="39" t="s">
        <v>333</v>
      </c>
      <c r="G1019" s="39"/>
      <c r="H1019" s="39" t="s">
        <v>2732</v>
      </c>
      <c r="I1019" s="52">
        <f t="shared" si="17"/>
        <v>1.5599999999999996</v>
      </c>
      <c r="J1019" s="52"/>
      <c r="K1019" s="52"/>
      <c r="L1019" s="52"/>
      <c r="M1019" s="52">
        <v>0.156</v>
      </c>
      <c r="N1019" s="52">
        <v>0.156</v>
      </c>
      <c r="O1019" s="52">
        <v>0.156</v>
      </c>
      <c r="P1019" s="52">
        <v>0.182</v>
      </c>
      <c r="Q1019" s="52">
        <v>0.182</v>
      </c>
      <c r="R1019" s="52">
        <v>0.182</v>
      </c>
      <c r="S1019" s="52">
        <v>0.182</v>
      </c>
      <c r="T1019" s="52">
        <v>0.182</v>
      </c>
      <c r="U1019" s="52">
        <v>0.182</v>
      </c>
    </row>
    <row r="1020" spans="1:21" ht="22" x14ac:dyDescent="0.15">
      <c r="A1020" s="39" t="s">
        <v>323</v>
      </c>
      <c r="B1020" s="39" t="s">
        <v>324</v>
      </c>
      <c r="C1020" s="39" t="s">
        <v>2733</v>
      </c>
      <c r="D1020" s="39" t="s">
        <v>440</v>
      </c>
      <c r="E1020" s="39" t="s">
        <v>2734</v>
      </c>
      <c r="F1020" s="39" t="s">
        <v>333</v>
      </c>
      <c r="G1020" s="39"/>
      <c r="H1020" s="39" t="s">
        <v>2735</v>
      </c>
      <c r="I1020" s="52">
        <f t="shared" si="17"/>
        <v>0.27</v>
      </c>
      <c r="J1020" s="52"/>
      <c r="K1020" s="52"/>
      <c r="L1020" s="52"/>
      <c r="M1020" s="52">
        <v>2.7E-2</v>
      </c>
      <c r="N1020" s="52">
        <v>2.7E-2</v>
      </c>
      <c r="O1020" s="52">
        <v>2.7E-2</v>
      </c>
      <c r="P1020" s="52">
        <v>3.15E-2</v>
      </c>
      <c r="Q1020" s="52">
        <v>3.15E-2</v>
      </c>
      <c r="R1020" s="52">
        <v>3.15E-2</v>
      </c>
      <c r="S1020" s="52">
        <v>3.15E-2</v>
      </c>
      <c r="T1020" s="52">
        <v>3.15E-2</v>
      </c>
      <c r="U1020" s="52">
        <v>3.15E-2</v>
      </c>
    </row>
    <row r="1021" spans="1:21" ht="11" x14ac:dyDescent="0.15">
      <c r="A1021" s="39" t="s">
        <v>323</v>
      </c>
      <c r="B1021" s="39" t="s">
        <v>324</v>
      </c>
      <c r="C1021" s="39" t="s">
        <v>2736</v>
      </c>
      <c r="D1021" s="39" t="s">
        <v>440</v>
      </c>
      <c r="E1021" s="39" t="s">
        <v>835</v>
      </c>
      <c r="F1021" s="39" t="s">
        <v>333</v>
      </c>
      <c r="G1021" s="39"/>
      <c r="H1021" s="39" t="s">
        <v>2737</v>
      </c>
      <c r="I1021" s="52">
        <f t="shared" si="17"/>
        <v>0.22000000000000003</v>
      </c>
      <c r="J1021" s="52"/>
      <c r="K1021" s="52"/>
      <c r="L1021" s="52"/>
      <c r="M1021" s="52">
        <v>2.1999999999999999E-2</v>
      </c>
      <c r="N1021" s="52">
        <v>2.1999999999999999E-2</v>
      </c>
      <c r="O1021" s="52">
        <v>2.1999999999999999E-2</v>
      </c>
      <c r="P1021" s="52">
        <v>2.5666666666666664E-2</v>
      </c>
      <c r="Q1021" s="52">
        <v>2.5666666666666664E-2</v>
      </c>
      <c r="R1021" s="52">
        <v>2.5666666666666664E-2</v>
      </c>
      <c r="S1021" s="52">
        <v>2.5666666666666664E-2</v>
      </c>
      <c r="T1021" s="52">
        <v>2.5666666666666664E-2</v>
      </c>
      <c r="U1021" s="52">
        <v>2.5666666666666664E-2</v>
      </c>
    </row>
    <row r="1022" spans="1:21" ht="11" x14ac:dyDescent="0.15">
      <c r="A1022" s="39" t="s">
        <v>323</v>
      </c>
      <c r="B1022" s="39" t="s">
        <v>324</v>
      </c>
      <c r="C1022" s="39" t="s">
        <v>2738</v>
      </c>
      <c r="D1022" s="39" t="s">
        <v>440</v>
      </c>
      <c r="E1022" s="39" t="s">
        <v>2739</v>
      </c>
      <c r="F1022" s="39" t="s">
        <v>333</v>
      </c>
      <c r="G1022" s="39"/>
      <c r="H1022" s="39" t="s">
        <v>2740</v>
      </c>
      <c r="I1022" s="52">
        <f t="shared" si="17"/>
        <v>1.92</v>
      </c>
      <c r="J1022" s="52"/>
      <c r="K1022" s="52"/>
      <c r="L1022" s="52"/>
      <c r="M1022" s="52">
        <v>0.19199999999999998</v>
      </c>
      <c r="N1022" s="52">
        <v>0.19199999999999998</v>
      </c>
      <c r="O1022" s="52">
        <v>0.19199999999999998</v>
      </c>
      <c r="P1022" s="52">
        <v>0.22399999999999998</v>
      </c>
      <c r="Q1022" s="52">
        <v>0.22399999999999998</v>
      </c>
      <c r="R1022" s="52">
        <v>0.22399999999999998</v>
      </c>
      <c r="S1022" s="52">
        <v>0.22399999999999998</v>
      </c>
      <c r="T1022" s="52">
        <v>0.22399999999999998</v>
      </c>
      <c r="U1022" s="52">
        <v>0.22399999999999998</v>
      </c>
    </row>
    <row r="1023" spans="1:21" ht="11" x14ac:dyDescent="0.15">
      <c r="A1023" s="39" t="s">
        <v>323</v>
      </c>
      <c r="B1023" s="39" t="s">
        <v>324</v>
      </c>
      <c r="C1023" s="39" t="s">
        <v>2741</v>
      </c>
      <c r="D1023" s="39" t="s">
        <v>440</v>
      </c>
      <c r="E1023" s="39" t="s">
        <v>2742</v>
      </c>
      <c r="F1023" s="39" t="s">
        <v>333</v>
      </c>
      <c r="G1023" s="39"/>
      <c r="H1023" s="39" t="s">
        <v>2743</v>
      </c>
      <c r="I1023" s="52">
        <f t="shared" si="17"/>
        <v>0.315</v>
      </c>
      <c r="J1023" s="52"/>
      <c r="K1023" s="52"/>
      <c r="L1023" s="52"/>
      <c r="M1023" s="52">
        <v>3.15E-2</v>
      </c>
      <c r="N1023" s="52">
        <v>3.15E-2</v>
      </c>
      <c r="O1023" s="52">
        <v>3.15E-2</v>
      </c>
      <c r="P1023" s="52">
        <v>3.6749999999999998E-2</v>
      </c>
      <c r="Q1023" s="52">
        <v>3.6749999999999998E-2</v>
      </c>
      <c r="R1023" s="52">
        <v>3.6749999999999998E-2</v>
      </c>
      <c r="S1023" s="52">
        <v>3.6749999999999998E-2</v>
      </c>
      <c r="T1023" s="52">
        <v>3.6749999999999998E-2</v>
      </c>
      <c r="U1023" s="52">
        <v>3.6749999999999998E-2</v>
      </c>
    </row>
    <row r="1024" spans="1:21" ht="33" x14ac:dyDescent="0.15">
      <c r="A1024" s="39" t="s">
        <v>323</v>
      </c>
      <c r="B1024" s="39" t="s">
        <v>324</v>
      </c>
      <c r="C1024" s="39" t="s">
        <v>2744</v>
      </c>
      <c r="D1024" s="39" t="s">
        <v>440</v>
      </c>
      <c r="E1024" s="39" t="s">
        <v>457</v>
      </c>
      <c r="F1024" s="39" t="s">
        <v>333</v>
      </c>
      <c r="G1024" s="39"/>
      <c r="H1024" s="39" t="s">
        <v>2745</v>
      </c>
      <c r="I1024" s="52">
        <f t="shared" si="17"/>
        <v>0.19999999999999996</v>
      </c>
      <c r="J1024" s="52"/>
      <c r="K1024" s="52"/>
      <c r="L1024" s="52"/>
      <c r="M1024" s="52">
        <v>0.02</v>
      </c>
      <c r="N1024" s="52">
        <v>0.02</v>
      </c>
      <c r="O1024" s="52">
        <v>0.02</v>
      </c>
      <c r="P1024" s="52">
        <v>2.3333333333333331E-2</v>
      </c>
      <c r="Q1024" s="52">
        <v>2.3333333333333331E-2</v>
      </c>
      <c r="R1024" s="52">
        <v>2.3333333333333331E-2</v>
      </c>
      <c r="S1024" s="52">
        <v>2.3333333333333331E-2</v>
      </c>
      <c r="T1024" s="52">
        <v>2.3333333333333331E-2</v>
      </c>
      <c r="U1024" s="52">
        <v>2.3333333333333331E-2</v>
      </c>
    </row>
    <row r="1025" spans="1:21" ht="11" x14ac:dyDescent="0.15">
      <c r="A1025" s="39" t="s">
        <v>323</v>
      </c>
      <c r="B1025" s="39" t="s">
        <v>324</v>
      </c>
      <c r="C1025" s="39" t="s">
        <v>2746</v>
      </c>
      <c r="D1025" s="39" t="s">
        <v>440</v>
      </c>
      <c r="E1025" s="39" t="s">
        <v>2742</v>
      </c>
      <c r="F1025" s="39" t="s">
        <v>333</v>
      </c>
      <c r="G1025" s="39"/>
      <c r="H1025" s="39" t="s">
        <v>2747</v>
      </c>
      <c r="I1025" s="52">
        <f t="shared" si="17"/>
        <v>0.74</v>
      </c>
      <c r="J1025" s="52"/>
      <c r="K1025" s="52"/>
      <c r="L1025" s="52"/>
      <c r="M1025" s="52">
        <v>7.3999999999999996E-2</v>
      </c>
      <c r="N1025" s="52">
        <v>7.3999999999999996E-2</v>
      </c>
      <c r="O1025" s="52">
        <v>7.3999999999999996E-2</v>
      </c>
      <c r="P1025" s="52">
        <v>8.6333333333333317E-2</v>
      </c>
      <c r="Q1025" s="52">
        <v>8.6333333333333317E-2</v>
      </c>
      <c r="R1025" s="52">
        <v>8.6333333333333317E-2</v>
      </c>
      <c r="S1025" s="52">
        <v>8.6333333333333317E-2</v>
      </c>
      <c r="T1025" s="52">
        <v>8.6333333333333317E-2</v>
      </c>
      <c r="U1025" s="52">
        <v>8.6333333333333317E-2</v>
      </c>
    </row>
    <row r="1026" spans="1:21" ht="11" x14ac:dyDescent="0.15">
      <c r="A1026" s="39" t="s">
        <v>323</v>
      </c>
      <c r="B1026" s="39" t="s">
        <v>324</v>
      </c>
      <c r="C1026" s="39" t="s">
        <v>2748</v>
      </c>
      <c r="D1026" s="39" t="s">
        <v>440</v>
      </c>
      <c r="E1026" s="39" t="s">
        <v>2742</v>
      </c>
      <c r="F1026" s="39" t="s">
        <v>333</v>
      </c>
      <c r="G1026" s="39"/>
      <c r="H1026" s="39" t="s">
        <v>2749</v>
      </c>
      <c r="I1026" s="52">
        <f t="shared" si="17"/>
        <v>0.64999999999999991</v>
      </c>
      <c r="J1026" s="52"/>
      <c r="K1026" s="52"/>
      <c r="L1026" s="52"/>
      <c r="M1026" s="52">
        <v>6.5000000000000002E-2</v>
      </c>
      <c r="N1026" s="52">
        <v>6.5000000000000002E-2</v>
      </c>
      <c r="O1026" s="52">
        <v>6.5000000000000002E-2</v>
      </c>
      <c r="P1026" s="52">
        <v>7.5833333333333322E-2</v>
      </c>
      <c r="Q1026" s="52">
        <v>7.5833333333333322E-2</v>
      </c>
      <c r="R1026" s="52">
        <v>7.5833333333333322E-2</v>
      </c>
      <c r="S1026" s="52">
        <v>7.5833333333333322E-2</v>
      </c>
      <c r="T1026" s="52">
        <v>7.5833333333333322E-2</v>
      </c>
      <c r="U1026" s="52">
        <v>7.5833333333333322E-2</v>
      </c>
    </row>
    <row r="1027" spans="1:21" ht="33" x14ac:dyDescent="0.15">
      <c r="A1027" s="39" t="s">
        <v>323</v>
      </c>
      <c r="B1027" s="39" t="s">
        <v>324</v>
      </c>
      <c r="C1027" s="39" t="s">
        <v>2750</v>
      </c>
      <c r="D1027" s="39" t="s">
        <v>440</v>
      </c>
      <c r="E1027" s="39" t="s">
        <v>2742</v>
      </c>
      <c r="F1027" s="39" t="s">
        <v>333</v>
      </c>
      <c r="G1027" s="39"/>
      <c r="H1027" s="39" t="s">
        <v>2751</v>
      </c>
      <c r="I1027" s="52">
        <f t="shared" si="17"/>
        <v>0.7</v>
      </c>
      <c r="J1027" s="52"/>
      <c r="K1027" s="52"/>
      <c r="L1027" s="52"/>
      <c r="M1027" s="52">
        <v>6.9999999999999993E-2</v>
      </c>
      <c r="N1027" s="52">
        <v>6.9999999999999993E-2</v>
      </c>
      <c r="O1027" s="52">
        <v>6.9999999999999993E-2</v>
      </c>
      <c r="P1027" s="52">
        <v>8.1666666666666651E-2</v>
      </c>
      <c r="Q1027" s="52">
        <v>8.1666666666666651E-2</v>
      </c>
      <c r="R1027" s="52">
        <v>8.1666666666666651E-2</v>
      </c>
      <c r="S1027" s="52">
        <v>8.1666666666666651E-2</v>
      </c>
      <c r="T1027" s="52">
        <v>8.1666666666666651E-2</v>
      </c>
      <c r="U1027" s="52">
        <v>8.1666666666666651E-2</v>
      </c>
    </row>
    <row r="1028" spans="1:21" ht="11" x14ac:dyDescent="0.15">
      <c r="A1028" s="39" t="s">
        <v>323</v>
      </c>
      <c r="B1028" s="39" t="s">
        <v>324</v>
      </c>
      <c r="C1028" s="39" t="s">
        <v>2752</v>
      </c>
      <c r="D1028" s="39" t="s">
        <v>440</v>
      </c>
      <c r="E1028" s="39" t="s">
        <v>2753</v>
      </c>
      <c r="F1028" s="39" t="s">
        <v>333</v>
      </c>
      <c r="G1028" s="39"/>
      <c r="H1028" s="39" t="s">
        <v>2754</v>
      </c>
      <c r="I1028" s="52">
        <f t="shared" si="17"/>
        <v>3.0000000000000004</v>
      </c>
      <c r="J1028" s="52"/>
      <c r="K1028" s="52"/>
      <c r="L1028" s="52"/>
      <c r="M1028" s="52">
        <v>0.3</v>
      </c>
      <c r="N1028" s="52">
        <v>0.3</v>
      </c>
      <c r="O1028" s="52">
        <v>0.3</v>
      </c>
      <c r="P1028" s="52">
        <v>0.35</v>
      </c>
      <c r="Q1028" s="52">
        <v>0.35</v>
      </c>
      <c r="R1028" s="52">
        <v>0.35</v>
      </c>
      <c r="S1028" s="52">
        <v>0.35</v>
      </c>
      <c r="T1028" s="52">
        <v>0.35</v>
      </c>
      <c r="U1028" s="52">
        <v>0.35</v>
      </c>
    </row>
    <row r="1029" spans="1:21" ht="11" x14ac:dyDescent="0.15">
      <c r="A1029" s="39" t="s">
        <v>323</v>
      </c>
      <c r="B1029" s="39" t="s">
        <v>324</v>
      </c>
      <c r="C1029" s="39" t="s">
        <v>2755</v>
      </c>
      <c r="D1029" s="39" t="s">
        <v>440</v>
      </c>
      <c r="E1029" s="39" t="s">
        <v>2626</v>
      </c>
      <c r="F1029" s="39" t="s">
        <v>333</v>
      </c>
      <c r="G1029" s="39"/>
      <c r="H1029" s="39" t="s">
        <v>2756</v>
      </c>
      <c r="I1029" s="52">
        <f t="shared" ref="I1029:I1092" si="18">SUM(J1029:U1029)</f>
        <v>0.22999999999999995</v>
      </c>
      <c r="J1029" s="52"/>
      <c r="K1029" s="52"/>
      <c r="L1029" s="52"/>
      <c r="M1029" s="52">
        <v>2.3E-2</v>
      </c>
      <c r="N1029" s="52">
        <v>2.3E-2</v>
      </c>
      <c r="O1029" s="52">
        <v>2.3E-2</v>
      </c>
      <c r="P1029" s="52">
        <v>2.6833333333333331E-2</v>
      </c>
      <c r="Q1029" s="52">
        <v>2.6833333333333331E-2</v>
      </c>
      <c r="R1029" s="52">
        <v>2.6833333333333331E-2</v>
      </c>
      <c r="S1029" s="52">
        <v>2.6833333333333331E-2</v>
      </c>
      <c r="T1029" s="52">
        <v>2.6833333333333331E-2</v>
      </c>
      <c r="U1029" s="52">
        <v>2.6833333333333331E-2</v>
      </c>
    </row>
    <row r="1030" spans="1:21" ht="11" x14ac:dyDescent="0.15">
      <c r="A1030" s="39" t="s">
        <v>323</v>
      </c>
      <c r="B1030" s="39" t="s">
        <v>324</v>
      </c>
      <c r="C1030" s="39" t="s">
        <v>2757</v>
      </c>
      <c r="D1030" s="39" t="s">
        <v>440</v>
      </c>
      <c r="E1030" s="39" t="s">
        <v>2626</v>
      </c>
      <c r="F1030" s="39" t="s">
        <v>333</v>
      </c>
      <c r="G1030" s="39"/>
      <c r="H1030" s="39" t="s">
        <v>2758</v>
      </c>
      <c r="I1030" s="52">
        <f t="shared" si="18"/>
        <v>2.1000000000000005</v>
      </c>
      <c r="J1030" s="52"/>
      <c r="K1030" s="52"/>
      <c r="L1030" s="52"/>
      <c r="M1030" s="52">
        <v>0.21</v>
      </c>
      <c r="N1030" s="52">
        <v>0.21</v>
      </c>
      <c r="O1030" s="52">
        <v>0.21</v>
      </c>
      <c r="P1030" s="52">
        <v>0.245</v>
      </c>
      <c r="Q1030" s="52">
        <v>0.245</v>
      </c>
      <c r="R1030" s="52">
        <v>0.245</v>
      </c>
      <c r="S1030" s="52">
        <v>0.245</v>
      </c>
      <c r="T1030" s="52">
        <v>0.245</v>
      </c>
      <c r="U1030" s="52">
        <v>0.245</v>
      </c>
    </row>
    <row r="1031" spans="1:21" ht="22" x14ac:dyDescent="0.15">
      <c r="A1031" s="39" t="s">
        <v>323</v>
      </c>
      <c r="B1031" s="39" t="s">
        <v>324</v>
      </c>
      <c r="C1031" s="39" t="s">
        <v>2759</v>
      </c>
      <c r="D1031" s="39" t="s">
        <v>440</v>
      </c>
      <c r="E1031" s="39" t="s">
        <v>2626</v>
      </c>
      <c r="F1031" s="39" t="s">
        <v>333</v>
      </c>
      <c r="G1031" s="39"/>
      <c r="H1031" s="39" t="s">
        <v>2760</v>
      </c>
      <c r="I1031" s="52">
        <f t="shared" si="18"/>
        <v>0.14999999999999997</v>
      </c>
      <c r="J1031" s="52"/>
      <c r="K1031" s="52"/>
      <c r="L1031" s="52"/>
      <c r="M1031" s="52">
        <v>1.4999999999999998E-2</v>
      </c>
      <c r="N1031" s="52">
        <v>1.4999999999999998E-2</v>
      </c>
      <c r="O1031" s="52">
        <v>1.4999999999999998E-2</v>
      </c>
      <c r="P1031" s="52">
        <v>1.7499999999999998E-2</v>
      </c>
      <c r="Q1031" s="52">
        <v>1.7499999999999998E-2</v>
      </c>
      <c r="R1031" s="52">
        <v>1.7499999999999998E-2</v>
      </c>
      <c r="S1031" s="52">
        <v>1.7499999999999998E-2</v>
      </c>
      <c r="T1031" s="52">
        <v>1.7499999999999998E-2</v>
      </c>
      <c r="U1031" s="52">
        <v>1.7499999999999998E-2</v>
      </c>
    </row>
    <row r="1032" spans="1:21" ht="22" x14ac:dyDescent="0.15">
      <c r="A1032" s="39" t="s">
        <v>323</v>
      </c>
      <c r="B1032" s="39" t="s">
        <v>324</v>
      </c>
      <c r="C1032" s="39" t="s">
        <v>2761</v>
      </c>
      <c r="D1032" s="39" t="s">
        <v>440</v>
      </c>
      <c r="E1032" s="39" t="s">
        <v>2762</v>
      </c>
      <c r="F1032" s="39" t="s">
        <v>333</v>
      </c>
      <c r="G1032" s="39"/>
      <c r="H1032" s="39" t="s">
        <v>2763</v>
      </c>
      <c r="I1032" s="52">
        <f t="shared" si="18"/>
        <v>1.1499999999999999</v>
      </c>
      <c r="J1032" s="52"/>
      <c r="K1032" s="52"/>
      <c r="L1032" s="52"/>
      <c r="M1032" s="52">
        <v>0.11499999999999998</v>
      </c>
      <c r="N1032" s="52">
        <v>0.11499999999999998</v>
      </c>
      <c r="O1032" s="52">
        <v>0.11499999999999998</v>
      </c>
      <c r="P1032" s="52">
        <v>0.13416666666666666</v>
      </c>
      <c r="Q1032" s="52">
        <v>0.13416666666666666</v>
      </c>
      <c r="R1032" s="52">
        <v>0.13416666666666666</v>
      </c>
      <c r="S1032" s="52">
        <v>0.13416666666666666</v>
      </c>
      <c r="T1032" s="52">
        <v>0.13416666666666666</v>
      </c>
      <c r="U1032" s="52">
        <v>0.13416666666666666</v>
      </c>
    </row>
    <row r="1033" spans="1:21" ht="11" x14ac:dyDescent="0.15">
      <c r="A1033" s="39" t="s">
        <v>323</v>
      </c>
      <c r="B1033" s="39" t="s">
        <v>324</v>
      </c>
      <c r="C1033" s="39" t="s">
        <v>2764</v>
      </c>
      <c r="D1033" s="39" t="s">
        <v>440</v>
      </c>
      <c r="E1033" s="39" t="s">
        <v>1876</v>
      </c>
      <c r="F1033" s="39" t="s">
        <v>333</v>
      </c>
      <c r="G1033" s="39"/>
      <c r="H1033" s="39" t="s">
        <v>2765</v>
      </c>
      <c r="I1033" s="52">
        <f t="shared" si="18"/>
        <v>0.29999999999999993</v>
      </c>
      <c r="J1033" s="52"/>
      <c r="K1033" s="52"/>
      <c r="L1033" s="52"/>
      <c r="M1033" s="52">
        <v>2.9999999999999995E-2</v>
      </c>
      <c r="N1033" s="52">
        <v>2.9999999999999995E-2</v>
      </c>
      <c r="O1033" s="52">
        <v>2.9999999999999995E-2</v>
      </c>
      <c r="P1033" s="52">
        <v>3.4999999999999996E-2</v>
      </c>
      <c r="Q1033" s="52">
        <v>3.4999999999999996E-2</v>
      </c>
      <c r="R1033" s="52">
        <v>3.4999999999999996E-2</v>
      </c>
      <c r="S1033" s="52">
        <v>3.4999999999999996E-2</v>
      </c>
      <c r="T1033" s="52">
        <v>3.4999999999999996E-2</v>
      </c>
      <c r="U1033" s="52">
        <v>3.4999999999999996E-2</v>
      </c>
    </row>
    <row r="1034" spans="1:21" ht="11" x14ac:dyDescent="0.15">
      <c r="A1034" s="39" t="s">
        <v>323</v>
      </c>
      <c r="B1034" s="39" t="s">
        <v>324</v>
      </c>
      <c r="C1034" s="39" t="s">
        <v>2766</v>
      </c>
      <c r="D1034" s="39" t="s">
        <v>440</v>
      </c>
      <c r="E1034" s="39" t="s">
        <v>1876</v>
      </c>
      <c r="F1034" s="39" t="s">
        <v>333</v>
      </c>
      <c r="G1034" s="39"/>
      <c r="H1034" s="39" t="s">
        <v>2767</v>
      </c>
      <c r="I1034" s="52">
        <f t="shared" si="18"/>
        <v>0.25999999999999995</v>
      </c>
      <c r="J1034" s="52"/>
      <c r="K1034" s="52"/>
      <c r="L1034" s="52"/>
      <c r="M1034" s="52">
        <v>2.5999999999999999E-2</v>
      </c>
      <c r="N1034" s="52">
        <v>2.5999999999999999E-2</v>
      </c>
      <c r="O1034" s="52">
        <v>2.5999999999999999E-2</v>
      </c>
      <c r="P1034" s="52">
        <v>3.033333333333333E-2</v>
      </c>
      <c r="Q1034" s="52">
        <v>3.033333333333333E-2</v>
      </c>
      <c r="R1034" s="52">
        <v>3.033333333333333E-2</v>
      </c>
      <c r="S1034" s="52">
        <v>3.033333333333333E-2</v>
      </c>
      <c r="T1034" s="52">
        <v>3.033333333333333E-2</v>
      </c>
      <c r="U1034" s="52">
        <v>3.033333333333333E-2</v>
      </c>
    </row>
    <row r="1035" spans="1:21" ht="11" x14ac:dyDescent="0.15">
      <c r="A1035" s="39" t="s">
        <v>323</v>
      </c>
      <c r="B1035" s="39" t="s">
        <v>324</v>
      </c>
      <c r="C1035" s="39" t="s">
        <v>2768</v>
      </c>
      <c r="D1035" s="39" t="s">
        <v>440</v>
      </c>
      <c r="E1035" s="39" t="s">
        <v>2769</v>
      </c>
      <c r="F1035" s="39" t="s">
        <v>333</v>
      </c>
      <c r="G1035" s="39"/>
      <c r="H1035" s="39" t="s">
        <v>2770</v>
      </c>
      <c r="I1035" s="52">
        <f t="shared" si="18"/>
        <v>0.19999999999999996</v>
      </c>
      <c r="J1035" s="52"/>
      <c r="K1035" s="52"/>
      <c r="L1035" s="52"/>
      <c r="M1035" s="52">
        <v>0.02</v>
      </c>
      <c r="N1035" s="52">
        <v>0.02</v>
      </c>
      <c r="O1035" s="52">
        <v>0.02</v>
      </c>
      <c r="P1035" s="52">
        <v>2.3333333333333331E-2</v>
      </c>
      <c r="Q1035" s="52">
        <v>2.3333333333333331E-2</v>
      </c>
      <c r="R1035" s="52">
        <v>2.3333333333333331E-2</v>
      </c>
      <c r="S1035" s="52">
        <v>2.3333333333333331E-2</v>
      </c>
      <c r="T1035" s="52">
        <v>2.3333333333333331E-2</v>
      </c>
      <c r="U1035" s="52">
        <v>2.3333333333333331E-2</v>
      </c>
    </row>
    <row r="1036" spans="1:21" ht="22" x14ac:dyDescent="0.15">
      <c r="A1036" s="39" t="s">
        <v>323</v>
      </c>
      <c r="B1036" s="39" t="s">
        <v>324</v>
      </c>
      <c r="C1036" s="39" t="s">
        <v>2771</v>
      </c>
      <c r="D1036" s="39" t="s">
        <v>440</v>
      </c>
      <c r="E1036" s="39" t="s">
        <v>2769</v>
      </c>
      <c r="F1036" s="39" t="s">
        <v>333</v>
      </c>
      <c r="G1036" s="39"/>
      <c r="H1036" s="39" t="s">
        <v>2772</v>
      </c>
      <c r="I1036" s="52">
        <f t="shared" si="18"/>
        <v>0.19999999999999996</v>
      </c>
      <c r="J1036" s="52"/>
      <c r="K1036" s="52"/>
      <c r="L1036" s="52"/>
      <c r="M1036" s="52">
        <v>0.02</v>
      </c>
      <c r="N1036" s="52">
        <v>0.02</v>
      </c>
      <c r="O1036" s="52">
        <v>0.02</v>
      </c>
      <c r="P1036" s="52">
        <v>2.3333333333333331E-2</v>
      </c>
      <c r="Q1036" s="52">
        <v>2.3333333333333331E-2</v>
      </c>
      <c r="R1036" s="52">
        <v>2.3333333333333331E-2</v>
      </c>
      <c r="S1036" s="52">
        <v>2.3333333333333331E-2</v>
      </c>
      <c r="T1036" s="52">
        <v>2.3333333333333331E-2</v>
      </c>
      <c r="U1036" s="52">
        <v>2.3333333333333331E-2</v>
      </c>
    </row>
    <row r="1037" spans="1:21" ht="22" x14ac:dyDescent="0.15">
      <c r="A1037" s="39" t="s">
        <v>323</v>
      </c>
      <c r="B1037" s="39" t="s">
        <v>324</v>
      </c>
      <c r="C1037" s="39" t="s">
        <v>2773</v>
      </c>
      <c r="D1037" s="39" t="s">
        <v>440</v>
      </c>
      <c r="E1037" s="39" t="s">
        <v>2774</v>
      </c>
      <c r="F1037" s="39" t="s">
        <v>333</v>
      </c>
      <c r="G1037" s="39"/>
      <c r="H1037" s="39" t="s">
        <v>2775</v>
      </c>
      <c r="I1037" s="52">
        <f t="shared" si="18"/>
        <v>0.20700000000000002</v>
      </c>
      <c r="J1037" s="52"/>
      <c r="K1037" s="52"/>
      <c r="L1037" s="52"/>
      <c r="M1037" s="52">
        <v>2.0699999999999996E-2</v>
      </c>
      <c r="N1037" s="52">
        <v>2.0699999999999996E-2</v>
      </c>
      <c r="O1037" s="52">
        <v>2.0699999999999996E-2</v>
      </c>
      <c r="P1037" s="52">
        <v>2.4149999999999998E-2</v>
      </c>
      <c r="Q1037" s="52">
        <v>2.4149999999999998E-2</v>
      </c>
      <c r="R1037" s="52">
        <v>2.4149999999999998E-2</v>
      </c>
      <c r="S1037" s="52">
        <v>2.4149999999999998E-2</v>
      </c>
      <c r="T1037" s="52">
        <v>2.4149999999999998E-2</v>
      </c>
      <c r="U1037" s="52">
        <v>2.4149999999999998E-2</v>
      </c>
    </row>
    <row r="1038" spans="1:21" ht="11" x14ac:dyDescent="0.15">
      <c r="A1038" s="39" t="s">
        <v>323</v>
      </c>
      <c r="B1038" s="39" t="s">
        <v>324</v>
      </c>
      <c r="C1038" s="39" t="s">
        <v>2776</v>
      </c>
      <c r="D1038" s="39" t="s">
        <v>440</v>
      </c>
      <c r="E1038" s="39" t="s">
        <v>2777</v>
      </c>
      <c r="F1038" s="39" t="s">
        <v>333</v>
      </c>
      <c r="G1038" s="39"/>
      <c r="H1038" s="39" t="s">
        <v>2778</v>
      </c>
      <c r="I1038" s="52">
        <f t="shared" si="18"/>
        <v>1.0399999999999998</v>
      </c>
      <c r="J1038" s="52"/>
      <c r="K1038" s="52"/>
      <c r="L1038" s="52"/>
      <c r="M1038" s="52">
        <v>0.104</v>
      </c>
      <c r="N1038" s="52">
        <v>0.104</v>
      </c>
      <c r="O1038" s="52">
        <v>0.104</v>
      </c>
      <c r="P1038" s="52">
        <v>0.12133333333333332</v>
      </c>
      <c r="Q1038" s="52">
        <v>0.12133333333333332</v>
      </c>
      <c r="R1038" s="52">
        <v>0.12133333333333332</v>
      </c>
      <c r="S1038" s="52">
        <v>0.12133333333333332</v>
      </c>
      <c r="T1038" s="52">
        <v>0.12133333333333332</v>
      </c>
      <c r="U1038" s="52">
        <v>0.12133333333333332</v>
      </c>
    </row>
    <row r="1039" spans="1:21" ht="11" x14ac:dyDescent="0.15">
      <c r="A1039" s="39" t="s">
        <v>323</v>
      </c>
      <c r="B1039" s="39" t="s">
        <v>324</v>
      </c>
      <c r="C1039" s="39" t="s">
        <v>2779</v>
      </c>
      <c r="D1039" s="39" t="s">
        <v>440</v>
      </c>
      <c r="E1039" s="39" t="s">
        <v>2777</v>
      </c>
      <c r="F1039" s="39" t="s">
        <v>333</v>
      </c>
      <c r="G1039" s="39"/>
      <c r="H1039" s="39"/>
      <c r="I1039" s="52">
        <f t="shared" si="18"/>
        <v>0.15999999999999998</v>
      </c>
      <c r="J1039" s="52"/>
      <c r="K1039" s="52"/>
      <c r="L1039" s="52"/>
      <c r="M1039" s="52">
        <v>1.6E-2</v>
      </c>
      <c r="N1039" s="52">
        <v>1.6E-2</v>
      </c>
      <c r="O1039" s="52">
        <v>1.6E-2</v>
      </c>
      <c r="P1039" s="52">
        <v>1.8666666666666665E-2</v>
      </c>
      <c r="Q1039" s="52">
        <v>1.8666666666666665E-2</v>
      </c>
      <c r="R1039" s="52">
        <v>1.8666666666666665E-2</v>
      </c>
      <c r="S1039" s="52">
        <v>1.8666666666666665E-2</v>
      </c>
      <c r="T1039" s="52">
        <v>1.8666666666666665E-2</v>
      </c>
      <c r="U1039" s="52">
        <v>1.8666666666666665E-2</v>
      </c>
    </row>
    <row r="1040" spans="1:21" ht="11" x14ac:dyDescent="0.15">
      <c r="A1040" s="39" t="s">
        <v>323</v>
      </c>
      <c r="B1040" s="39" t="s">
        <v>324</v>
      </c>
      <c r="C1040" s="39" t="s">
        <v>2780</v>
      </c>
      <c r="D1040" s="39" t="s">
        <v>440</v>
      </c>
      <c r="E1040" s="39" t="s">
        <v>2781</v>
      </c>
      <c r="F1040" s="39" t="s">
        <v>333</v>
      </c>
      <c r="G1040" s="39"/>
      <c r="H1040" s="39" t="s">
        <v>2782</v>
      </c>
      <c r="I1040" s="52">
        <f t="shared" si="18"/>
        <v>0.44000000000000006</v>
      </c>
      <c r="J1040" s="52"/>
      <c r="K1040" s="52"/>
      <c r="L1040" s="52"/>
      <c r="M1040" s="52">
        <v>4.3999999999999997E-2</v>
      </c>
      <c r="N1040" s="52">
        <v>4.3999999999999997E-2</v>
      </c>
      <c r="O1040" s="52">
        <v>4.3999999999999997E-2</v>
      </c>
      <c r="P1040" s="52">
        <v>5.1333333333333328E-2</v>
      </c>
      <c r="Q1040" s="52">
        <v>5.1333333333333328E-2</v>
      </c>
      <c r="R1040" s="52">
        <v>5.1333333333333328E-2</v>
      </c>
      <c r="S1040" s="52">
        <v>5.1333333333333328E-2</v>
      </c>
      <c r="T1040" s="52">
        <v>5.1333333333333328E-2</v>
      </c>
      <c r="U1040" s="52">
        <v>5.1333333333333328E-2</v>
      </c>
    </row>
    <row r="1041" spans="1:21" ht="11" x14ac:dyDescent="0.15">
      <c r="A1041" s="39" t="s">
        <v>323</v>
      </c>
      <c r="B1041" s="39" t="s">
        <v>324</v>
      </c>
      <c r="C1041" s="39" t="s">
        <v>2783</v>
      </c>
      <c r="D1041" s="39" t="s">
        <v>440</v>
      </c>
      <c r="E1041" s="39" t="s">
        <v>2781</v>
      </c>
      <c r="F1041" s="39" t="s">
        <v>333</v>
      </c>
      <c r="G1041" s="39"/>
      <c r="H1041" s="39" t="s">
        <v>2784</v>
      </c>
      <c r="I1041" s="52">
        <f t="shared" si="18"/>
        <v>0.44999999999999996</v>
      </c>
      <c r="J1041" s="52"/>
      <c r="K1041" s="52"/>
      <c r="L1041" s="52"/>
      <c r="M1041" s="52">
        <v>4.4999999999999998E-2</v>
      </c>
      <c r="N1041" s="52">
        <v>4.4999999999999998E-2</v>
      </c>
      <c r="O1041" s="52">
        <v>4.4999999999999998E-2</v>
      </c>
      <c r="P1041" s="52">
        <v>5.2499999999999998E-2</v>
      </c>
      <c r="Q1041" s="52">
        <v>5.2499999999999998E-2</v>
      </c>
      <c r="R1041" s="52">
        <v>5.2499999999999998E-2</v>
      </c>
      <c r="S1041" s="52">
        <v>5.2499999999999998E-2</v>
      </c>
      <c r="T1041" s="52">
        <v>5.2499999999999998E-2</v>
      </c>
      <c r="U1041" s="52">
        <v>5.2499999999999998E-2</v>
      </c>
    </row>
    <row r="1042" spans="1:21" ht="11" x14ac:dyDescent="0.15">
      <c r="A1042" s="39" t="s">
        <v>323</v>
      </c>
      <c r="B1042" s="39" t="s">
        <v>324</v>
      </c>
      <c r="C1042" s="39" t="s">
        <v>2785</v>
      </c>
      <c r="D1042" s="39" t="s">
        <v>440</v>
      </c>
      <c r="E1042" s="39" t="s">
        <v>2786</v>
      </c>
      <c r="F1042" s="39" t="s">
        <v>333</v>
      </c>
      <c r="G1042" s="39"/>
      <c r="H1042" s="39" t="s">
        <v>2787</v>
      </c>
      <c r="I1042" s="52">
        <f t="shared" si="18"/>
        <v>0.19999999999999996</v>
      </c>
      <c r="J1042" s="52"/>
      <c r="K1042" s="52"/>
      <c r="L1042" s="52"/>
      <c r="M1042" s="52">
        <v>0.02</v>
      </c>
      <c r="N1042" s="52">
        <v>0.02</v>
      </c>
      <c r="O1042" s="52">
        <v>0.02</v>
      </c>
      <c r="P1042" s="52">
        <v>2.3333333333333331E-2</v>
      </c>
      <c r="Q1042" s="52">
        <v>2.3333333333333331E-2</v>
      </c>
      <c r="R1042" s="52">
        <v>2.3333333333333331E-2</v>
      </c>
      <c r="S1042" s="52">
        <v>2.3333333333333331E-2</v>
      </c>
      <c r="T1042" s="52">
        <v>2.3333333333333331E-2</v>
      </c>
      <c r="U1042" s="52">
        <v>2.3333333333333331E-2</v>
      </c>
    </row>
    <row r="1043" spans="1:21" ht="22" x14ac:dyDescent="0.15">
      <c r="A1043" s="39" t="s">
        <v>323</v>
      </c>
      <c r="B1043" s="39" t="s">
        <v>324</v>
      </c>
      <c r="C1043" s="39" t="s">
        <v>2788</v>
      </c>
      <c r="D1043" s="39" t="s">
        <v>440</v>
      </c>
      <c r="E1043" s="39" t="s">
        <v>2786</v>
      </c>
      <c r="F1043" s="39" t="s">
        <v>333</v>
      </c>
      <c r="G1043" s="39"/>
      <c r="H1043" s="39" t="s">
        <v>2789</v>
      </c>
      <c r="I1043" s="52">
        <f t="shared" si="18"/>
        <v>0.19999999999999996</v>
      </c>
      <c r="J1043" s="52"/>
      <c r="K1043" s="52"/>
      <c r="L1043" s="52"/>
      <c r="M1043" s="52">
        <v>0.02</v>
      </c>
      <c r="N1043" s="52">
        <v>0.02</v>
      </c>
      <c r="O1043" s="52">
        <v>0.02</v>
      </c>
      <c r="P1043" s="52">
        <v>2.3333333333333331E-2</v>
      </c>
      <c r="Q1043" s="52">
        <v>2.3333333333333331E-2</v>
      </c>
      <c r="R1043" s="52">
        <v>2.3333333333333331E-2</v>
      </c>
      <c r="S1043" s="52">
        <v>2.3333333333333331E-2</v>
      </c>
      <c r="T1043" s="52">
        <v>2.3333333333333331E-2</v>
      </c>
      <c r="U1043" s="52">
        <v>2.3333333333333331E-2</v>
      </c>
    </row>
    <row r="1044" spans="1:21" ht="22" x14ac:dyDescent="0.15">
      <c r="A1044" s="39" t="s">
        <v>323</v>
      </c>
      <c r="B1044" s="39" t="s">
        <v>324</v>
      </c>
      <c r="C1044" s="39" t="s">
        <v>2790</v>
      </c>
      <c r="D1044" s="39" t="s">
        <v>440</v>
      </c>
      <c r="E1044" s="39" t="s">
        <v>2791</v>
      </c>
      <c r="F1044" s="39" t="s">
        <v>333</v>
      </c>
      <c r="G1044" s="39"/>
      <c r="H1044" s="39" t="s">
        <v>2792</v>
      </c>
      <c r="I1044" s="52">
        <f t="shared" si="18"/>
        <v>0.22000000000000003</v>
      </c>
      <c r="J1044" s="52"/>
      <c r="K1044" s="52"/>
      <c r="L1044" s="52"/>
      <c r="M1044" s="52">
        <v>2.1999999999999999E-2</v>
      </c>
      <c r="N1044" s="52">
        <v>2.1999999999999999E-2</v>
      </c>
      <c r="O1044" s="52">
        <v>2.1999999999999999E-2</v>
      </c>
      <c r="P1044" s="52">
        <v>2.5666666666666664E-2</v>
      </c>
      <c r="Q1044" s="52">
        <v>2.5666666666666664E-2</v>
      </c>
      <c r="R1044" s="52">
        <v>2.5666666666666664E-2</v>
      </c>
      <c r="S1044" s="52">
        <v>2.5666666666666664E-2</v>
      </c>
      <c r="T1044" s="52">
        <v>2.5666666666666664E-2</v>
      </c>
      <c r="U1044" s="52">
        <v>2.5666666666666664E-2</v>
      </c>
    </row>
    <row r="1045" spans="1:21" ht="22" x14ac:dyDescent="0.15">
      <c r="A1045" s="39" t="s">
        <v>323</v>
      </c>
      <c r="B1045" s="39" t="s">
        <v>324</v>
      </c>
      <c r="C1045" s="39" t="s">
        <v>2793</v>
      </c>
      <c r="D1045" s="39" t="s">
        <v>440</v>
      </c>
      <c r="E1045" s="39" t="s">
        <v>2791</v>
      </c>
      <c r="F1045" s="39" t="s">
        <v>333</v>
      </c>
      <c r="G1045" s="39"/>
      <c r="H1045" s="39" t="s">
        <v>2794</v>
      </c>
      <c r="I1045" s="52">
        <f t="shared" si="18"/>
        <v>0.28999999999999992</v>
      </c>
      <c r="J1045" s="52"/>
      <c r="K1045" s="52"/>
      <c r="L1045" s="52"/>
      <c r="M1045" s="52">
        <v>2.8999999999999995E-2</v>
      </c>
      <c r="N1045" s="52">
        <v>2.8999999999999995E-2</v>
      </c>
      <c r="O1045" s="52">
        <v>2.8999999999999995E-2</v>
      </c>
      <c r="P1045" s="52">
        <v>3.3833333333333326E-2</v>
      </c>
      <c r="Q1045" s="52">
        <v>3.3833333333333326E-2</v>
      </c>
      <c r="R1045" s="52">
        <v>3.3833333333333326E-2</v>
      </c>
      <c r="S1045" s="52">
        <v>3.3833333333333326E-2</v>
      </c>
      <c r="T1045" s="52">
        <v>3.3833333333333326E-2</v>
      </c>
      <c r="U1045" s="52">
        <v>3.3833333333333326E-2</v>
      </c>
    </row>
    <row r="1046" spans="1:21" ht="22" x14ac:dyDescent="0.15">
      <c r="A1046" s="39" t="s">
        <v>323</v>
      </c>
      <c r="B1046" s="39" t="s">
        <v>324</v>
      </c>
      <c r="C1046" s="39" t="s">
        <v>2795</v>
      </c>
      <c r="D1046" s="39" t="s">
        <v>440</v>
      </c>
      <c r="E1046" s="39" t="s">
        <v>2791</v>
      </c>
      <c r="F1046" s="39" t="s">
        <v>333</v>
      </c>
      <c r="G1046" s="39"/>
      <c r="H1046" s="39" t="s">
        <v>2796</v>
      </c>
      <c r="I1046" s="52">
        <f t="shared" si="18"/>
        <v>3.0000000000000004</v>
      </c>
      <c r="J1046" s="52"/>
      <c r="K1046" s="52"/>
      <c r="L1046" s="52"/>
      <c r="M1046" s="52">
        <v>0.3</v>
      </c>
      <c r="N1046" s="52">
        <v>0.3</v>
      </c>
      <c r="O1046" s="52">
        <v>0.3</v>
      </c>
      <c r="P1046" s="52">
        <v>0.35</v>
      </c>
      <c r="Q1046" s="52">
        <v>0.35</v>
      </c>
      <c r="R1046" s="52">
        <v>0.35</v>
      </c>
      <c r="S1046" s="52">
        <v>0.35</v>
      </c>
      <c r="T1046" s="52">
        <v>0.35</v>
      </c>
      <c r="U1046" s="52">
        <v>0.35</v>
      </c>
    </row>
    <row r="1047" spans="1:21" ht="33" x14ac:dyDescent="0.15">
      <c r="A1047" s="39" t="s">
        <v>323</v>
      </c>
      <c r="B1047" s="39" t="s">
        <v>324</v>
      </c>
      <c r="C1047" s="39" t="s">
        <v>2797</v>
      </c>
      <c r="D1047" s="39" t="s">
        <v>440</v>
      </c>
      <c r="E1047" s="39" t="s">
        <v>2798</v>
      </c>
      <c r="F1047" s="39" t="s">
        <v>333</v>
      </c>
      <c r="G1047" s="39"/>
      <c r="H1047" s="39" t="s">
        <v>2799</v>
      </c>
      <c r="I1047" s="52">
        <f t="shared" si="18"/>
        <v>1</v>
      </c>
      <c r="J1047" s="52"/>
      <c r="K1047" s="52"/>
      <c r="L1047" s="52"/>
      <c r="M1047" s="52">
        <v>9.9999999999999992E-2</v>
      </c>
      <c r="N1047" s="52">
        <v>9.9999999999999992E-2</v>
      </c>
      <c r="O1047" s="52">
        <v>9.9999999999999992E-2</v>
      </c>
      <c r="P1047" s="52">
        <v>0.11666666666666665</v>
      </c>
      <c r="Q1047" s="52">
        <v>0.11666666666666665</v>
      </c>
      <c r="R1047" s="52">
        <v>0.11666666666666665</v>
      </c>
      <c r="S1047" s="52">
        <v>0.11666666666666665</v>
      </c>
      <c r="T1047" s="52">
        <v>0.11666666666666665</v>
      </c>
      <c r="U1047" s="52">
        <v>0.11666666666666665</v>
      </c>
    </row>
    <row r="1048" spans="1:21" ht="11" x14ac:dyDescent="0.15">
      <c r="A1048" s="39" t="s">
        <v>323</v>
      </c>
      <c r="B1048" s="39" t="s">
        <v>324</v>
      </c>
      <c r="C1048" s="39" t="s">
        <v>2800</v>
      </c>
      <c r="D1048" s="39" t="s">
        <v>440</v>
      </c>
      <c r="E1048" s="39" t="s">
        <v>2728</v>
      </c>
      <c r="F1048" s="39" t="s">
        <v>333</v>
      </c>
      <c r="G1048" s="39"/>
      <c r="H1048" s="39" t="s">
        <v>2801</v>
      </c>
      <c r="I1048" s="52">
        <f t="shared" si="18"/>
        <v>1.7699999999999996</v>
      </c>
      <c r="J1048" s="52"/>
      <c r="K1048" s="52"/>
      <c r="L1048" s="52"/>
      <c r="M1048" s="52">
        <v>0.17699999999999999</v>
      </c>
      <c r="N1048" s="52">
        <v>0.17699999999999999</v>
      </c>
      <c r="O1048" s="52">
        <v>0.17699999999999999</v>
      </c>
      <c r="P1048" s="52">
        <v>0.20649999999999999</v>
      </c>
      <c r="Q1048" s="52">
        <v>0.20649999999999999</v>
      </c>
      <c r="R1048" s="52">
        <v>0.20649999999999999</v>
      </c>
      <c r="S1048" s="52">
        <v>0.20649999999999999</v>
      </c>
      <c r="T1048" s="52">
        <v>0.20649999999999999</v>
      </c>
      <c r="U1048" s="52">
        <v>0.20649999999999999</v>
      </c>
    </row>
    <row r="1049" spans="1:21" ht="11" x14ac:dyDescent="0.15">
      <c r="A1049" s="39" t="s">
        <v>323</v>
      </c>
      <c r="B1049" s="39" t="s">
        <v>324</v>
      </c>
      <c r="C1049" s="39" t="s">
        <v>2802</v>
      </c>
      <c r="D1049" s="39" t="s">
        <v>440</v>
      </c>
      <c r="E1049" s="39" t="s">
        <v>2803</v>
      </c>
      <c r="F1049" s="39" t="s">
        <v>333</v>
      </c>
      <c r="G1049" s="39"/>
      <c r="H1049" s="39" t="s">
        <v>2804</v>
      </c>
      <c r="I1049" s="52">
        <f t="shared" si="18"/>
        <v>1</v>
      </c>
      <c r="J1049" s="52"/>
      <c r="K1049" s="52"/>
      <c r="L1049" s="52"/>
      <c r="M1049" s="52">
        <v>9.9999999999999992E-2</v>
      </c>
      <c r="N1049" s="52">
        <v>9.9999999999999992E-2</v>
      </c>
      <c r="O1049" s="52">
        <v>9.9999999999999992E-2</v>
      </c>
      <c r="P1049" s="52">
        <v>0.11666666666666665</v>
      </c>
      <c r="Q1049" s="52">
        <v>0.11666666666666665</v>
      </c>
      <c r="R1049" s="52">
        <v>0.11666666666666665</v>
      </c>
      <c r="S1049" s="52">
        <v>0.11666666666666665</v>
      </c>
      <c r="T1049" s="52">
        <v>0.11666666666666665</v>
      </c>
      <c r="U1049" s="52">
        <v>0.11666666666666665</v>
      </c>
    </row>
    <row r="1050" spans="1:21" ht="11" x14ac:dyDescent="0.15">
      <c r="A1050" s="39" t="s">
        <v>323</v>
      </c>
      <c r="B1050" s="39" t="s">
        <v>324</v>
      </c>
      <c r="C1050" s="39" t="s">
        <v>2805</v>
      </c>
      <c r="D1050" s="39" t="s">
        <v>440</v>
      </c>
      <c r="E1050" s="39" t="s">
        <v>2728</v>
      </c>
      <c r="F1050" s="39" t="s">
        <v>333</v>
      </c>
      <c r="G1050" s="39"/>
      <c r="H1050" s="39" t="s">
        <v>2806</v>
      </c>
      <c r="I1050" s="52">
        <f t="shared" si="18"/>
        <v>0.94000000000000006</v>
      </c>
      <c r="J1050" s="52"/>
      <c r="K1050" s="52"/>
      <c r="L1050" s="52"/>
      <c r="M1050" s="52">
        <v>9.3999999999999986E-2</v>
      </c>
      <c r="N1050" s="52">
        <v>9.3999999999999986E-2</v>
      </c>
      <c r="O1050" s="52">
        <v>9.3999999999999986E-2</v>
      </c>
      <c r="P1050" s="52">
        <v>0.10966666666666665</v>
      </c>
      <c r="Q1050" s="52">
        <v>0.10966666666666665</v>
      </c>
      <c r="R1050" s="52">
        <v>0.10966666666666665</v>
      </c>
      <c r="S1050" s="52">
        <v>0.10966666666666665</v>
      </c>
      <c r="T1050" s="52">
        <v>0.10966666666666665</v>
      </c>
      <c r="U1050" s="52">
        <v>0.10966666666666665</v>
      </c>
    </row>
    <row r="1051" spans="1:21" ht="11" x14ac:dyDescent="0.15">
      <c r="A1051" s="39" t="s">
        <v>323</v>
      </c>
      <c r="B1051" s="39" t="s">
        <v>324</v>
      </c>
      <c r="C1051" s="39" t="s">
        <v>2807</v>
      </c>
      <c r="D1051" s="39" t="s">
        <v>440</v>
      </c>
      <c r="E1051" s="39" t="s">
        <v>2728</v>
      </c>
      <c r="F1051" s="39" t="s">
        <v>333</v>
      </c>
      <c r="G1051" s="39"/>
      <c r="H1051" s="39" t="s">
        <v>2808</v>
      </c>
      <c r="I1051" s="52">
        <f t="shared" si="18"/>
        <v>0.24</v>
      </c>
      <c r="J1051" s="52"/>
      <c r="K1051" s="52"/>
      <c r="L1051" s="52"/>
      <c r="M1051" s="52">
        <v>2.3999999999999997E-2</v>
      </c>
      <c r="N1051" s="52">
        <v>2.3999999999999997E-2</v>
      </c>
      <c r="O1051" s="52">
        <v>2.3999999999999997E-2</v>
      </c>
      <c r="P1051" s="52">
        <v>2.7999999999999997E-2</v>
      </c>
      <c r="Q1051" s="52">
        <v>2.7999999999999997E-2</v>
      </c>
      <c r="R1051" s="52">
        <v>2.7999999999999997E-2</v>
      </c>
      <c r="S1051" s="52">
        <v>2.7999999999999997E-2</v>
      </c>
      <c r="T1051" s="52">
        <v>2.7999999999999997E-2</v>
      </c>
      <c r="U1051" s="52">
        <v>2.7999999999999997E-2</v>
      </c>
    </row>
    <row r="1052" spans="1:21" ht="22" x14ac:dyDescent="0.15">
      <c r="A1052" s="39" t="s">
        <v>323</v>
      </c>
      <c r="B1052" s="39" t="s">
        <v>324</v>
      </c>
      <c r="C1052" s="39" t="s">
        <v>2809</v>
      </c>
      <c r="D1052" s="39" t="s">
        <v>440</v>
      </c>
      <c r="E1052" s="39" t="s">
        <v>2728</v>
      </c>
      <c r="F1052" s="39" t="s">
        <v>333</v>
      </c>
      <c r="G1052" s="39"/>
      <c r="H1052" s="39" t="s">
        <v>2810</v>
      </c>
      <c r="I1052" s="52">
        <f t="shared" si="18"/>
        <v>1.2999999999999998</v>
      </c>
      <c r="J1052" s="52"/>
      <c r="K1052" s="52"/>
      <c r="L1052" s="52"/>
      <c r="M1052" s="52">
        <v>0.13</v>
      </c>
      <c r="N1052" s="52">
        <v>0.13</v>
      </c>
      <c r="O1052" s="52">
        <v>0.13</v>
      </c>
      <c r="P1052" s="52">
        <v>0.15166666666666664</v>
      </c>
      <c r="Q1052" s="52">
        <v>0.15166666666666664</v>
      </c>
      <c r="R1052" s="52">
        <v>0.15166666666666664</v>
      </c>
      <c r="S1052" s="52">
        <v>0.15166666666666664</v>
      </c>
      <c r="T1052" s="52">
        <v>0.15166666666666664</v>
      </c>
      <c r="U1052" s="52">
        <v>0.15166666666666664</v>
      </c>
    </row>
    <row r="1053" spans="1:21" ht="11" x14ac:dyDescent="0.15">
      <c r="A1053" s="39" t="s">
        <v>323</v>
      </c>
      <c r="B1053" s="39" t="s">
        <v>324</v>
      </c>
      <c r="C1053" s="39" t="s">
        <v>2811</v>
      </c>
      <c r="D1053" s="39" t="s">
        <v>440</v>
      </c>
      <c r="E1053" s="39" t="s">
        <v>2728</v>
      </c>
      <c r="F1053" s="39" t="s">
        <v>333</v>
      </c>
      <c r="G1053" s="39"/>
      <c r="H1053" s="39" t="s">
        <v>2812</v>
      </c>
      <c r="I1053" s="52">
        <f t="shared" si="18"/>
        <v>0.22999999999999995</v>
      </c>
      <c r="J1053" s="52"/>
      <c r="K1053" s="52"/>
      <c r="L1053" s="52"/>
      <c r="M1053" s="52">
        <v>2.3E-2</v>
      </c>
      <c r="N1053" s="52">
        <v>2.3E-2</v>
      </c>
      <c r="O1053" s="52">
        <v>2.3E-2</v>
      </c>
      <c r="P1053" s="52">
        <v>2.6833333333333331E-2</v>
      </c>
      <c r="Q1053" s="52">
        <v>2.6833333333333331E-2</v>
      </c>
      <c r="R1053" s="52">
        <v>2.6833333333333331E-2</v>
      </c>
      <c r="S1053" s="52">
        <v>2.6833333333333331E-2</v>
      </c>
      <c r="T1053" s="52">
        <v>2.6833333333333331E-2</v>
      </c>
      <c r="U1053" s="52">
        <v>2.6833333333333331E-2</v>
      </c>
    </row>
    <row r="1054" spans="1:21" ht="11" x14ac:dyDescent="0.15">
      <c r="A1054" s="39" t="s">
        <v>323</v>
      </c>
      <c r="B1054" s="39" t="s">
        <v>324</v>
      </c>
      <c r="C1054" s="39" t="s">
        <v>2813</v>
      </c>
      <c r="D1054" s="39" t="s">
        <v>440</v>
      </c>
      <c r="E1054" s="39" t="s">
        <v>2814</v>
      </c>
      <c r="F1054" s="39" t="s">
        <v>333</v>
      </c>
      <c r="G1054" s="39"/>
      <c r="H1054" s="39" t="s">
        <v>2815</v>
      </c>
      <c r="I1054" s="52">
        <f t="shared" si="18"/>
        <v>0.25</v>
      </c>
      <c r="J1054" s="52"/>
      <c r="K1054" s="52"/>
      <c r="L1054" s="52"/>
      <c r="M1054" s="52">
        <v>2.4999999999999998E-2</v>
      </c>
      <c r="N1054" s="52">
        <v>2.4999999999999998E-2</v>
      </c>
      <c r="O1054" s="52">
        <v>2.4999999999999998E-2</v>
      </c>
      <c r="P1054" s="52">
        <v>2.9166666666666664E-2</v>
      </c>
      <c r="Q1054" s="52">
        <v>2.9166666666666664E-2</v>
      </c>
      <c r="R1054" s="52">
        <v>2.9166666666666664E-2</v>
      </c>
      <c r="S1054" s="52">
        <v>2.9166666666666664E-2</v>
      </c>
      <c r="T1054" s="52">
        <v>2.9166666666666664E-2</v>
      </c>
      <c r="U1054" s="52">
        <v>2.9166666666666664E-2</v>
      </c>
    </row>
    <row r="1055" spans="1:21" ht="11" x14ac:dyDescent="0.15">
      <c r="A1055" s="39" t="s">
        <v>323</v>
      </c>
      <c r="B1055" s="39" t="s">
        <v>324</v>
      </c>
      <c r="C1055" s="39" t="s">
        <v>2816</v>
      </c>
      <c r="D1055" s="39" t="s">
        <v>440</v>
      </c>
      <c r="E1055" s="39" t="s">
        <v>2814</v>
      </c>
      <c r="F1055" s="39" t="s">
        <v>333</v>
      </c>
      <c r="G1055" s="39"/>
      <c r="H1055" s="39" t="s">
        <v>2817</v>
      </c>
      <c r="I1055" s="52">
        <f t="shared" si="18"/>
        <v>0.19999999999999996</v>
      </c>
      <c r="J1055" s="52"/>
      <c r="K1055" s="52"/>
      <c r="L1055" s="52"/>
      <c r="M1055" s="52">
        <v>0.02</v>
      </c>
      <c r="N1055" s="52">
        <v>0.02</v>
      </c>
      <c r="O1055" s="52">
        <v>0.02</v>
      </c>
      <c r="P1055" s="52">
        <v>2.3333333333333331E-2</v>
      </c>
      <c r="Q1055" s="52">
        <v>2.3333333333333331E-2</v>
      </c>
      <c r="R1055" s="52">
        <v>2.3333333333333331E-2</v>
      </c>
      <c r="S1055" s="52">
        <v>2.3333333333333331E-2</v>
      </c>
      <c r="T1055" s="52">
        <v>2.3333333333333331E-2</v>
      </c>
      <c r="U1055" s="52">
        <v>2.3333333333333331E-2</v>
      </c>
    </row>
    <row r="1056" spans="1:21" ht="11" x14ac:dyDescent="0.15">
      <c r="A1056" s="39" t="s">
        <v>323</v>
      </c>
      <c r="B1056" s="39" t="s">
        <v>324</v>
      </c>
      <c r="C1056" s="39" t="s">
        <v>2818</v>
      </c>
      <c r="D1056" s="39" t="s">
        <v>440</v>
      </c>
      <c r="E1056" s="39" t="s">
        <v>2819</v>
      </c>
      <c r="F1056" s="39" t="s">
        <v>333</v>
      </c>
      <c r="G1056" s="39"/>
      <c r="H1056" s="39" t="s">
        <v>2820</v>
      </c>
      <c r="I1056" s="52">
        <f t="shared" si="18"/>
        <v>1.8899999999999995</v>
      </c>
      <c r="J1056" s="52"/>
      <c r="K1056" s="52"/>
      <c r="L1056" s="52"/>
      <c r="M1056" s="52">
        <v>0.18899999999999997</v>
      </c>
      <c r="N1056" s="52">
        <v>0.18899999999999997</v>
      </c>
      <c r="O1056" s="52">
        <v>0.18899999999999997</v>
      </c>
      <c r="P1056" s="52">
        <v>0.22049999999999997</v>
      </c>
      <c r="Q1056" s="52">
        <v>0.22049999999999997</v>
      </c>
      <c r="R1056" s="52">
        <v>0.22049999999999997</v>
      </c>
      <c r="S1056" s="52">
        <v>0.22049999999999997</v>
      </c>
      <c r="T1056" s="52">
        <v>0.22049999999999997</v>
      </c>
      <c r="U1056" s="52">
        <v>0.22049999999999997</v>
      </c>
    </row>
    <row r="1057" spans="1:21" ht="11" x14ac:dyDescent="0.15">
      <c r="A1057" s="39" t="s">
        <v>323</v>
      </c>
      <c r="B1057" s="39" t="s">
        <v>324</v>
      </c>
      <c r="C1057" s="39" t="s">
        <v>2821</v>
      </c>
      <c r="D1057" s="39" t="s">
        <v>440</v>
      </c>
      <c r="E1057" s="39" t="s">
        <v>2731</v>
      </c>
      <c r="F1057" s="39" t="s">
        <v>333</v>
      </c>
      <c r="G1057" s="39"/>
      <c r="H1057" s="39" t="s">
        <v>2822</v>
      </c>
      <c r="I1057" s="52">
        <f t="shared" si="18"/>
        <v>0.22000000000000003</v>
      </c>
      <c r="J1057" s="52"/>
      <c r="K1057" s="52"/>
      <c r="L1057" s="52"/>
      <c r="M1057" s="52">
        <v>2.1999999999999999E-2</v>
      </c>
      <c r="N1057" s="52">
        <v>2.1999999999999999E-2</v>
      </c>
      <c r="O1057" s="52">
        <v>2.1999999999999999E-2</v>
      </c>
      <c r="P1057" s="52">
        <v>2.5666666666666664E-2</v>
      </c>
      <c r="Q1057" s="52">
        <v>2.5666666666666664E-2</v>
      </c>
      <c r="R1057" s="52">
        <v>2.5666666666666664E-2</v>
      </c>
      <c r="S1057" s="52">
        <v>2.5666666666666664E-2</v>
      </c>
      <c r="T1057" s="52">
        <v>2.5666666666666664E-2</v>
      </c>
      <c r="U1057" s="52">
        <v>2.5666666666666664E-2</v>
      </c>
    </row>
    <row r="1058" spans="1:21" ht="11" x14ac:dyDescent="0.15">
      <c r="A1058" s="39" t="s">
        <v>323</v>
      </c>
      <c r="B1058" s="39" t="s">
        <v>324</v>
      </c>
      <c r="C1058" s="39" t="s">
        <v>2823</v>
      </c>
      <c r="D1058" s="39" t="s">
        <v>440</v>
      </c>
      <c r="E1058" s="39" t="s">
        <v>2731</v>
      </c>
      <c r="F1058" s="39" t="s">
        <v>333</v>
      </c>
      <c r="G1058" s="39"/>
      <c r="H1058" s="39" t="s">
        <v>2822</v>
      </c>
      <c r="I1058" s="52">
        <f t="shared" si="18"/>
        <v>0.19999999999999996</v>
      </c>
      <c r="J1058" s="52"/>
      <c r="K1058" s="52"/>
      <c r="L1058" s="52"/>
      <c r="M1058" s="52">
        <v>0.02</v>
      </c>
      <c r="N1058" s="52">
        <v>0.02</v>
      </c>
      <c r="O1058" s="52">
        <v>0.02</v>
      </c>
      <c r="P1058" s="52">
        <v>2.3333333333333331E-2</v>
      </c>
      <c r="Q1058" s="52">
        <v>2.3333333333333331E-2</v>
      </c>
      <c r="R1058" s="52">
        <v>2.3333333333333331E-2</v>
      </c>
      <c r="S1058" s="52">
        <v>2.3333333333333331E-2</v>
      </c>
      <c r="T1058" s="52">
        <v>2.3333333333333331E-2</v>
      </c>
      <c r="U1058" s="52">
        <v>2.3333333333333331E-2</v>
      </c>
    </row>
    <row r="1059" spans="1:21" ht="11" x14ac:dyDescent="0.15">
      <c r="A1059" s="39" t="s">
        <v>323</v>
      </c>
      <c r="B1059" s="39" t="s">
        <v>324</v>
      </c>
      <c r="C1059" s="39" t="s">
        <v>2824</v>
      </c>
      <c r="D1059" s="39" t="s">
        <v>440</v>
      </c>
      <c r="E1059" s="39" t="s">
        <v>2739</v>
      </c>
      <c r="F1059" s="39" t="s">
        <v>333</v>
      </c>
      <c r="G1059" s="39"/>
      <c r="H1059" s="39" t="s">
        <v>2825</v>
      </c>
      <c r="I1059" s="52">
        <f t="shared" si="18"/>
        <v>2.4999999999999991</v>
      </c>
      <c r="J1059" s="52"/>
      <c r="K1059" s="52"/>
      <c r="L1059" s="52"/>
      <c r="M1059" s="52">
        <v>0.24999999999999997</v>
      </c>
      <c r="N1059" s="52">
        <v>0.24999999999999997</v>
      </c>
      <c r="O1059" s="52">
        <v>0.24999999999999997</v>
      </c>
      <c r="P1059" s="52">
        <v>0.29166666666666663</v>
      </c>
      <c r="Q1059" s="52">
        <v>0.29166666666666663</v>
      </c>
      <c r="R1059" s="52">
        <v>0.29166666666666663</v>
      </c>
      <c r="S1059" s="52">
        <v>0.29166666666666663</v>
      </c>
      <c r="T1059" s="52">
        <v>0.29166666666666663</v>
      </c>
      <c r="U1059" s="52">
        <v>0.29166666666666663</v>
      </c>
    </row>
    <row r="1060" spans="1:21" ht="11" x14ac:dyDescent="0.15">
      <c r="A1060" s="39" t="s">
        <v>323</v>
      </c>
      <c r="B1060" s="39" t="s">
        <v>324</v>
      </c>
      <c r="C1060" s="39" t="s">
        <v>2826</v>
      </c>
      <c r="D1060" s="39" t="s">
        <v>440</v>
      </c>
      <c r="E1060" s="39" t="s">
        <v>2734</v>
      </c>
      <c r="F1060" s="39" t="s">
        <v>333</v>
      </c>
      <c r="G1060" s="39"/>
      <c r="H1060" s="39" t="s">
        <v>2827</v>
      </c>
      <c r="I1060" s="52">
        <f t="shared" si="18"/>
        <v>1.5000000000000002</v>
      </c>
      <c r="J1060" s="52"/>
      <c r="K1060" s="52"/>
      <c r="L1060" s="52"/>
      <c r="M1060" s="52">
        <v>0.15</v>
      </c>
      <c r="N1060" s="52">
        <v>0.15</v>
      </c>
      <c r="O1060" s="52">
        <v>0.15</v>
      </c>
      <c r="P1060" s="52">
        <v>0.17499999999999999</v>
      </c>
      <c r="Q1060" s="52">
        <v>0.17499999999999999</v>
      </c>
      <c r="R1060" s="52">
        <v>0.17499999999999999</v>
      </c>
      <c r="S1060" s="52">
        <v>0.17499999999999999</v>
      </c>
      <c r="T1060" s="52">
        <v>0.17499999999999999</v>
      </c>
      <c r="U1060" s="52">
        <v>0.17499999999999999</v>
      </c>
    </row>
    <row r="1061" spans="1:21" ht="11" x14ac:dyDescent="0.15">
      <c r="A1061" s="39" t="s">
        <v>323</v>
      </c>
      <c r="B1061" s="39" t="s">
        <v>324</v>
      </c>
      <c r="C1061" s="39" t="s">
        <v>2828</v>
      </c>
      <c r="D1061" s="39" t="s">
        <v>440</v>
      </c>
      <c r="E1061" s="39" t="s">
        <v>2739</v>
      </c>
      <c r="F1061" s="39" t="s">
        <v>333</v>
      </c>
      <c r="G1061" s="39"/>
      <c r="H1061" s="39" t="s">
        <v>2829</v>
      </c>
      <c r="I1061" s="52">
        <f t="shared" si="18"/>
        <v>0.44999999999999996</v>
      </c>
      <c r="J1061" s="52"/>
      <c r="K1061" s="52"/>
      <c r="L1061" s="52"/>
      <c r="M1061" s="52">
        <v>4.4999999999999998E-2</v>
      </c>
      <c r="N1061" s="52">
        <v>4.4999999999999998E-2</v>
      </c>
      <c r="O1061" s="52">
        <v>4.4999999999999998E-2</v>
      </c>
      <c r="P1061" s="52">
        <v>5.2499999999999998E-2</v>
      </c>
      <c r="Q1061" s="52">
        <v>5.2499999999999998E-2</v>
      </c>
      <c r="R1061" s="52">
        <v>5.2499999999999998E-2</v>
      </c>
      <c r="S1061" s="52">
        <v>5.2499999999999998E-2</v>
      </c>
      <c r="T1061" s="52">
        <v>5.2499999999999998E-2</v>
      </c>
      <c r="U1061" s="52">
        <v>5.2499999999999998E-2</v>
      </c>
    </row>
    <row r="1062" spans="1:21" ht="11" x14ac:dyDescent="0.15">
      <c r="A1062" s="39" t="s">
        <v>323</v>
      </c>
      <c r="B1062" s="39" t="s">
        <v>324</v>
      </c>
      <c r="C1062" s="39" t="s">
        <v>2830</v>
      </c>
      <c r="D1062" s="39" t="s">
        <v>440</v>
      </c>
      <c r="E1062" s="39" t="s">
        <v>2739</v>
      </c>
      <c r="F1062" s="39" t="s">
        <v>333</v>
      </c>
      <c r="G1062" s="39"/>
      <c r="H1062" s="39" t="s">
        <v>2831</v>
      </c>
      <c r="I1062" s="52">
        <f t="shared" si="18"/>
        <v>1.26</v>
      </c>
      <c r="J1062" s="52"/>
      <c r="K1062" s="52"/>
      <c r="L1062" s="52"/>
      <c r="M1062" s="52">
        <v>0.126</v>
      </c>
      <c r="N1062" s="52">
        <v>0.126</v>
      </c>
      <c r="O1062" s="52">
        <v>0.126</v>
      </c>
      <c r="P1062" s="52">
        <v>0.14699999999999999</v>
      </c>
      <c r="Q1062" s="52">
        <v>0.14699999999999999</v>
      </c>
      <c r="R1062" s="52">
        <v>0.14699999999999999</v>
      </c>
      <c r="S1062" s="52">
        <v>0.14699999999999999</v>
      </c>
      <c r="T1062" s="52">
        <v>0.14699999999999999</v>
      </c>
      <c r="U1062" s="52">
        <v>0.14699999999999999</v>
      </c>
    </row>
    <row r="1063" spans="1:21" ht="22" x14ac:dyDescent="0.15">
      <c r="A1063" s="39" t="s">
        <v>323</v>
      </c>
      <c r="B1063" s="39" t="s">
        <v>324</v>
      </c>
      <c r="C1063" s="39" t="s">
        <v>2832</v>
      </c>
      <c r="D1063" s="39" t="s">
        <v>440</v>
      </c>
      <c r="E1063" s="39" t="s">
        <v>2725</v>
      </c>
      <c r="F1063" s="39" t="s">
        <v>333</v>
      </c>
      <c r="G1063" s="39"/>
      <c r="H1063" s="39" t="s">
        <v>2833</v>
      </c>
      <c r="I1063" s="52">
        <f t="shared" si="18"/>
        <v>0.19999999999999996</v>
      </c>
      <c r="J1063" s="52"/>
      <c r="K1063" s="52"/>
      <c r="L1063" s="52"/>
      <c r="M1063" s="52">
        <v>0.02</v>
      </c>
      <c r="N1063" s="52">
        <v>0.02</v>
      </c>
      <c r="O1063" s="52">
        <v>0.02</v>
      </c>
      <c r="P1063" s="52">
        <v>2.3333333333333331E-2</v>
      </c>
      <c r="Q1063" s="52">
        <v>2.3333333333333331E-2</v>
      </c>
      <c r="R1063" s="52">
        <v>2.3333333333333331E-2</v>
      </c>
      <c r="S1063" s="52">
        <v>2.3333333333333331E-2</v>
      </c>
      <c r="T1063" s="52">
        <v>2.3333333333333331E-2</v>
      </c>
      <c r="U1063" s="52">
        <v>2.3333333333333331E-2</v>
      </c>
    </row>
    <row r="1064" spans="1:21" ht="11" x14ac:dyDescent="0.15">
      <c r="A1064" s="39" t="s">
        <v>323</v>
      </c>
      <c r="B1064" s="39" t="s">
        <v>324</v>
      </c>
      <c r="C1064" s="39" t="s">
        <v>2834</v>
      </c>
      <c r="D1064" s="39" t="s">
        <v>440</v>
      </c>
      <c r="E1064" s="39" t="s">
        <v>2803</v>
      </c>
      <c r="F1064" s="39" t="s">
        <v>333</v>
      </c>
      <c r="G1064" s="39"/>
      <c r="H1064" s="39" t="s">
        <v>2835</v>
      </c>
      <c r="I1064" s="52">
        <f t="shared" si="18"/>
        <v>1</v>
      </c>
      <c r="J1064" s="52"/>
      <c r="K1064" s="52"/>
      <c r="L1064" s="52"/>
      <c r="M1064" s="52">
        <v>9.9999999999999992E-2</v>
      </c>
      <c r="N1064" s="52">
        <v>9.9999999999999992E-2</v>
      </c>
      <c r="O1064" s="52">
        <v>9.9999999999999992E-2</v>
      </c>
      <c r="P1064" s="52">
        <v>0.11666666666666665</v>
      </c>
      <c r="Q1064" s="52">
        <v>0.11666666666666665</v>
      </c>
      <c r="R1064" s="52">
        <v>0.11666666666666665</v>
      </c>
      <c r="S1064" s="52">
        <v>0.11666666666666665</v>
      </c>
      <c r="T1064" s="52">
        <v>0.11666666666666665</v>
      </c>
      <c r="U1064" s="52">
        <v>0.11666666666666665</v>
      </c>
    </row>
    <row r="1065" spans="1:21" ht="11" x14ac:dyDescent="0.15">
      <c r="A1065" s="39" t="s">
        <v>323</v>
      </c>
      <c r="B1065" s="39" t="s">
        <v>324</v>
      </c>
      <c r="C1065" s="39" t="s">
        <v>2836</v>
      </c>
      <c r="D1065" s="39" t="s">
        <v>440</v>
      </c>
      <c r="E1065" s="39" t="s">
        <v>2803</v>
      </c>
      <c r="F1065" s="39" t="s">
        <v>333</v>
      </c>
      <c r="G1065" s="39"/>
      <c r="H1065" s="39" t="s">
        <v>2837</v>
      </c>
      <c r="I1065" s="52">
        <f t="shared" si="18"/>
        <v>1</v>
      </c>
      <c r="J1065" s="52"/>
      <c r="K1065" s="52"/>
      <c r="L1065" s="52"/>
      <c r="M1065" s="52">
        <v>9.9999999999999992E-2</v>
      </c>
      <c r="N1065" s="52">
        <v>9.9999999999999992E-2</v>
      </c>
      <c r="O1065" s="52">
        <v>9.9999999999999992E-2</v>
      </c>
      <c r="P1065" s="52">
        <v>0.11666666666666665</v>
      </c>
      <c r="Q1065" s="52">
        <v>0.11666666666666665</v>
      </c>
      <c r="R1065" s="52">
        <v>0.11666666666666665</v>
      </c>
      <c r="S1065" s="52">
        <v>0.11666666666666665</v>
      </c>
      <c r="T1065" s="52">
        <v>0.11666666666666665</v>
      </c>
      <c r="U1065" s="52">
        <v>0.11666666666666665</v>
      </c>
    </row>
    <row r="1066" spans="1:21" ht="22" x14ac:dyDescent="0.15">
      <c r="A1066" s="39" t="s">
        <v>323</v>
      </c>
      <c r="B1066" s="39" t="s">
        <v>324</v>
      </c>
      <c r="C1066" s="39" t="s">
        <v>2838</v>
      </c>
      <c r="D1066" s="39" t="s">
        <v>440</v>
      </c>
      <c r="E1066" s="39" t="s">
        <v>2839</v>
      </c>
      <c r="F1066" s="39" t="s">
        <v>333</v>
      </c>
      <c r="G1066" s="39"/>
      <c r="H1066" s="39" t="s">
        <v>2840</v>
      </c>
      <c r="I1066" s="52">
        <f t="shared" si="18"/>
        <v>0.25</v>
      </c>
      <c r="J1066" s="52"/>
      <c r="K1066" s="52"/>
      <c r="L1066" s="52"/>
      <c r="M1066" s="52">
        <v>2.4999999999999998E-2</v>
      </c>
      <c r="N1066" s="52">
        <v>2.4999999999999998E-2</v>
      </c>
      <c r="O1066" s="52">
        <v>2.4999999999999998E-2</v>
      </c>
      <c r="P1066" s="52">
        <v>2.9166666666666664E-2</v>
      </c>
      <c r="Q1066" s="52">
        <v>2.9166666666666664E-2</v>
      </c>
      <c r="R1066" s="52">
        <v>2.9166666666666664E-2</v>
      </c>
      <c r="S1066" s="52">
        <v>2.9166666666666664E-2</v>
      </c>
      <c r="T1066" s="52">
        <v>2.9166666666666664E-2</v>
      </c>
      <c r="U1066" s="52">
        <v>2.9166666666666664E-2</v>
      </c>
    </row>
    <row r="1067" spans="1:21" ht="11" x14ac:dyDescent="0.15">
      <c r="A1067" s="39" t="s">
        <v>323</v>
      </c>
      <c r="B1067" s="39" t="s">
        <v>324</v>
      </c>
      <c r="C1067" s="39" t="s">
        <v>2841</v>
      </c>
      <c r="D1067" s="39" t="s">
        <v>440</v>
      </c>
      <c r="E1067" s="39" t="s">
        <v>2842</v>
      </c>
      <c r="F1067" s="39" t="s">
        <v>333</v>
      </c>
      <c r="G1067" s="39"/>
      <c r="H1067" s="39" t="s">
        <v>2843</v>
      </c>
      <c r="I1067" s="52">
        <f t="shared" si="18"/>
        <v>0.39999999999999991</v>
      </c>
      <c r="J1067" s="52"/>
      <c r="K1067" s="52"/>
      <c r="L1067" s="52"/>
      <c r="M1067" s="52">
        <v>0.04</v>
      </c>
      <c r="N1067" s="52">
        <v>0.04</v>
      </c>
      <c r="O1067" s="52">
        <v>0.04</v>
      </c>
      <c r="P1067" s="52">
        <v>4.6666666666666662E-2</v>
      </c>
      <c r="Q1067" s="52">
        <v>4.6666666666666662E-2</v>
      </c>
      <c r="R1067" s="52">
        <v>4.6666666666666662E-2</v>
      </c>
      <c r="S1067" s="52">
        <v>4.6666666666666662E-2</v>
      </c>
      <c r="T1067" s="52">
        <v>4.6666666666666662E-2</v>
      </c>
      <c r="U1067" s="52">
        <v>4.6666666666666662E-2</v>
      </c>
    </row>
    <row r="1068" spans="1:21" ht="11" x14ac:dyDescent="0.15">
      <c r="A1068" s="39" t="s">
        <v>323</v>
      </c>
      <c r="B1068" s="39" t="s">
        <v>324</v>
      </c>
      <c r="C1068" s="39" t="s">
        <v>2844</v>
      </c>
      <c r="D1068" s="39" t="s">
        <v>440</v>
      </c>
      <c r="E1068" s="39" t="s">
        <v>453</v>
      </c>
      <c r="F1068" s="39" t="s">
        <v>333</v>
      </c>
      <c r="G1068" s="39"/>
      <c r="H1068" s="39" t="s">
        <v>2845</v>
      </c>
      <c r="I1068" s="52">
        <f t="shared" si="18"/>
        <v>0.17</v>
      </c>
      <c r="J1068" s="52"/>
      <c r="K1068" s="52"/>
      <c r="L1068" s="52"/>
      <c r="M1068" s="52">
        <v>1.7000000000000001E-2</v>
      </c>
      <c r="N1068" s="52">
        <v>1.7000000000000001E-2</v>
      </c>
      <c r="O1068" s="52">
        <v>1.7000000000000001E-2</v>
      </c>
      <c r="P1068" s="52">
        <v>1.9833333333333331E-2</v>
      </c>
      <c r="Q1068" s="52">
        <v>1.9833333333333331E-2</v>
      </c>
      <c r="R1068" s="52">
        <v>1.9833333333333331E-2</v>
      </c>
      <c r="S1068" s="52">
        <v>1.9833333333333331E-2</v>
      </c>
      <c r="T1068" s="52">
        <v>1.9833333333333331E-2</v>
      </c>
      <c r="U1068" s="52">
        <v>1.9833333333333331E-2</v>
      </c>
    </row>
    <row r="1069" spans="1:21" ht="11" x14ac:dyDescent="0.15">
      <c r="A1069" s="39" t="s">
        <v>323</v>
      </c>
      <c r="B1069" s="39" t="s">
        <v>324</v>
      </c>
      <c r="C1069" s="39" t="s">
        <v>2846</v>
      </c>
      <c r="D1069" s="39" t="s">
        <v>440</v>
      </c>
      <c r="E1069" s="39" t="s">
        <v>453</v>
      </c>
      <c r="F1069" s="39" t="s">
        <v>333</v>
      </c>
      <c r="G1069" s="39"/>
      <c r="H1069" s="39" t="s">
        <v>2847</v>
      </c>
      <c r="I1069" s="52">
        <f t="shared" si="18"/>
        <v>0.34</v>
      </c>
      <c r="J1069" s="52"/>
      <c r="K1069" s="52"/>
      <c r="L1069" s="52"/>
      <c r="M1069" s="52">
        <v>3.4000000000000002E-2</v>
      </c>
      <c r="N1069" s="52">
        <v>3.4000000000000002E-2</v>
      </c>
      <c r="O1069" s="52">
        <v>3.4000000000000002E-2</v>
      </c>
      <c r="P1069" s="52">
        <v>3.9666666666666663E-2</v>
      </c>
      <c r="Q1069" s="52">
        <v>3.9666666666666663E-2</v>
      </c>
      <c r="R1069" s="52">
        <v>3.9666666666666663E-2</v>
      </c>
      <c r="S1069" s="52">
        <v>3.9666666666666663E-2</v>
      </c>
      <c r="T1069" s="52">
        <v>3.9666666666666663E-2</v>
      </c>
      <c r="U1069" s="52">
        <v>3.9666666666666663E-2</v>
      </c>
    </row>
    <row r="1070" spans="1:21" ht="11" x14ac:dyDescent="0.15">
      <c r="A1070" s="39" t="s">
        <v>323</v>
      </c>
      <c r="B1070" s="39" t="s">
        <v>324</v>
      </c>
      <c r="C1070" s="39" t="s">
        <v>2848</v>
      </c>
      <c r="D1070" s="39" t="s">
        <v>440</v>
      </c>
      <c r="E1070" s="39" t="s">
        <v>453</v>
      </c>
      <c r="F1070" s="39" t="s">
        <v>333</v>
      </c>
      <c r="G1070" s="39"/>
      <c r="H1070" s="39" t="s">
        <v>2849</v>
      </c>
      <c r="I1070" s="52">
        <f t="shared" si="18"/>
        <v>0.24</v>
      </c>
      <c r="J1070" s="52"/>
      <c r="K1070" s="52"/>
      <c r="L1070" s="52"/>
      <c r="M1070" s="52">
        <v>2.3999999999999997E-2</v>
      </c>
      <c r="N1070" s="52">
        <v>2.3999999999999997E-2</v>
      </c>
      <c r="O1070" s="52">
        <v>2.3999999999999997E-2</v>
      </c>
      <c r="P1070" s="52">
        <v>2.7999999999999997E-2</v>
      </c>
      <c r="Q1070" s="52">
        <v>2.7999999999999997E-2</v>
      </c>
      <c r="R1070" s="52">
        <v>2.7999999999999997E-2</v>
      </c>
      <c r="S1070" s="52">
        <v>2.7999999999999997E-2</v>
      </c>
      <c r="T1070" s="52">
        <v>2.7999999999999997E-2</v>
      </c>
      <c r="U1070" s="52">
        <v>2.7999999999999997E-2</v>
      </c>
    </row>
    <row r="1071" spans="1:21" ht="11" x14ac:dyDescent="0.15">
      <c r="A1071" s="39" t="s">
        <v>323</v>
      </c>
      <c r="B1071" s="39" t="s">
        <v>324</v>
      </c>
      <c r="C1071" s="39" t="s">
        <v>2850</v>
      </c>
      <c r="D1071" s="39" t="s">
        <v>440</v>
      </c>
      <c r="E1071" s="39" t="s">
        <v>453</v>
      </c>
      <c r="F1071" s="39" t="s">
        <v>333</v>
      </c>
      <c r="G1071" s="39"/>
      <c r="H1071" s="39" t="s">
        <v>2851</v>
      </c>
      <c r="I1071" s="52">
        <f t="shared" si="18"/>
        <v>0.19999999999999996</v>
      </c>
      <c r="J1071" s="52"/>
      <c r="K1071" s="52"/>
      <c r="L1071" s="52"/>
      <c r="M1071" s="52">
        <v>0.02</v>
      </c>
      <c r="N1071" s="52">
        <v>0.02</v>
      </c>
      <c r="O1071" s="52">
        <v>0.02</v>
      </c>
      <c r="P1071" s="52">
        <v>2.3333333333333331E-2</v>
      </c>
      <c r="Q1071" s="52">
        <v>2.3333333333333331E-2</v>
      </c>
      <c r="R1071" s="52">
        <v>2.3333333333333331E-2</v>
      </c>
      <c r="S1071" s="52">
        <v>2.3333333333333331E-2</v>
      </c>
      <c r="T1071" s="52">
        <v>2.3333333333333331E-2</v>
      </c>
      <c r="U1071" s="52">
        <v>2.3333333333333331E-2</v>
      </c>
    </row>
    <row r="1072" spans="1:21" ht="11" x14ac:dyDescent="0.15">
      <c r="A1072" s="39" t="s">
        <v>323</v>
      </c>
      <c r="B1072" s="39" t="s">
        <v>324</v>
      </c>
      <c r="C1072" s="39" t="s">
        <v>2852</v>
      </c>
      <c r="D1072" s="39" t="s">
        <v>440</v>
      </c>
      <c r="E1072" s="39" t="s">
        <v>453</v>
      </c>
      <c r="F1072" s="39" t="s">
        <v>333</v>
      </c>
      <c r="G1072" s="39"/>
      <c r="H1072" s="39" t="s">
        <v>2853</v>
      </c>
      <c r="I1072" s="52">
        <f t="shared" si="18"/>
        <v>0.19999999999999996</v>
      </c>
      <c r="J1072" s="52"/>
      <c r="K1072" s="52"/>
      <c r="L1072" s="52"/>
      <c r="M1072" s="52">
        <v>0.02</v>
      </c>
      <c r="N1072" s="52">
        <v>0.02</v>
      </c>
      <c r="O1072" s="52">
        <v>0.02</v>
      </c>
      <c r="P1072" s="52">
        <v>2.3333333333333331E-2</v>
      </c>
      <c r="Q1072" s="52">
        <v>2.3333333333333331E-2</v>
      </c>
      <c r="R1072" s="52">
        <v>2.3333333333333331E-2</v>
      </c>
      <c r="S1072" s="52">
        <v>2.3333333333333331E-2</v>
      </c>
      <c r="T1072" s="52">
        <v>2.3333333333333331E-2</v>
      </c>
      <c r="U1072" s="52">
        <v>2.3333333333333331E-2</v>
      </c>
    </row>
    <row r="1073" spans="1:21" ht="11" x14ac:dyDescent="0.15">
      <c r="A1073" s="39" t="s">
        <v>323</v>
      </c>
      <c r="B1073" s="39" t="s">
        <v>324</v>
      </c>
      <c r="C1073" s="39" t="s">
        <v>2854</v>
      </c>
      <c r="D1073" s="39" t="s">
        <v>440</v>
      </c>
      <c r="E1073" s="39" t="s">
        <v>2855</v>
      </c>
      <c r="F1073" s="39" t="s">
        <v>333</v>
      </c>
      <c r="G1073" s="39"/>
      <c r="H1073" s="39" t="s">
        <v>2856</v>
      </c>
      <c r="I1073" s="52">
        <f t="shared" si="18"/>
        <v>0.31999999999999995</v>
      </c>
      <c r="J1073" s="52"/>
      <c r="K1073" s="52"/>
      <c r="L1073" s="52"/>
      <c r="M1073" s="52">
        <v>3.2000000000000001E-2</v>
      </c>
      <c r="N1073" s="52">
        <v>3.2000000000000001E-2</v>
      </c>
      <c r="O1073" s="52">
        <v>3.2000000000000001E-2</v>
      </c>
      <c r="P1073" s="52">
        <v>3.7333333333333329E-2</v>
      </c>
      <c r="Q1073" s="52">
        <v>3.7333333333333329E-2</v>
      </c>
      <c r="R1073" s="52">
        <v>3.7333333333333329E-2</v>
      </c>
      <c r="S1073" s="52">
        <v>3.7333333333333329E-2</v>
      </c>
      <c r="T1073" s="52">
        <v>3.7333333333333329E-2</v>
      </c>
      <c r="U1073" s="52">
        <v>3.7333333333333329E-2</v>
      </c>
    </row>
    <row r="1074" spans="1:21" ht="22" x14ac:dyDescent="0.15">
      <c r="A1074" s="39" t="s">
        <v>323</v>
      </c>
      <c r="B1074" s="39" t="s">
        <v>324</v>
      </c>
      <c r="C1074" s="39" t="s">
        <v>2857</v>
      </c>
      <c r="D1074" s="39" t="s">
        <v>440</v>
      </c>
      <c r="E1074" s="39" t="s">
        <v>2858</v>
      </c>
      <c r="F1074" s="39" t="s">
        <v>333</v>
      </c>
      <c r="G1074" s="39"/>
      <c r="H1074" s="39" t="s">
        <v>2859</v>
      </c>
      <c r="I1074" s="52">
        <f t="shared" si="18"/>
        <v>0.19999999999999996</v>
      </c>
      <c r="J1074" s="52"/>
      <c r="K1074" s="52"/>
      <c r="L1074" s="52"/>
      <c r="M1074" s="52">
        <v>0.02</v>
      </c>
      <c r="N1074" s="52">
        <v>0.02</v>
      </c>
      <c r="O1074" s="52">
        <v>0.02</v>
      </c>
      <c r="P1074" s="52">
        <v>2.3333333333333331E-2</v>
      </c>
      <c r="Q1074" s="52">
        <v>2.3333333333333331E-2</v>
      </c>
      <c r="R1074" s="52">
        <v>2.3333333333333331E-2</v>
      </c>
      <c r="S1074" s="52">
        <v>2.3333333333333331E-2</v>
      </c>
      <c r="T1074" s="52">
        <v>2.3333333333333331E-2</v>
      </c>
      <c r="U1074" s="52">
        <v>2.3333333333333331E-2</v>
      </c>
    </row>
    <row r="1075" spans="1:21" ht="11" x14ac:dyDescent="0.15">
      <c r="A1075" s="39" t="s">
        <v>323</v>
      </c>
      <c r="B1075" s="39" t="s">
        <v>324</v>
      </c>
      <c r="C1075" s="39" t="s">
        <v>2860</v>
      </c>
      <c r="D1075" s="39" t="s">
        <v>440</v>
      </c>
      <c r="E1075" s="39" t="s">
        <v>2861</v>
      </c>
      <c r="F1075" s="39" t="s">
        <v>333</v>
      </c>
      <c r="G1075" s="39"/>
      <c r="H1075" s="39" t="s">
        <v>2862</v>
      </c>
      <c r="I1075" s="52">
        <f t="shared" si="18"/>
        <v>0.17999999999999994</v>
      </c>
      <c r="J1075" s="52"/>
      <c r="K1075" s="52"/>
      <c r="L1075" s="52"/>
      <c r="M1075" s="52">
        <v>1.7999999999999999E-2</v>
      </c>
      <c r="N1075" s="52">
        <v>1.7999999999999999E-2</v>
      </c>
      <c r="O1075" s="52">
        <v>1.7999999999999999E-2</v>
      </c>
      <c r="P1075" s="52">
        <v>2.0999999999999998E-2</v>
      </c>
      <c r="Q1075" s="52">
        <v>2.0999999999999998E-2</v>
      </c>
      <c r="R1075" s="52">
        <v>2.0999999999999998E-2</v>
      </c>
      <c r="S1075" s="52">
        <v>2.0999999999999998E-2</v>
      </c>
      <c r="T1075" s="52">
        <v>2.0999999999999998E-2</v>
      </c>
      <c r="U1075" s="52">
        <v>2.0999999999999998E-2</v>
      </c>
    </row>
    <row r="1076" spans="1:21" ht="22" x14ac:dyDescent="0.15">
      <c r="A1076" s="39" t="s">
        <v>323</v>
      </c>
      <c r="B1076" s="39" t="s">
        <v>324</v>
      </c>
      <c r="C1076" s="39" t="s">
        <v>2863</v>
      </c>
      <c r="D1076" s="39" t="s">
        <v>440</v>
      </c>
      <c r="E1076" s="39" t="s">
        <v>2864</v>
      </c>
      <c r="F1076" s="39" t="s">
        <v>333</v>
      </c>
      <c r="G1076" s="39"/>
      <c r="H1076" s="39" t="s">
        <v>2865</v>
      </c>
      <c r="I1076" s="52">
        <f t="shared" si="18"/>
        <v>0.19999999999999996</v>
      </c>
      <c r="J1076" s="52"/>
      <c r="K1076" s="52"/>
      <c r="L1076" s="52"/>
      <c r="M1076" s="52">
        <v>0.02</v>
      </c>
      <c r="N1076" s="52">
        <v>0.02</v>
      </c>
      <c r="O1076" s="52">
        <v>0.02</v>
      </c>
      <c r="P1076" s="52">
        <v>2.3333333333333331E-2</v>
      </c>
      <c r="Q1076" s="52">
        <v>2.3333333333333331E-2</v>
      </c>
      <c r="R1076" s="52">
        <v>2.3333333333333331E-2</v>
      </c>
      <c r="S1076" s="52">
        <v>2.3333333333333331E-2</v>
      </c>
      <c r="T1076" s="52">
        <v>2.3333333333333331E-2</v>
      </c>
      <c r="U1076" s="52">
        <v>2.3333333333333331E-2</v>
      </c>
    </row>
    <row r="1077" spans="1:21" ht="11" x14ac:dyDescent="0.15">
      <c r="A1077" s="39" t="s">
        <v>323</v>
      </c>
      <c r="B1077" s="39" t="s">
        <v>324</v>
      </c>
      <c r="C1077" s="39" t="s">
        <v>2866</v>
      </c>
      <c r="D1077" s="39" t="s">
        <v>440</v>
      </c>
      <c r="E1077" s="39" t="s">
        <v>2739</v>
      </c>
      <c r="F1077" s="39" t="s">
        <v>333</v>
      </c>
      <c r="G1077" s="39"/>
      <c r="H1077" s="39" t="s">
        <v>2867</v>
      </c>
      <c r="I1077" s="52">
        <f t="shared" si="18"/>
        <v>0.22000000000000003</v>
      </c>
      <c r="J1077" s="52"/>
      <c r="K1077" s="52"/>
      <c r="L1077" s="52"/>
      <c r="M1077" s="52">
        <v>2.1999999999999999E-2</v>
      </c>
      <c r="N1077" s="52">
        <v>2.1999999999999999E-2</v>
      </c>
      <c r="O1077" s="52">
        <v>2.1999999999999999E-2</v>
      </c>
      <c r="P1077" s="52">
        <v>2.5666666666666664E-2</v>
      </c>
      <c r="Q1077" s="52">
        <v>2.5666666666666664E-2</v>
      </c>
      <c r="R1077" s="52">
        <v>2.5666666666666664E-2</v>
      </c>
      <c r="S1077" s="52">
        <v>2.5666666666666664E-2</v>
      </c>
      <c r="T1077" s="52">
        <v>2.5666666666666664E-2</v>
      </c>
      <c r="U1077" s="52">
        <v>2.5666666666666664E-2</v>
      </c>
    </row>
    <row r="1078" spans="1:21" ht="22" x14ac:dyDescent="0.15">
      <c r="A1078" s="39" t="s">
        <v>323</v>
      </c>
      <c r="B1078" s="39" t="s">
        <v>324</v>
      </c>
      <c r="C1078" s="39" t="s">
        <v>2868</v>
      </c>
      <c r="D1078" s="39" t="s">
        <v>440</v>
      </c>
      <c r="E1078" s="39" t="s">
        <v>2739</v>
      </c>
      <c r="F1078" s="39" t="s">
        <v>333</v>
      </c>
      <c r="G1078" s="39"/>
      <c r="H1078" s="39" t="s">
        <v>2869</v>
      </c>
      <c r="I1078" s="52">
        <f t="shared" si="18"/>
        <v>1.6200000000000003</v>
      </c>
      <c r="J1078" s="52"/>
      <c r="K1078" s="52"/>
      <c r="L1078" s="52"/>
      <c r="M1078" s="52">
        <v>0.16200000000000001</v>
      </c>
      <c r="N1078" s="52">
        <v>0.16200000000000001</v>
      </c>
      <c r="O1078" s="52">
        <v>0.16200000000000001</v>
      </c>
      <c r="P1078" s="52">
        <v>0.189</v>
      </c>
      <c r="Q1078" s="52">
        <v>0.189</v>
      </c>
      <c r="R1078" s="52">
        <v>0.189</v>
      </c>
      <c r="S1078" s="52">
        <v>0.189</v>
      </c>
      <c r="T1078" s="52">
        <v>0.189</v>
      </c>
      <c r="U1078" s="52">
        <v>0.189</v>
      </c>
    </row>
    <row r="1079" spans="1:21" ht="11" x14ac:dyDescent="0.15">
      <c r="A1079" s="39" t="s">
        <v>323</v>
      </c>
      <c r="B1079" s="39" t="s">
        <v>324</v>
      </c>
      <c r="C1079" s="39" t="s">
        <v>2870</v>
      </c>
      <c r="D1079" s="39" t="s">
        <v>440</v>
      </c>
      <c r="E1079" s="39" t="s">
        <v>2739</v>
      </c>
      <c r="F1079" s="39" t="s">
        <v>333</v>
      </c>
      <c r="G1079" s="39"/>
      <c r="H1079" s="39" t="s">
        <v>2871</v>
      </c>
      <c r="I1079" s="52">
        <f t="shared" si="18"/>
        <v>0.30999999999999994</v>
      </c>
      <c r="J1079" s="52"/>
      <c r="K1079" s="52"/>
      <c r="L1079" s="52"/>
      <c r="M1079" s="52">
        <v>3.0999999999999996E-2</v>
      </c>
      <c r="N1079" s="52">
        <v>3.0999999999999996E-2</v>
      </c>
      <c r="O1079" s="52">
        <v>3.0999999999999996E-2</v>
      </c>
      <c r="P1079" s="52">
        <v>3.6166666666666659E-2</v>
      </c>
      <c r="Q1079" s="52">
        <v>3.6166666666666659E-2</v>
      </c>
      <c r="R1079" s="52">
        <v>3.6166666666666659E-2</v>
      </c>
      <c r="S1079" s="52">
        <v>3.6166666666666659E-2</v>
      </c>
      <c r="T1079" s="52">
        <v>3.6166666666666659E-2</v>
      </c>
      <c r="U1079" s="52">
        <v>3.6166666666666659E-2</v>
      </c>
    </row>
    <row r="1080" spans="1:21" ht="11" x14ac:dyDescent="0.15">
      <c r="A1080" s="39" t="s">
        <v>323</v>
      </c>
      <c r="B1080" s="39" t="s">
        <v>324</v>
      </c>
      <c r="C1080" s="39" t="s">
        <v>2872</v>
      </c>
      <c r="D1080" s="39" t="s">
        <v>440</v>
      </c>
      <c r="E1080" s="39" t="s">
        <v>667</v>
      </c>
      <c r="F1080" s="39" t="s">
        <v>333</v>
      </c>
      <c r="G1080" s="39"/>
      <c r="H1080" s="39" t="s">
        <v>2873</v>
      </c>
      <c r="I1080" s="52">
        <f t="shared" si="18"/>
        <v>0.22000000000000003</v>
      </c>
      <c r="J1080" s="52"/>
      <c r="K1080" s="52"/>
      <c r="L1080" s="52"/>
      <c r="M1080" s="52">
        <v>2.1999999999999999E-2</v>
      </c>
      <c r="N1080" s="52">
        <v>2.1999999999999999E-2</v>
      </c>
      <c r="O1080" s="52">
        <v>2.1999999999999999E-2</v>
      </c>
      <c r="P1080" s="52">
        <v>2.5666666666666664E-2</v>
      </c>
      <c r="Q1080" s="52">
        <v>2.5666666666666664E-2</v>
      </c>
      <c r="R1080" s="52">
        <v>2.5666666666666664E-2</v>
      </c>
      <c r="S1080" s="52">
        <v>2.5666666666666664E-2</v>
      </c>
      <c r="T1080" s="52">
        <v>2.5666666666666664E-2</v>
      </c>
      <c r="U1080" s="52">
        <v>2.5666666666666664E-2</v>
      </c>
    </row>
    <row r="1081" spans="1:21" ht="11" x14ac:dyDescent="0.15">
      <c r="A1081" s="39" t="s">
        <v>323</v>
      </c>
      <c r="B1081" s="39" t="s">
        <v>324</v>
      </c>
      <c r="C1081" s="39" t="s">
        <v>2874</v>
      </c>
      <c r="D1081" s="39" t="s">
        <v>577</v>
      </c>
      <c r="E1081" s="39" t="s">
        <v>578</v>
      </c>
      <c r="F1081" s="39" t="s">
        <v>333</v>
      </c>
      <c r="G1081" s="39"/>
      <c r="H1081" s="39"/>
      <c r="I1081" s="52">
        <f t="shared" si="18"/>
        <v>1.6099999999999999</v>
      </c>
      <c r="J1081" s="52"/>
      <c r="K1081" s="52"/>
      <c r="L1081" s="52"/>
      <c r="M1081" s="52">
        <v>0.161</v>
      </c>
      <c r="N1081" s="52">
        <v>0.161</v>
      </c>
      <c r="O1081" s="52">
        <v>0.161</v>
      </c>
      <c r="P1081" s="52">
        <v>0.18783333333333332</v>
      </c>
      <c r="Q1081" s="52">
        <v>0.18783333333333332</v>
      </c>
      <c r="R1081" s="52">
        <v>0.18783333333333332</v>
      </c>
      <c r="S1081" s="52">
        <v>0.18783333333333332</v>
      </c>
      <c r="T1081" s="52">
        <v>0.18783333333333332</v>
      </c>
      <c r="U1081" s="52">
        <v>0.18783333333333332</v>
      </c>
    </row>
    <row r="1082" spans="1:21" ht="22" x14ac:dyDescent="0.15">
      <c r="A1082" s="39" t="s">
        <v>323</v>
      </c>
      <c r="B1082" s="39" t="s">
        <v>324</v>
      </c>
      <c r="C1082" s="39" t="s">
        <v>2875</v>
      </c>
      <c r="D1082" s="39" t="s">
        <v>577</v>
      </c>
      <c r="E1082" s="39" t="s">
        <v>578</v>
      </c>
      <c r="F1082" s="39" t="s">
        <v>333</v>
      </c>
      <c r="G1082" s="39"/>
      <c r="H1082" s="39" t="s">
        <v>2876</v>
      </c>
      <c r="I1082" s="52">
        <f t="shared" si="18"/>
        <v>0.79999999999999982</v>
      </c>
      <c r="J1082" s="52"/>
      <c r="K1082" s="52"/>
      <c r="L1082" s="52"/>
      <c r="M1082" s="52">
        <v>0.08</v>
      </c>
      <c r="N1082" s="52">
        <v>0.08</v>
      </c>
      <c r="O1082" s="52">
        <v>0.08</v>
      </c>
      <c r="P1082" s="52">
        <v>9.3333333333333324E-2</v>
      </c>
      <c r="Q1082" s="52">
        <v>9.3333333333333324E-2</v>
      </c>
      <c r="R1082" s="52">
        <v>9.3333333333333324E-2</v>
      </c>
      <c r="S1082" s="52">
        <v>9.3333333333333324E-2</v>
      </c>
      <c r="T1082" s="52">
        <v>9.3333333333333324E-2</v>
      </c>
      <c r="U1082" s="52">
        <v>9.3333333333333324E-2</v>
      </c>
    </row>
    <row r="1083" spans="1:21" ht="22" x14ac:dyDescent="0.15">
      <c r="A1083" s="39" t="s">
        <v>323</v>
      </c>
      <c r="B1083" s="39" t="s">
        <v>324</v>
      </c>
      <c r="C1083" s="39" t="s">
        <v>2877</v>
      </c>
      <c r="D1083" s="39" t="s">
        <v>2878</v>
      </c>
      <c r="E1083" s="39" t="s">
        <v>2879</v>
      </c>
      <c r="F1083" s="39" t="s">
        <v>306</v>
      </c>
      <c r="G1083" s="39"/>
      <c r="H1083" s="39" t="s">
        <v>2880</v>
      </c>
      <c r="I1083" s="52">
        <f t="shared" si="18"/>
        <v>5.3499999999999988</v>
      </c>
      <c r="J1083" s="52"/>
      <c r="K1083" s="52"/>
      <c r="L1083" s="52"/>
      <c r="M1083" s="52">
        <v>0.53499999999999992</v>
      </c>
      <c r="N1083" s="52">
        <v>0.53499999999999992</v>
      </c>
      <c r="O1083" s="52">
        <v>0.53499999999999992</v>
      </c>
      <c r="P1083" s="52">
        <v>0.62416666666666654</v>
      </c>
      <c r="Q1083" s="52">
        <v>0.62416666666666654</v>
      </c>
      <c r="R1083" s="52">
        <v>0.62416666666666654</v>
      </c>
      <c r="S1083" s="52">
        <v>0.62416666666666654</v>
      </c>
      <c r="T1083" s="52">
        <v>0.62416666666666654</v>
      </c>
      <c r="U1083" s="52">
        <v>0.62416666666666654</v>
      </c>
    </row>
    <row r="1084" spans="1:21" ht="22" x14ac:dyDescent="0.15">
      <c r="A1084" s="39" t="s">
        <v>323</v>
      </c>
      <c r="B1084" s="39" t="s">
        <v>324</v>
      </c>
      <c r="C1084" s="39" t="s">
        <v>2881</v>
      </c>
      <c r="D1084" s="39" t="s">
        <v>2878</v>
      </c>
      <c r="E1084" s="39" t="s">
        <v>2879</v>
      </c>
      <c r="F1084" s="39" t="s">
        <v>306</v>
      </c>
      <c r="G1084" s="39"/>
      <c r="H1084" s="39" t="s">
        <v>2882</v>
      </c>
      <c r="I1084" s="52">
        <f t="shared" si="18"/>
        <v>5.0999999999999988</v>
      </c>
      <c r="J1084" s="52"/>
      <c r="K1084" s="52"/>
      <c r="L1084" s="52"/>
      <c r="M1084" s="52">
        <v>0.5099999999999999</v>
      </c>
      <c r="N1084" s="52">
        <v>0.5099999999999999</v>
      </c>
      <c r="O1084" s="52">
        <v>0.5099999999999999</v>
      </c>
      <c r="P1084" s="52">
        <v>0.59499999999999986</v>
      </c>
      <c r="Q1084" s="52">
        <v>0.59499999999999986</v>
      </c>
      <c r="R1084" s="52">
        <v>0.59499999999999986</v>
      </c>
      <c r="S1084" s="52">
        <v>0.59499999999999986</v>
      </c>
      <c r="T1084" s="52">
        <v>0.59499999999999986</v>
      </c>
      <c r="U1084" s="52">
        <v>0.59499999999999986</v>
      </c>
    </row>
    <row r="1085" spans="1:21" ht="22" x14ac:dyDescent="0.15">
      <c r="A1085" s="39" t="s">
        <v>323</v>
      </c>
      <c r="B1085" s="39" t="s">
        <v>324</v>
      </c>
      <c r="C1085" s="39" t="s">
        <v>2883</v>
      </c>
      <c r="D1085" s="39" t="s">
        <v>2878</v>
      </c>
      <c r="E1085" s="39" t="s">
        <v>2879</v>
      </c>
      <c r="F1085" s="39" t="s">
        <v>306</v>
      </c>
      <c r="G1085" s="39"/>
      <c r="H1085" s="39" t="s">
        <v>2884</v>
      </c>
      <c r="I1085" s="52">
        <f t="shared" si="18"/>
        <v>3.2999999999999989</v>
      </c>
      <c r="J1085" s="52"/>
      <c r="K1085" s="52"/>
      <c r="L1085" s="52"/>
      <c r="M1085" s="52">
        <v>0.32999999999999996</v>
      </c>
      <c r="N1085" s="52">
        <v>0.32999999999999996</v>
      </c>
      <c r="O1085" s="52">
        <v>0.32999999999999996</v>
      </c>
      <c r="P1085" s="52">
        <v>0.38499999999999995</v>
      </c>
      <c r="Q1085" s="52">
        <v>0.38499999999999995</v>
      </c>
      <c r="R1085" s="52">
        <v>0.38499999999999995</v>
      </c>
      <c r="S1085" s="52">
        <v>0.38499999999999995</v>
      </c>
      <c r="T1085" s="52">
        <v>0.38499999999999995</v>
      </c>
      <c r="U1085" s="52">
        <v>0.38499999999999995</v>
      </c>
    </row>
    <row r="1086" spans="1:21" ht="22" x14ac:dyDescent="0.15">
      <c r="A1086" s="39" t="s">
        <v>323</v>
      </c>
      <c r="B1086" s="39" t="s">
        <v>324</v>
      </c>
      <c r="C1086" s="39" t="s">
        <v>2885</v>
      </c>
      <c r="D1086" s="39" t="s">
        <v>2878</v>
      </c>
      <c r="E1086" s="39" t="s">
        <v>2879</v>
      </c>
      <c r="F1086" s="39" t="s">
        <v>306</v>
      </c>
      <c r="G1086" s="39"/>
      <c r="H1086" s="39" t="s">
        <v>2886</v>
      </c>
      <c r="I1086" s="52">
        <f t="shared" si="18"/>
        <v>0.20399999999999993</v>
      </c>
      <c r="J1086" s="52"/>
      <c r="K1086" s="52"/>
      <c r="L1086" s="52"/>
      <c r="M1086" s="52">
        <v>2.0399999999999998E-2</v>
      </c>
      <c r="N1086" s="52">
        <v>2.0399999999999998E-2</v>
      </c>
      <c r="O1086" s="52">
        <v>2.0399999999999998E-2</v>
      </c>
      <c r="P1086" s="52">
        <v>2.3799999999999995E-2</v>
      </c>
      <c r="Q1086" s="52">
        <v>2.3799999999999995E-2</v>
      </c>
      <c r="R1086" s="52">
        <v>2.3799999999999995E-2</v>
      </c>
      <c r="S1086" s="52">
        <v>2.3799999999999995E-2</v>
      </c>
      <c r="T1086" s="52">
        <v>2.3799999999999995E-2</v>
      </c>
      <c r="U1086" s="52">
        <v>2.3799999999999995E-2</v>
      </c>
    </row>
    <row r="1087" spans="1:21" ht="33" x14ac:dyDescent="0.15">
      <c r="A1087" s="39" t="s">
        <v>323</v>
      </c>
      <c r="B1087" s="39" t="s">
        <v>324</v>
      </c>
      <c r="C1087" s="39" t="s">
        <v>2887</v>
      </c>
      <c r="D1087" s="39" t="s">
        <v>2878</v>
      </c>
      <c r="E1087" s="39" t="s">
        <v>2888</v>
      </c>
      <c r="F1087" s="39" t="s">
        <v>306</v>
      </c>
      <c r="G1087" s="39"/>
      <c r="H1087" s="39" t="s">
        <v>2889</v>
      </c>
      <c r="I1087" s="52">
        <f t="shared" si="18"/>
        <v>1.9</v>
      </c>
      <c r="J1087" s="52"/>
      <c r="K1087" s="52"/>
      <c r="L1087" s="52"/>
      <c r="M1087" s="52">
        <v>0.18999999999999997</v>
      </c>
      <c r="N1087" s="52">
        <v>0.18999999999999997</v>
      </c>
      <c r="O1087" s="52">
        <v>0.18999999999999997</v>
      </c>
      <c r="P1087" s="52">
        <v>0.22166666666666662</v>
      </c>
      <c r="Q1087" s="52">
        <v>0.22166666666666662</v>
      </c>
      <c r="R1087" s="52">
        <v>0.22166666666666662</v>
      </c>
      <c r="S1087" s="52">
        <v>0.22166666666666662</v>
      </c>
      <c r="T1087" s="52">
        <v>0.22166666666666662</v>
      </c>
      <c r="U1087" s="52">
        <v>0.22166666666666662</v>
      </c>
    </row>
    <row r="1088" spans="1:21" ht="44" x14ac:dyDescent="0.15">
      <c r="A1088" s="39" t="s">
        <v>323</v>
      </c>
      <c r="B1088" s="39" t="s">
        <v>324</v>
      </c>
      <c r="C1088" s="39" t="s">
        <v>2890</v>
      </c>
      <c r="D1088" s="39" t="s">
        <v>2878</v>
      </c>
      <c r="E1088" s="39" t="s">
        <v>2888</v>
      </c>
      <c r="F1088" s="39" t="s">
        <v>306</v>
      </c>
      <c r="G1088" s="39"/>
      <c r="H1088" s="39" t="s">
        <v>2891</v>
      </c>
      <c r="I1088" s="52">
        <f t="shared" si="18"/>
        <v>1</v>
      </c>
      <c r="J1088" s="52"/>
      <c r="K1088" s="52"/>
      <c r="L1088" s="52"/>
      <c r="M1088" s="52">
        <v>9.9999999999999992E-2</v>
      </c>
      <c r="N1088" s="52">
        <v>9.9999999999999992E-2</v>
      </c>
      <c r="O1088" s="52">
        <v>9.9999999999999992E-2</v>
      </c>
      <c r="P1088" s="52">
        <v>0.11666666666666665</v>
      </c>
      <c r="Q1088" s="52">
        <v>0.11666666666666665</v>
      </c>
      <c r="R1088" s="52">
        <v>0.11666666666666665</v>
      </c>
      <c r="S1088" s="52">
        <v>0.11666666666666665</v>
      </c>
      <c r="T1088" s="52">
        <v>0.11666666666666665</v>
      </c>
      <c r="U1088" s="52">
        <v>0.11666666666666665</v>
      </c>
    </row>
    <row r="1089" spans="1:21" ht="22" x14ac:dyDescent="0.15">
      <c r="A1089" s="39" t="s">
        <v>323</v>
      </c>
      <c r="B1089" s="39" t="s">
        <v>324</v>
      </c>
      <c r="C1089" s="39" t="s">
        <v>2892</v>
      </c>
      <c r="D1089" s="39" t="s">
        <v>2878</v>
      </c>
      <c r="E1089" s="39" t="s">
        <v>2888</v>
      </c>
      <c r="F1089" s="39" t="s">
        <v>306</v>
      </c>
      <c r="G1089" s="39"/>
      <c r="H1089" s="39" t="s">
        <v>2893</v>
      </c>
      <c r="I1089" s="52">
        <f t="shared" si="18"/>
        <v>6.9999999999999982</v>
      </c>
      <c r="J1089" s="52"/>
      <c r="K1089" s="52"/>
      <c r="L1089" s="52"/>
      <c r="M1089" s="52">
        <v>0.7</v>
      </c>
      <c r="N1089" s="52">
        <v>0.7</v>
      </c>
      <c r="O1089" s="52">
        <v>0.7</v>
      </c>
      <c r="P1089" s="52">
        <v>0.81666666666666654</v>
      </c>
      <c r="Q1089" s="52">
        <v>0.81666666666666654</v>
      </c>
      <c r="R1089" s="52">
        <v>0.81666666666666654</v>
      </c>
      <c r="S1089" s="52">
        <v>0.81666666666666654</v>
      </c>
      <c r="T1089" s="52">
        <v>0.81666666666666654</v>
      </c>
      <c r="U1089" s="52">
        <v>0.81666666666666654</v>
      </c>
    </row>
    <row r="1090" spans="1:21" ht="33" x14ac:dyDescent="0.15">
      <c r="A1090" s="39" t="s">
        <v>323</v>
      </c>
      <c r="B1090" s="39" t="s">
        <v>324</v>
      </c>
      <c r="C1090" s="39" t="s">
        <v>2894</v>
      </c>
      <c r="D1090" s="39" t="s">
        <v>2878</v>
      </c>
      <c r="E1090" s="39" t="s">
        <v>2888</v>
      </c>
      <c r="F1090" s="39" t="s">
        <v>306</v>
      </c>
      <c r="G1090" s="39"/>
      <c r="H1090" s="39" t="s">
        <v>2895</v>
      </c>
      <c r="I1090" s="52">
        <f t="shared" si="18"/>
        <v>2.9</v>
      </c>
      <c r="J1090" s="52"/>
      <c r="K1090" s="52"/>
      <c r="L1090" s="52"/>
      <c r="M1090" s="52">
        <v>0.28999999999999998</v>
      </c>
      <c r="N1090" s="52">
        <v>0.28999999999999998</v>
      </c>
      <c r="O1090" s="52">
        <v>0.28999999999999998</v>
      </c>
      <c r="P1090" s="52">
        <v>0.33833333333333326</v>
      </c>
      <c r="Q1090" s="52">
        <v>0.33833333333333326</v>
      </c>
      <c r="R1090" s="52">
        <v>0.33833333333333326</v>
      </c>
      <c r="S1090" s="52">
        <v>0.33833333333333326</v>
      </c>
      <c r="T1090" s="52">
        <v>0.33833333333333326</v>
      </c>
      <c r="U1090" s="52">
        <v>0.33833333333333326</v>
      </c>
    </row>
    <row r="1091" spans="1:21" ht="33" x14ac:dyDescent="0.15">
      <c r="A1091" s="39" t="s">
        <v>323</v>
      </c>
      <c r="B1091" s="39" t="s">
        <v>324</v>
      </c>
      <c r="C1091" s="39" t="s">
        <v>2896</v>
      </c>
      <c r="D1091" s="39" t="s">
        <v>2878</v>
      </c>
      <c r="E1091" s="39" t="s">
        <v>2888</v>
      </c>
      <c r="F1091" s="39" t="s">
        <v>306</v>
      </c>
      <c r="G1091" s="39"/>
      <c r="H1091" s="39" t="s">
        <v>2897</v>
      </c>
      <c r="I1091" s="52">
        <f t="shared" si="18"/>
        <v>1</v>
      </c>
      <c r="J1091" s="52"/>
      <c r="K1091" s="52"/>
      <c r="L1091" s="52"/>
      <c r="M1091" s="52">
        <v>9.9999999999999992E-2</v>
      </c>
      <c r="N1091" s="52">
        <v>9.9999999999999992E-2</v>
      </c>
      <c r="O1091" s="52">
        <v>9.9999999999999992E-2</v>
      </c>
      <c r="P1091" s="52">
        <v>0.11666666666666665</v>
      </c>
      <c r="Q1091" s="52">
        <v>0.11666666666666665</v>
      </c>
      <c r="R1091" s="52">
        <v>0.11666666666666665</v>
      </c>
      <c r="S1091" s="52">
        <v>0.11666666666666665</v>
      </c>
      <c r="T1091" s="52">
        <v>0.11666666666666665</v>
      </c>
      <c r="U1091" s="52">
        <v>0.11666666666666665</v>
      </c>
    </row>
    <row r="1092" spans="1:21" ht="22" x14ac:dyDescent="0.15">
      <c r="A1092" s="39" t="s">
        <v>323</v>
      </c>
      <c r="B1092" s="39" t="s">
        <v>324</v>
      </c>
      <c r="C1092" s="39" t="s">
        <v>2898</v>
      </c>
      <c r="D1092" s="39" t="s">
        <v>2878</v>
      </c>
      <c r="E1092" s="39" t="s">
        <v>2888</v>
      </c>
      <c r="F1092" s="39" t="s">
        <v>306</v>
      </c>
      <c r="G1092" s="39"/>
      <c r="H1092" s="39" t="s">
        <v>2899</v>
      </c>
      <c r="I1092" s="52">
        <f t="shared" si="18"/>
        <v>0.19999999999999996</v>
      </c>
      <c r="J1092" s="52"/>
      <c r="K1092" s="52"/>
      <c r="L1092" s="52"/>
      <c r="M1092" s="52">
        <v>0.02</v>
      </c>
      <c r="N1092" s="52">
        <v>0.02</v>
      </c>
      <c r="O1092" s="52">
        <v>0.02</v>
      </c>
      <c r="P1092" s="52">
        <v>2.3333333333333331E-2</v>
      </c>
      <c r="Q1092" s="52">
        <v>2.3333333333333331E-2</v>
      </c>
      <c r="R1092" s="52">
        <v>2.3333333333333331E-2</v>
      </c>
      <c r="S1092" s="52">
        <v>2.3333333333333331E-2</v>
      </c>
      <c r="T1092" s="52">
        <v>2.3333333333333331E-2</v>
      </c>
      <c r="U1092" s="52">
        <v>2.3333333333333331E-2</v>
      </c>
    </row>
    <row r="1093" spans="1:21" ht="33" x14ac:dyDescent="0.15">
      <c r="A1093" s="39" t="s">
        <v>323</v>
      </c>
      <c r="B1093" s="39" t="s">
        <v>324</v>
      </c>
      <c r="C1093" s="39" t="s">
        <v>2900</v>
      </c>
      <c r="D1093" s="39" t="s">
        <v>2878</v>
      </c>
      <c r="E1093" s="39" t="s">
        <v>2888</v>
      </c>
      <c r="F1093" s="39" t="s">
        <v>306</v>
      </c>
      <c r="G1093" s="39"/>
      <c r="H1093" s="39" t="s">
        <v>2901</v>
      </c>
      <c r="I1093" s="52">
        <f t="shared" ref="I1093:I1156" si="19">SUM(J1093:U1093)</f>
        <v>6.4999999999999982</v>
      </c>
      <c r="J1093" s="52"/>
      <c r="K1093" s="52"/>
      <c r="L1093" s="52"/>
      <c r="M1093" s="52">
        <v>0.64999999999999991</v>
      </c>
      <c r="N1093" s="52">
        <v>0.64999999999999991</v>
      </c>
      <c r="O1093" s="52">
        <v>0.64999999999999991</v>
      </c>
      <c r="P1093" s="52">
        <v>0.7583333333333333</v>
      </c>
      <c r="Q1093" s="52">
        <v>0.7583333333333333</v>
      </c>
      <c r="R1093" s="52">
        <v>0.7583333333333333</v>
      </c>
      <c r="S1093" s="52">
        <v>0.7583333333333333</v>
      </c>
      <c r="T1093" s="52">
        <v>0.7583333333333333</v>
      </c>
      <c r="U1093" s="52">
        <v>0.7583333333333333</v>
      </c>
    </row>
    <row r="1094" spans="1:21" ht="33" x14ac:dyDescent="0.15">
      <c r="A1094" s="39" t="s">
        <v>323</v>
      </c>
      <c r="B1094" s="39" t="s">
        <v>324</v>
      </c>
      <c r="C1094" s="39" t="s">
        <v>2902</v>
      </c>
      <c r="D1094" s="39" t="s">
        <v>2878</v>
      </c>
      <c r="E1094" s="39" t="s">
        <v>2888</v>
      </c>
      <c r="F1094" s="39" t="s">
        <v>306</v>
      </c>
      <c r="G1094" s="39"/>
      <c r="H1094" s="39" t="s">
        <v>2903</v>
      </c>
      <c r="I1094" s="52">
        <f t="shared" si="19"/>
        <v>2.9</v>
      </c>
      <c r="J1094" s="52"/>
      <c r="K1094" s="52"/>
      <c r="L1094" s="52"/>
      <c r="M1094" s="52">
        <v>0.28999999999999998</v>
      </c>
      <c r="N1094" s="52">
        <v>0.28999999999999998</v>
      </c>
      <c r="O1094" s="52">
        <v>0.28999999999999998</v>
      </c>
      <c r="P1094" s="52">
        <v>0.33833333333333326</v>
      </c>
      <c r="Q1094" s="52">
        <v>0.33833333333333326</v>
      </c>
      <c r="R1094" s="52">
        <v>0.33833333333333326</v>
      </c>
      <c r="S1094" s="52">
        <v>0.33833333333333326</v>
      </c>
      <c r="T1094" s="52">
        <v>0.33833333333333326</v>
      </c>
      <c r="U1094" s="52">
        <v>0.33833333333333326</v>
      </c>
    </row>
    <row r="1095" spans="1:21" ht="11" x14ac:dyDescent="0.15">
      <c r="A1095" s="39" t="s">
        <v>323</v>
      </c>
      <c r="B1095" s="39" t="s">
        <v>324</v>
      </c>
      <c r="C1095" s="39" t="s">
        <v>2904</v>
      </c>
      <c r="D1095" s="39" t="s">
        <v>2878</v>
      </c>
      <c r="E1095" s="39" t="s">
        <v>2888</v>
      </c>
      <c r="F1095" s="39" t="s">
        <v>306</v>
      </c>
      <c r="G1095" s="39"/>
      <c r="H1095" s="39" t="s">
        <v>2905</v>
      </c>
      <c r="I1095" s="52">
        <f t="shared" si="19"/>
        <v>3.0000000000000004</v>
      </c>
      <c r="J1095" s="52"/>
      <c r="K1095" s="52"/>
      <c r="L1095" s="52"/>
      <c r="M1095" s="52">
        <v>0.3</v>
      </c>
      <c r="N1095" s="52">
        <v>0.3</v>
      </c>
      <c r="O1095" s="52">
        <v>0.3</v>
      </c>
      <c r="P1095" s="52">
        <v>0.35</v>
      </c>
      <c r="Q1095" s="52">
        <v>0.35</v>
      </c>
      <c r="R1095" s="52">
        <v>0.35</v>
      </c>
      <c r="S1095" s="52">
        <v>0.35</v>
      </c>
      <c r="T1095" s="52">
        <v>0.35</v>
      </c>
      <c r="U1095" s="52">
        <v>0.35</v>
      </c>
    </row>
    <row r="1096" spans="1:21" ht="11" x14ac:dyDescent="0.15">
      <c r="A1096" s="39" t="s">
        <v>323</v>
      </c>
      <c r="B1096" s="39" t="s">
        <v>324</v>
      </c>
      <c r="C1096" s="39" t="s">
        <v>2906</v>
      </c>
      <c r="D1096" s="39" t="s">
        <v>2878</v>
      </c>
      <c r="E1096" s="39" t="s">
        <v>2888</v>
      </c>
      <c r="F1096" s="39" t="s">
        <v>306</v>
      </c>
      <c r="G1096" s="39"/>
      <c r="H1096" s="39" t="s">
        <v>2907</v>
      </c>
      <c r="I1096" s="52">
        <f t="shared" si="19"/>
        <v>2</v>
      </c>
      <c r="J1096" s="52"/>
      <c r="K1096" s="52"/>
      <c r="L1096" s="52"/>
      <c r="M1096" s="52">
        <v>0.19999999999999998</v>
      </c>
      <c r="N1096" s="52">
        <v>0.19999999999999998</v>
      </c>
      <c r="O1096" s="52">
        <v>0.19999999999999998</v>
      </c>
      <c r="P1096" s="52">
        <v>0.23333333333333331</v>
      </c>
      <c r="Q1096" s="52">
        <v>0.23333333333333331</v>
      </c>
      <c r="R1096" s="52">
        <v>0.23333333333333331</v>
      </c>
      <c r="S1096" s="52">
        <v>0.23333333333333331</v>
      </c>
      <c r="T1096" s="52">
        <v>0.23333333333333331</v>
      </c>
      <c r="U1096" s="52">
        <v>0.23333333333333331</v>
      </c>
    </row>
    <row r="1097" spans="1:21" ht="11" x14ac:dyDescent="0.15">
      <c r="A1097" s="39" t="s">
        <v>323</v>
      </c>
      <c r="B1097" s="39" t="s">
        <v>324</v>
      </c>
      <c r="C1097" s="39" t="s">
        <v>2908</v>
      </c>
      <c r="D1097" s="39" t="s">
        <v>2878</v>
      </c>
      <c r="E1097" s="39" t="s">
        <v>2888</v>
      </c>
      <c r="F1097" s="39" t="s">
        <v>306</v>
      </c>
      <c r="G1097" s="39"/>
      <c r="H1097" s="39" t="s">
        <v>2909</v>
      </c>
      <c r="I1097" s="52">
        <f t="shared" si="19"/>
        <v>2.1999999999999997</v>
      </c>
      <c r="J1097" s="52"/>
      <c r="K1097" s="52"/>
      <c r="L1097" s="52"/>
      <c r="M1097" s="52">
        <v>0.22</v>
      </c>
      <c r="N1097" s="52">
        <v>0.22</v>
      </c>
      <c r="O1097" s="52">
        <v>0.22</v>
      </c>
      <c r="P1097" s="52">
        <v>0.25666666666666665</v>
      </c>
      <c r="Q1097" s="52">
        <v>0.25666666666666665</v>
      </c>
      <c r="R1097" s="52">
        <v>0.25666666666666665</v>
      </c>
      <c r="S1097" s="52">
        <v>0.25666666666666665</v>
      </c>
      <c r="T1097" s="52">
        <v>0.25666666666666665</v>
      </c>
      <c r="U1097" s="52">
        <v>0.25666666666666665</v>
      </c>
    </row>
    <row r="1098" spans="1:21" ht="11" x14ac:dyDescent="0.15">
      <c r="A1098" s="39" t="s">
        <v>323</v>
      </c>
      <c r="B1098" s="39" t="s">
        <v>324</v>
      </c>
      <c r="C1098" s="39" t="s">
        <v>2910</v>
      </c>
      <c r="D1098" s="39" t="s">
        <v>2878</v>
      </c>
      <c r="E1098" s="39" t="s">
        <v>2888</v>
      </c>
      <c r="F1098" s="39" t="s">
        <v>306</v>
      </c>
      <c r="G1098" s="39"/>
      <c r="H1098" s="39" t="s">
        <v>2911</v>
      </c>
      <c r="I1098" s="52">
        <f t="shared" si="19"/>
        <v>2</v>
      </c>
      <c r="J1098" s="52"/>
      <c r="K1098" s="52"/>
      <c r="L1098" s="52"/>
      <c r="M1098" s="52">
        <v>0.19999999999999998</v>
      </c>
      <c r="N1098" s="52">
        <v>0.19999999999999998</v>
      </c>
      <c r="O1098" s="52">
        <v>0.19999999999999998</v>
      </c>
      <c r="P1098" s="52">
        <v>0.23333333333333331</v>
      </c>
      <c r="Q1098" s="52">
        <v>0.23333333333333331</v>
      </c>
      <c r="R1098" s="52">
        <v>0.23333333333333331</v>
      </c>
      <c r="S1098" s="52">
        <v>0.23333333333333331</v>
      </c>
      <c r="T1098" s="52">
        <v>0.23333333333333331</v>
      </c>
      <c r="U1098" s="52">
        <v>0.23333333333333331</v>
      </c>
    </row>
    <row r="1099" spans="1:21" ht="22" x14ac:dyDescent="0.15">
      <c r="A1099" s="39" t="s">
        <v>323</v>
      </c>
      <c r="B1099" s="39" t="s">
        <v>324</v>
      </c>
      <c r="C1099" s="39" t="s">
        <v>2912</v>
      </c>
      <c r="D1099" s="39" t="s">
        <v>2878</v>
      </c>
      <c r="E1099" s="39" t="s">
        <v>2888</v>
      </c>
      <c r="F1099" s="39" t="s">
        <v>306</v>
      </c>
      <c r="G1099" s="39"/>
      <c r="H1099" s="39" t="s">
        <v>2913</v>
      </c>
      <c r="I1099" s="52">
        <f t="shared" si="19"/>
        <v>2</v>
      </c>
      <c r="J1099" s="52"/>
      <c r="K1099" s="52"/>
      <c r="L1099" s="52"/>
      <c r="M1099" s="52">
        <v>0.19999999999999998</v>
      </c>
      <c r="N1099" s="52">
        <v>0.19999999999999998</v>
      </c>
      <c r="O1099" s="52">
        <v>0.19999999999999998</v>
      </c>
      <c r="P1099" s="52">
        <v>0.23333333333333331</v>
      </c>
      <c r="Q1099" s="52">
        <v>0.23333333333333331</v>
      </c>
      <c r="R1099" s="52">
        <v>0.23333333333333331</v>
      </c>
      <c r="S1099" s="52">
        <v>0.23333333333333331</v>
      </c>
      <c r="T1099" s="52">
        <v>0.23333333333333331</v>
      </c>
      <c r="U1099" s="52">
        <v>0.23333333333333331</v>
      </c>
    </row>
    <row r="1100" spans="1:21" ht="11" x14ac:dyDescent="0.15">
      <c r="A1100" s="39" t="s">
        <v>323</v>
      </c>
      <c r="B1100" s="39" t="s">
        <v>324</v>
      </c>
      <c r="C1100" s="39" t="s">
        <v>2914</v>
      </c>
      <c r="D1100" s="39" t="s">
        <v>2878</v>
      </c>
      <c r="E1100" s="39" t="s">
        <v>2888</v>
      </c>
      <c r="F1100" s="39" t="s">
        <v>306</v>
      </c>
      <c r="G1100" s="39"/>
      <c r="H1100" s="39" t="s">
        <v>2915</v>
      </c>
      <c r="I1100" s="52">
        <f t="shared" si="19"/>
        <v>3.0000000000000004</v>
      </c>
      <c r="J1100" s="52"/>
      <c r="K1100" s="52"/>
      <c r="L1100" s="52"/>
      <c r="M1100" s="52">
        <v>0.3</v>
      </c>
      <c r="N1100" s="52">
        <v>0.3</v>
      </c>
      <c r="O1100" s="52">
        <v>0.3</v>
      </c>
      <c r="P1100" s="52">
        <v>0.35</v>
      </c>
      <c r="Q1100" s="52">
        <v>0.35</v>
      </c>
      <c r="R1100" s="52">
        <v>0.35</v>
      </c>
      <c r="S1100" s="52">
        <v>0.35</v>
      </c>
      <c r="T1100" s="52">
        <v>0.35</v>
      </c>
      <c r="U1100" s="52">
        <v>0.35</v>
      </c>
    </row>
    <row r="1101" spans="1:21" ht="22" x14ac:dyDescent="0.15">
      <c r="A1101" s="39" t="s">
        <v>323</v>
      </c>
      <c r="B1101" s="39" t="s">
        <v>324</v>
      </c>
      <c r="C1101" s="39" t="s">
        <v>2916</v>
      </c>
      <c r="D1101" s="39" t="s">
        <v>2878</v>
      </c>
      <c r="E1101" s="39" t="s">
        <v>2888</v>
      </c>
      <c r="F1101" s="39" t="s">
        <v>306</v>
      </c>
      <c r="G1101" s="39"/>
      <c r="H1101" s="39" t="s">
        <v>2917</v>
      </c>
      <c r="I1101" s="52">
        <f t="shared" si="19"/>
        <v>1.4</v>
      </c>
      <c r="J1101" s="52"/>
      <c r="K1101" s="52"/>
      <c r="L1101" s="52"/>
      <c r="M1101" s="52">
        <v>0.13999999999999999</v>
      </c>
      <c r="N1101" s="52">
        <v>0.13999999999999999</v>
      </c>
      <c r="O1101" s="52">
        <v>0.13999999999999999</v>
      </c>
      <c r="P1101" s="52">
        <v>0.1633333333333333</v>
      </c>
      <c r="Q1101" s="52">
        <v>0.1633333333333333</v>
      </c>
      <c r="R1101" s="52">
        <v>0.1633333333333333</v>
      </c>
      <c r="S1101" s="52">
        <v>0.1633333333333333</v>
      </c>
      <c r="T1101" s="52">
        <v>0.1633333333333333</v>
      </c>
      <c r="U1101" s="52">
        <v>0.1633333333333333</v>
      </c>
    </row>
    <row r="1102" spans="1:21" ht="11" x14ac:dyDescent="0.15">
      <c r="A1102" s="39" t="s">
        <v>323</v>
      </c>
      <c r="B1102" s="39" t="s">
        <v>324</v>
      </c>
      <c r="C1102" s="39" t="s">
        <v>2918</v>
      </c>
      <c r="D1102" s="39" t="s">
        <v>2878</v>
      </c>
      <c r="E1102" s="39" t="s">
        <v>2888</v>
      </c>
      <c r="F1102" s="39" t="s">
        <v>306</v>
      </c>
      <c r="G1102" s="39"/>
      <c r="H1102" s="39" t="s">
        <v>2919</v>
      </c>
      <c r="I1102" s="52">
        <f t="shared" si="19"/>
        <v>1.7999999999999998</v>
      </c>
      <c r="J1102" s="52"/>
      <c r="K1102" s="52"/>
      <c r="L1102" s="52"/>
      <c r="M1102" s="52">
        <v>0.18</v>
      </c>
      <c r="N1102" s="52">
        <v>0.18</v>
      </c>
      <c r="O1102" s="52">
        <v>0.18</v>
      </c>
      <c r="P1102" s="52">
        <v>0.21</v>
      </c>
      <c r="Q1102" s="52">
        <v>0.21</v>
      </c>
      <c r="R1102" s="52">
        <v>0.21</v>
      </c>
      <c r="S1102" s="52">
        <v>0.21</v>
      </c>
      <c r="T1102" s="52">
        <v>0.21</v>
      </c>
      <c r="U1102" s="52">
        <v>0.21</v>
      </c>
    </row>
    <row r="1103" spans="1:21" ht="11" x14ac:dyDescent="0.15">
      <c r="A1103" s="39" t="s">
        <v>323</v>
      </c>
      <c r="B1103" s="39" t="s">
        <v>324</v>
      </c>
      <c r="C1103" s="39" t="s">
        <v>2920</v>
      </c>
      <c r="D1103" s="39" t="s">
        <v>2878</v>
      </c>
      <c r="E1103" s="39" t="s">
        <v>2888</v>
      </c>
      <c r="F1103" s="39" t="s">
        <v>306</v>
      </c>
      <c r="G1103" s="39"/>
      <c r="H1103" s="39" t="s">
        <v>2921</v>
      </c>
      <c r="I1103" s="52">
        <f t="shared" si="19"/>
        <v>2</v>
      </c>
      <c r="J1103" s="52"/>
      <c r="K1103" s="52"/>
      <c r="L1103" s="52"/>
      <c r="M1103" s="52">
        <v>0.19999999999999998</v>
      </c>
      <c r="N1103" s="52">
        <v>0.19999999999999998</v>
      </c>
      <c r="O1103" s="52">
        <v>0.19999999999999998</v>
      </c>
      <c r="P1103" s="52">
        <v>0.23333333333333331</v>
      </c>
      <c r="Q1103" s="52">
        <v>0.23333333333333331</v>
      </c>
      <c r="R1103" s="52">
        <v>0.23333333333333331</v>
      </c>
      <c r="S1103" s="52">
        <v>0.23333333333333331</v>
      </c>
      <c r="T1103" s="52">
        <v>0.23333333333333331</v>
      </c>
      <c r="U1103" s="52">
        <v>0.23333333333333331</v>
      </c>
    </row>
    <row r="1104" spans="1:21" ht="22" x14ac:dyDescent="0.15">
      <c r="A1104" s="39" t="s">
        <v>323</v>
      </c>
      <c r="B1104" s="39" t="s">
        <v>324</v>
      </c>
      <c r="C1104" s="39" t="s">
        <v>2922</v>
      </c>
      <c r="D1104" s="39" t="s">
        <v>2878</v>
      </c>
      <c r="E1104" s="39" t="s">
        <v>2888</v>
      </c>
      <c r="F1104" s="39" t="s">
        <v>306</v>
      </c>
      <c r="G1104" s="39"/>
      <c r="H1104" s="39" t="s">
        <v>2923</v>
      </c>
      <c r="I1104" s="52">
        <f t="shared" si="19"/>
        <v>2.4999999999999991</v>
      </c>
      <c r="J1104" s="52"/>
      <c r="K1104" s="52"/>
      <c r="L1104" s="52"/>
      <c r="M1104" s="52">
        <v>0.24999999999999997</v>
      </c>
      <c r="N1104" s="52">
        <v>0.24999999999999997</v>
      </c>
      <c r="O1104" s="52">
        <v>0.24999999999999997</v>
      </c>
      <c r="P1104" s="52">
        <v>0.29166666666666663</v>
      </c>
      <c r="Q1104" s="52">
        <v>0.29166666666666663</v>
      </c>
      <c r="R1104" s="52">
        <v>0.29166666666666663</v>
      </c>
      <c r="S1104" s="52">
        <v>0.29166666666666663</v>
      </c>
      <c r="T1104" s="52">
        <v>0.29166666666666663</v>
      </c>
      <c r="U1104" s="52">
        <v>0.29166666666666663</v>
      </c>
    </row>
    <row r="1105" spans="1:21" ht="11" x14ac:dyDescent="0.15">
      <c r="A1105" s="39" t="s">
        <v>323</v>
      </c>
      <c r="B1105" s="39" t="s">
        <v>324</v>
      </c>
      <c r="C1105" s="39" t="s">
        <v>2924</v>
      </c>
      <c r="D1105" s="39" t="s">
        <v>2878</v>
      </c>
      <c r="E1105" s="39" t="s">
        <v>2888</v>
      </c>
      <c r="F1105" s="39" t="s">
        <v>306</v>
      </c>
      <c r="G1105" s="39"/>
      <c r="H1105" s="39" t="s">
        <v>2925</v>
      </c>
      <c r="I1105" s="52">
        <f t="shared" si="19"/>
        <v>2.4999999999999991</v>
      </c>
      <c r="J1105" s="52"/>
      <c r="K1105" s="52"/>
      <c r="L1105" s="52"/>
      <c r="M1105" s="52">
        <v>0.24999999999999997</v>
      </c>
      <c r="N1105" s="52">
        <v>0.24999999999999997</v>
      </c>
      <c r="O1105" s="52">
        <v>0.24999999999999997</v>
      </c>
      <c r="P1105" s="52">
        <v>0.29166666666666663</v>
      </c>
      <c r="Q1105" s="52">
        <v>0.29166666666666663</v>
      </c>
      <c r="R1105" s="52">
        <v>0.29166666666666663</v>
      </c>
      <c r="S1105" s="52">
        <v>0.29166666666666663</v>
      </c>
      <c r="T1105" s="52">
        <v>0.29166666666666663</v>
      </c>
      <c r="U1105" s="52">
        <v>0.29166666666666663</v>
      </c>
    </row>
    <row r="1106" spans="1:21" ht="22" x14ac:dyDescent="0.15">
      <c r="A1106" s="39" t="s">
        <v>323</v>
      </c>
      <c r="B1106" s="39" t="s">
        <v>324</v>
      </c>
      <c r="C1106" s="39" t="s">
        <v>2926</v>
      </c>
      <c r="D1106" s="39" t="s">
        <v>2878</v>
      </c>
      <c r="E1106" s="39" t="s">
        <v>2927</v>
      </c>
      <c r="F1106" s="39" t="s">
        <v>306</v>
      </c>
      <c r="G1106" s="39"/>
      <c r="H1106" s="39" t="s">
        <v>2928</v>
      </c>
      <c r="I1106" s="52">
        <f t="shared" si="19"/>
        <v>3.1</v>
      </c>
      <c r="J1106" s="52"/>
      <c r="K1106" s="52"/>
      <c r="L1106" s="52"/>
      <c r="M1106" s="52">
        <v>0.31</v>
      </c>
      <c r="N1106" s="52">
        <v>0.31</v>
      </c>
      <c r="O1106" s="52">
        <v>0.31</v>
      </c>
      <c r="P1106" s="52">
        <v>0.36166666666666664</v>
      </c>
      <c r="Q1106" s="52">
        <v>0.36166666666666664</v>
      </c>
      <c r="R1106" s="52">
        <v>0.36166666666666664</v>
      </c>
      <c r="S1106" s="52">
        <v>0.36166666666666664</v>
      </c>
      <c r="T1106" s="52">
        <v>0.36166666666666664</v>
      </c>
      <c r="U1106" s="52">
        <v>0.36166666666666664</v>
      </c>
    </row>
    <row r="1107" spans="1:21" ht="22" x14ac:dyDescent="0.15">
      <c r="A1107" s="39" t="s">
        <v>323</v>
      </c>
      <c r="B1107" s="39" t="s">
        <v>324</v>
      </c>
      <c r="C1107" s="39" t="s">
        <v>2929</v>
      </c>
      <c r="D1107" s="39" t="s">
        <v>2878</v>
      </c>
      <c r="E1107" s="39" t="s">
        <v>2927</v>
      </c>
      <c r="F1107" s="39" t="s">
        <v>306</v>
      </c>
      <c r="G1107" s="39"/>
      <c r="H1107" s="39" t="s">
        <v>2930</v>
      </c>
      <c r="I1107" s="52">
        <f t="shared" si="19"/>
        <v>3.4999999999999991</v>
      </c>
      <c r="J1107" s="52"/>
      <c r="K1107" s="52"/>
      <c r="L1107" s="52"/>
      <c r="M1107" s="52">
        <v>0.35</v>
      </c>
      <c r="N1107" s="52">
        <v>0.35</v>
      </c>
      <c r="O1107" s="52">
        <v>0.35</v>
      </c>
      <c r="P1107" s="52">
        <v>0.40833333333333327</v>
      </c>
      <c r="Q1107" s="52">
        <v>0.40833333333333327</v>
      </c>
      <c r="R1107" s="52">
        <v>0.40833333333333327</v>
      </c>
      <c r="S1107" s="52">
        <v>0.40833333333333327</v>
      </c>
      <c r="T1107" s="52">
        <v>0.40833333333333327</v>
      </c>
      <c r="U1107" s="52">
        <v>0.40833333333333327</v>
      </c>
    </row>
    <row r="1108" spans="1:21" ht="22" x14ac:dyDescent="0.15">
      <c r="A1108" s="39" t="s">
        <v>323</v>
      </c>
      <c r="B1108" s="39" t="s">
        <v>324</v>
      </c>
      <c r="C1108" s="39" t="s">
        <v>2931</v>
      </c>
      <c r="D1108" s="39" t="s">
        <v>2878</v>
      </c>
      <c r="E1108" s="39" t="s">
        <v>2927</v>
      </c>
      <c r="F1108" s="39" t="s">
        <v>306</v>
      </c>
      <c r="G1108" s="39"/>
      <c r="H1108" s="39" t="s">
        <v>2932</v>
      </c>
      <c r="I1108" s="52">
        <f t="shared" si="19"/>
        <v>6.3999999999999986</v>
      </c>
      <c r="J1108" s="52"/>
      <c r="K1108" s="52"/>
      <c r="L1108" s="52"/>
      <c r="M1108" s="52">
        <v>0.64</v>
      </c>
      <c r="N1108" s="52">
        <v>0.64</v>
      </c>
      <c r="O1108" s="52">
        <v>0.64</v>
      </c>
      <c r="P1108" s="52">
        <v>0.74666666666666659</v>
      </c>
      <c r="Q1108" s="52">
        <v>0.74666666666666659</v>
      </c>
      <c r="R1108" s="52">
        <v>0.74666666666666659</v>
      </c>
      <c r="S1108" s="52">
        <v>0.74666666666666659</v>
      </c>
      <c r="T1108" s="52">
        <v>0.74666666666666659</v>
      </c>
      <c r="U1108" s="52">
        <v>0.74666666666666659</v>
      </c>
    </row>
    <row r="1109" spans="1:21" ht="22" x14ac:dyDescent="0.15">
      <c r="A1109" s="39" t="s">
        <v>323</v>
      </c>
      <c r="B1109" s="39" t="s">
        <v>324</v>
      </c>
      <c r="C1109" s="39" t="s">
        <v>2933</v>
      </c>
      <c r="D1109" s="39" t="s">
        <v>2878</v>
      </c>
      <c r="E1109" s="39" t="s">
        <v>2927</v>
      </c>
      <c r="F1109" s="39" t="s">
        <v>306</v>
      </c>
      <c r="G1109" s="39"/>
      <c r="H1109" s="39" t="s">
        <v>2934</v>
      </c>
      <c r="I1109" s="52">
        <f t="shared" si="19"/>
        <v>3.399999999999999</v>
      </c>
      <c r="J1109" s="52"/>
      <c r="K1109" s="52"/>
      <c r="L1109" s="52"/>
      <c r="M1109" s="52">
        <v>0.33999999999999997</v>
      </c>
      <c r="N1109" s="52">
        <v>0.33999999999999997</v>
      </c>
      <c r="O1109" s="52">
        <v>0.33999999999999997</v>
      </c>
      <c r="P1109" s="52">
        <v>0.39666666666666661</v>
      </c>
      <c r="Q1109" s="52">
        <v>0.39666666666666661</v>
      </c>
      <c r="R1109" s="52">
        <v>0.39666666666666661</v>
      </c>
      <c r="S1109" s="52">
        <v>0.39666666666666661</v>
      </c>
      <c r="T1109" s="52">
        <v>0.39666666666666661</v>
      </c>
      <c r="U1109" s="52">
        <v>0.39666666666666661</v>
      </c>
    </row>
    <row r="1110" spans="1:21" ht="22" x14ac:dyDescent="0.15">
      <c r="A1110" s="39" t="s">
        <v>323</v>
      </c>
      <c r="B1110" s="39" t="s">
        <v>324</v>
      </c>
      <c r="C1110" s="39" t="s">
        <v>2935</v>
      </c>
      <c r="D1110" s="39" t="s">
        <v>2878</v>
      </c>
      <c r="E1110" s="39" t="s">
        <v>2927</v>
      </c>
      <c r="F1110" s="39" t="s">
        <v>306</v>
      </c>
      <c r="G1110" s="39"/>
      <c r="H1110" s="39" t="s">
        <v>2936</v>
      </c>
      <c r="I1110" s="52">
        <f t="shared" si="19"/>
        <v>3.84</v>
      </c>
      <c r="J1110" s="52"/>
      <c r="K1110" s="52"/>
      <c r="L1110" s="52"/>
      <c r="M1110" s="52">
        <v>0.38399999999999995</v>
      </c>
      <c r="N1110" s="52">
        <v>0.38399999999999995</v>
      </c>
      <c r="O1110" s="52">
        <v>0.38399999999999995</v>
      </c>
      <c r="P1110" s="52">
        <v>0.44799999999999995</v>
      </c>
      <c r="Q1110" s="52">
        <v>0.44799999999999995</v>
      </c>
      <c r="R1110" s="52">
        <v>0.44799999999999995</v>
      </c>
      <c r="S1110" s="52">
        <v>0.44799999999999995</v>
      </c>
      <c r="T1110" s="52">
        <v>0.44799999999999995</v>
      </c>
      <c r="U1110" s="52">
        <v>0.44799999999999995</v>
      </c>
    </row>
    <row r="1111" spans="1:21" ht="22" x14ac:dyDescent="0.15">
      <c r="A1111" s="39" t="s">
        <v>323</v>
      </c>
      <c r="B1111" s="39" t="s">
        <v>324</v>
      </c>
      <c r="C1111" s="39" t="s">
        <v>2937</v>
      </c>
      <c r="D1111" s="39" t="s">
        <v>2878</v>
      </c>
      <c r="E1111" s="39" t="s">
        <v>2927</v>
      </c>
      <c r="F1111" s="39" t="s">
        <v>306</v>
      </c>
      <c r="G1111" s="39"/>
      <c r="H1111" s="39" t="s">
        <v>2938</v>
      </c>
      <c r="I1111" s="52">
        <f t="shared" si="19"/>
        <v>1.5000000000000002</v>
      </c>
      <c r="J1111" s="52"/>
      <c r="K1111" s="52"/>
      <c r="L1111" s="52"/>
      <c r="M1111" s="52">
        <v>0.15</v>
      </c>
      <c r="N1111" s="52">
        <v>0.15</v>
      </c>
      <c r="O1111" s="52">
        <v>0.15</v>
      </c>
      <c r="P1111" s="52">
        <v>0.17499999999999999</v>
      </c>
      <c r="Q1111" s="52">
        <v>0.17499999999999999</v>
      </c>
      <c r="R1111" s="52">
        <v>0.17499999999999999</v>
      </c>
      <c r="S1111" s="52">
        <v>0.17499999999999999</v>
      </c>
      <c r="T1111" s="52">
        <v>0.17499999999999999</v>
      </c>
      <c r="U1111" s="52">
        <v>0.17499999999999999</v>
      </c>
    </row>
    <row r="1112" spans="1:21" ht="22" x14ac:dyDescent="0.15">
      <c r="A1112" s="39" t="s">
        <v>323</v>
      </c>
      <c r="B1112" s="39" t="s">
        <v>324</v>
      </c>
      <c r="C1112" s="39" t="s">
        <v>2939</v>
      </c>
      <c r="D1112" s="39" t="s">
        <v>2878</v>
      </c>
      <c r="E1112" s="39" t="s">
        <v>2927</v>
      </c>
      <c r="F1112" s="39" t="s">
        <v>306</v>
      </c>
      <c r="G1112" s="39"/>
      <c r="H1112" s="39" t="s">
        <v>2940</v>
      </c>
      <c r="I1112" s="52">
        <f t="shared" si="19"/>
        <v>1.6999999999999995</v>
      </c>
      <c r="J1112" s="52"/>
      <c r="K1112" s="52"/>
      <c r="L1112" s="52"/>
      <c r="M1112" s="52">
        <v>0.16999999999999998</v>
      </c>
      <c r="N1112" s="52">
        <v>0.16999999999999998</v>
      </c>
      <c r="O1112" s="52">
        <v>0.16999999999999998</v>
      </c>
      <c r="P1112" s="52">
        <v>0.19833333333333331</v>
      </c>
      <c r="Q1112" s="52">
        <v>0.19833333333333331</v>
      </c>
      <c r="R1112" s="52">
        <v>0.19833333333333331</v>
      </c>
      <c r="S1112" s="52">
        <v>0.19833333333333331</v>
      </c>
      <c r="T1112" s="52">
        <v>0.19833333333333331</v>
      </c>
      <c r="U1112" s="52">
        <v>0.19833333333333331</v>
      </c>
    </row>
    <row r="1113" spans="1:21" ht="22" x14ac:dyDescent="0.15">
      <c r="A1113" s="39" t="s">
        <v>323</v>
      </c>
      <c r="B1113" s="39" t="s">
        <v>324</v>
      </c>
      <c r="C1113" s="39" t="s">
        <v>2941</v>
      </c>
      <c r="D1113" s="39" t="s">
        <v>2878</v>
      </c>
      <c r="E1113" s="39" t="s">
        <v>2927</v>
      </c>
      <c r="F1113" s="39" t="s">
        <v>306</v>
      </c>
      <c r="G1113" s="39"/>
      <c r="H1113" s="39" t="s">
        <v>2942</v>
      </c>
      <c r="I1113" s="52">
        <f t="shared" si="19"/>
        <v>0.75499999999999978</v>
      </c>
      <c r="J1113" s="52"/>
      <c r="K1113" s="52"/>
      <c r="L1113" s="52"/>
      <c r="M1113" s="52">
        <v>7.5499999999999998E-2</v>
      </c>
      <c r="N1113" s="52">
        <v>7.5499999999999998E-2</v>
      </c>
      <c r="O1113" s="52">
        <v>7.5499999999999998E-2</v>
      </c>
      <c r="P1113" s="52">
        <v>8.8083333333333319E-2</v>
      </c>
      <c r="Q1113" s="52">
        <v>8.8083333333333319E-2</v>
      </c>
      <c r="R1113" s="52">
        <v>8.8083333333333319E-2</v>
      </c>
      <c r="S1113" s="52">
        <v>8.8083333333333319E-2</v>
      </c>
      <c r="T1113" s="52">
        <v>8.8083333333333319E-2</v>
      </c>
      <c r="U1113" s="52">
        <v>8.8083333333333319E-2</v>
      </c>
    </row>
    <row r="1114" spans="1:21" ht="22" x14ac:dyDescent="0.15">
      <c r="A1114" s="39" t="s">
        <v>323</v>
      </c>
      <c r="B1114" s="39" t="s">
        <v>324</v>
      </c>
      <c r="C1114" s="39" t="s">
        <v>2943</v>
      </c>
      <c r="D1114" s="39" t="s">
        <v>2878</v>
      </c>
      <c r="E1114" s="39" t="s">
        <v>2927</v>
      </c>
      <c r="F1114" s="39" t="s">
        <v>306</v>
      </c>
      <c r="G1114" s="39"/>
      <c r="H1114" s="39" t="s">
        <v>2944</v>
      </c>
      <c r="I1114" s="52">
        <f t="shared" si="19"/>
        <v>1</v>
      </c>
      <c r="J1114" s="52"/>
      <c r="K1114" s="52"/>
      <c r="L1114" s="52"/>
      <c r="M1114" s="52">
        <v>9.9999999999999992E-2</v>
      </c>
      <c r="N1114" s="52">
        <v>9.9999999999999992E-2</v>
      </c>
      <c r="O1114" s="52">
        <v>9.9999999999999992E-2</v>
      </c>
      <c r="P1114" s="52">
        <v>0.11666666666666665</v>
      </c>
      <c r="Q1114" s="52">
        <v>0.11666666666666665</v>
      </c>
      <c r="R1114" s="52">
        <v>0.11666666666666665</v>
      </c>
      <c r="S1114" s="52">
        <v>0.11666666666666665</v>
      </c>
      <c r="T1114" s="52">
        <v>0.11666666666666665</v>
      </c>
      <c r="U1114" s="52">
        <v>0.11666666666666665</v>
      </c>
    </row>
    <row r="1115" spans="1:21" ht="22" x14ac:dyDescent="0.15">
      <c r="A1115" s="39" t="s">
        <v>323</v>
      </c>
      <c r="B1115" s="39" t="s">
        <v>324</v>
      </c>
      <c r="C1115" s="39" t="s">
        <v>2945</v>
      </c>
      <c r="D1115" s="39" t="s">
        <v>2878</v>
      </c>
      <c r="E1115" s="39" t="s">
        <v>2927</v>
      </c>
      <c r="F1115" s="39" t="s">
        <v>306</v>
      </c>
      <c r="G1115" s="39"/>
      <c r="H1115" s="39"/>
      <c r="I1115" s="52">
        <f t="shared" si="19"/>
        <v>2.1499999999999995</v>
      </c>
      <c r="J1115" s="52"/>
      <c r="K1115" s="52"/>
      <c r="L1115" s="52"/>
      <c r="M1115" s="52">
        <v>0.21499999999999997</v>
      </c>
      <c r="N1115" s="52">
        <v>0.21499999999999997</v>
      </c>
      <c r="O1115" s="52">
        <v>0.21499999999999997</v>
      </c>
      <c r="P1115" s="52">
        <v>0.2508333333333333</v>
      </c>
      <c r="Q1115" s="52">
        <v>0.2508333333333333</v>
      </c>
      <c r="R1115" s="52">
        <v>0.2508333333333333</v>
      </c>
      <c r="S1115" s="52">
        <v>0.2508333333333333</v>
      </c>
      <c r="T1115" s="52">
        <v>0.2508333333333333</v>
      </c>
      <c r="U1115" s="52">
        <v>0.2508333333333333</v>
      </c>
    </row>
    <row r="1116" spans="1:21" ht="11" x14ac:dyDescent="0.15">
      <c r="A1116" s="39" t="s">
        <v>323</v>
      </c>
      <c r="B1116" s="39" t="s">
        <v>324</v>
      </c>
      <c r="C1116" s="39" t="s">
        <v>2946</v>
      </c>
      <c r="D1116" s="39" t="s">
        <v>494</v>
      </c>
      <c r="E1116" s="39" t="s">
        <v>2947</v>
      </c>
      <c r="F1116" s="39" t="s">
        <v>333</v>
      </c>
      <c r="G1116" s="39"/>
      <c r="H1116" s="39" t="s">
        <v>2948</v>
      </c>
      <c r="I1116" s="52">
        <f t="shared" si="19"/>
        <v>0.19999999999999996</v>
      </c>
      <c r="J1116" s="52"/>
      <c r="K1116" s="52"/>
      <c r="L1116" s="52"/>
      <c r="M1116" s="52">
        <v>0.02</v>
      </c>
      <c r="N1116" s="52">
        <v>0.02</v>
      </c>
      <c r="O1116" s="52">
        <v>0.02</v>
      </c>
      <c r="P1116" s="52">
        <v>2.3333333333333331E-2</v>
      </c>
      <c r="Q1116" s="52">
        <v>2.3333333333333331E-2</v>
      </c>
      <c r="R1116" s="52">
        <v>2.3333333333333331E-2</v>
      </c>
      <c r="S1116" s="52">
        <v>2.3333333333333331E-2</v>
      </c>
      <c r="T1116" s="52">
        <v>2.3333333333333331E-2</v>
      </c>
      <c r="U1116" s="52">
        <v>2.3333333333333331E-2</v>
      </c>
    </row>
    <row r="1117" spans="1:21" ht="11" x14ac:dyDescent="0.15">
      <c r="A1117" s="39" t="s">
        <v>323</v>
      </c>
      <c r="B1117" s="39" t="s">
        <v>324</v>
      </c>
      <c r="C1117" s="39" t="s">
        <v>2949</v>
      </c>
      <c r="D1117" s="39" t="s">
        <v>494</v>
      </c>
      <c r="E1117" s="39" t="s">
        <v>2950</v>
      </c>
      <c r="F1117" s="39" t="s">
        <v>333</v>
      </c>
      <c r="G1117" s="39"/>
      <c r="H1117" s="39" t="s">
        <v>2951</v>
      </c>
      <c r="I1117" s="52">
        <f t="shared" si="19"/>
        <v>3.399999999999999</v>
      </c>
      <c r="J1117" s="52"/>
      <c r="K1117" s="52"/>
      <c r="L1117" s="52"/>
      <c r="M1117" s="52">
        <v>0.33999999999999997</v>
      </c>
      <c r="N1117" s="52">
        <v>0.33999999999999997</v>
      </c>
      <c r="O1117" s="52">
        <v>0.33999999999999997</v>
      </c>
      <c r="P1117" s="52">
        <v>0.39666666666666661</v>
      </c>
      <c r="Q1117" s="52">
        <v>0.39666666666666661</v>
      </c>
      <c r="R1117" s="52">
        <v>0.39666666666666661</v>
      </c>
      <c r="S1117" s="52">
        <v>0.39666666666666661</v>
      </c>
      <c r="T1117" s="52">
        <v>0.39666666666666661</v>
      </c>
      <c r="U1117" s="52">
        <v>0.39666666666666661</v>
      </c>
    </row>
    <row r="1118" spans="1:21" ht="11" x14ac:dyDescent="0.15">
      <c r="A1118" s="39" t="s">
        <v>323</v>
      </c>
      <c r="B1118" s="39" t="s">
        <v>324</v>
      </c>
      <c r="C1118" s="39" t="s">
        <v>2952</v>
      </c>
      <c r="D1118" s="39" t="s">
        <v>494</v>
      </c>
      <c r="E1118" s="39" t="s">
        <v>2950</v>
      </c>
      <c r="F1118" s="39" t="s">
        <v>333</v>
      </c>
      <c r="G1118" s="39"/>
      <c r="H1118" s="39" t="s">
        <v>2953</v>
      </c>
      <c r="I1118" s="52">
        <f t="shared" si="19"/>
        <v>1.71</v>
      </c>
      <c r="J1118" s="52"/>
      <c r="K1118" s="52"/>
      <c r="L1118" s="52"/>
      <c r="M1118" s="52">
        <v>0.17099999999999999</v>
      </c>
      <c r="N1118" s="52">
        <v>0.17099999999999999</v>
      </c>
      <c r="O1118" s="52">
        <v>0.17099999999999999</v>
      </c>
      <c r="P1118" s="52">
        <v>0.19949999999999998</v>
      </c>
      <c r="Q1118" s="52">
        <v>0.19949999999999998</v>
      </c>
      <c r="R1118" s="52">
        <v>0.19949999999999998</v>
      </c>
      <c r="S1118" s="52">
        <v>0.19949999999999998</v>
      </c>
      <c r="T1118" s="52">
        <v>0.19949999999999998</v>
      </c>
      <c r="U1118" s="52">
        <v>0.19949999999999998</v>
      </c>
    </row>
    <row r="1119" spans="1:21" ht="11" x14ac:dyDescent="0.15">
      <c r="A1119" s="39" t="s">
        <v>323</v>
      </c>
      <c r="B1119" s="39" t="s">
        <v>324</v>
      </c>
      <c r="C1119" s="39" t="s">
        <v>2954</v>
      </c>
      <c r="D1119" s="39" t="s">
        <v>494</v>
      </c>
      <c r="E1119" s="39" t="s">
        <v>2950</v>
      </c>
      <c r="F1119" s="39" t="s">
        <v>333</v>
      </c>
      <c r="G1119" s="39"/>
      <c r="H1119" s="39" t="s">
        <v>2955</v>
      </c>
      <c r="I1119" s="52">
        <f t="shared" si="19"/>
        <v>4</v>
      </c>
      <c r="J1119" s="52"/>
      <c r="K1119" s="52"/>
      <c r="L1119" s="52"/>
      <c r="M1119" s="52">
        <v>0.39999999999999997</v>
      </c>
      <c r="N1119" s="52">
        <v>0.39999999999999997</v>
      </c>
      <c r="O1119" s="52">
        <v>0.39999999999999997</v>
      </c>
      <c r="P1119" s="52">
        <v>0.46666666666666662</v>
      </c>
      <c r="Q1119" s="52">
        <v>0.46666666666666662</v>
      </c>
      <c r="R1119" s="52">
        <v>0.46666666666666662</v>
      </c>
      <c r="S1119" s="52">
        <v>0.46666666666666662</v>
      </c>
      <c r="T1119" s="52">
        <v>0.46666666666666662</v>
      </c>
      <c r="U1119" s="52">
        <v>0.46666666666666662</v>
      </c>
    </row>
    <row r="1120" spans="1:21" ht="11" x14ac:dyDescent="0.15">
      <c r="A1120" s="39" t="s">
        <v>323</v>
      </c>
      <c r="B1120" s="39" t="s">
        <v>324</v>
      </c>
      <c r="C1120" s="39" t="s">
        <v>2956</v>
      </c>
      <c r="D1120" s="39" t="s">
        <v>494</v>
      </c>
      <c r="E1120" s="39" t="s">
        <v>2957</v>
      </c>
      <c r="F1120" s="39" t="s">
        <v>333</v>
      </c>
      <c r="G1120" s="39"/>
      <c r="H1120" s="39" t="s">
        <v>2958</v>
      </c>
      <c r="I1120" s="52">
        <f t="shared" si="19"/>
        <v>7.4999999999999991</v>
      </c>
      <c r="J1120" s="52"/>
      <c r="K1120" s="52"/>
      <c r="L1120" s="52"/>
      <c r="M1120" s="52">
        <v>0.74999999999999989</v>
      </c>
      <c r="N1120" s="52">
        <v>0.74999999999999989</v>
      </c>
      <c r="O1120" s="52">
        <v>0.74999999999999989</v>
      </c>
      <c r="P1120" s="52">
        <v>0.87499999999999989</v>
      </c>
      <c r="Q1120" s="52">
        <v>0.87499999999999989</v>
      </c>
      <c r="R1120" s="52">
        <v>0.87499999999999989</v>
      </c>
      <c r="S1120" s="52">
        <v>0.87499999999999989</v>
      </c>
      <c r="T1120" s="52">
        <v>0.87499999999999989</v>
      </c>
      <c r="U1120" s="52">
        <v>0.87499999999999989</v>
      </c>
    </row>
    <row r="1121" spans="1:21" ht="22" x14ac:dyDescent="0.15">
      <c r="A1121" s="39" t="s">
        <v>323</v>
      </c>
      <c r="B1121" s="39" t="s">
        <v>324</v>
      </c>
      <c r="C1121" s="39" t="s">
        <v>2959</v>
      </c>
      <c r="D1121" s="39" t="s">
        <v>494</v>
      </c>
      <c r="E1121" s="39" t="s">
        <v>2957</v>
      </c>
      <c r="F1121" s="39" t="s">
        <v>333</v>
      </c>
      <c r="G1121" s="39"/>
      <c r="H1121" s="39" t="s">
        <v>2960</v>
      </c>
      <c r="I1121" s="52">
        <f t="shared" si="19"/>
        <v>0.48</v>
      </c>
      <c r="J1121" s="52"/>
      <c r="K1121" s="52"/>
      <c r="L1121" s="52"/>
      <c r="M1121" s="52">
        <v>4.7999999999999994E-2</v>
      </c>
      <c r="N1121" s="52">
        <v>4.7999999999999994E-2</v>
      </c>
      <c r="O1121" s="52">
        <v>4.7999999999999994E-2</v>
      </c>
      <c r="P1121" s="52">
        <v>5.5999999999999994E-2</v>
      </c>
      <c r="Q1121" s="52">
        <v>5.5999999999999994E-2</v>
      </c>
      <c r="R1121" s="52">
        <v>5.5999999999999994E-2</v>
      </c>
      <c r="S1121" s="52">
        <v>5.5999999999999994E-2</v>
      </c>
      <c r="T1121" s="52">
        <v>5.5999999999999994E-2</v>
      </c>
      <c r="U1121" s="52">
        <v>5.5999999999999994E-2</v>
      </c>
    </row>
    <row r="1122" spans="1:21" ht="11" x14ac:dyDescent="0.15">
      <c r="A1122" s="39" t="s">
        <v>323</v>
      </c>
      <c r="B1122" s="39" t="s">
        <v>324</v>
      </c>
      <c r="C1122" s="39" t="s">
        <v>2961</v>
      </c>
      <c r="D1122" s="39" t="s">
        <v>494</v>
      </c>
      <c r="E1122" s="39" t="s">
        <v>2962</v>
      </c>
      <c r="F1122" s="39" t="s">
        <v>333</v>
      </c>
      <c r="G1122" s="39"/>
      <c r="H1122" s="39" t="s">
        <v>2963</v>
      </c>
      <c r="I1122" s="52">
        <f t="shared" si="19"/>
        <v>4.2999999999999989</v>
      </c>
      <c r="J1122" s="52"/>
      <c r="K1122" s="52"/>
      <c r="L1122" s="52"/>
      <c r="M1122" s="52">
        <v>0.42999999999999994</v>
      </c>
      <c r="N1122" s="52">
        <v>0.42999999999999994</v>
      </c>
      <c r="O1122" s="52">
        <v>0.42999999999999994</v>
      </c>
      <c r="P1122" s="52">
        <v>0.50166666666666659</v>
      </c>
      <c r="Q1122" s="52">
        <v>0.50166666666666659</v>
      </c>
      <c r="R1122" s="52">
        <v>0.50166666666666659</v>
      </c>
      <c r="S1122" s="52">
        <v>0.50166666666666659</v>
      </c>
      <c r="T1122" s="52">
        <v>0.50166666666666659</v>
      </c>
      <c r="U1122" s="52">
        <v>0.50166666666666659</v>
      </c>
    </row>
    <row r="1123" spans="1:21" ht="11" x14ac:dyDescent="0.15">
      <c r="A1123" s="39" t="s">
        <v>323</v>
      </c>
      <c r="B1123" s="39" t="s">
        <v>324</v>
      </c>
      <c r="C1123" s="39" t="s">
        <v>2964</v>
      </c>
      <c r="D1123" s="39" t="s">
        <v>494</v>
      </c>
      <c r="E1123" s="39" t="s">
        <v>2962</v>
      </c>
      <c r="F1123" s="39" t="s">
        <v>333</v>
      </c>
      <c r="G1123" s="39"/>
      <c r="H1123" s="39" t="s">
        <v>2965</v>
      </c>
      <c r="I1123" s="52">
        <f t="shared" si="19"/>
        <v>3.2400000000000007</v>
      </c>
      <c r="J1123" s="52"/>
      <c r="K1123" s="52"/>
      <c r="L1123" s="52"/>
      <c r="M1123" s="52">
        <v>0.32400000000000001</v>
      </c>
      <c r="N1123" s="52">
        <v>0.32400000000000001</v>
      </c>
      <c r="O1123" s="52">
        <v>0.32400000000000001</v>
      </c>
      <c r="P1123" s="52">
        <v>0.378</v>
      </c>
      <c r="Q1123" s="52">
        <v>0.378</v>
      </c>
      <c r="R1123" s="52">
        <v>0.378</v>
      </c>
      <c r="S1123" s="52">
        <v>0.378</v>
      </c>
      <c r="T1123" s="52">
        <v>0.378</v>
      </c>
      <c r="U1123" s="52">
        <v>0.378</v>
      </c>
    </row>
    <row r="1124" spans="1:21" ht="11" x14ac:dyDescent="0.15">
      <c r="A1124" s="39" t="s">
        <v>323</v>
      </c>
      <c r="B1124" s="39" t="s">
        <v>324</v>
      </c>
      <c r="C1124" s="39" t="s">
        <v>2966</v>
      </c>
      <c r="D1124" s="39" t="s">
        <v>494</v>
      </c>
      <c r="E1124" s="39" t="s">
        <v>2967</v>
      </c>
      <c r="F1124" s="39" t="s">
        <v>333</v>
      </c>
      <c r="G1124" s="39"/>
      <c r="H1124" s="39" t="s">
        <v>2968</v>
      </c>
      <c r="I1124" s="52">
        <f t="shared" si="19"/>
        <v>0.19999999999999996</v>
      </c>
      <c r="J1124" s="52"/>
      <c r="K1124" s="52"/>
      <c r="L1124" s="52"/>
      <c r="M1124" s="52">
        <v>0.02</v>
      </c>
      <c r="N1124" s="52">
        <v>0.02</v>
      </c>
      <c r="O1124" s="52">
        <v>0.02</v>
      </c>
      <c r="P1124" s="52">
        <v>2.3333333333333331E-2</v>
      </c>
      <c r="Q1124" s="52">
        <v>2.3333333333333331E-2</v>
      </c>
      <c r="R1124" s="52">
        <v>2.3333333333333331E-2</v>
      </c>
      <c r="S1124" s="52">
        <v>2.3333333333333331E-2</v>
      </c>
      <c r="T1124" s="52">
        <v>2.3333333333333331E-2</v>
      </c>
      <c r="U1124" s="52">
        <v>2.3333333333333331E-2</v>
      </c>
    </row>
    <row r="1125" spans="1:21" ht="11" x14ac:dyDescent="0.15">
      <c r="A1125" s="39" t="s">
        <v>323</v>
      </c>
      <c r="B1125" s="39" t="s">
        <v>324</v>
      </c>
      <c r="C1125" s="39" t="s">
        <v>2969</v>
      </c>
      <c r="D1125" s="39" t="s">
        <v>494</v>
      </c>
      <c r="E1125" s="39" t="s">
        <v>2967</v>
      </c>
      <c r="F1125" s="39" t="s">
        <v>333</v>
      </c>
      <c r="G1125" s="39"/>
      <c r="H1125" s="39" t="s">
        <v>2970</v>
      </c>
      <c r="I1125" s="52">
        <f t="shared" si="19"/>
        <v>0.19999999999999996</v>
      </c>
      <c r="J1125" s="52"/>
      <c r="K1125" s="52"/>
      <c r="L1125" s="52"/>
      <c r="M1125" s="52">
        <v>0.02</v>
      </c>
      <c r="N1125" s="52">
        <v>0.02</v>
      </c>
      <c r="O1125" s="52">
        <v>0.02</v>
      </c>
      <c r="P1125" s="52">
        <v>2.3333333333333331E-2</v>
      </c>
      <c r="Q1125" s="52">
        <v>2.3333333333333331E-2</v>
      </c>
      <c r="R1125" s="52">
        <v>2.3333333333333331E-2</v>
      </c>
      <c r="S1125" s="52">
        <v>2.3333333333333331E-2</v>
      </c>
      <c r="T1125" s="52">
        <v>2.3333333333333331E-2</v>
      </c>
      <c r="U1125" s="52">
        <v>2.3333333333333331E-2</v>
      </c>
    </row>
    <row r="1126" spans="1:21" ht="11" x14ac:dyDescent="0.15">
      <c r="A1126" s="39" t="s">
        <v>323</v>
      </c>
      <c r="B1126" s="39" t="s">
        <v>324</v>
      </c>
      <c r="C1126" s="39" t="s">
        <v>2971</v>
      </c>
      <c r="D1126" s="39" t="s">
        <v>494</v>
      </c>
      <c r="E1126" s="39" t="s">
        <v>2967</v>
      </c>
      <c r="F1126" s="39" t="s">
        <v>333</v>
      </c>
      <c r="G1126" s="39"/>
      <c r="H1126" s="39" t="s">
        <v>2972</v>
      </c>
      <c r="I1126" s="52">
        <f t="shared" si="19"/>
        <v>0.19999999999999996</v>
      </c>
      <c r="J1126" s="52"/>
      <c r="K1126" s="52"/>
      <c r="L1126" s="52"/>
      <c r="M1126" s="52">
        <v>0.02</v>
      </c>
      <c r="N1126" s="52">
        <v>0.02</v>
      </c>
      <c r="O1126" s="52">
        <v>0.02</v>
      </c>
      <c r="P1126" s="52">
        <v>2.3333333333333331E-2</v>
      </c>
      <c r="Q1126" s="52">
        <v>2.3333333333333331E-2</v>
      </c>
      <c r="R1126" s="52">
        <v>2.3333333333333331E-2</v>
      </c>
      <c r="S1126" s="52">
        <v>2.3333333333333331E-2</v>
      </c>
      <c r="T1126" s="52">
        <v>2.3333333333333331E-2</v>
      </c>
      <c r="U1126" s="52">
        <v>2.3333333333333331E-2</v>
      </c>
    </row>
    <row r="1127" spans="1:21" ht="11" x14ac:dyDescent="0.15">
      <c r="A1127" s="39" t="s">
        <v>323</v>
      </c>
      <c r="B1127" s="39" t="s">
        <v>324</v>
      </c>
      <c r="C1127" s="39" t="s">
        <v>2973</v>
      </c>
      <c r="D1127" s="39" t="s">
        <v>494</v>
      </c>
      <c r="E1127" s="39" t="s">
        <v>2967</v>
      </c>
      <c r="F1127" s="39" t="s">
        <v>333</v>
      </c>
      <c r="G1127" s="39"/>
      <c r="H1127" s="39" t="s">
        <v>2974</v>
      </c>
      <c r="I1127" s="52">
        <f t="shared" si="19"/>
        <v>0.19999999999999996</v>
      </c>
      <c r="J1127" s="52"/>
      <c r="K1127" s="52"/>
      <c r="L1127" s="52"/>
      <c r="M1127" s="52">
        <v>0.02</v>
      </c>
      <c r="N1127" s="52">
        <v>0.02</v>
      </c>
      <c r="O1127" s="52">
        <v>0.02</v>
      </c>
      <c r="P1127" s="52">
        <v>2.3333333333333331E-2</v>
      </c>
      <c r="Q1127" s="52">
        <v>2.3333333333333331E-2</v>
      </c>
      <c r="R1127" s="52">
        <v>2.3333333333333331E-2</v>
      </c>
      <c r="S1127" s="52">
        <v>2.3333333333333331E-2</v>
      </c>
      <c r="T1127" s="52">
        <v>2.3333333333333331E-2</v>
      </c>
      <c r="U1127" s="52">
        <v>2.3333333333333331E-2</v>
      </c>
    </row>
    <row r="1128" spans="1:21" ht="11" x14ac:dyDescent="0.15">
      <c r="A1128" s="39" t="s">
        <v>323</v>
      </c>
      <c r="B1128" s="39" t="s">
        <v>324</v>
      </c>
      <c r="C1128" s="39" t="s">
        <v>2975</v>
      </c>
      <c r="D1128" s="39" t="s">
        <v>494</v>
      </c>
      <c r="E1128" s="39" t="s">
        <v>2967</v>
      </c>
      <c r="F1128" s="39" t="s">
        <v>333</v>
      </c>
      <c r="G1128" s="39"/>
      <c r="H1128" s="39" t="s">
        <v>2976</v>
      </c>
      <c r="I1128" s="52">
        <f t="shared" si="19"/>
        <v>0.19999999999999996</v>
      </c>
      <c r="J1128" s="52"/>
      <c r="K1128" s="52"/>
      <c r="L1128" s="52"/>
      <c r="M1128" s="52">
        <v>0.02</v>
      </c>
      <c r="N1128" s="52">
        <v>0.02</v>
      </c>
      <c r="O1128" s="52">
        <v>0.02</v>
      </c>
      <c r="P1128" s="52">
        <v>2.3333333333333331E-2</v>
      </c>
      <c r="Q1128" s="52">
        <v>2.3333333333333331E-2</v>
      </c>
      <c r="R1128" s="52">
        <v>2.3333333333333331E-2</v>
      </c>
      <c r="S1128" s="52">
        <v>2.3333333333333331E-2</v>
      </c>
      <c r="T1128" s="52">
        <v>2.3333333333333331E-2</v>
      </c>
      <c r="U1128" s="52">
        <v>2.3333333333333331E-2</v>
      </c>
    </row>
    <row r="1129" spans="1:21" ht="11" x14ac:dyDescent="0.15">
      <c r="A1129" s="39" t="s">
        <v>323</v>
      </c>
      <c r="B1129" s="39" t="s">
        <v>324</v>
      </c>
      <c r="C1129" s="39" t="s">
        <v>2977</v>
      </c>
      <c r="D1129" s="39" t="s">
        <v>494</v>
      </c>
      <c r="E1129" s="39" t="s">
        <v>495</v>
      </c>
      <c r="F1129" s="39" t="s">
        <v>333</v>
      </c>
      <c r="G1129" s="39"/>
      <c r="H1129" s="39" t="s">
        <v>2978</v>
      </c>
      <c r="I1129" s="52">
        <f t="shared" si="19"/>
        <v>2.5999999999999996</v>
      </c>
      <c r="J1129" s="52"/>
      <c r="K1129" s="52"/>
      <c r="L1129" s="52"/>
      <c r="M1129" s="52">
        <v>0.26</v>
      </c>
      <c r="N1129" s="52">
        <v>0.26</v>
      </c>
      <c r="O1129" s="52">
        <v>0.26</v>
      </c>
      <c r="P1129" s="52">
        <v>0.30333333333333329</v>
      </c>
      <c r="Q1129" s="52">
        <v>0.30333333333333329</v>
      </c>
      <c r="R1129" s="52">
        <v>0.30333333333333329</v>
      </c>
      <c r="S1129" s="52">
        <v>0.30333333333333329</v>
      </c>
      <c r="T1129" s="52">
        <v>0.30333333333333329</v>
      </c>
      <c r="U1129" s="52">
        <v>0.30333333333333329</v>
      </c>
    </row>
    <row r="1130" spans="1:21" ht="11" x14ac:dyDescent="0.15">
      <c r="A1130" s="39" t="s">
        <v>323</v>
      </c>
      <c r="B1130" s="39" t="s">
        <v>324</v>
      </c>
      <c r="C1130" s="39" t="s">
        <v>2979</v>
      </c>
      <c r="D1130" s="39" t="s">
        <v>494</v>
      </c>
      <c r="E1130" s="39" t="s">
        <v>495</v>
      </c>
      <c r="F1130" s="39" t="s">
        <v>333</v>
      </c>
      <c r="G1130" s="39"/>
      <c r="H1130" s="39" t="s">
        <v>2980</v>
      </c>
      <c r="I1130" s="52">
        <f t="shared" si="19"/>
        <v>0.19999999999999996</v>
      </c>
      <c r="J1130" s="52"/>
      <c r="K1130" s="52"/>
      <c r="L1130" s="52"/>
      <c r="M1130" s="52">
        <v>0.02</v>
      </c>
      <c r="N1130" s="52">
        <v>0.02</v>
      </c>
      <c r="O1130" s="52">
        <v>0.02</v>
      </c>
      <c r="P1130" s="52">
        <v>2.3333333333333331E-2</v>
      </c>
      <c r="Q1130" s="52">
        <v>2.3333333333333331E-2</v>
      </c>
      <c r="R1130" s="52">
        <v>2.3333333333333331E-2</v>
      </c>
      <c r="S1130" s="52">
        <v>2.3333333333333331E-2</v>
      </c>
      <c r="T1130" s="52">
        <v>2.3333333333333331E-2</v>
      </c>
      <c r="U1130" s="52">
        <v>2.3333333333333331E-2</v>
      </c>
    </row>
    <row r="1131" spans="1:21" ht="11" x14ac:dyDescent="0.15">
      <c r="A1131" s="39" t="s">
        <v>323</v>
      </c>
      <c r="B1131" s="39" t="s">
        <v>324</v>
      </c>
      <c r="C1131" s="39" t="s">
        <v>2981</v>
      </c>
      <c r="D1131" s="39" t="s">
        <v>494</v>
      </c>
      <c r="E1131" s="39" t="s">
        <v>2982</v>
      </c>
      <c r="F1131" s="39" t="s">
        <v>306</v>
      </c>
      <c r="G1131" s="39"/>
      <c r="H1131" s="39" t="s">
        <v>2983</v>
      </c>
      <c r="I1131" s="52">
        <f t="shared" si="19"/>
        <v>4.5999999999999996</v>
      </c>
      <c r="J1131" s="52"/>
      <c r="K1131" s="52"/>
      <c r="L1131" s="52"/>
      <c r="M1131" s="52">
        <v>0.45999999999999991</v>
      </c>
      <c r="N1131" s="52">
        <v>0.45999999999999991</v>
      </c>
      <c r="O1131" s="52">
        <v>0.45999999999999991</v>
      </c>
      <c r="P1131" s="52">
        <v>0.53666666666666663</v>
      </c>
      <c r="Q1131" s="52">
        <v>0.53666666666666663</v>
      </c>
      <c r="R1131" s="52">
        <v>0.53666666666666663</v>
      </c>
      <c r="S1131" s="52">
        <v>0.53666666666666663</v>
      </c>
      <c r="T1131" s="52">
        <v>0.53666666666666663</v>
      </c>
      <c r="U1131" s="52">
        <v>0.53666666666666663</v>
      </c>
    </row>
    <row r="1132" spans="1:21" ht="11" x14ac:dyDescent="0.15">
      <c r="A1132" s="39" t="s">
        <v>323</v>
      </c>
      <c r="B1132" s="39" t="s">
        <v>324</v>
      </c>
      <c r="C1132" s="39" t="s">
        <v>2984</v>
      </c>
      <c r="D1132" s="39" t="s">
        <v>494</v>
      </c>
      <c r="E1132" s="39" t="s">
        <v>2982</v>
      </c>
      <c r="F1132" s="39" t="s">
        <v>306</v>
      </c>
      <c r="G1132" s="39"/>
      <c r="H1132" s="39" t="s">
        <v>2985</v>
      </c>
      <c r="I1132" s="52">
        <f t="shared" si="19"/>
        <v>0.19999999999999996</v>
      </c>
      <c r="J1132" s="52"/>
      <c r="K1132" s="52"/>
      <c r="L1132" s="52"/>
      <c r="M1132" s="52">
        <v>0.02</v>
      </c>
      <c r="N1132" s="52">
        <v>0.02</v>
      </c>
      <c r="O1132" s="52">
        <v>0.02</v>
      </c>
      <c r="P1132" s="52">
        <v>2.3333333333333331E-2</v>
      </c>
      <c r="Q1132" s="52">
        <v>2.3333333333333331E-2</v>
      </c>
      <c r="R1132" s="52">
        <v>2.3333333333333331E-2</v>
      </c>
      <c r="S1132" s="52">
        <v>2.3333333333333331E-2</v>
      </c>
      <c r="T1132" s="52">
        <v>2.3333333333333331E-2</v>
      </c>
      <c r="U1132" s="52">
        <v>2.3333333333333331E-2</v>
      </c>
    </row>
    <row r="1133" spans="1:21" ht="11" x14ac:dyDescent="0.15">
      <c r="A1133" s="39" t="s">
        <v>323</v>
      </c>
      <c r="B1133" s="39" t="s">
        <v>324</v>
      </c>
      <c r="C1133" s="39" t="s">
        <v>2986</v>
      </c>
      <c r="D1133" s="39" t="s">
        <v>494</v>
      </c>
      <c r="E1133" s="39" t="s">
        <v>2987</v>
      </c>
      <c r="F1133" s="39" t="s">
        <v>333</v>
      </c>
      <c r="G1133" s="39"/>
      <c r="H1133" s="39" t="s">
        <v>2988</v>
      </c>
      <c r="I1133" s="52">
        <f t="shared" si="19"/>
        <v>0.19999999999999996</v>
      </c>
      <c r="J1133" s="52"/>
      <c r="K1133" s="52"/>
      <c r="L1133" s="52"/>
      <c r="M1133" s="52">
        <v>0.02</v>
      </c>
      <c r="N1133" s="52">
        <v>0.02</v>
      </c>
      <c r="O1133" s="52">
        <v>0.02</v>
      </c>
      <c r="P1133" s="52">
        <v>2.3333333333333331E-2</v>
      </c>
      <c r="Q1133" s="52">
        <v>2.3333333333333331E-2</v>
      </c>
      <c r="R1133" s="52">
        <v>2.3333333333333331E-2</v>
      </c>
      <c r="S1133" s="52">
        <v>2.3333333333333331E-2</v>
      </c>
      <c r="T1133" s="52">
        <v>2.3333333333333331E-2</v>
      </c>
      <c r="U1133" s="52">
        <v>2.3333333333333331E-2</v>
      </c>
    </row>
    <row r="1134" spans="1:21" ht="11" x14ac:dyDescent="0.15">
      <c r="A1134" s="39" t="s">
        <v>323</v>
      </c>
      <c r="B1134" s="39" t="s">
        <v>324</v>
      </c>
      <c r="C1134" s="39" t="s">
        <v>2989</v>
      </c>
      <c r="D1134" s="39" t="s">
        <v>494</v>
      </c>
      <c r="E1134" s="39" t="s">
        <v>2987</v>
      </c>
      <c r="F1134" s="39" t="s">
        <v>333</v>
      </c>
      <c r="G1134" s="39"/>
      <c r="H1134" s="39" t="s">
        <v>2990</v>
      </c>
      <c r="I1134" s="52">
        <f t="shared" si="19"/>
        <v>0.19999999999999996</v>
      </c>
      <c r="J1134" s="52"/>
      <c r="K1134" s="52"/>
      <c r="L1134" s="52"/>
      <c r="M1134" s="52">
        <v>0.02</v>
      </c>
      <c r="N1134" s="52">
        <v>0.02</v>
      </c>
      <c r="O1134" s="52">
        <v>0.02</v>
      </c>
      <c r="P1134" s="52">
        <v>2.3333333333333331E-2</v>
      </c>
      <c r="Q1134" s="52">
        <v>2.3333333333333331E-2</v>
      </c>
      <c r="R1134" s="52">
        <v>2.3333333333333331E-2</v>
      </c>
      <c r="S1134" s="52">
        <v>2.3333333333333331E-2</v>
      </c>
      <c r="T1134" s="52">
        <v>2.3333333333333331E-2</v>
      </c>
      <c r="U1134" s="52">
        <v>2.3333333333333331E-2</v>
      </c>
    </row>
    <row r="1135" spans="1:21" ht="11" x14ac:dyDescent="0.15">
      <c r="A1135" s="39" t="s">
        <v>323</v>
      </c>
      <c r="B1135" s="39" t="s">
        <v>324</v>
      </c>
      <c r="C1135" s="39" t="s">
        <v>2991</v>
      </c>
      <c r="D1135" s="39" t="s">
        <v>494</v>
      </c>
      <c r="E1135" s="39" t="s">
        <v>2987</v>
      </c>
      <c r="F1135" s="39" t="s">
        <v>333</v>
      </c>
      <c r="G1135" s="39"/>
      <c r="H1135" s="39" t="s">
        <v>2992</v>
      </c>
      <c r="I1135" s="52">
        <f t="shared" si="19"/>
        <v>0.97199999999999975</v>
      </c>
      <c r="J1135" s="52"/>
      <c r="K1135" s="52"/>
      <c r="L1135" s="52"/>
      <c r="M1135" s="52">
        <v>9.7199999999999995E-2</v>
      </c>
      <c r="N1135" s="52">
        <v>9.7199999999999995E-2</v>
      </c>
      <c r="O1135" s="52">
        <v>9.7199999999999995E-2</v>
      </c>
      <c r="P1135" s="52">
        <v>0.11339999999999999</v>
      </c>
      <c r="Q1135" s="52">
        <v>0.11339999999999999</v>
      </c>
      <c r="R1135" s="52">
        <v>0.11339999999999999</v>
      </c>
      <c r="S1135" s="52">
        <v>0.11339999999999999</v>
      </c>
      <c r="T1135" s="52">
        <v>0.11339999999999999</v>
      </c>
      <c r="U1135" s="52">
        <v>0.11339999999999999</v>
      </c>
    </row>
    <row r="1136" spans="1:21" ht="11" x14ac:dyDescent="0.15">
      <c r="A1136" s="39" t="s">
        <v>323</v>
      </c>
      <c r="B1136" s="39" t="s">
        <v>324</v>
      </c>
      <c r="C1136" s="39" t="s">
        <v>2993</v>
      </c>
      <c r="D1136" s="39" t="s">
        <v>494</v>
      </c>
      <c r="E1136" s="39" t="s">
        <v>2987</v>
      </c>
      <c r="F1136" s="39" t="s">
        <v>333</v>
      </c>
      <c r="G1136" s="39"/>
      <c r="H1136" s="39" t="s">
        <v>2994</v>
      </c>
      <c r="I1136" s="52">
        <f t="shared" si="19"/>
        <v>0.19999999999999996</v>
      </c>
      <c r="J1136" s="52"/>
      <c r="K1136" s="52"/>
      <c r="L1136" s="52"/>
      <c r="M1136" s="52">
        <v>0.02</v>
      </c>
      <c r="N1136" s="52">
        <v>0.02</v>
      </c>
      <c r="O1136" s="52">
        <v>0.02</v>
      </c>
      <c r="P1136" s="52">
        <v>2.3333333333333331E-2</v>
      </c>
      <c r="Q1136" s="52">
        <v>2.3333333333333331E-2</v>
      </c>
      <c r="R1136" s="52">
        <v>2.3333333333333331E-2</v>
      </c>
      <c r="S1136" s="52">
        <v>2.3333333333333331E-2</v>
      </c>
      <c r="T1136" s="52">
        <v>2.3333333333333331E-2</v>
      </c>
      <c r="U1136" s="52">
        <v>2.3333333333333331E-2</v>
      </c>
    </row>
    <row r="1137" spans="1:21" ht="11" x14ac:dyDescent="0.15">
      <c r="A1137" s="39" t="s">
        <v>323</v>
      </c>
      <c r="B1137" s="39" t="s">
        <v>324</v>
      </c>
      <c r="C1137" s="39" t="s">
        <v>2995</v>
      </c>
      <c r="D1137" s="39" t="s">
        <v>494</v>
      </c>
      <c r="E1137" s="39" t="s">
        <v>2987</v>
      </c>
      <c r="F1137" s="39" t="s">
        <v>333</v>
      </c>
      <c r="G1137" s="39"/>
      <c r="H1137" s="39" t="s">
        <v>2996</v>
      </c>
      <c r="I1137" s="52">
        <f t="shared" si="19"/>
        <v>0.19999999999999996</v>
      </c>
      <c r="J1137" s="52"/>
      <c r="K1137" s="52"/>
      <c r="L1137" s="52"/>
      <c r="M1137" s="52">
        <v>0.02</v>
      </c>
      <c r="N1137" s="52">
        <v>0.02</v>
      </c>
      <c r="O1137" s="52">
        <v>0.02</v>
      </c>
      <c r="P1137" s="52">
        <v>2.3333333333333331E-2</v>
      </c>
      <c r="Q1137" s="52">
        <v>2.3333333333333331E-2</v>
      </c>
      <c r="R1137" s="52">
        <v>2.3333333333333331E-2</v>
      </c>
      <c r="S1137" s="52">
        <v>2.3333333333333331E-2</v>
      </c>
      <c r="T1137" s="52">
        <v>2.3333333333333331E-2</v>
      </c>
      <c r="U1137" s="52">
        <v>2.3333333333333331E-2</v>
      </c>
    </row>
    <row r="1138" spans="1:21" ht="11" x14ac:dyDescent="0.15">
      <c r="A1138" s="39" t="s">
        <v>323</v>
      </c>
      <c r="B1138" s="39" t="s">
        <v>324</v>
      </c>
      <c r="C1138" s="39" t="s">
        <v>2997</v>
      </c>
      <c r="D1138" s="39" t="s">
        <v>494</v>
      </c>
      <c r="E1138" s="39" t="s">
        <v>2987</v>
      </c>
      <c r="F1138" s="39" t="s">
        <v>333</v>
      </c>
      <c r="G1138" s="39"/>
      <c r="H1138" s="39" t="s">
        <v>2612</v>
      </c>
      <c r="I1138" s="52">
        <f t="shared" si="19"/>
        <v>4.7000000000000011</v>
      </c>
      <c r="J1138" s="52"/>
      <c r="K1138" s="52"/>
      <c r="L1138" s="52"/>
      <c r="M1138" s="52">
        <v>0.47</v>
      </c>
      <c r="N1138" s="52">
        <v>0.47</v>
      </c>
      <c r="O1138" s="52">
        <v>0.47</v>
      </c>
      <c r="P1138" s="52">
        <v>0.54833333333333334</v>
      </c>
      <c r="Q1138" s="52">
        <v>0.54833333333333334</v>
      </c>
      <c r="R1138" s="52">
        <v>0.54833333333333334</v>
      </c>
      <c r="S1138" s="52">
        <v>0.54833333333333334</v>
      </c>
      <c r="T1138" s="52">
        <v>0.54833333333333334</v>
      </c>
      <c r="U1138" s="52">
        <v>0.54833333333333334</v>
      </c>
    </row>
    <row r="1139" spans="1:21" ht="11" x14ac:dyDescent="0.15">
      <c r="A1139" s="39" t="s">
        <v>323</v>
      </c>
      <c r="B1139" s="39" t="s">
        <v>324</v>
      </c>
      <c r="C1139" s="39" t="s">
        <v>2998</v>
      </c>
      <c r="D1139" s="39" t="s">
        <v>494</v>
      </c>
      <c r="E1139" s="39" t="s">
        <v>2982</v>
      </c>
      <c r="F1139" s="39" t="s">
        <v>306</v>
      </c>
      <c r="G1139" s="39"/>
      <c r="H1139" s="39" t="s">
        <v>2999</v>
      </c>
      <c r="I1139" s="52">
        <f t="shared" si="19"/>
        <v>0.19999999999999996</v>
      </c>
      <c r="J1139" s="52"/>
      <c r="K1139" s="52"/>
      <c r="L1139" s="52"/>
      <c r="M1139" s="52">
        <v>0.02</v>
      </c>
      <c r="N1139" s="52">
        <v>0.02</v>
      </c>
      <c r="O1139" s="52">
        <v>0.02</v>
      </c>
      <c r="P1139" s="52">
        <v>2.3333333333333331E-2</v>
      </c>
      <c r="Q1139" s="52">
        <v>2.3333333333333331E-2</v>
      </c>
      <c r="R1139" s="52">
        <v>2.3333333333333331E-2</v>
      </c>
      <c r="S1139" s="52">
        <v>2.3333333333333331E-2</v>
      </c>
      <c r="T1139" s="52">
        <v>2.3333333333333331E-2</v>
      </c>
      <c r="U1139" s="52">
        <v>2.3333333333333331E-2</v>
      </c>
    </row>
    <row r="1140" spans="1:21" ht="11" x14ac:dyDescent="0.15">
      <c r="A1140" s="39" t="s">
        <v>323</v>
      </c>
      <c r="B1140" s="39" t="s">
        <v>324</v>
      </c>
      <c r="C1140" s="39" t="s">
        <v>3000</v>
      </c>
      <c r="D1140" s="39" t="s">
        <v>494</v>
      </c>
      <c r="E1140" s="39" t="s">
        <v>2987</v>
      </c>
      <c r="F1140" s="39" t="s">
        <v>333</v>
      </c>
      <c r="G1140" s="39"/>
      <c r="H1140" s="39"/>
      <c r="I1140" s="52">
        <f t="shared" si="19"/>
        <v>0.19999999999999996</v>
      </c>
      <c r="J1140" s="52"/>
      <c r="K1140" s="52"/>
      <c r="L1140" s="52"/>
      <c r="M1140" s="52">
        <v>0.02</v>
      </c>
      <c r="N1140" s="52">
        <v>0.02</v>
      </c>
      <c r="O1140" s="52">
        <v>0.02</v>
      </c>
      <c r="P1140" s="52">
        <v>2.3333333333333331E-2</v>
      </c>
      <c r="Q1140" s="52">
        <v>2.3333333333333331E-2</v>
      </c>
      <c r="R1140" s="52">
        <v>2.3333333333333331E-2</v>
      </c>
      <c r="S1140" s="52">
        <v>2.3333333333333331E-2</v>
      </c>
      <c r="T1140" s="52">
        <v>2.3333333333333331E-2</v>
      </c>
      <c r="U1140" s="52">
        <v>2.3333333333333331E-2</v>
      </c>
    </row>
    <row r="1141" spans="1:21" ht="11" x14ac:dyDescent="0.15">
      <c r="A1141" s="39" t="s">
        <v>323</v>
      </c>
      <c r="B1141" s="39" t="s">
        <v>324</v>
      </c>
      <c r="C1141" s="39" t="s">
        <v>3001</v>
      </c>
      <c r="D1141" s="39" t="s">
        <v>494</v>
      </c>
      <c r="E1141" s="39" t="s">
        <v>3002</v>
      </c>
      <c r="F1141" s="39" t="s">
        <v>333</v>
      </c>
      <c r="G1141" s="39"/>
      <c r="H1141" s="39" t="s">
        <v>3003</v>
      </c>
      <c r="I1141" s="52">
        <f t="shared" si="19"/>
        <v>0.19999999999999996</v>
      </c>
      <c r="J1141" s="52"/>
      <c r="K1141" s="52"/>
      <c r="L1141" s="52"/>
      <c r="M1141" s="52">
        <v>0.02</v>
      </c>
      <c r="N1141" s="52">
        <v>0.02</v>
      </c>
      <c r="O1141" s="52">
        <v>0.02</v>
      </c>
      <c r="P1141" s="52">
        <v>2.3333333333333331E-2</v>
      </c>
      <c r="Q1141" s="52">
        <v>2.3333333333333331E-2</v>
      </c>
      <c r="R1141" s="52">
        <v>2.3333333333333331E-2</v>
      </c>
      <c r="S1141" s="52">
        <v>2.3333333333333331E-2</v>
      </c>
      <c r="T1141" s="52">
        <v>2.3333333333333331E-2</v>
      </c>
      <c r="U1141" s="52">
        <v>2.3333333333333331E-2</v>
      </c>
    </row>
    <row r="1142" spans="1:21" ht="11" x14ac:dyDescent="0.15">
      <c r="A1142" s="39" t="s">
        <v>323</v>
      </c>
      <c r="B1142" s="39" t="s">
        <v>324</v>
      </c>
      <c r="C1142" s="39" t="s">
        <v>3004</v>
      </c>
      <c r="D1142" s="39" t="s">
        <v>494</v>
      </c>
      <c r="E1142" s="39" t="s">
        <v>3005</v>
      </c>
      <c r="F1142" s="39" t="s">
        <v>333</v>
      </c>
      <c r="G1142" s="39"/>
      <c r="H1142" s="39" t="s">
        <v>3006</v>
      </c>
      <c r="I1142" s="52">
        <f t="shared" si="19"/>
        <v>0.19999999999999996</v>
      </c>
      <c r="J1142" s="52"/>
      <c r="K1142" s="52"/>
      <c r="L1142" s="52"/>
      <c r="M1142" s="52">
        <v>0.02</v>
      </c>
      <c r="N1142" s="52">
        <v>0.02</v>
      </c>
      <c r="O1142" s="52">
        <v>0.02</v>
      </c>
      <c r="P1142" s="52">
        <v>2.3333333333333331E-2</v>
      </c>
      <c r="Q1142" s="52">
        <v>2.3333333333333331E-2</v>
      </c>
      <c r="R1142" s="52">
        <v>2.3333333333333331E-2</v>
      </c>
      <c r="S1142" s="52">
        <v>2.3333333333333331E-2</v>
      </c>
      <c r="T1142" s="52">
        <v>2.3333333333333331E-2</v>
      </c>
      <c r="U1142" s="52">
        <v>2.3333333333333331E-2</v>
      </c>
    </row>
    <row r="1143" spans="1:21" ht="11" x14ac:dyDescent="0.15">
      <c r="A1143" s="39" t="s">
        <v>323</v>
      </c>
      <c r="B1143" s="39" t="s">
        <v>324</v>
      </c>
      <c r="C1143" s="39" t="s">
        <v>3007</v>
      </c>
      <c r="D1143" s="39" t="s">
        <v>494</v>
      </c>
      <c r="E1143" s="39" t="s">
        <v>3005</v>
      </c>
      <c r="F1143" s="39" t="s">
        <v>333</v>
      </c>
      <c r="G1143" s="39"/>
      <c r="H1143" s="39" t="s">
        <v>3006</v>
      </c>
      <c r="I1143" s="52">
        <f t="shared" si="19"/>
        <v>0.19999999999999996</v>
      </c>
      <c r="J1143" s="52"/>
      <c r="K1143" s="52"/>
      <c r="L1143" s="52"/>
      <c r="M1143" s="52">
        <v>0.02</v>
      </c>
      <c r="N1143" s="52">
        <v>0.02</v>
      </c>
      <c r="O1143" s="52">
        <v>0.02</v>
      </c>
      <c r="P1143" s="52">
        <v>2.3333333333333331E-2</v>
      </c>
      <c r="Q1143" s="52">
        <v>2.3333333333333331E-2</v>
      </c>
      <c r="R1143" s="52">
        <v>2.3333333333333331E-2</v>
      </c>
      <c r="S1143" s="52">
        <v>2.3333333333333331E-2</v>
      </c>
      <c r="T1143" s="52">
        <v>2.3333333333333331E-2</v>
      </c>
      <c r="U1143" s="52">
        <v>2.3333333333333331E-2</v>
      </c>
    </row>
    <row r="1144" spans="1:21" ht="22" x14ac:dyDescent="0.15">
      <c r="A1144" s="39" t="s">
        <v>323</v>
      </c>
      <c r="B1144" s="39" t="s">
        <v>324</v>
      </c>
      <c r="C1144" s="39" t="s">
        <v>3008</v>
      </c>
      <c r="D1144" s="39" t="s">
        <v>494</v>
      </c>
      <c r="E1144" s="39" t="s">
        <v>3009</v>
      </c>
      <c r="F1144" s="39" t="s">
        <v>333</v>
      </c>
      <c r="G1144" s="39"/>
      <c r="H1144" s="39" t="s">
        <v>3010</v>
      </c>
      <c r="I1144" s="52">
        <f t="shared" si="19"/>
        <v>0.19999999999999996</v>
      </c>
      <c r="J1144" s="52"/>
      <c r="K1144" s="52"/>
      <c r="L1144" s="52"/>
      <c r="M1144" s="52">
        <v>0.02</v>
      </c>
      <c r="N1144" s="52">
        <v>0.02</v>
      </c>
      <c r="O1144" s="52">
        <v>0.02</v>
      </c>
      <c r="P1144" s="52">
        <v>2.3333333333333331E-2</v>
      </c>
      <c r="Q1144" s="52">
        <v>2.3333333333333331E-2</v>
      </c>
      <c r="R1144" s="52">
        <v>2.3333333333333331E-2</v>
      </c>
      <c r="S1144" s="52">
        <v>2.3333333333333331E-2</v>
      </c>
      <c r="T1144" s="52">
        <v>2.3333333333333331E-2</v>
      </c>
      <c r="U1144" s="52">
        <v>2.3333333333333331E-2</v>
      </c>
    </row>
    <row r="1145" spans="1:21" ht="11" x14ac:dyDescent="0.15">
      <c r="A1145" s="39" t="s">
        <v>323</v>
      </c>
      <c r="B1145" s="39" t="s">
        <v>324</v>
      </c>
      <c r="C1145" s="39" t="s">
        <v>3011</v>
      </c>
      <c r="D1145" s="39" t="s">
        <v>494</v>
      </c>
      <c r="E1145" s="39" t="s">
        <v>3012</v>
      </c>
      <c r="F1145" s="39" t="s">
        <v>333</v>
      </c>
      <c r="G1145" s="39"/>
      <c r="H1145" s="39" t="s">
        <v>3013</v>
      </c>
      <c r="I1145" s="52">
        <f t="shared" si="19"/>
        <v>1.5000000000000002</v>
      </c>
      <c r="J1145" s="52"/>
      <c r="K1145" s="52"/>
      <c r="L1145" s="52"/>
      <c r="M1145" s="52">
        <v>0.15</v>
      </c>
      <c r="N1145" s="52">
        <v>0.15</v>
      </c>
      <c r="O1145" s="52">
        <v>0.15</v>
      </c>
      <c r="P1145" s="52">
        <v>0.17499999999999999</v>
      </c>
      <c r="Q1145" s="52">
        <v>0.17499999999999999</v>
      </c>
      <c r="R1145" s="52">
        <v>0.17499999999999999</v>
      </c>
      <c r="S1145" s="52">
        <v>0.17499999999999999</v>
      </c>
      <c r="T1145" s="52">
        <v>0.17499999999999999</v>
      </c>
      <c r="U1145" s="52">
        <v>0.17499999999999999</v>
      </c>
    </row>
    <row r="1146" spans="1:21" ht="11" x14ac:dyDescent="0.15">
      <c r="A1146" s="39" t="s">
        <v>323</v>
      </c>
      <c r="B1146" s="39" t="s">
        <v>324</v>
      </c>
      <c r="C1146" s="39" t="s">
        <v>3014</v>
      </c>
      <c r="D1146" s="39" t="s">
        <v>494</v>
      </c>
      <c r="E1146" s="39" t="s">
        <v>498</v>
      </c>
      <c r="F1146" s="39" t="s">
        <v>333</v>
      </c>
      <c r="G1146" s="39"/>
      <c r="H1146" s="39" t="s">
        <v>3015</v>
      </c>
      <c r="I1146" s="52">
        <f t="shared" si="19"/>
        <v>2.2999999999999998</v>
      </c>
      <c r="J1146" s="52"/>
      <c r="K1146" s="52"/>
      <c r="L1146" s="52"/>
      <c r="M1146" s="52">
        <v>0.22999999999999995</v>
      </c>
      <c r="N1146" s="52">
        <v>0.22999999999999995</v>
      </c>
      <c r="O1146" s="52">
        <v>0.22999999999999995</v>
      </c>
      <c r="P1146" s="52">
        <v>0.26833333333333331</v>
      </c>
      <c r="Q1146" s="52">
        <v>0.26833333333333331</v>
      </c>
      <c r="R1146" s="52">
        <v>0.26833333333333331</v>
      </c>
      <c r="S1146" s="52">
        <v>0.26833333333333331</v>
      </c>
      <c r="T1146" s="52">
        <v>0.26833333333333331</v>
      </c>
      <c r="U1146" s="52">
        <v>0.26833333333333331</v>
      </c>
    </row>
    <row r="1147" spans="1:21" ht="33" x14ac:dyDescent="0.15">
      <c r="A1147" s="39" t="s">
        <v>323</v>
      </c>
      <c r="B1147" s="39" t="s">
        <v>324</v>
      </c>
      <c r="C1147" s="39" t="s">
        <v>3016</v>
      </c>
      <c r="D1147" s="39" t="s">
        <v>490</v>
      </c>
      <c r="E1147" s="39" t="s">
        <v>3017</v>
      </c>
      <c r="F1147" s="39" t="s">
        <v>333</v>
      </c>
      <c r="G1147" s="39"/>
      <c r="H1147" s="39" t="s">
        <v>3018</v>
      </c>
      <c r="I1147" s="52">
        <f t="shared" si="19"/>
        <v>1.0999999999999999</v>
      </c>
      <c r="J1147" s="52"/>
      <c r="K1147" s="52"/>
      <c r="L1147" s="52"/>
      <c r="M1147" s="52">
        <v>0.11</v>
      </c>
      <c r="N1147" s="52">
        <v>0.11</v>
      </c>
      <c r="O1147" s="52">
        <v>0.11</v>
      </c>
      <c r="P1147" s="52">
        <v>0.12833333333333333</v>
      </c>
      <c r="Q1147" s="52">
        <v>0.12833333333333333</v>
      </c>
      <c r="R1147" s="52">
        <v>0.12833333333333333</v>
      </c>
      <c r="S1147" s="52">
        <v>0.12833333333333333</v>
      </c>
      <c r="T1147" s="52">
        <v>0.12833333333333333</v>
      </c>
      <c r="U1147" s="52">
        <v>0.12833333333333333</v>
      </c>
    </row>
    <row r="1148" spans="1:21" ht="11" x14ac:dyDescent="0.15">
      <c r="A1148" s="39" t="s">
        <v>323</v>
      </c>
      <c r="B1148" s="39" t="s">
        <v>324</v>
      </c>
      <c r="C1148" s="39" t="s">
        <v>3019</v>
      </c>
      <c r="D1148" s="39" t="s">
        <v>490</v>
      </c>
      <c r="E1148" s="39" t="s">
        <v>3017</v>
      </c>
      <c r="F1148" s="39" t="s">
        <v>333</v>
      </c>
      <c r="G1148" s="39"/>
      <c r="H1148" s="39" t="s">
        <v>3020</v>
      </c>
      <c r="I1148" s="52">
        <f t="shared" si="19"/>
        <v>1.0999999999999999</v>
      </c>
      <c r="J1148" s="52"/>
      <c r="K1148" s="52"/>
      <c r="L1148" s="52"/>
      <c r="M1148" s="52">
        <v>0.11</v>
      </c>
      <c r="N1148" s="52">
        <v>0.11</v>
      </c>
      <c r="O1148" s="52">
        <v>0.11</v>
      </c>
      <c r="P1148" s="52">
        <v>0.12833333333333333</v>
      </c>
      <c r="Q1148" s="52">
        <v>0.12833333333333333</v>
      </c>
      <c r="R1148" s="52">
        <v>0.12833333333333333</v>
      </c>
      <c r="S1148" s="52">
        <v>0.12833333333333333</v>
      </c>
      <c r="T1148" s="52">
        <v>0.12833333333333333</v>
      </c>
      <c r="U1148" s="52">
        <v>0.12833333333333333</v>
      </c>
    </row>
    <row r="1149" spans="1:21" ht="22" x14ac:dyDescent="0.15">
      <c r="A1149" s="39" t="s">
        <v>323</v>
      </c>
      <c r="B1149" s="39" t="s">
        <v>324</v>
      </c>
      <c r="C1149" s="39" t="s">
        <v>3021</v>
      </c>
      <c r="D1149" s="39" t="s">
        <v>490</v>
      </c>
      <c r="E1149" s="39" t="s">
        <v>568</v>
      </c>
      <c r="F1149" s="39" t="s">
        <v>333</v>
      </c>
      <c r="G1149" s="39"/>
      <c r="H1149" s="39" t="s">
        <v>3022</v>
      </c>
      <c r="I1149" s="52">
        <f t="shared" si="19"/>
        <v>1.03</v>
      </c>
      <c r="J1149" s="52"/>
      <c r="K1149" s="52"/>
      <c r="L1149" s="52"/>
      <c r="M1149" s="52">
        <v>0.10299999999999999</v>
      </c>
      <c r="N1149" s="52">
        <v>0.10299999999999999</v>
      </c>
      <c r="O1149" s="52">
        <v>0.10299999999999999</v>
      </c>
      <c r="P1149" s="52">
        <v>0.12016666666666666</v>
      </c>
      <c r="Q1149" s="52">
        <v>0.12016666666666666</v>
      </c>
      <c r="R1149" s="52">
        <v>0.12016666666666666</v>
      </c>
      <c r="S1149" s="52">
        <v>0.12016666666666666</v>
      </c>
      <c r="T1149" s="52">
        <v>0.12016666666666666</v>
      </c>
      <c r="U1149" s="52">
        <v>0.12016666666666666</v>
      </c>
    </row>
    <row r="1150" spans="1:21" ht="11" x14ac:dyDescent="0.15">
      <c r="A1150" s="39" t="s">
        <v>323</v>
      </c>
      <c r="B1150" s="39" t="s">
        <v>324</v>
      </c>
      <c r="C1150" s="39" t="s">
        <v>3023</v>
      </c>
      <c r="D1150" s="39" t="s">
        <v>490</v>
      </c>
      <c r="E1150" s="39" t="s">
        <v>3024</v>
      </c>
      <c r="F1150" s="39" t="s">
        <v>306</v>
      </c>
      <c r="G1150" s="39"/>
      <c r="H1150" s="39" t="s">
        <v>3025</v>
      </c>
      <c r="I1150" s="52">
        <f t="shared" si="19"/>
        <v>0.19999999999999996</v>
      </c>
      <c r="J1150" s="52"/>
      <c r="K1150" s="52"/>
      <c r="L1150" s="52"/>
      <c r="M1150" s="52">
        <v>0.02</v>
      </c>
      <c r="N1150" s="52">
        <v>0.02</v>
      </c>
      <c r="O1150" s="52">
        <v>0.02</v>
      </c>
      <c r="P1150" s="52">
        <v>2.3333333333333331E-2</v>
      </c>
      <c r="Q1150" s="52">
        <v>2.3333333333333331E-2</v>
      </c>
      <c r="R1150" s="52">
        <v>2.3333333333333331E-2</v>
      </c>
      <c r="S1150" s="52">
        <v>2.3333333333333331E-2</v>
      </c>
      <c r="T1150" s="52">
        <v>2.3333333333333331E-2</v>
      </c>
      <c r="U1150" s="52">
        <v>2.3333333333333331E-2</v>
      </c>
    </row>
    <row r="1151" spans="1:21" ht="22" x14ac:dyDescent="0.15">
      <c r="A1151" s="39" t="s">
        <v>323</v>
      </c>
      <c r="B1151" s="39" t="s">
        <v>324</v>
      </c>
      <c r="C1151" s="39" t="s">
        <v>3026</v>
      </c>
      <c r="D1151" s="39" t="s">
        <v>490</v>
      </c>
      <c r="E1151" s="39" t="s">
        <v>3024</v>
      </c>
      <c r="F1151" s="39" t="s">
        <v>306</v>
      </c>
      <c r="G1151" s="39"/>
      <c r="H1151" s="39" t="s">
        <v>3027</v>
      </c>
      <c r="I1151" s="52">
        <f t="shared" si="19"/>
        <v>7.4999999999999991</v>
      </c>
      <c r="J1151" s="52"/>
      <c r="K1151" s="52"/>
      <c r="L1151" s="52"/>
      <c r="M1151" s="52">
        <v>0.74999999999999989</v>
      </c>
      <c r="N1151" s="52">
        <v>0.74999999999999989</v>
      </c>
      <c r="O1151" s="52">
        <v>0.74999999999999989</v>
      </c>
      <c r="P1151" s="52">
        <v>0.87499999999999989</v>
      </c>
      <c r="Q1151" s="52">
        <v>0.87499999999999989</v>
      </c>
      <c r="R1151" s="52">
        <v>0.87499999999999989</v>
      </c>
      <c r="S1151" s="52">
        <v>0.87499999999999989</v>
      </c>
      <c r="T1151" s="52">
        <v>0.87499999999999989</v>
      </c>
      <c r="U1151" s="52">
        <v>0.87499999999999989</v>
      </c>
    </row>
    <row r="1152" spans="1:21" ht="11" x14ac:dyDescent="0.15">
      <c r="A1152" s="39" t="s">
        <v>323</v>
      </c>
      <c r="B1152" s="39" t="s">
        <v>324</v>
      </c>
      <c r="C1152" s="39" t="s">
        <v>3028</v>
      </c>
      <c r="D1152" s="39" t="s">
        <v>490</v>
      </c>
      <c r="E1152" s="39" t="s">
        <v>3024</v>
      </c>
      <c r="F1152" s="39" t="s">
        <v>306</v>
      </c>
      <c r="G1152" s="39"/>
      <c r="H1152" s="39" t="s">
        <v>3029</v>
      </c>
      <c r="I1152" s="52">
        <f t="shared" si="19"/>
        <v>0.29999999999999993</v>
      </c>
      <c r="J1152" s="52"/>
      <c r="K1152" s="52"/>
      <c r="L1152" s="52"/>
      <c r="M1152" s="52">
        <v>2.9999999999999995E-2</v>
      </c>
      <c r="N1152" s="52">
        <v>2.9999999999999995E-2</v>
      </c>
      <c r="O1152" s="52">
        <v>2.9999999999999995E-2</v>
      </c>
      <c r="P1152" s="52">
        <v>3.4999999999999996E-2</v>
      </c>
      <c r="Q1152" s="52">
        <v>3.4999999999999996E-2</v>
      </c>
      <c r="R1152" s="52">
        <v>3.4999999999999996E-2</v>
      </c>
      <c r="S1152" s="52">
        <v>3.4999999999999996E-2</v>
      </c>
      <c r="T1152" s="52">
        <v>3.4999999999999996E-2</v>
      </c>
      <c r="U1152" s="52">
        <v>3.4999999999999996E-2</v>
      </c>
    </row>
    <row r="1153" spans="1:21" ht="22" x14ac:dyDescent="0.15">
      <c r="A1153" s="39" t="s">
        <v>323</v>
      </c>
      <c r="B1153" s="39" t="s">
        <v>324</v>
      </c>
      <c r="C1153" s="39" t="s">
        <v>3030</v>
      </c>
      <c r="D1153" s="39" t="s">
        <v>490</v>
      </c>
      <c r="E1153" s="39" t="s">
        <v>545</v>
      </c>
      <c r="F1153" s="39" t="s">
        <v>333</v>
      </c>
      <c r="G1153" s="39"/>
      <c r="H1153" s="39" t="s">
        <v>3031</v>
      </c>
      <c r="I1153" s="52">
        <f t="shared" si="19"/>
        <v>0.54999999999999993</v>
      </c>
      <c r="J1153" s="52"/>
      <c r="K1153" s="52"/>
      <c r="L1153" s="52"/>
      <c r="M1153" s="52">
        <v>5.5E-2</v>
      </c>
      <c r="N1153" s="52">
        <v>5.5E-2</v>
      </c>
      <c r="O1153" s="52">
        <v>5.5E-2</v>
      </c>
      <c r="P1153" s="52">
        <v>6.4166666666666664E-2</v>
      </c>
      <c r="Q1153" s="52">
        <v>6.4166666666666664E-2</v>
      </c>
      <c r="R1153" s="52">
        <v>6.4166666666666664E-2</v>
      </c>
      <c r="S1153" s="52">
        <v>6.4166666666666664E-2</v>
      </c>
      <c r="T1153" s="52">
        <v>6.4166666666666664E-2</v>
      </c>
      <c r="U1153" s="52">
        <v>6.4166666666666664E-2</v>
      </c>
    </row>
    <row r="1154" spans="1:21" ht="11" x14ac:dyDescent="0.15">
      <c r="A1154" s="39" t="s">
        <v>323</v>
      </c>
      <c r="B1154" s="39" t="s">
        <v>324</v>
      </c>
      <c r="C1154" s="39" t="s">
        <v>3032</v>
      </c>
      <c r="D1154" s="39" t="s">
        <v>490</v>
      </c>
      <c r="E1154" s="39" t="s">
        <v>545</v>
      </c>
      <c r="F1154" s="39" t="s">
        <v>333</v>
      </c>
      <c r="G1154" s="39"/>
      <c r="H1154" s="39" t="s">
        <v>3033</v>
      </c>
      <c r="I1154" s="52">
        <f t="shared" si="19"/>
        <v>3.2999999999999989</v>
      </c>
      <c r="J1154" s="52"/>
      <c r="K1154" s="52"/>
      <c r="L1154" s="52"/>
      <c r="M1154" s="52">
        <v>0.32999999999999996</v>
      </c>
      <c r="N1154" s="52">
        <v>0.32999999999999996</v>
      </c>
      <c r="O1154" s="52">
        <v>0.32999999999999996</v>
      </c>
      <c r="P1154" s="52">
        <v>0.38499999999999995</v>
      </c>
      <c r="Q1154" s="52">
        <v>0.38499999999999995</v>
      </c>
      <c r="R1154" s="52">
        <v>0.38499999999999995</v>
      </c>
      <c r="S1154" s="52">
        <v>0.38499999999999995</v>
      </c>
      <c r="T1154" s="52">
        <v>0.38499999999999995</v>
      </c>
      <c r="U1154" s="52">
        <v>0.38499999999999995</v>
      </c>
    </row>
    <row r="1155" spans="1:21" ht="11" x14ac:dyDescent="0.15">
      <c r="A1155" s="39" t="s">
        <v>323</v>
      </c>
      <c r="B1155" s="39" t="s">
        <v>324</v>
      </c>
      <c r="C1155" s="39" t="s">
        <v>3034</v>
      </c>
      <c r="D1155" s="39" t="s">
        <v>490</v>
      </c>
      <c r="E1155" s="39" t="s">
        <v>3035</v>
      </c>
      <c r="F1155" s="39" t="s">
        <v>306</v>
      </c>
      <c r="G1155" s="39"/>
      <c r="H1155" s="39" t="s">
        <v>3036</v>
      </c>
      <c r="I1155" s="52">
        <f t="shared" si="19"/>
        <v>0.20999999999999996</v>
      </c>
      <c r="J1155" s="52"/>
      <c r="K1155" s="52"/>
      <c r="L1155" s="52"/>
      <c r="M1155" s="52">
        <v>2.0999999999999998E-2</v>
      </c>
      <c r="N1155" s="52">
        <v>2.0999999999999998E-2</v>
      </c>
      <c r="O1155" s="52">
        <v>2.0999999999999998E-2</v>
      </c>
      <c r="P1155" s="52">
        <v>2.4499999999999997E-2</v>
      </c>
      <c r="Q1155" s="52">
        <v>2.4499999999999997E-2</v>
      </c>
      <c r="R1155" s="52">
        <v>2.4499999999999997E-2</v>
      </c>
      <c r="S1155" s="52">
        <v>2.4499999999999997E-2</v>
      </c>
      <c r="T1155" s="52">
        <v>2.4499999999999997E-2</v>
      </c>
      <c r="U1155" s="52">
        <v>2.4499999999999997E-2</v>
      </c>
    </row>
    <row r="1156" spans="1:21" ht="22" x14ac:dyDescent="0.15">
      <c r="A1156" s="39" t="s">
        <v>323</v>
      </c>
      <c r="B1156" s="39" t="s">
        <v>324</v>
      </c>
      <c r="C1156" s="39" t="s">
        <v>3037</v>
      </c>
      <c r="D1156" s="39" t="s">
        <v>490</v>
      </c>
      <c r="E1156" s="39" t="s">
        <v>3035</v>
      </c>
      <c r="F1156" s="39" t="s">
        <v>306</v>
      </c>
      <c r="G1156" s="39"/>
      <c r="H1156" s="39" t="s">
        <v>3038</v>
      </c>
      <c r="I1156" s="52">
        <f t="shared" si="19"/>
        <v>0.19699999999999998</v>
      </c>
      <c r="J1156" s="52"/>
      <c r="K1156" s="52"/>
      <c r="L1156" s="52"/>
      <c r="M1156" s="52">
        <v>1.9699999999999999E-2</v>
      </c>
      <c r="N1156" s="52">
        <v>1.9699999999999999E-2</v>
      </c>
      <c r="O1156" s="52">
        <v>1.9699999999999999E-2</v>
      </c>
      <c r="P1156" s="52">
        <v>2.2983333333333331E-2</v>
      </c>
      <c r="Q1156" s="52">
        <v>2.2983333333333331E-2</v>
      </c>
      <c r="R1156" s="52">
        <v>2.2983333333333331E-2</v>
      </c>
      <c r="S1156" s="52">
        <v>2.2983333333333331E-2</v>
      </c>
      <c r="T1156" s="52">
        <v>2.2983333333333331E-2</v>
      </c>
      <c r="U1156" s="52">
        <v>2.2983333333333331E-2</v>
      </c>
    </row>
    <row r="1157" spans="1:21" ht="22" x14ac:dyDescent="0.15">
      <c r="A1157" s="39" t="s">
        <v>323</v>
      </c>
      <c r="B1157" s="39" t="s">
        <v>324</v>
      </c>
      <c r="C1157" s="39" t="s">
        <v>3039</v>
      </c>
      <c r="D1157" s="39" t="s">
        <v>490</v>
      </c>
      <c r="E1157" s="39" t="s">
        <v>3035</v>
      </c>
      <c r="F1157" s="39" t="s">
        <v>306</v>
      </c>
      <c r="G1157" s="39"/>
      <c r="H1157" s="39" t="s">
        <v>3040</v>
      </c>
      <c r="I1157" s="52">
        <f t="shared" ref="I1157:I1220" si="20">SUM(J1157:U1157)</f>
        <v>4.3999999999999995</v>
      </c>
      <c r="J1157" s="52"/>
      <c r="K1157" s="52"/>
      <c r="L1157" s="52"/>
      <c r="M1157" s="52">
        <v>0.44</v>
      </c>
      <c r="N1157" s="52">
        <v>0.44</v>
      </c>
      <c r="O1157" s="52">
        <v>0.44</v>
      </c>
      <c r="P1157" s="52">
        <v>0.51333333333333331</v>
      </c>
      <c r="Q1157" s="52">
        <v>0.51333333333333331</v>
      </c>
      <c r="R1157" s="52">
        <v>0.51333333333333331</v>
      </c>
      <c r="S1157" s="52">
        <v>0.51333333333333331</v>
      </c>
      <c r="T1157" s="52">
        <v>0.51333333333333331</v>
      </c>
      <c r="U1157" s="52">
        <v>0.51333333333333331</v>
      </c>
    </row>
    <row r="1158" spans="1:21" ht="11" x14ac:dyDescent="0.15">
      <c r="A1158" s="39" t="s">
        <v>323</v>
      </c>
      <c r="B1158" s="39" t="s">
        <v>324</v>
      </c>
      <c r="C1158" s="39" t="s">
        <v>3041</v>
      </c>
      <c r="D1158" s="39" t="s">
        <v>490</v>
      </c>
      <c r="E1158" s="39" t="s">
        <v>3042</v>
      </c>
      <c r="F1158" s="39" t="s">
        <v>306</v>
      </c>
      <c r="G1158" s="39"/>
      <c r="H1158" s="39" t="s">
        <v>3043</v>
      </c>
      <c r="I1158" s="52">
        <f t="shared" si="20"/>
        <v>2.1999999999999997</v>
      </c>
      <c r="J1158" s="52"/>
      <c r="K1158" s="52"/>
      <c r="L1158" s="52"/>
      <c r="M1158" s="52">
        <v>0.22</v>
      </c>
      <c r="N1158" s="52">
        <v>0.22</v>
      </c>
      <c r="O1158" s="52">
        <v>0.22</v>
      </c>
      <c r="P1158" s="52">
        <v>0.25666666666666665</v>
      </c>
      <c r="Q1158" s="52">
        <v>0.25666666666666665</v>
      </c>
      <c r="R1158" s="52">
        <v>0.25666666666666665</v>
      </c>
      <c r="S1158" s="52">
        <v>0.25666666666666665</v>
      </c>
      <c r="T1158" s="52">
        <v>0.25666666666666665</v>
      </c>
      <c r="U1158" s="52">
        <v>0.25666666666666665</v>
      </c>
    </row>
    <row r="1159" spans="1:21" ht="22" x14ac:dyDescent="0.15">
      <c r="A1159" s="39" t="s">
        <v>323</v>
      </c>
      <c r="B1159" s="39" t="s">
        <v>324</v>
      </c>
      <c r="C1159" s="39" t="s">
        <v>3044</v>
      </c>
      <c r="D1159" s="39" t="s">
        <v>490</v>
      </c>
      <c r="E1159" s="39" t="s">
        <v>3042</v>
      </c>
      <c r="F1159" s="39" t="s">
        <v>306</v>
      </c>
      <c r="G1159" s="39"/>
      <c r="H1159" s="39" t="s">
        <v>3045</v>
      </c>
      <c r="I1159" s="52">
        <f t="shared" si="20"/>
        <v>6.799999999999998</v>
      </c>
      <c r="J1159" s="52"/>
      <c r="K1159" s="52"/>
      <c r="L1159" s="52"/>
      <c r="M1159" s="52">
        <v>0.67999999999999994</v>
      </c>
      <c r="N1159" s="52">
        <v>0.67999999999999994</v>
      </c>
      <c r="O1159" s="52">
        <v>0.67999999999999994</v>
      </c>
      <c r="P1159" s="52">
        <v>0.79333333333333322</v>
      </c>
      <c r="Q1159" s="52">
        <v>0.79333333333333322</v>
      </c>
      <c r="R1159" s="52">
        <v>0.79333333333333322</v>
      </c>
      <c r="S1159" s="52">
        <v>0.79333333333333322</v>
      </c>
      <c r="T1159" s="52">
        <v>0.79333333333333322</v>
      </c>
      <c r="U1159" s="52">
        <v>0.79333333333333322</v>
      </c>
    </row>
    <row r="1160" spans="1:21" ht="22" x14ac:dyDescent="0.15">
      <c r="A1160" s="39" t="s">
        <v>323</v>
      </c>
      <c r="B1160" s="39" t="s">
        <v>324</v>
      </c>
      <c r="C1160" s="39" t="s">
        <v>3046</v>
      </c>
      <c r="D1160" s="39" t="s">
        <v>490</v>
      </c>
      <c r="E1160" s="39" t="s">
        <v>3047</v>
      </c>
      <c r="F1160" s="39" t="s">
        <v>306</v>
      </c>
      <c r="G1160" s="39"/>
      <c r="H1160" s="39" t="s">
        <v>3048</v>
      </c>
      <c r="I1160" s="52">
        <f t="shared" si="20"/>
        <v>3.0000000000000004</v>
      </c>
      <c r="J1160" s="52"/>
      <c r="K1160" s="52"/>
      <c r="L1160" s="52"/>
      <c r="M1160" s="52">
        <v>0.3</v>
      </c>
      <c r="N1160" s="52">
        <v>0.3</v>
      </c>
      <c r="O1160" s="52">
        <v>0.3</v>
      </c>
      <c r="P1160" s="52">
        <v>0.35</v>
      </c>
      <c r="Q1160" s="52">
        <v>0.35</v>
      </c>
      <c r="R1160" s="52">
        <v>0.35</v>
      </c>
      <c r="S1160" s="52">
        <v>0.35</v>
      </c>
      <c r="T1160" s="52">
        <v>0.35</v>
      </c>
      <c r="U1160" s="52">
        <v>0.35</v>
      </c>
    </row>
    <row r="1161" spans="1:21" ht="22" x14ac:dyDescent="0.15">
      <c r="A1161" s="39" t="s">
        <v>323</v>
      </c>
      <c r="B1161" s="39" t="s">
        <v>324</v>
      </c>
      <c r="C1161" s="39" t="s">
        <v>3049</v>
      </c>
      <c r="D1161" s="39" t="s">
        <v>490</v>
      </c>
      <c r="E1161" s="39" t="s">
        <v>3047</v>
      </c>
      <c r="F1161" s="39" t="s">
        <v>306</v>
      </c>
      <c r="G1161" s="39"/>
      <c r="H1161" s="39" t="s">
        <v>3050</v>
      </c>
      <c r="I1161" s="52">
        <f t="shared" si="20"/>
        <v>2.4999999999999991</v>
      </c>
      <c r="J1161" s="52"/>
      <c r="K1161" s="52"/>
      <c r="L1161" s="52"/>
      <c r="M1161" s="52">
        <v>0.24999999999999997</v>
      </c>
      <c r="N1161" s="52">
        <v>0.24999999999999997</v>
      </c>
      <c r="O1161" s="52">
        <v>0.24999999999999997</v>
      </c>
      <c r="P1161" s="52">
        <v>0.29166666666666663</v>
      </c>
      <c r="Q1161" s="52">
        <v>0.29166666666666663</v>
      </c>
      <c r="R1161" s="52">
        <v>0.29166666666666663</v>
      </c>
      <c r="S1161" s="52">
        <v>0.29166666666666663</v>
      </c>
      <c r="T1161" s="52">
        <v>0.29166666666666663</v>
      </c>
      <c r="U1161" s="52">
        <v>0.29166666666666663</v>
      </c>
    </row>
    <row r="1162" spans="1:21" ht="22" x14ac:dyDescent="0.15">
      <c r="A1162" s="39" t="s">
        <v>323</v>
      </c>
      <c r="B1162" s="39" t="s">
        <v>324</v>
      </c>
      <c r="C1162" s="39" t="s">
        <v>3051</v>
      </c>
      <c r="D1162" s="39" t="s">
        <v>490</v>
      </c>
      <c r="E1162" s="39" t="s">
        <v>3047</v>
      </c>
      <c r="F1162" s="39" t="s">
        <v>306</v>
      </c>
      <c r="G1162" s="39"/>
      <c r="H1162" s="39" t="s">
        <v>3052</v>
      </c>
      <c r="I1162" s="52">
        <f t="shared" si="20"/>
        <v>2.1999999999999997</v>
      </c>
      <c r="J1162" s="52"/>
      <c r="K1162" s="52"/>
      <c r="L1162" s="52"/>
      <c r="M1162" s="52">
        <v>0.22</v>
      </c>
      <c r="N1162" s="52">
        <v>0.22</v>
      </c>
      <c r="O1162" s="52">
        <v>0.22</v>
      </c>
      <c r="P1162" s="52">
        <v>0.25666666666666665</v>
      </c>
      <c r="Q1162" s="52">
        <v>0.25666666666666665</v>
      </c>
      <c r="R1162" s="52">
        <v>0.25666666666666665</v>
      </c>
      <c r="S1162" s="52">
        <v>0.25666666666666665</v>
      </c>
      <c r="T1162" s="52">
        <v>0.25666666666666665</v>
      </c>
      <c r="U1162" s="52">
        <v>0.25666666666666665</v>
      </c>
    </row>
    <row r="1163" spans="1:21" ht="22" x14ac:dyDescent="0.15">
      <c r="A1163" s="39" t="s">
        <v>323</v>
      </c>
      <c r="B1163" s="39" t="s">
        <v>324</v>
      </c>
      <c r="C1163" s="39" t="s">
        <v>3053</v>
      </c>
      <c r="D1163" s="39" t="s">
        <v>490</v>
      </c>
      <c r="E1163" s="39" t="s">
        <v>3047</v>
      </c>
      <c r="F1163" s="39" t="s">
        <v>306</v>
      </c>
      <c r="G1163" s="39"/>
      <c r="H1163" s="39" t="s">
        <v>3054</v>
      </c>
      <c r="I1163" s="52">
        <f t="shared" si="20"/>
        <v>4</v>
      </c>
      <c r="J1163" s="52"/>
      <c r="K1163" s="52"/>
      <c r="L1163" s="52"/>
      <c r="M1163" s="52">
        <v>0.39999999999999997</v>
      </c>
      <c r="N1163" s="52">
        <v>0.39999999999999997</v>
      </c>
      <c r="O1163" s="52">
        <v>0.39999999999999997</v>
      </c>
      <c r="P1163" s="52">
        <v>0.46666666666666662</v>
      </c>
      <c r="Q1163" s="52">
        <v>0.46666666666666662</v>
      </c>
      <c r="R1163" s="52">
        <v>0.46666666666666662</v>
      </c>
      <c r="S1163" s="52">
        <v>0.46666666666666662</v>
      </c>
      <c r="T1163" s="52">
        <v>0.46666666666666662</v>
      </c>
      <c r="U1163" s="52">
        <v>0.46666666666666662</v>
      </c>
    </row>
    <row r="1164" spans="1:21" ht="11" x14ac:dyDescent="0.15">
      <c r="A1164" s="39" t="s">
        <v>323</v>
      </c>
      <c r="B1164" s="39" t="s">
        <v>324</v>
      </c>
      <c r="C1164" s="39" t="s">
        <v>3055</v>
      </c>
      <c r="D1164" s="39" t="s">
        <v>490</v>
      </c>
      <c r="E1164" s="39" t="s">
        <v>3056</v>
      </c>
      <c r="F1164" s="39" t="s">
        <v>306</v>
      </c>
      <c r="G1164" s="39"/>
      <c r="H1164" s="39" t="s">
        <v>3057</v>
      </c>
      <c r="I1164" s="52">
        <f t="shared" si="20"/>
        <v>0.45300000000000001</v>
      </c>
      <c r="J1164" s="52"/>
      <c r="K1164" s="52"/>
      <c r="L1164" s="52"/>
      <c r="M1164" s="52">
        <v>4.53E-2</v>
      </c>
      <c r="N1164" s="52">
        <v>4.53E-2</v>
      </c>
      <c r="O1164" s="52">
        <v>4.53E-2</v>
      </c>
      <c r="P1164" s="52">
        <v>5.2849999999999994E-2</v>
      </c>
      <c r="Q1164" s="52">
        <v>5.2849999999999994E-2</v>
      </c>
      <c r="R1164" s="52">
        <v>5.2849999999999994E-2</v>
      </c>
      <c r="S1164" s="52">
        <v>5.2849999999999994E-2</v>
      </c>
      <c r="T1164" s="52">
        <v>5.2849999999999994E-2</v>
      </c>
      <c r="U1164" s="52">
        <v>5.2849999999999994E-2</v>
      </c>
    </row>
    <row r="1165" spans="1:21" ht="22" x14ac:dyDescent="0.15">
      <c r="A1165" s="39" t="s">
        <v>323</v>
      </c>
      <c r="B1165" s="39" t="s">
        <v>324</v>
      </c>
      <c r="C1165" s="39" t="s">
        <v>3058</v>
      </c>
      <c r="D1165" s="39" t="s">
        <v>490</v>
      </c>
      <c r="E1165" s="39" t="s">
        <v>3059</v>
      </c>
      <c r="F1165" s="39" t="s">
        <v>333</v>
      </c>
      <c r="G1165" s="39"/>
      <c r="H1165" s="39" t="s">
        <v>3060</v>
      </c>
      <c r="I1165" s="52">
        <f t="shared" si="20"/>
        <v>1.5999999999999996</v>
      </c>
      <c r="J1165" s="52"/>
      <c r="K1165" s="52"/>
      <c r="L1165" s="52"/>
      <c r="M1165" s="52">
        <v>0.16</v>
      </c>
      <c r="N1165" s="52">
        <v>0.16</v>
      </c>
      <c r="O1165" s="52">
        <v>0.16</v>
      </c>
      <c r="P1165" s="52">
        <v>0.18666666666666665</v>
      </c>
      <c r="Q1165" s="52">
        <v>0.18666666666666665</v>
      </c>
      <c r="R1165" s="52">
        <v>0.18666666666666665</v>
      </c>
      <c r="S1165" s="52">
        <v>0.18666666666666665</v>
      </c>
      <c r="T1165" s="52">
        <v>0.18666666666666665</v>
      </c>
      <c r="U1165" s="52">
        <v>0.18666666666666665</v>
      </c>
    </row>
    <row r="1166" spans="1:21" ht="11" x14ac:dyDescent="0.15">
      <c r="A1166" s="39" t="s">
        <v>323</v>
      </c>
      <c r="B1166" s="39" t="s">
        <v>324</v>
      </c>
      <c r="C1166" s="39" t="s">
        <v>3061</v>
      </c>
      <c r="D1166" s="39" t="s">
        <v>490</v>
      </c>
      <c r="E1166" s="39" t="s">
        <v>551</v>
      </c>
      <c r="F1166" s="39" t="s">
        <v>306</v>
      </c>
      <c r="G1166" s="39"/>
      <c r="H1166" s="39" t="s">
        <v>3062</v>
      </c>
      <c r="I1166" s="52">
        <f t="shared" si="20"/>
        <v>1.149</v>
      </c>
      <c r="J1166" s="52"/>
      <c r="K1166" s="52"/>
      <c r="L1166" s="52"/>
      <c r="M1166" s="52">
        <v>0.11489999999999999</v>
      </c>
      <c r="N1166" s="52">
        <v>0.11489999999999999</v>
      </c>
      <c r="O1166" s="52">
        <v>0.11489999999999999</v>
      </c>
      <c r="P1166" s="52">
        <v>0.13405</v>
      </c>
      <c r="Q1166" s="52">
        <v>0.13405</v>
      </c>
      <c r="R1166" s="52">
        <v>0.13405</v>
      </c>
      <c r="S1166" s="52">
        <v>0.13405</v>
      </c>
      <c r="T1166" s="52">
        <v>0.13405</v>
      </c>
      <c r="U1166" s="52">
        <v>0.13405</v>
      </c>
    </row>
    <row r="1167" spans="1:21" ht="22" x14ac:dyDescent="0.15">
      <c r="A1167" s="39" t="s">
        <v>323</v>
      </c>
      <c r="B1167" s="39" t="s">
        <v>324</v>
      </c>
      <c r="C1167" s="39" t="s">
        <v>3063</v>
      </c>
      <c r="D1167" s="39" t="s">
        <v>490</v>
      </c>
      <c r="E1167" s="39" t="s">
        <v>551</v>
      </c>
      <c r="F1167" s="39" t="s">
        <v>306</v>
      </c>
      <c r="G1167" s="39"/>
      <c r="H1167" s="39" t="s">
        <v>3064</v>
      </c>
      <c r="I1167" s="52">
        <f t="shared" si="20"/>
        <v>6.8520000000000003</v>
      </c>
      <c r="J1167" s="52"/>
      <c r="K1167" s="52"/>
      <c r="L1167" s="52"/>
      <c r="M1167" s="52">
        <v>0.68519999999999992</v>
      </c>
      <c r="N1167" s="52">
        <v>0.68519999999999992</v>
      </c>
      <c r="O1167" s="52">
        <v>0.68519999999999992</v>
      </c>
      <c r="P1167" s="52">
        <v>0.7994</v>
      </c>
      <c r="Q1167" s="52">
        <v>0.7994</v>
      </c>
      <c r="R1167" s="52">
        <v>0.7994</v>
      </c>
      <c r="S1167" s="52">
        <v>0.7994</v>
      </c>
      <c r="T1167" s="52">
        <v>0.7994</v>
      </c>
      <c r="U1167" s="52">
        <v>0.7994</v>
      </c>
    </row>
    <row r="1168" spans="1:21" ht="22" x14ac:dyDescent="0.15">
      <c r="A1168" s="39" t="s">
        <v>323</v>
      </c>
      <c r="B1168" s="39" t="s">
        <v>324</v>
      </c>
      <c r="C1168" s="39" t="s">
        <v>3065</v>
      </c>
      <c r="D1168" s="39" t="s">
        <v>490</v>
      </c>
      <c r="E1168" s="39" t="s">
        <v>551</v>
      </c>
      <c r="F1168" s="39" t="s">
        <v>306</v>
      </c>
      <c r="G1168" s="39"/>
      <c r="H1168" s="39" t="s">
        <v>3066</v>
      </c>
      <c r="I1168" s="52">
        <f t="shared" si="20"/>
        <v>5.5</v>
      </c>
      <c r="J1168" s="52"/>
      <c r="K1168" s="52"/>
      <c r="L1168" s="52"/>
      <c r="M1168" s="52">
        <v>0.54999999999999993</v>
      </c>
      <c r="N1168" s="52">
        <v>0.54999999999999993</v>
      </c>
      <c r="O1168" s="52">
        <v>0.54999999999999993</v>
      </c>
      <c r="P1168" s="52">
        <v>0.64166666666666661</v>
      </c>
      <c r="Q1168" s="52">
        <v>0.64166666666666661</v>
      </c>
      <c r="R1168" s="52">
        <v>0.64166666666666661</v>
      </c>
      <c r="S1168" s="52">
        <v>0.64166666666666661</v>
      </c>
      <c r="T1168" s="52">
        <v>0.64166666666666661</v>
      </c>
      <c r="U1168" s="52">
        <v>0.64166666666666661</v>
      </c>
    </row>
    <row r="1169" spans="1:21" ht="11" x14ac:dyDescent="0.15">
      <c r="A1169" s="39" t="s">
        <v>323</v>
      </c>
      <c r="B1169" s="39" t="s">
        <v>324</v>
      </c>
      <c r="C1169" s="39" t="s">
        <v>3067</v>
      </c>
      <c r="D1169" s="39" t="s">
        <v>490</v>
      </c>
      <c r="E1169" s="39" t="s">
        <v>551</v>
      </c>
      <c r="F1169" s="39" t="s">
        <v>306</v>
      </c>
      <c r="G1169" s="39"/>
      <c r="H1169" s="39" t="s">
        <v>3068</v>
      </c>
      <c r="I1169" s="52">
        <f t="shared" si="20"/>
        <v>4.7210000000000001</v>
      </c>
      <c r="J1169" s="52"/>
      <c r="K1169" s="52"/>
      <c r="L1169" s="52"/>
      <c r="M1169" s="52">
        <v>0.47209999999999996</v>
      </c>
      <c r="N1169" s="52">
        <v>0.47209999999999996</v>
      </c>
      <c r="O1169" s="52">
        <v>0.47209999999999996</v>
      </c>
      <c r="P1169" s="52">
        <v>0.55078333333333329</v>
      </c>
      <c r="Q1169" s="52">
        <v>0.55078333333333329</v>
      </c>
      <c r="R1169" s="52">
        <v>0.55078333333333329</v>
      </c>
      <c r="S1169" s="52">
        <v>0.55078333333333329</v>
      </c>
      <c r="T1169" s="52">
        <v>0.55078333333333329</v>
      </c>
      <c r="U1169" s="52">
        <v>0.55078333333333329</v>
      </c>
    </row>
    <row r="1170" spans="1:21" ht="22" x14ac:dyDescent="0.15">
      <c r="A1170" s="39" t="s">
        <v>323</v>
      </c>
      <c r="B1170" s="39" t="s">
        <v>324</v>
      </c>
      <c r="C1170" s="39" t="s">
        <v>3069</v>
      </c>
      <c r="D1170" s="39" t="s">
        <v>490</v>
      </c>
      <c r="E1170" s="39" t="s">
        <v>551</v>
      </c>
      <c r="F1170" s="39" t="s">
        <v>306</v>
      </c>
      <c r="G1170" s="39"/>
      <c r="H1170" s="39" t="s">
        <v>3070</v>
      </c>
      <c r="I1170" s="52">
        <f t="shared" si="20"/>
        <v>3.4999999999999991</v>
      </c>
      <c r="J1170" s="52"/>
      <c r="K1170" s="52"/>
      <c r="L1170" s="52"/>
      <c r="M1170" s="52">
        <v>0.35</v>
      </c>
      <c r="N1170" s="52">
        <v>0.35</v>
      </c>
      <c r="O1170" s="52">
        <v>0.35</v>
      </c>
      <c r="P1170" s="52">
        <v>0.40833333333333327</v>
      </c>
      <c r="Q1170" s="52">
        <v>0.40833333333333327</v>
      </c>
      <c r="R1170" s="52">
        <v>0.40833333333333327</v>
      </c>
      <c r="S1170" s="52">
        <v>0.40833333333333327</v>
      </c>
      <c r="T1170" s="52">
        <v>0.40833333333333327</v>
      </c>
      <c r="U1170" s="52">
        <v>0.40833333333333327</v>
      </c>
    </row>
    <row r="1171" spans="1:21" ht="11" x14ac:dyDescent="0.15">
      <c r="A1171" s="39" t="s">
        <v>323</v>
      </c>
      <c r="B1171" s="39" t="s">
        <v>324</v>
      </c>
      <c r="C1171" s="39" t="s">
        <v>3071</v>
      </c>
      <c r="D1171" s="39" t="s">
        <v>490</v>
      </c>
      <c r="E1171" s="39" t="s">
        <v>551</v>
      </c>
      <c r="F1171" s="39" t="s">
        <v>306</v>
      </c>
      <c r="G1171" s="39"/>
      <c r="H1171" s="39" t="s">
        <v>3072</v>
      </c>
      <c r="I1171" s="52">
        <f t="shared" si="20"/>
        <v>6.1</v>
      </c>
      <c r="J1171" s="52"/>
      <c r="K1171" s="52"/>
      <c r="L1171" s="52"/>
      <c r="M1171" s="52">
        <v>0.60999999999999988</v>
      </c>
      <c r="N1171" s="52">
        <v>0.60999999999999988</v>
      </c>
      <c r="O1171" s="52">
        <v>0.60999999999999988</v>
      </c>
      <c r="P1171" s="52">
        <v>0.71166666666666656</v>
      </c>
      <c r="Q1171" s="52">
        <v>0.71166666666666656</v>
      </c>
      <c r="R1171" s="52">
        <v>0.71166666666666656</v>
      </c>
      <c r="S1171" s="52">
        <v>0.71166666666666656</v>
      </c>
      <c r="T1171" s="52">
        <v>0.71166666666666656</v>
      </c>
      <c r="U1171" s="52">
        <v>0.71166666666666656</v>
      </c>
    </row>
    <row r="1172" spans="1:21" ht="22" x14ac:dyDescent="0.15">
      <c r="A1172" s="39" t="s">
        <v>323</v>
      </c>
      <c r="B1172" s="39" t="s">
        <v>324</v>
      </c>
      <c r="C1172" s="39" t="s">
        <v>3073</v>
      </c>
      <c r="D1172" s="39" t="s">
        <v>490</v>
      </c>
      <c r="E1172" s="39" t="s">
        <v>3074</v>
      </c>
      <c r="F1172" s="39" t="s">
        <v>306</v>
      </c>
      <c r="G1172" s="39"/>
      <c r="H1172" s="39" t="s">
        <v>3075</v>
      </c>
      <c r="I1172" s="52">
        <f t="shared" si="20"/>
        <v>6.9999999999999982</v>
      </c>
      <c r="J1172" s="52"/>
      <c r="K1172" s="52"/>
      <c r="L1172" s="52"/>
      <c r="M1172" s="52">
        <v>0.7</v>
      </c>
      <c r="N1172" s="52">
        <v>0.7</v>
      </c>
      <c r="O1172" s="52">
        <v>0.7</v>
      </c>
      <c r="P1172" s="52">
        <v>0.81666666666666654</v>
      </c>
      <c r="Q1172" s="52">
        <v>0.81666666666666654</v>
      </c>
      <c r="R1172" s="52">
        <v>0.81666666666666654</v>
      </c>
      <c r="S1172" s="52">
        <v>0.81666666666666654</v>
      </c>
      <c r="T1172" s="52">
        <v>0.81666666666666654</v>
      </c>
      <c r="U1172" s="52">
        <v>0.81666666666666654</v>
      </c>
    </row>
    <row r="1173" spans="1:21" ht="11" x14ac:dyDescent="0.15">
      <c r="A1173" s="39" t="s">
        <v>323</v>
      </c>
      <c r="B1173" s="39" t="s">
        <v>324</v>
      </c>
      <c r="C1173" s="39" t="s">
        <v>3076</v>
      </c>
      <c r="D1173" s="39" t="s">
        <v>490</v>
      </c>
      <c r="E1173" s="39" t="s">
        <v>3074</v>
      </c>
      <c r="F1173" s="39" t="s">
        <v>306</v>
      </c>
      <c r="G1173" s="39"/>
      <c r="H1173" s="39" t="s">
        <v>3077</v>
      </c>
      <c r="I1173" s="52">
        <f t="shared" si="20"/>
        <v>1</v>
      </c>
      <c r="J1173" s="52"/>
      <c r="K1173" s="52"/>
      <c r="L1173" s="52"/>
      <c r="M1173" s="52">
        <v>9.9999999999999992E-2</v>
      </c>
      <c r="N1173" s="52">
        <v>9.9999999999999992E-2</v>
      </c>
      <c r="O1173" s="52">
        <v>9.9999999999999992E-2</v>
      </c>
      <c r="P1173" s="52">
        <v>0.11666666666666665</v>
      </c>
      <c r="Q1173" s="52">
        <v>0.11666666666666665</v>
      </c>
      <c r="R1173" s="52">
        <v>0.11666666666666665</v>
      </c>
      <c r="S1173" s="52">
        <v>0.11666666666666665</v>
      </c>
      <c r="T1173" s="52">
        <v>0.11666666666666665</v>
      </c>
      <c r="U1173" s="52">
        <v>0.11666666666666665</v>
      </c>
    </row>
    <row r="1174" spans="1:21" ht="22" x14ac:dyDescent="0.15">
      <c r="A1174" s="39" t="s">
        <v>323</v>
      </c>
      <c r="B1174" s="39" t="s">
        <v>324</v>
      </c>
      <c r="C1174" s="39" t="s">
        <v>3078</v>
      </c>
      <c r="D1174" s="39" t="s">
        <v>490</v>
      </c>
      <c r="E1174" s="39" t="s">
        <v>3074</v>
      </c>
      <c r="F1174" s="39" t="s">
        <v>306</v>
      </c>
      <c r="G1174" s="39"/>
      <c r="H1174" s="39" t="s">
        <v>3079</v>
      </c>
      <c r="I1174" s="52">
        <f t="shared" si="20"/>
        <v>0.48099999999999987</v>
      </c>
      <c r="J1174" s="52"/>
      <c r="K1174" s="52"/>
      <c r="L1174" s="52"/>
      <c r="M1174" s="52">
        <v>4.8099999999999997E-2</v>
      </c>
      <c r="N1174" s="52">
        <v>4.8099999999999997E-2</v>
      </c>
      <c r="O1174" s="52">
        <v>4.8099999999999997E-2</v>
      </c>
      <c r="P1174" s="52">
        <v>5.6116666666666662E-2</v>
      </c>
      <c r="Q1174" s="52">
        <v>5.6116666666666662E-2</v>
      </c>
      <c r="R1174" s="52">
        <v>5.6116666666666662E-2</v>
      </c>
      <c r="S1174" s="52">
        <v>5.6116666666666662E-2</v>
      </c>
      <c r="T1174" s="52">
        <v>5.6116666666666662E-2</v>
      </c>
      <c r="U1174" s="52">
        <v>5.6116666666666662E-2</v>
      </c>
    </row>
    <row r="1175" spans="1:21" ht="11" x14ac:dyDescent="0.15">
      <c r="A1175" s="39" t="s">
        <v>323</v>
      </c>
      <c r="B1175" s="39" t="s">
        <v>324</v>
      </c>
      <c r="C1175" s="39" t="s">
        <v>3080</v>
      </c>
      <c r="D1175" s="39" t="s">
        <v>331</v>
      </c>
      <c r="E1175" s="39" t="s">
        <v>3081</v>
      </c>
      <c r="F1175" s="39" t="s">
        <v>333</v>
      </c>
      <c r="G1175" s="39"/>
      <c r="H1175" s="39" t="s">
        <v>3082</v>
      </c>
      <c r="I1175" s="52">
        <f t="shared" si="20"/>
        <v>2</v>
      </c>
      <c r="J1175" s="52"/>
      <c r="K1175" s="52"/>
      <c r="L1175" s="52"/>
      <c r="M1175" s="52">
        <v>0.19999999999999998</v>
      </c>
      <c r="N1175" s="52">
        <v>0.19999999999999998</v>
      </c>
      <c r="O1175" s="52">
        <v>0.19999999999999998</v>
      </c>
      <c r="P1175" s="52">
        <v>0.23333333333333331</v>
      </c>
      <c r="Q1175" s="52">
        <v>0.23333333333333331</v>
      </c>
      <c r="R1175" s="52">
        <v>0.23333333333333331</v>
      </c>
      <c r="S1175" s="52">
        <v>0.23333333333333331</v>
      </c>
      <c r="T1175" s="52">
        <v>0.23333333333333331</v>
      </c>
      <c r="U1175" s="52">
        <v>0.23333333333333331</v>
      </c>
    </row>
    <row r="1176" spans="1:21" ht="22" x14ac:dyDescent="0.15">
      <c r="A1176" s="39" t="s">
        <v>323</v>
      </c>
      <c r="B1176" s="39" t="s">
        <v>324</v>
      </c>
      <c r="C1176" s="39" t="s">
        <v>3083</v>
      </c>
      <c r="D1176" s="39" t="s">
        <v>331</v>
      </c>
      <c r="E1176" s="39" t="s">
        <v>3081</v>
      </c>
      <c r="F1176" s="39" t="s">
        <v>333</v>
      </c>
      <c r="G1176" s="39"/>
      <c r="H1176" s="39" t="s">
        <v>3084</v>
      </c>
      <c r="I1176" s="52">
        <f t="shared" si="20"/>
        <v>1</v>
      </c>
      <c r="J1176" s="52"/>
      <c r="K1176" s="52"/>
      <c r="L1176" s="52"/>
      <c r="M1176" s="52">
        <v>9.9999999999999992E-2</v>
      </c>
      <c r="N1176" s="52">
        <v>9.9999999999999992E-2</v>
      </c>
      <c r="O1176" s="52">
        <v>9.9999999999999992E-2</v>
      </c>
      <c r="P1176" s="52">
        <v>0.11666666666666665</v>
      </c>
      <c r="Q1176" s="52">
        <v>0.11666666666666665</v>
      </c>
      <c r="R1176" s="52">
        <v>0.11666666666666665</v>
      </c>
      <c r="S1176" s="52">
        <v>0.11666666666666665</v>
      </c>
      <c r="T1176" s="52">
        <v>0.11666666666666665</v>
      </c>
      <c r="U1176" s="52">
        <v>0.11666666666666665</v>
      </c>
    </row>
    <row r="1177" spans="1:21" ht="11" x14ac:dyDescent="0.15">
      <c r="A1177" s="39" t="s">
        <v>323</v>
      </c>
      <c r="B1177" s="39" t="s">
        <v>324</v>
      </c>
      <c r="C1177" s="39" t="s">
        <v>3085</v>
      </c>
      <c r="D1177" s="39" t="s">
        <v>331</v>
      </c>
      <c r="E1177" s="39" t="s">
        <v>3086</v>
      </c>
      <c r="F1177" s="39" t="s">
        <v>333</v>
      </c>
      <c r="G1177" s="39"/>
      <c r="H1177" s="39" t="s">
        <v>3087</v>
      </c>
      <c r="I1177" s="52">
        <f t="shared" si="20"/>
        <v>0.14999999999999997</v>
      </c>
      <c r="J1177" s="52"/>
      <c r="K1177" s="52"/>
      <c r="L1177" s="52"/>
      <c r="M1177" s="52">
        <v>1.4999999999999998E-2</v>
      </c>
      <c r="N1177" s="52">
        <v>1.4999999999999998E-2</v>
      </c>
      <c r="O1177" s="52">
        <v>1.4999999999999998E-2</v>
      </c>
      <c r="P1177" s="52">
        <v>1.7499999999999998E-2</v>
      </c>
      <c r="Q1177" s="52">
        <v>1.7499999999999998E-2</v>
      </c>
      <c r="R1177" s="52">
        <v>1.7499999999999998E-2</v>
      </c>
      <c r="S1177" s="52">
        <v>1.7499999999999998E-2</v>
      </c>
      <c r="T1177" s="52">
        <v>1.7499999999999998E-2</v>
      </c>
      <c r="U1177" s="52">
        <v>1.7499999999999998E-2</v>
      </c>
    </row>
    <row r="1178" spans="1:21" ht="22" x14ac:dyDescent="0.15">
      <c r="A1178" s="39" t="s">
        <v>323</v>
      </c>
      <c r="B1178" s="39" t="s">
        <v>324</v>
      </c>
      <c r="C1178" s="39" t="s">
        <v>3088</v>
      </c>
      <c r="D1178" s="39" t="s">
        <v>331</v>
      </c>
      <c r="E1178" s="39" t="s">
        <v>3086</v>
      </c>
      <c r="F1178" s="39" t="s">
        <v>333</v>
      </c>
      <c r="G1178" s="39"/>
      <c r="H1178" s="39" t="s">
        <v>3089</v>
      </c>
      <c r="I1178" s="52">
        <f t="shared" si="20"/>
        <v>0.29999999999999993</v>
      </c>
      <c r="J1178" s="52"/>
      <c r="K1178" s="52"/>
      <c r="L1178" s="52"/>
      <c r="M1178" s="52">
        <v>2.9999999999999995E-2</v>
      </c>
      <c r="N1178" s="52">
        <v>2.9999999999999995E-2</v>
      </c>
      <c r="O1178" s="52">
        <v>2.9999999999999995E-2</v>
      </c>
      <c r="P1178" s="52">
        <v>3.4999999999999996E-2</v>
      </c>
      <c r="Q1178" s="52">
        <v>3.4999999999999996E-2</v>
      </c>
      <c r="R1178" s="52">
        <v>3.4999999999999996E-2</v>
      </c>
      <c r="S1178" s="52">
        <v>3.4999999999999996E-2</v>
      </c>
      <c r="T1178" s="52">
        <v>3.4999999999999996E-2</v>
      </c>
      <c r="U1178" s="52">
        <v>3.4999999999999996E-2</v>
      </c>
    </row>
    <row r="1179" spans="1:21" ht="11" x14ac:dyDescent="0.15">
      <c r="A1179" s="39" t="s">
        <v>323</v>
      </c>
      <c r="B1179" s="39" t="s">
        <v>324</v>
      </c>
      <c r="C1179" s="39" t="s">
        <v>3090</v>
      </c>
      <c r="D1179" s="39" t="s">
        <v>331</v>
      </c>
      <c r="E1179" s="39" t="s">
        <v>3086</v>
      </c>
      <c r="F1179" s="39" t="s">
        <v>333</v>
      </c>
      <c r="G1179" s="39"/>
      <c r="H1179" s="39" t="s">
        <v>3091</v>
      </c>
      <c r="I1179" s="52">
        <f t="shared" si="20"/>
        <v>0.14000000000000001</v>
      </c>
      <c r="J1179" s="52"/>
      <c r="K1179" s="52"/>
      <c r="L1179" s="52"/>
      <c r="M1179" s="52">
        <v>1.4E-2</v>
      </c>
      <c r="N1179" s="52">
        <v>1.4E-2</v>
      </c>
      <c r="O1179" s="52">
        <v>1.4E-2</v>
      </c>
      <c r="P1179" s="52">
        <v>1.6333333333333332E-2</v>
      </c>
      <c r="Q1179" s="52">
        <v>1.6333333333333332E-2</v>
      </c>
      <c r="R1179" s="52">
        <v>1.6333333333333332E-2</v>
      </c>
      <c r="S1179" s="52">
        <v>1.6333333333333332E-2</v>
      </c>
      <c r="T1179" s="52">
        <v>1.6333333333333332E-2</v>
      </c>
      <c r="U1179" s="52">
        <v>1.6333333333333332E-2</v>
      </c>
    </row>
    <row r="1180" spans="1:21" ht="22" x14ac:dyDescent="0.15">
      <c r="A1180" s="39" t="s">
        <v>323</v>
      </c>
      <c r="B1180" s="39" t="s">
        <v>324</v>
      </c>
      <c r="C1180" s="39" t="s">
        <v>3092</v>
      </c>
      <c r="D1180" s="39" t="s">
        <v>331</v>
      </c>
      <c r="E1180" s="39" t="s">
        <v>3093</v>
      </c>
      <c r="F1180" s="39" t="s">
        <v>333</v>
      </c>
      <c r="G1180" s="39"/>
      <c r="H1180" s="39" t="s">
        <v>3094</v>
      </c>
      <c r="I1180" s="52">
        <f t="shared" si="20"/>
        <v>0.40299999999999991</v>
      </c>
      <c r="J1180" s="52"/>
      <c r="K1180" s="52"/>
      <c r="L1180" s="52"/>
      <c r="M1180" s="52">
        <v>4.0300000000000002E-2</v>
      </c>
      <c r="N1180" s="52">
        <v>4.0300000000000002E-2</v>
      </c>
      <c r="O1180" s="52">
        <v>4.0300000000000002E-2</v>
      </c>
      <c r="P1180" s="52">
        <v>4.7016666666666665E-2</v>
      </c>
      <c r="Q1180" s="52">
        <v>4.7016666666666665E-2</v>
      </c>
      <c r="R1180" s="52">
        <v>4.7016666666666665E-2</v>
      </c>
      <c r="S1180" s="52">
        <v>4.7016666666666665E-2</v>
      </c>
      <c r="T1180" s="52">
        <v>4.7016666666666665E-2</v>
      </c>
      <c r="U1180" s="52">
        <v>4.7016666666666665E-2</v>
      </c>
    </row>
    <row r="1181" spans="1:21" ht="11" x14ac:dyDescent="0.15">
      <c r="A1181" s="39" t="s">
        <v>323</v>
      </c>
      <c r="B1181" s="39" t="s">
        <v>324</v>
      </c>
      <c r="C1181" s="39" t="s">
        <v>3095</v>
      </c>
      <c r="D1181" s="39" t="s">
        <v>331</v>
      </c>
      <c r="E1181" s="39" t="s">
        <v>3096</v>
      </c>
      <c r="F1181" s="39" t="s">
        <v>306</v>
      </c>
      <c r="G1181" s="39"/>
      <c r="H1181" s="39" t="s">
        <v>3097</v>
      </c>
      <c r="I1181" s="52">
        <f t="shared" si="20"/>
        <v>0.56000000000000005</v>
      </c>
      <c r="J1181" s="52"/>
      <c r="K1181" s="52"/>
      <c r="L1181" s="52"/>
      <c r="M1181" s="52">
        <v>5.6000000000000001E-2</v>
      </c>
      <c r="N1181" s="52">
        <v>5.6000000000000001E-2</v>
      </c>
      <c r="O1181" s="52">
        <v>5.6000000000000001E-2</v>
      </c>
      <c r="P1181" s="52">
        <v>6.5333333333333327E-2</v>
      </c>
      <c r="Q1181" s="52">
        <v>6.5333333333333327E-2</v>
      </c>
      <c r="R1181" s="52">
        <v>6.5333333333333327E-2</v>
      </c>
      <c r="S1181" s="52">
        <v>6.5333333333333327E-2</v>
      </c>
      <c r="T1181" s="52">
        <v>6.5333333333333327E-2</v>
      </c>
      <c r="U1181" s="52">
        <v>6.5333333333333327E-2</v>
      </c>
    </row>
    <row r="1182" spans="1:21" ht="11" x14ac:dyDescent="0.15">
      <c r="A1182" s="39" t="s">
        <v>323</v>
      </c>
      <c r="B1182" s="39" t="s">
        <v>324</v>
      </c>
      <c r="C1182" s="39" t="s">
        <v>3098</v>
      </c>
      <c r="D1182" s="39" t="s">
        <v>331</v>
      </c>
      <c r="E1182" s="39" t="s">
        <v>3096</v>
      </c>
      <c r="F1182" s="39" t="s">
        <v>306</v>
      </c>
      <c r="G1182" s="39"/>
      <c r="H1182" s="39" t="s">
        <v>3099</v>
      </c>
      <c r="I1182" s="52">
        <f t="shared" si="20"/>
        <v>0.17</v>
      </c>
      <c r="J1182" s="52"/>
      <c r="K1182" s="52"/>
      <c r="L1182" s="52"/>
      <c r="M1182" s="52">
        <v>1.7000000000000001E-2</v>
      </c>
      <c r="N1182" s="52">
        <v>1.7000000000000001E-2</v>
      </c>
      <c r="O1182" s="52">
        <v>1.7000000000000001E-2</v>
      </c>
      <c r="P1182" s="52">
        <v>1.9833333333333331E-2</v>
      </c>
      <c r="Q1182" s="52">
        <v>1.9833333333333331E-2</v>
      </c>
      <c r="R1182" s="52">
        <v>1.9833333333333331E-2</v>
      </c>
      <c r="S1182" s="52">
        <v>1.9833333333333331E-2</v>
      </c>
      <c r="T1182" s="52">
        <v>1.9833333333333331E-2</v>
      </c>
      <c r="U1182" s="52">
        <v>1.9833333333333331E-2</v>
      </c>
    </row>
    <row r="1183" spans="1:21" ht="11" x14ac:dyDescent="0.15">
      <c r="A1183" s="39" t="s">
        <v>323</v>
      </c>
      <c r="B1183" s="39" t="s">
        <v>324</v>
      </c>
      <c r="C1183" s="39" t="s">
        <v>3100</v>
      </c>
      <c r="D1183" s="39" t="s">
        <v>331</v>
      </c>
      <c r="E1183" s="39" t="s">
        <v>3096</v>
      </c>
      <c r="F1183" s="39" t="s">
        <v>306</v>
      </c>
      <c r="G1183" s="39"/>
      <c r="H1183" s="39" t="s">
        <v>3101</v>
      </c>
      <c r="I1183" s="52">
        <f t="shared" si="20"/>
        <v>0.25599999999999995</v>
      </c>
      <c r="J1183" s="52"/>
      <c r="K1183" s="52"/>
      <c r="L1183" s="52"/>
      <c r="M1183" s="52">
        <v>2.5599999999999998E-2</v>
      </c>
      <c r="N1183" s="52">
        <v>2.5599999999999998E-2</v>
      </c>
      <c r="O1183" s="52">
        <v>2.5599999999999998E-2</v>
      </c>
      <c r="P1183" s="52">
        <v>2.9866666666666663E-2</v>
      </c>
      <c r="Q1183" s="52">
        <v>2.9866666666666663E-2</v>
      </c>
      <c r="R1183" s="52">
        <v>2.9866666666666663E-2</v>
      </c>
      <c r="S1183" s="52">
        <v>2.9866666666666663E-2</v>
      </c>
      <c r="T1183" s="52">
        <v>2.9866666666666663E-2</v>
      </c>
      <c r="U1183" s="52">
        <v>2.9866666666666663E-2</v>
      </c>
    </row>
    <row r="1184" spans="1:21" ht="11" x14ac:dyDescent="0.15">
      <c r="A1184" s="39" t="s">
        <v>323</v>
      </c>
      <c r="B1184" s="39" t="s">
        <v>324</v>
      </c>
      <c r="C1184" s="39" t="s">
        <v>3102</v>
      </c>
      <c r="D1184" s="39" t="s">
        <v>331</v>
      </c>
      <c r="E1184" s="39" t="s">
        <v>3103</v>
      </c>
      <c r="F1184" s="39" t="s">
        <v>333</v>
      </c>
      <c r="G1184" s="39"/>
      <c r="H1184" s="39" t="s">
        <v>3104</v>
      </c>
      <c r="I1184" s="52">
        <f t="shared" si="20"/>
        <v>0.56999999999999995</v>
      </c>
      <c r="J1184" s="52"/>
      <c r="K1184" s="52"/>
      <c r="L1184" s="52"/>
      <c r="M1184" s="52">
        <v>5.6999999999999988E-2</v>
      </c>
      <c r="N1184" s="52">
        <v>5.6999999999999988E-2</v>
      </c>
      <c r="O1184" s="52">
        <v>5.6999999999999988E-2</v>
      </c>
      <c r="P1184" s="52">
        <v>6.649999999999999E-2</v>
      </c>
      <c r="Q1184" s="52">
        <v>6.649999999999999E-2</v>
      </c>
      <c r="R1184" s="52">
        <v>6.649999999999999E-2</v>
      </c>
      <c r="S1184" s="52">
        <v>6.649999999999999E-2</v>
      </c>
      <c r="T1184" s="52">
        <v>6.649999999999999E-2</v>
      </c>
      <c r="U1184" s="52">
        <v>6.649999999999999E-2</v>
      </c>
    </row>
    <row r="1185" spans="1:21" ht="22" x14ac:dyDescent="0.15">
      <c r="A1185" s="39" t="s">
        <v>323</v>
      </c>
      <c r="B1185" s="39" t="s">
        <v>324</v>
      </c>
      <c r="C1185" s="39" t="s">
        <v>3105</v>
      </c>
      <c r="D1185" s="39" t="s">
        <v>331</v>
      </c>
      <c r="E1185" s="39" t="s">
        <v>3103</v>
      </c>
      <c r="F1185" s="39" t="s">
        <v>333</v>
      </c>
      <c r="G1185" s="39"/>
      <c r="H1185" s="39" t="s">
        <v>3106</v>
      </c>
      <c r="I1185" s="52">
        <f t="shared" si="20"/>
        <v>0.13900000000000001</v>
      </c>
      <c r="J1185" s="52"/>
      <c r="K1185" s="52"/>
      <c r="L1185" s="52"/>
      <c r="M1185" s="52">
        <v>1.3900000000000001E-2</v>
      </c>
      <c r="N1185" s="52">
        <v>1.3900000000000001E-2</v>
      </c>
      <c r="O1185" s="52">
        <v>1.3900000000000001E-2</v>
      </c>
      <c r="P1185" s="52">
        <v>1.6216666666666667E-2</v>
      </c>
      <c r="Q1185" s="52">
        <v>1.6216666666666667E-2</v>
      </c>
      <c r="R1185" s="52">
        <v>1.6216666666666667E-2</v>
      </c>
      <c r="S1185" s="52">
        <v>1.6216666666666667E-2</v>
      </c>
      <c r="T1185" s="52">
        <v>1.6216666666666667E-2</v>
      </c>
      <c r="U1185" s="52">
        <v>1.6216666666666667E-2</v>
      </c>
    </row>
    <row r="1186" spans="1:21" ht="22" x14ac:dyDescent="0.15">
      <c r="A1186" s="39" t="s">
        <v>323</v>
      </c>
      <c r="B1186" s="39" t="s">
        <v>324</v>
      </c>
      <c r="C1186" s="39" t="s">
        <v>3107</v>
      </c>
      <c r="D1186" s="39" t="s">
        <v>331</v>
      </c>
      <c r="E1186" s="39" t="s">
        <v>3108</v>
      </c>
      <c r="F1186" s="39" t="s">
        <v>333</v>
      </c>
      <c r="G1186" s="39"/>
      <c r="H1186" s="39" t="s">
        <v>3109</v>
      </c>
      <c r="I1186" s="52">
        <f t="shared" si="20"/>
        <v>0.51</v>
      </c>
      <c r="J1186" s="52"/>
      <c r="K1186" s="52"/>
      <c r="L1186" s="52"/>
      <c r="M1186" s="52">
        <v>5.0999999999999997E-2</v>
      </c>
      <c r="N1186" s="52">
        <v>5.0999999999999997E-2</v>
      </c>
      <c r="O1186" s="52">
        <v>5.0999999999999997E-2</v>
      </c>
      <c r="P1186" s="52">
        <v>5.9499999999999997E-2</v>
      </c>
      <c r="Q1186" s="52">
        <v>5.9499999999999997E-2</v>
      </c>
      <c r="R1186" s="52">
        <v>5.9499999999999997E-2</v>
      </c>
      <c r="S1186" s="52">
        <v>5.9499999999999997E-2</v>
      </c>
      <c r="T1186" s="52">
        <v>5.9499999999999997E-2</v>
      </c>
      <c r="U1186" s="52">
        <v>5.9499999999999997E-2</v>
      </c>
    </row>
    <row r="1187" spans="1:21" ht="11" x14ac:dyDescent="0.15">
      <c r="A1187" s="39" t="s">
        <v>323</v>
      </c>
      <c r="B1187" s="39" t="s">
        <v>324</v>
      </c>
      <c r="C1187" s="39" t="s">
        <v>3110</v>
      </c>
      <c r="D1187" s="39" t="s">
        <v>331</v>
      </c>
      <c r="E1187" s="39" t="s">
        <v>3108</v>
      </c>
      <c r="F1187" s="39" t="s">
        <v>333</v>
      </c>
      <c r="G1187" s="39"/>
      <c r="H1187" s="39" t="s">
        <v>3111</v>
      </c>
      <c r="I1187" s="52">
        <f t="shared" si="20"/>
        <v>0.41</v>
      </c>
      <c r="J1187" s="52"/>
      <c r="K1187" s="52"/>
      <c r="L1187" s="52"/>
      <c r="M1187" s="52">
        <v>4.0999999999999995E-2</v>
      </c>
      <c r="N1187" s="52">
        <v>4.0999999999999995E-2</v>
      </c>
      <c r="O1187" s="52">
        <v>4.0999999999999995E-2</v>
      </c>
      <c r="P1187" s="52">
        <v>4.7833333333333325E-2</v>
      </c>
      <c r="Q1187" s="52">
        <v>4.7833333333333325E-2</v>
      </c>
      <c r="R1187" s="52">
        <v>4.7833333333333325E-2</v>
      </c>
      <c r="S1187" s="52">
        <v>4.7833333333333325E-2</v>
      </c>
      <c r="T1187" s="52">
        <v>4.7833333333333325E-2</v>
      </c>
      <c r="U1187" s="52">
        <v>4.7833333333333325E-2</v>
      </c>
    </row>
    <row r="1188" spans="1:21" ht="11" x14ac:dyDescent="0.15">
      <c r="A1188" s="39" t="s">
        <v>323</v>
      </c>
      <c r="B1188" s="39" t="s">
        <v>324</v>
      </c>
      <c r="C1188" s="39" t="s">
        <v>3112</v>
      </c>
      <c r="D1188" s="39" t="s">
        <v>331</v>
      </c>
      <c r="E1188" s="39" t="s">
        <v>3113</v>
      </c>
      <c r="F1188" s="39" t="s">
        <v>333</v>
      </c>
      <c r="G1188" s="39"/>
      <c r="H1188" s="39" t="s">
        <v>3114</v>
      </c>
      <c r="I1188" s="52">
        <f t="shared" si="20"/>
        <v>1.5999999999999996</v>
      </c>
      <c r="J1188" s="52"/>
      <c r="K1188" s="52"/>
      <c r="L1188" s="52"/>
      <c r="M1188" s="52">
        <v>0.16</v>
      </c>
      <c r="N1188" s="52">
        <v>0.16</v>
      </c>
      <c r="O1188" s="52">
        <v>0.16</v>
      </c>
      <c r="P1188" s="52">
        <v>0.18666666666666665</v>
      </c>
      <c r="Q1188" s="52">
        <v>0.18666666666666665</v>
      </c>
      <c r="R1188" s="52">
        <v>0.18666666666666665</v>
      </c>
      <c r="S1188" s="52">
        <v>0.18666666666666665</v>
      </c>
      <c r="T1188" s="52">
        <v>0.18666666666666665</v>
      </c>
      <c r="U1188" s="52">
        <v>0.18666666666666665</v>
      </c>
    </row>
    <row r="1189" spans="1:21" ht="11" x14ac:dyDescent="0.15">
      <c r="A1189" s="39" t="s">
        <v>323</v>
      </c>
      <c r="B1189" s="39" t="s">
        <v>324</v>
      </c>
      <c r="C1189" s="39" t="s">
        <v>3115</v>
      </c>
      <c r="D1189" s="39" t="s">
        <v>331</v>
      </c>
      <c r="E1189" s="39" t="s">
        <v>539</v>
      </c>
      <c r="F1189" s="39" t="s">
        <v>333</v>
      </c>
      <c r="G1189" s="39"/>
      <c r="H1189" s="39" t="s">
        <v>3116</v>
      </c>
      <c r="I1189" s="52">
        <f t="shared" si="20"/>
        <v>4.7000000000000011</v>
      </c>
      <c r="J1189" s="52"/>
      <c r="K1189" s="52"/>
      <c r="L1189" s="52"/>
      <c r="M1189" s="52">
        <v>0.47</v>
      </c>
      <c r="N1189" s="52">
        <v>0.47</v>
      </c>
      <c r="O1189" s="52">
        <v>0.47</v>
      </c>
      <c r="P1189" s="52">
        <v>0.54833333333333334</v>
      </c>
      <c r="Q1189" s="52">
        <v>0.54833333333333334</v>
      </c>
      <c r="R1189" s="52">
        <v>0.54833333333333334</v>
      </c>
      <c r="S1189" s="52">
        <v>0.54833333333333334</v>
      </c>
      <c r="T1189" s="52">
        <v>0.54833333333333334</v>
      </c>
      <c r="U1189" s="52">
        <v>0.54833333333333334</v>
      </c>
    </row>
    <row r="1190" spans="1:21" ht="11" x14ac:dyDescent="0.15">
      <c r="A1190" s="39" t="s">
        <v>323</v>
      </c>
      <c r="B1190" s="39" t="s">
        <v>324</v>
      </c>
      <c r="C1190" s="39" t="s">
        <v>3117</v>
      </c>
      <c r="D1190" s="39" t="s">
        <v>331</v>
      </c>
      <c r="E1190" s="39" t="s">
        <v>539</v>
      </c>
      <c r="F1190" s="39" t="s">
        <v>333</v>
      </c>
      <c r="G1190" s="39"/>
      <c r="H1190" s="39" t="s">
        <v>3118</v>
      </c>
      <c r="I1190" s="52">
        <f t="shared" si="20"/>
        <v>3.1999999999999993</v>
      </c>
      <c r="J1190" s="52"/>
      <c r="K1190" s="52"/>
      <c r="L1190" s="52"/>
      <c r="M1190" s="52">
        <v>0.32</v>
      </c>
      <c r="N1190" s="52">
        <v>0.32</v>
      </c>
      <c r="O1190" s="52">
        <v>0.32</v>
      </c>
      <c r="P1190" s="52">
        <v>0.37333333333333329</v>
      </c>
      <c r="Q1190" s="52">
        <v>0.37333333333333329</v>
      </c>
      <c r="R1190" s="52">
        <v>0.37333333333333329</v>
      </c>
      <c r="S1190" s="52">
        <v>0.37333333333333329</v>
      </c>
      <c r="T1190" s="52">
        <v>0.37333333333333329</v>
      </c>
      <c r="U1190" s="52">
        <v>0.37333333333333329</v>
      </c>
    </row>
    <row r="1191" spans="1:21" ht="11" x14ac:dyDescent="0.15">
      <c r="A1191" s="39" t="s">
        <v>323</v>
      </c>
      <c r="B1191" s="39" t="s">
        <v>324</v>
      </c>
      <c r="C1191" s="39" t="s">
        <v>3119</v>
      </c>
      <c r="D1191" s="39" t="s">
        <v>331</v>
      </c>
      <c r="E1191" s="39" t="s">
        <v>539</v>
      </c>
      <c r="F1191" s="39" t="s">
        <v>333</v>
      </c>
      <c r="G1191" s="39"/>
      <c r="H1191" s="39" t="s">
        <v>3120</v>
      </c>
      <c r="I1191" s="52">
        <f t="shared" si="20"/>
        <v>4.2000000000000011</v>
      </c>
      <c r="J1191" s="52"/>
      <c r="K1191" s="52"/>
      <c r="L1191" s="52"/>
      <c r="M1191" s="52">
        <v>0.42</v>
      </c>
      <c r="N1191" s="52">
        <v>0.42</v>
      </c>
      <c r="O1191" s="52">
        <v>0.42</v>
      </c>
      <c r="P1191" s="52">
        <v>0.49</v>
      </c>
      <c r="Q1191" s="52">
        <v>0.49</v>
      </c>
      <c r="R1191" s="52">
        <v>0.49</v>
      </c>
      <c r="S1191" s="52">
        <v>0.49</v>
      </c>
      <c r="T1191" s="52">
        <v>0.49</v>
      </c>
      <c r="U1191" s="52">
        <v>0.49</v>
      </c>
    </row>
    <row r="1192" spans="1:21" ht="22" x14ac:dyDescent="0.15">
      <c r="A1192" s="39" t="s">
        <v>323</v>
      </c>
      <c r="B1192" s="39" t="s">
        <v>324</v>
      </c>
      <c r="C1192" s="39" t="s">
        <v>3121</v>
      </c>
      <c r="D1192" s="39" t="s">
        <v>331</v>
      </c>
      <c r="E1192" s="39" t="s">
        <v>3122</v>
      </c>
      <c r="F1192" s="39" t="s">
        <v>333</v>
      </c>
      <c r="G1192" s="39"/>
      <c r="H1192" s="39" t="s">
        <v>3123</v>
      </c>
      <c r="I1192" s="52">
        <f t="shared" si="20"/>
        <v>3.0000000000000004</v>
      </c>
      <c r="J1192" s="52"/>
      <c r="K1192" s="52"/>
      <c r="L1192" s="52"/>
      <c r="M1192" s="52">
        <v>0.3</v>
      </c>
      <c r="N1192" s="52">
        <v>0.3</v>
      </c>
      <c r="O1192" s="52">
        <v>0.3</v>
      </c>
      <c r="P1192" s="52">
        <v>0.35</v>
      </c>
      <c r="Q1192" s="52">
        <v>0.35</v>
      </c>
      <c r="R1192" s="52">
        <v>0.35</v>
      </c>
      <c r="S1192" s="52">
        <v>0.35</v>
      </c>
      <c r="T1192" s="52">
        <v>0.35</v>
      </c>
      <c r="U1192" s="52">
        <v>0.35</v>
      </c>
    </row>
    <row r="1193" spans="1:21" ht="11" x14ac:dyDescent="0.15">
      <c r="A1193" s="39" t="s">
        <v>323</v>
      </c>
      <c r="B1193" s="39" t="s">
        <v>324</v>
      </c>
      <c r="C1193" s="39" t="s">
        <v>3124</v>
      </c>
      <c r="D1193" s="39" t="s">
        <v>331</v>
      </c>
      <c r="E1193" s="39" t="s">
        <v>3125</v>
      </c>
      <c r="F1193" s="39" t="s">
        <v>333</v>
      </c>
      <c r="G1193" s="39"/>
      <c r="H1193" s="39" t="s">
        <v>3126</v>
      </c>
      <c r="I1193" s="52">
        <f t="shared" si="20"/>
        <v>0.71999999999999975</v>
      </c>
      <c r="J1193" s="52"/>
      <c r="K1193" s="52"/>
      <c r="L1193" s="52"/>
      <c r="M1193" s="52">
        <v>7.1999999999999995E-2</v>
      </c>
      <c r="N1193" s="52">
        <v>7.1999999999999995E-2</v>
      </c>
      <c r="O1193" s="52">
        <v>7.1999999999999995E-2</v>
      </c>
      <c r="P1193" s="52">
        <v>8.3999999999999991E-2</v>
      </c>
      <c r="Q1193" s="52">
        <v>8.3999999999999991E-2</v>
      </c>
      <c r="R1193" s="52">
        <v>8.3999999999999991E-2</v>
      </c>
      <c r="S1193" s="52">
        <v>8.3999999999999991E-2</v>
      </c>
      <c r="T1193" s="52">
        <v>8.3999999999999991E-2</v>
      </c>
      <c r="U1193" s="52">
        <v>8.3999999999999991E-2</v>
      </c>
    </row>
    <row r="1194" spans="1:21" ht="22" x14ac:dyDescent="0.15">
      <c r="A1194" s="39" t="s">
        <v>323</v>
      </c>
      <c r="B1194" s="39" t="s">
        <v>324</v>
      </c>
      <c r="C1194" s="39" t="s">
        <v>3127</v>
      </c>
      <c r="D1194" s="39" t="s">
        <v>331</v>
      </c>
      <c r="E1194" s="39" t="s">
        <v>616</v>
      </c>
      <c r="F1194" s="39" t="s">
        <v>333</v>
      </c>
      <c r="G1194" s="39"/>
      <c r="H1194" s="39" t="s">
        <v>3128</v>
      </c>
      <c r="I1194" s="52">
        <f t="shared" si="20"/>
        <v>1.5300000000000002</v>
      </c>
      <c r="J1194" s="52"/>
      <c r="K1194" s="52"/>
      <c r="L1194" s="52"/>
      <c r="M1194" s="52">
        <v>0.153</v>
      </c>
      <c r="N1194" s="52">
        <v>0.153</v>
      </c>
      <c r="O1194" s="52">
        <v>0.153</v>
      </c>
      <c r="P1194" s="52">
        <v>0.17849999999999999</v>
      </c>
      <c r="Q1194" s="52">
        <v>0.17849999999999999</v>
      </c>
      <c r="R1194" s="52">
        <v>0.17849999999999999</v>
      </c>
      <c r="S1194" s="52">
        <v>0.17849999999999999</v>
      </c>
      <c r="T1194" s="52">
        <v>0.17849999999999999</v>
      </c>
      <c r="U1194" s="52">
        <v>0.17849999999999999</v>
      </c>
    </row>
    <row r="1195" spans="1:21" ht="22" x14ac:dyDescent="0.15">
      <c r="A1195" s="39" t="s">
        <v>323</v>
      </c>
      <c r="B1195" s="39" t="s">
        <v>324</v>
      </c>
      <c r="C1195" s="39" t="s">
        <v>3129</v>
      </c>
      <c r="D1195" s="39" t="s">
        <v>331</v>
      </c>
      <c r="E1195" s="39" t="s">
        <v>616</v>
      </c>
      <c r="F1195" s="39" t="s">
        <v>333</v>
      </c>
      <c r="G1195" s="39"/>
      <c r="H1195" s="39" t="s">
        <v>3130</v>
      </c>
      <c r="I1195" s="52">
        <f t="shared" si="20"/>
        <v>0.82</v>
      </c>
      <c r="J1195" s="52"/>
      <c r="K1195" s="52"/>
      <c r="L1195" s="52"/>
      <c r="M1195" s="52">
        <v>8.199999999999999E-2</v>
      </c>
      <c r="N1195" s="52">
        <v>8.199999999999999E-2</v>
      </c>
      <c r="O1195" s="52">
        <v>8.199999999999999E-2</v>
      </c>
      <c r="P1195" s="52">
        <v>9.566666666666665E-2</v>
      </c>
      <c r="Q1195" s="52">
        <v>9.566666666666665E-2</v>
      </c>
      <c r="R1195" s="52">
        <v>9.566666666666665E-2</v>
      </c>
      <c r="S1195" s="52">
        <v>9.566666666666665E-2</v>
      </c>
      <c r="T1195" s="52">
        <v>9.566666666666665E-2</v>
      </c>
      <c r="U1195" s="52">
        <v>9.566666666666665E-2</v>
      </c>
    </row>
    <row r="1196" spans="1:21" ht="22" x14ac:dyDescent="0.15">
      <c r="A1196" s="39" t="s">
        <v>323</v>
      </c>
      <c r="B1196" s="39" t="s">
        <v>324</v>
      </c>
      <c r="C1196" s="39" t="s">
        <v>3131</v>
      </c>
      <c r="D1196" s="39" t="s">
        <v>331</v>
      </c>
      <c r="E1196" s="39" t="s">
        <v>616</v>
      </c>
      <c r="F1196" s="39" t="s">
        <v>333</v>
      </c>
      <c r="G1196" s="39"/>
      <c r="H1196" s="39" t="s">
        <v>3132</v>
      </c>
      <c r="I1196" s="52">
        <f t="shared" si="20"/>
        <v>3.0000000000000004</v>
      </c>
      <c r="J1196" s="52"/>
      <c r="K1196" s="52"/>
      <c r="L1196" s="52"/>
      <c r="M1196" s="52">
        <v>0.3</v>
      </c>
      <c r="N1196" s="52">
        <v>0.3</v>
      </c>
      <c r="O1196" s="52">
        <v>0.3</v>
      </c>
      <c r="P1196" s="52">
        <v>0.35</v>
      </c>
      <c r="Q1196" s="52">
        <v>0.35</v>
      </c>
      <c r="R1196" s="52">
        <v>0.35</v>
      </c>
      <c r="S1196" s="52">
        <v>0.35</v>
      </c>
      <c r="T1196" s="52">
        <v>0.35</v>
      </c>
      <c r="U1196" s="52">
        <v>0.35</v>
      </c>
    </row>
    <row r="1197" spans="1:21" ht="33" x14ac:dyDescent="0.15">
      <c r="A1197" s="39" t="s">
        <v>323</v>
      </c>
      <c r="B1197" s="39" t="s">
        <v>324</v>
      </c>
      <c r="C1197" s="39" t="s">
        <v>3133</v>
      </c>
      <c r="D1197" s="39" t="s">
        <v>331</v>
      </c>
      <c r="E1197" s="39" t="s">
        <v>616</v>
      </c>
      <c r="F1197" s="39" t="s">
        <v>333</v>
      </c>
      <c r="G1197" s="39"/>
      <c r="H1197" s="39" t="s">
        <v>3134</v>
      </c>
      <c r="I1197" s="52">
        <f t="shared" si="20"/>
        <v>0.22000000000000003</v>
      </c>
      <c r="J1197" s="52"/>
      <c r="K1197" s="52"/>
      <c r="L1197" s="52"/>
      <c r="M1197" s="52">
        <v>2.1999999999999999E-2</v>
      </c>
      <c r="N1197" s="52">
        <v>2.1999999999999999E-2</v>
      </c>
      <c r="O1197" s="52">
        <v>2.1999999999999999E-2</v>
      </c>
      <c r="P1197" s="52">
        <v>2.5666666666666664E-2</v>
      </c>
      <c r="Q1197" s="52">
        <v>2.5666666666666664E-2</v>
      </c>
      <c r="R1197" s="52">
        <v>2.5666666666666664E-2</v>
      </c>
      <c r="S1197" s="52">
        <v>2.5666666666666664E-2</v>
      </c>
      <c r="T1197" s="52">
        <v>2.5666666666666664E-2</v>
      </c>
      <c r="U1197" s="52">
        <v>2.5666666666666664E-2</v>
      </c>
    </row>
    <row r="1198" spans="1:21" ht="22" x14ac:dyDescent="0.15">
      <c r="A1198" s="39" t="s">
        <v>323</v>
      </c>
      <c r="B1198" s="39" t="s">
        <v>324</v>
      </c>
      <c r="C1198" s="39" t="s">
        <v>3135</v>
      </c>
      <c r="D1198" s="39" t="s">
        <v>331</v>
      </c>
      <c r="E1198" s="39" t="s">
        <v>616</v>
      </c>
      <c r="F1198" s="39" t="s">
        <v>333</v>
      </c>
      <c r="G1198" s="39"/>
      <c r="H1198" s="39" t="s">
        <v>3136</v>
      </c>
      <c r="I1198" s="52">
        <f t="shared" si="20"/>
        <v>2.9</v>
      </c>
      <c r="J1198" s="52"/>
      <c r="K1198" s="52"/>
      <c r="L1198" s="52"/>
      <c r="M1198" s="52">
        <v>0.28999999999999998</v>
      </c>
      <c r="N1198" s="52">
        <v>0.28999999999999998</v>
      </c>
      <c r="O1198" s="52">
        <v>0.28999999999999998</v>
      </c>
      <c r="P1198" s="52">
        <v>0.33833333333333326</v>
      </c>
      <c r="Q1198" s="52">
        <v>0.33833333333333326</v>
      </c>
      <c r="R1198" s="52">
        <v>0.33833333333333326</v>
      </c>
      <c r="S1198" s="52">
        <v>0.33833333333333326</v>
      </c>
      <c r="T1198" s="52">
        <v>0.33833333333333326</v>
      </c>
      <c r="U1198" s="52">
        <v>0.33833333333333326</v>
      </c>
    </row>
    <row r="1199" spans="1:21" ht="22" x14ac:dyDescent="0.15">
      <c r="A1199" s="39" t="s">
        <v>323</v>
      </c>
      <c r="B1199" s="39" t="s">
        <v>324</v>
      </c>
      <c r="C1199" s="39" t="s">
        <v>3137</v>
      </c>
      <c r="D1199" s="39" t="s">
        <v>331</v>
      </c>
      <c r="E1199" s="39" t="s">
        <v>616</v>
      </c>
      <c r="F1199" s="39" t="s">
        <v>333</v>
      </c>
      <c r="G1199" s="39"/>
      <c r="H1199" s="39" t="s">
        <v>3138</v>
      </c>
      <c r="I1199" s="52">
        <f t="shared" si="20"/>
        <v>1.0999999999999999</v>
      </c>
      <c r="J1199" s="52"/>
      <c r="K1199" s="52"/>
      <c r="L1199" s="52"/>
      <c r="M1199" s="52">
        <v>0.11</v>
      </c>
      <c r="N1199" s="52">
        <v>0.11</v>
      </c>
      <c r="O1199" s="52">
        <v>0.11</v>
      </c>
      <c r="P1199" s="52">
        <v>0.12833333333333333</v>
      </c>
      <c r="Q1199" s="52">
        <v>0.12833333333333333</v>
      </c>
      <c r="R1199" s="52">
        <v>0.12833333333333333</v>
      </c>
      <c r="S1199" s="52">
        <v>0.12833333333333333</v>
      </c>
      <c r="T1199" s="52">
        <v>0.12833333333333333</v>
      </c>
      <c r="U1199" s="52">
        <v>0.12833333333333333</v>
      </c>
    </row>
    <row r="1200" spans="1:21" ht="22" x14ac:dyDescent="0.15">
      <c r="A1200" s="39" t="s">
        <v>323</v>
      </c>
      <c r="B1200" s="39" t="s">
        <v>324</v>
      </c>
      <c r="C1200" s="39" t="s">
        <v>3139</v>
      </c>
      <c r="D1200" s="39" t="s">
        <v>331</v>
      </c>
      <c r="E1200" s="39" t="s">
        <v>3140</v>
      </c>
      <c r="F1200" s="39" t="s">
        <v>333</v>
      </c>
      <c r="G1200" s="39"/>
      <c r="H1200" s="39" t="s">
        <v>3141</v>
      </c>
      <c r="I1200" s="52">
        <f t="shared" si="20"/>
        <v>0.22499999999999998</v>
      </c>
      <c r="J1200" s="52"/>
      <c r="K1200" s="52"/>
      <c r="L1200" s="52"/>
      <c r="M1200" s="52">
        <v>2.2499999999999999E-2</v>
      </c>
      <c r="N1200" s="52">
        <v>2.2499999999999999E-2</v>
      </c>
      <c r="O1200" s="52">
        <v>2.2499999999999999E-2</v>
      </c>
      <c r="P1200" s="52">
        <v>2.6249999999999999E-2</v>
      </c>
      <c r="Q1200" s="52">
        <v>2.6249999999999999E-2</v>
      </c>
      <c r="R1200" s="52">
        <v>2.6249999999999999E-2</v>
      </c>
      <c r="S1200" s="52">
        <v>2.6249999999999999E-2</v>
      </c>
      <c r="T1200" s="52">
        <v>2.6249999999999999E-2</v>
      </c>
      <c r="U1200" s="52">
        <v>2.6249999999999999E-2</v>
      </c>
    </row>
    <row r="1201" spans="1:21" ht="11" x14ac:dyDescent="0.15">
      <c r="A1201" s="39" t="s">
        <v>323</v>
      </c>
      <c r="B1201" s="39" t="s">
        <v>324</v>
      </c>
      <c r="C1201" s="39" t="s">
        <v>3142</v>
      </c>
      <c r="D1201" s="39" t="s">
        <v>331</v>
      </c>
      <c r="E1201" s="39" t="s">
        <v>3140</v>
      </c>
      <c r="F1201" s="39" t="s">
        <v>333</v>
      </c>
      <c r="G1201" s="39"/>
      <c r="H1201" s="39" t="s">
        <v>3143</v>
      </c>
      <c r="I1201" s="52">
        <f t="shared" si="20"/>
        <v>0.15300000000000002</v>
      </c>
      <c r="J1201" s="52"/>
      <c r="K1201" s="52"/>
      <c r="L1201" s="52"/>
      <c r="M1201" s="52">
        <v>1.5299999999999998E-2</v>
      </c>
      <c r="N1201" s="52">
        <v>1.5299999999999998E-2</v>
      </c>
      <c r="O1201" s="52">
        <v>1.5299999999999998E-2</v>
      </c>
      <c r="P1201" s="52">
        <v>1.7849999999999998E-2</v>
      </c>
      <c r="Q1201" s="52">
        <v>1.7849999999999998E-2</v>
      </c>
      <c r="R1201" s="52">
        <v>1.7849999999999998E-2</v>
      </c>
      <c r="S1201" s="52">
        <v>1.7849999999999998E-2</v>
      </c>
      <c r="T1201" s="52">
        <v>1.7849999999999998E-2</v>
      </c>
      <c r="U1201" s="52">
        <v>1.7849999999999998E-2</v>
      </c>
    </row>
    <row r="1202" spans="1:21" ht="11" x14ac:dyDescent="0.15">
      <c r="A1202" s="39" t="s">
        <v>323</v>
      </c>
      <c r="B1202" s="39" t="s">
        <v>324</v>
      </c>
      <c r="C1202" s="39" t="s">
        <v>3144</v>
      </c>
      <c r="D1202" s="39" t="s">
        <v>331</v>
      </c>
      <c r="E1202" s="39" t="s">
        <v>3145</v>
      </c>
      <c r="F1202" s="39" t="s">
        <v>333</v>
      </c>
      <c r="G1202" s="39"/>
      <c r="H1202" s="39" t="s">
        <v>3146</v>
      </c>
      <c r="I1202" s="52">
        <f t="shared" si="20"/>
        <v>0.30199999999999999</v>
      </c>
      <c r="J1202" s="52"/>
      <c r="K1202" s="52"/>
      <c r="L1202" s="52"/>
      <c r="M1202" s="52">
        <v>3.0199999999999998E-2</v>
      </c>
      <c r="N1202" s="52">
        <v>3.0199999999999998E-2</v>
      </c>
      <c r="O1202" s="52">
        <v>3.0199999999999998E-2</v>
      </c>
      <c r="P1202" s="52">
        <v>3.5233333333333332E-2</v>
      </c>
      <c r="Q1202" s="52">
        <v>3.5233333333333332E-2</v>
      </c>
      <c r="R1202" s="52">
        <v>3.5233333333333332E-2</v>
      </c>
      <c r="S1202" s="52">
        <v>3.5233333333333332E-2</v>
      </c>
      <c r="T1202" s="52">
        <v>3.5233333333333332E-2</v>
      </c>
      <c r="U1202" s="52">
        <v>3.5233333333333332E-2</v>
      </c>
    </row>
    <row r="1203" spans="1:21" ht="11" x14ac:dyDescent="0.15">
      <c r="A1203" s="39" t="s">
        <v>323</v>
      </c>
      <c r="B1203" s="39" t="s">
        <v>324</v>
      </c>
      <c r="C1203" s="39" t="s">
        <v>3147</v>
      </c>
      <c r="D1203" s="39" t="s">
        <v>331</v>
      </c>
      <c r="E1203" s="39" t="s">
        <v>3148</v>
      </c>
      <c r="F1203" s="39" t="s">
        <v>333</v>
      </c>
      <c r="G1203" s="39"/>
      <c r="H1203" s="39" t="s">
        <v>3149</v>
      </c>
      <c r="I1203" s="52">
        <f t="shared" si="20"/>
        <v>0.19</v>
      </c>
      <c r="J1203" s="52"/>
      <c r="K1203" s="52"/>
      <c r="L1203" s="52"/>
      <c r="M1203" s="52">
        <v>1.9E-2</v>
      </c>
      <c r="N1203" s="52">
        <v>1.9E-2</v>
      </c>
      <c r="O1203" s="52">
        <v>1.9E-2</v>
      </c>
      <c r="P1203" s="52">
        <v>2.2166666666666664E-2</v>
      </c>
      <c r="Q1203" s="52">
        <v>2.2166666666666664E-2</v>
      </c>
      <c r="R1203" s="52">
        <v>2.2166666666666664E-2</v>
      </c>
      <c r="S1203" s="52">
        <v>2.2166666666666664E-2</v>
      </c>
      <c r="T1203" s="52">
        <v>2.2166666666666664E-2</v>
      </c>
      <c r="U1203" s="52">
        <v>2.2166666666666664E-2</v>
      </c>
    </row>
    <row r="1204" spans="1:21" ht="11" x14ac:dyDescent="0.15">
      <c r="A1204" s="39" t="s">
        <v>323</v>
      </c>
      <c r="B1204" s="39" t="s">
        <v>324</v>
      </c>
      <c r="C1204" s="39" t="s">
        <v>3150</v>
      </c>
      <c r="D1204" s="39" t="s">
        <v>331</v>
      </c>
      <c r="E1204" s="39" t="s">
        <v>3096</v>
      </c>
      <c r="F1204" s="39" t="s">
        <v>306</v>
      </c>
      <c r="G1204" s="39"/>
      <c r="H1204" s="39" t="s">
        <v>3151</v>
      </c>
      <c r="I1204" s="52">
        <f t="shared" si="20"/>
        <v>0.18100000000000002</v>
      </c>
      <c r="J1204" s="52"/>
      <c r="K1204" s="52"/>
      <c r="L1204" s="52"/>
      <c r="M1204" s="52">
        <v>1.8099999999999998E-2</v>
      </c>
      <c r="N1204" s="52">
        <v>1.8099999999999998E-2</v>
      </c>
      <c r="O1204" s="52">
        <v>1.8099999999999998E-2</v>
      </c>
      <c r="P1204" s="52">
        <v>2.1116666666666666E-2</v>
      </c>
      <c r="Q1204" s="52">
        <v>2.1116666666666666E-2</v>
      </c>
      <c r="R1204" s="52">
        <v>2.1116666666666666E-2</v>
      </c>
      <c r="S1204" s="52">
        <v>2.1116666666666666E-2</v>
      </c>
      <c r="T1204" s="52">
        <v>2.1116666666666666E-2</v>
      </c>
      <c r="U1204" s="52">
        <v>2.1116666666666666E-2</v>
      </c>
    </row>
    <row r="1205" spans="1:21" ht="11" x14ac:dyDescent="0.15">
      <c r="A1205" s="39" t="s">
        <v>323</v>
      </c>
      <c r="B1205" s="39" t="s">
        <v>324</v>
      </c>
      <c r="C1205" s="39" t="s">
        <v>3152</v>
      </c>
      <c r="D1205" s="39" t="s">
        <v>331</v>
      </c>
      <c r="E1205" s="39" t="s">
        <v>3096</v>
      </c>
      <c r="F1205" s="39" t="s">
        <v>306</v>
      </c>
      <c r="G1205" s="39"/>
      <c r="H1205" s="39" t="s">
        <v>3153</v>
      </c>
      <c r="I1205" s="52">
        <f t="shared" si="20"/>
        <v>0.48</v>
      </c>
      <c r="J1205" s="52"/>
      <c r="K1205" s="52"/>
      <c r="L1205" s="52"/>
      <c r="M1205" s="52">
        <v>4.7999999999999994E-2</v>
      </c>
      <c r="N1205" s="52">
        <v>4.7999999999999994E-2</v>
      </c>
      <c r="O1205" s="52">
        <v>4.7999999999999994E-2</v>
      </c>
      <c r="P1205" s="52">
        <v>5.5999999999999994E-2</v>
      </c>
      <c r="Q1205" s="52">
        <v>5.5999999999999994E-2</v>
      </c>
      <c r="R1205" s="52">
        <v>5.5999999999999994E-2</v>
      </c>
      <c r="S1205" s="52">
        <v>5.5999999999999994E-2</v>
      </c>
      <c r="T1205" s="52">
        <v>5.5999999999999994E-2</v>
      </c>
      <c r="U1205" s="52">
        <v>5.5999999999999994E-2</v>
      </c>
    </row>
    <row r="1206" spans="1:21" ht="11" x14ac:dyDescent="0.15">
      <c r="A1206" s="39" t="s">
        <v>323</v>
      </c>
      <c r="B1206" s="39" t="s">
        <v>324</v>
      </c>
      <c r="C1206" s="39" t="s">
        <v>3154</v>
      </c>
      <c r="D1206" s="39" t="s">
        <v>331</v>
      </c>
      <c r="E1206" s="39" t="s">
        <v>3155</v>
      </c>
      <c r="F1206" s="39" t="s">
        <v>306</v>
      </c>
      <c r="G1206" s="39"/>
      <c r="H1206" s="39" t="s">
        <v>3156</v>
      </c>
      <c r="I1206" s="52">
        <f t="shared" si="20"/>
        <v>1.2999999999999998</v>
      </c>
      <c r="J1206" s="52"/>
      <c r="K1206" s="52"/>
      <c r="L1206" s="52"/>
      <c r="M1206" s="52">
        <v>0.13</v>
      </c>
      <c r="N1206" s="52">
        <v>0.13</v>
      </c>
      <c r="O1206" s="52">
        <v>0.13</v>
      </c>
      <c r="P1206" s="52">
        <v>0.15166666666666664</v>
      </c>
      <c r="Q1206" s="52">
        <v>0.15166666666666664</v>
      </c>
      <c r="R1206" s="52">
        <v>0.15166666666666664</v>
      </c>
      <c r="S1206" s="52">
        <v>0.15166666666666664</v>
      </c>
      <c r="T1206" s="52">
        <v>0.15166666666666664</v>
      </c>
      <c r="U1206" s="52">
        <v>0.15166666666666664</v>
      </c>
    </row>
    <row r="1207" spans="1:21" ht="11" x14ac:dyDescent="0.15">
      <c r="A1207" s="39" t="s">
        <v>323</v>
      </c>
      <c r="B1207" s="39" t="s">
        <v>324</v>
      </c>
      <c r="C1207" s="39" t="s">
        <v>3157</v>
      </c>
      <c r="D1207" s="39" t="s">
        <v>331</v>
      </c>
      <c r="E1207" s="39" t="s">
        <v>3155</v>
      </c>
      <c r="F1207" s="39" t="s">
        <v>306</v>
      </c>
      <c r="G1207" s="39"/>
      <c r="H1207" s="39" t="s">
        <v>3158</v>
      </c>
      <c r="I1207" s="52">
        <f t="shared" si="20"/>
        <v>0.7799999999999998</v>
      </c>
      <c r="J1207" s="52"/>
      <c r="K1207" s="52"/>
      <c r="L1207" s="52"/>
      <c r="M1207" s="52">
        <v>7.8E-2</v>
      </c>
      <c r="N1207" s="52">
        <v>7.8E-2</v>
      </c>
      <c r="O1207" s="52">
        <v>7.8E-2</v>
      </c>
      <c r="P1207" s="52">
        <v>9.0999999999999998E-2</v>
      </c>
      <c r="Q1207" s="52">
        <v>9.0999999999999998E-2</v>
      </c>
      <c r="R1207" s="52">
        <v>9.0999999999999998E-2</v>
      </c>
      <c r="S1207" s="52">
        <v>9.0999999999999998E-2</v>
      </c>
      <c r="T1207" s="52">
        <v>9.0999999999999998E-2</v>
      </c>
      <c r="U1207" s="52">
        <v>9.0999999999999998E-2</v>
      </c>
    </row>
    <row r="1208" spans="1:21" ht="11" x14ac:dyDescent="0.15">
      <c r="A1208" s="39" t="s">
        <v>323</v>
      </c>
      <c r="B1208" s="39" t="s">
        <v>324</v>
      </c>
      <c r="C1208" s="39" t="s">
        <v>3159</v>
      </c>
      <c r="D1208" s="39" t="s">
        <v>331</v>
      </c>
      <c r="E1208" s="39" t="s">
        <v>3155</v>
      </c>
      <c r="F1208" s="39" t="s">
        <v>306</v>
      </c>
      <c r="G1208" s="39"/>
      <c r="H1208" s="39" t="s">
        <v>3160</v>
      </c>
      <c r="I1208" s="52">
        <f t="shared" si="20"/>
        <v>0.15999999999999998</v>
      </c>
      <c r="J1208" s="52"/>
      <c r="K1208" s="52"/>
      <c r="L1208" s="52"/>
      <c r="M1208" s="52">
        <v>1.6E-2</v>
      </c>
      <c r="N1208" s="52">
        <v>1.6E-2</v>
      </c>
      <c r="O1208" s="52">
        <v>1.6E-2</v>
      </c>
      <c r="P1208" s="52">
        <v>1.8666666666666665E-2</v>
      </c>
      <c r="Q1208" s="52">
        <v>1.8666666666666665E-2</v>
      </c>
      <c r="R1208" s="52">
        <v>1.8666666666666665E-2</v>
      </c>
      <c r="S1208" s="52">
        <v>1.8666666666666665E-2</v>
      </c>
      <c r="T1208" s="52">
        <v>1.8666666666666665E-2</v>
      </c>
      <c r="U1208" s="52">
        <v>1.8666666666666665E-2</v>
      </c>
    </row>
    <row r="1209" spans="1:21" ht="22" x14ac:dyDescent="0.15">
      <c r="A1209" s="39" t="s">
        <v>323</v>
      </c>
      <c r="B1209" s="39" t="s">
        <v>324</v>
      </c>
      <c r="C1209" s="39" t="s">
        <v>3161</v>
      </c>
      <c r="D1209" s="39" t="s">
        <v>331</v>
      </c>
      <c r="E1209" s="39" t="s">
        <v>3155</v>
      </c>
      <c r="F1209" s="39" t="s">
        <v>306</v>
      </c>
      <c r="G1209" s="39"/>
      <c r="H1209" s="39" t="s">
        <v>3162</v>
      </c>
      <c r="I1209" s="52">
        <f t="shared" si="20"/>
        <v>0.22000000000000003</v>
      </c>
      <c r="J1209" s="52"/>
      <c r="K1209" s="52"/>
      <c r="L1209" s="52"/>
      <c r="M1209" s="52">
        <v>2.1999999999999999E-2</v>
      </c>
      <c r="N1209" s="52">
        <v>2.1999999999999999E-2</v>
      </c>
      <c r="O1209" s="52">
        <v>2.1999999999999999E-2</v>
      </c>
      <c r="P1209" s="52">
        <v>2.5666666666666664E-2</v>
      </c>
      <c r="Q1209" s="52">
        <v>2.5666666666666664E-2</v>
      </c>
      <c r="R1209" s="52">
        <v>2.5666666666666664E-2</v>
      </c>
      <c r="S1209" s="52">
        <v>2.5666666666666664E-2</v>
      </c>
      <c r="T1209" s="52">
        <v>2.5666666666666664E-2</v>
      </c>
      <c r="U1209" s="52">
        <v>2.5666666666666664E-2</v>
      </c>
    </row>
    <row r="1210" spans="1:21" ht="11" x14ac:dyDescent="0.15">
      <c r="A1210" s="39" t="s">
        <v>323</v>
      </c>
      <c r="B1210" s="39" t="s">
        <v>324</v>
      </c>
      <c r="C1210" s="39" t="s">
        <v>3163</v>
      </c>
      <c r="D1210" s="39" t="s">
        <v>331</v>
      </c>
      <c r="E1210" s="39" t="s">
        <v>3155</v>
      </c>
      <c r="F1210" s="39" t="s">
        <v>306</v>
      </c>
      <c r="G1210" s="39"/>
      <c r="H1210" s="39" t="s">
        <v>3164</v>
      </c>
      <c r="I1210" s="52">
        <f t="shared" si="20"/>
        <v>3.4999999999999991</v>
      </c>
      <c r="J1210" s="52"/>
      <c r="K1210" s="52"/>
      <c r="L1210" s="52"/>
      <c r="M1210" s="52">
        <v>0.35</v>
      </c>
      <c r="N1210" s="52">
        <v>0.35</v>
      </c>
      <c r="O1210" s="52">
        <v>0.35</v>
      </c>
      <c r="P1210" s="52">
        <v>0.40833333333333327</v>
      </c>
      <c r="Q1210" s="52">
        <v>0.40833333333333327</v>
      </c>
      <c r="R1210" s="52">
        <v>0.40833333333333327</v>
      </c>
      <c r="S1210" s="52">
        <v>0.40833333333333327</v>
      </c>
      <c r="T1210" s="52">
        <v>0.40833333333333327</v>
      </c>
      <c r="U1210" s="52">
        <v>0.40833333333333327</v>
      </c>
    </row>
    <row r="1211" spans="1:21" ht="22" x14ac:dyDescent="0.15">
      <c r="A1211" s="39" t="s">
        <v>323</v>
      </c>
      <c r="B1211" s="39" t="s">
        <v>324</v>
      </c>
      <c r="C1211" s="39" t="s">
        <v>3165</v>
      </c>
      <c r="D1211" s="39" t="s">
        <v>331</v>
      </c>
      <c r="E1211" s="39" t="s">
        <v>3166</v>
      </c>
      <c r="F1211" s="39" t="s">
        <v>333</v>
      </c>
      <c r="G1211" s="39"/>
      <c r="H1211" s="39" t="s">
        <v>3167</v>
      </c>
      <c r="I1211" s="52">
        <f t="shared" si="20"/>
        <v>0.24</v>
      </c>
      <c r="J1211" s="52"/>
      <c r="K1211" s="52"/>
      <c r="L1211" s="52"/>
      <c r="M1211" s="52">
        <v>2.3999999999999997E-2</v>
      </c>
      <c r="N1211" s="52">
        <v>2.3999999999999997E-2</v>
      </c>
      <c r="O1211" s="52">
        <v>2.3999999999999997E-2</v>
      </c>
      <c r="P1211" s="52">
        <v>2.7999999999999997E-2</v>
      </c>
      <c r="Q1211" s="52">
        <v>2.7999999999999997E-2</v>
      </c>
      <c r="R1211" s="52">
        <v>2.7999999999999997E-2</v>
      </c>
      <c r="S1211" s="52">
        <v>2.7999999999999997E-2</v>
      </c>
      <c r="T1211" s="52">
        <v>2.7999999999999997E-2</v>
      </c>
      <c r="U1211" s="52">
        <v>2.7999999999999997E-2</v>
      </c>
    </row>
    <row r="1212" spans="1:21" ht="22" x14ac:dyDescent="0.15">
      <c r="A1212" s="39" t="s">
        <v>323</v>
      </c>
      <c r="B1212" s="39" t="s">
        <v>324</v>
      </c>
      <c r="C1212" s="39" t="s">
        <v>3168</v>
      </c>
      <c r="D1212" s="39" t="s">
        <v>331</v>
      </c>
      <c r="E1212" s="39" t="s">
        <v>3166</v>
      </c>
      <c r="F1212" s="39" t="s">
        <v>333</v>
      </c>
      <c r="G1212" s="39"/>
      <c r="H1212" s="39" t="s">
        <v>3169</v>
      </c>
      <c r="I1212" s="52">
        <f t="shared" si="20"/>
        <v>0.64500000000000002</v>
      </c>
      <c r="J1212" s="52"/>
      <c r="K1212" s="52"/>
      <c r="L1212" s="52"/>
      <c r="M1212" s="52">
        <v>6.4500000000000002E-2</v>
      </c>
      <c r="N1212" s="52">
        <v>6.4500000000000002E-2</v>
      </c>
      <c r="O1212" s="52">
        <v>6.4500000000000002E-2</v>
      </c>
      <c r="P1212" s="52">
        <v>7.5249999999999997E-2</v>
      </c>
      <c r="Q1212" s="52">
        <v>7.5249999999999997E-2</v>
      </c>
      <c r="R1212" s="52">
        <v>7.5249999999999997E-2</v>
      </c>
      <c r="S1212" s="52">
        <v>7.5249999999999997E-2</v>
      </c>
      <c r="T1212" s="52">
        <v>7.5249999999999997E-2</v>
      </c>
      <c r="U1212" s="52">
        <v>7.5249999999999997E-2</v>
      </c>
    </row>
    <row r="1213" spans="1:21" ht="22" x14ac:dyDescent="0.15">
      <c r="A1213" s="39" t="s">
        <v>323</v>
      </c>
      <c r="B1213" s="39" t="s">
        <v>324</v>
      </c>
      <c r="C1213" s="39" t="s">
        <v>3170</v>
      </c>
      <c r="D1213" s="39" t="s">
        <v>331</v>
      </c>
      <c r="E1213" s="39" t="s">
        <v>3166</v>
      </c>
      <c r="F1213" s="39" t="s">
        <v>333</v>
      </c>
      <c r="G1213" s="39"/>
      <c r="H1213" s="39" t="s">
        <v>3171</v>
      </c>
      <c r="I1213" s="52">
        <f t="shared" si="20"/>
        <v>1.5000000000000002</v>
      </c>
      <c r="J1213" s="52"/>
      <c r="K1213" s="52"/>
      <c r="L1213" s="52"/>
      <c r="M1213" s="52">
        <v>0.15</v>
      </c>
      <c r="N1213" s="52">
        <v>0.15</v>
      </c>
      <c r="O1213" s="52">
        <v>0.15</v>
      </c>
      <c r="P1213" s="52">
        <v>0.17499999999999999</v>
      </c>
      <c r="Q1213" s="52">
        <v>0.17499999999999999</v>
      </c>
      <c r="R1213" s="52">
        <v>0.17499999999999999</v>
      </c>
      <c r="S1213" s="52">
        <v>0.17499999999999999</v>
      </c>
      <c r="T1213" s="52">
        <v>0.17499999999999999</v>
      </c>
      <c r="U1213" s="52">
        <v>0.17499999999999999</v>
      </c>
    </row>
    <row r="1214" spans="1:21" ht="22" x14ac:dyDescent="0.15">
      <c r="A1214" s="39" t="s">
        <v>323</v>
      </c>
      <c r="B1214" s="39" t="s">
        <v>324</v>
      </c>
      <c r="C1214" s="39" t="s">
        <v>3172</v>
      </c>
      <c r="D1214" s="39" t="s">
        <v>331</v>
      </c>
      <c r="E1214" s="39" t="s">
        <v>3173</v>
      </c>
      <c r="F1214" s="39" t="s">
        <v>333</v>
      </c>
      <c r="G1214" s="39"/>
      <c r="H1214" s="39" t="s">
        <v>3174</v>
      </c>
      <c r="I1214" s="52">
        <f t="shared" si="20"/>
        <v>0.15999999999999998</v>
      </c>
      <c r="J1214" s="52"/>
      <c r="K1214" s="52"/>
      <c r="L1214" s="52"/>
      <c r="M1214" s="52">
        <v>1.6E-2</v>
      </c>
      <c r="N1214" s="52">
        <v>1.6E-2</v>
      </c>
      <c r="O1214" s="52">
        <v>1.6E-2</v>
      </c>
      <c r="P1214" s="52">
        <v>1.8666666666666665E-2</v>
      </c>
      <c r="Q1214" s="52">
        <v>1.8666666666666665E-2</v>
      </c>
      <c r="R1214" s="52">
        <v>1.8666666666666665E-2</v>
      </c>
      <c r="S1214" s="52">
        <v>1.8666666666666665E-2</v>
      </c>
      <c r="T1214" s="52">
        <v>1.8666666666666665E-2</v>
      </c>
      <c r="U1214" s="52">
        <v>1.8666666666666665E-2</v>
      </c>
    </row>
    <row r="1215" spans="1:21" ht="22" x14ac:dyDescent="0.15">
      <c r="A1215" s="39" t="s">
        <v>323</v>
      </c>
      <c r="B1215" s="39" t="s">
        <v>324</v>
      </c>
      <c r="C1215" s="39" t="s">
        <v>3175</v>
      </c>
      <c r="D1215" s="39" t="s">
        <v>331</v>
      </c>
      <c r="E1215" s="39" t="s">
        <v>1307</v>
      </c>
      <c r="F1215" s="39" t="s">
        <v>333</v>
      </c>
      <c r="G1215" s="39"/>
      <c r="H1215" s="39" t="s">
        <v>3176</v>
      </c>
      <c r="I1215" s="52">
        <f t="shared" si="20"/>
        <v>1</v>
      </c>
      <c r="J1215" s="52"/>
      <c r="K1215" s="52"/>
      <c r="L1215" s="52"/>
      <c r="M1215" s="52">
        <v>9.9999999999999992E-2</v>
      </c>
      <c r="N1215" s="52">
        <v>9.9999999999999992E-2</v>
      </c>
      <c r="O1215" s="52">
        <v>9.9999999999999992E-2</v>
      </c>
      <c r="P1215" s="52">
        <v>0.11666666666666665</v>
      </c>
      <c r="Q1215" s="52">
        <v>0.11666666666666665</v>
      </c>
      <c r="R1215" s="52">
        <v>0.11666666666666665</v>
      </c>
      <c r="S1215" s="52">
        <v>0.11666666666666665</v>
      </c>
      <c r="T1215" s="52">
        <v>0.11666666666666665</v>
      </c>
      <c r="U1215" s="52">
        <v>0.11666666666666665</v>
      </c>
    </row>
    <row r="1216" spans="1:21" ht="11" x14ac:dyDescent="0.15">
      <c r="A1216" s="39" t="s">
        <v>323</v>
      </c>
      <c r="B1216" s="39" t="s">
        <v>324</v>
      </c>
      <c r="C1216" s="39" t="s">
        <v>3177</v>
      </c>
      <c r="D1216" s="39" t="s">
        <v>331</v>
      </c>
      <c r="E1216" s="39" t="s">
        <v>2142</v>
      </c>
      <c r="F1216" s="39" t="s">
        <v>333</v>
      </c>
      <c r="G1216" s="39"/>
      <c r="H1216" s="39" t="s">
        <v>3178</v>
      </c>
      <c r="I1216" s="52">
        <f t="shared" si="20"/>
        <v>0.22000000000000003</v>
      </c>
      <c r="J1216" s="52"/>
      <c r="K1216" s="52"/>
      <c r="L1216" s="52"/>
      <c r="M1216" s="52">
        <v>2.1999999999999999E-2</v>
      </c>
      <c r="N1216" s="52">
        <v>2.1999999999999999E-2</v>
      </c>
      <c r="O1216" s="52">
        <v>2.1999999999999999E-2</v>
      </c>
      <c r="P1216" s="52">
        <v>2.5666666666666664E-2</v>
      </c>
      <c r="Q1216" s="52">
        <v>2.5666666666666664E-2</v>
      </c>
      <c r="R1216" s="52">
        <v>2.5666666666666664E-2</v>
      </c>
      <c r="S1216" s="52">
        <v>2.5666666666666664E-2</v>
      </c>
      <c r="T1216" s="52">
        <v>2.5666666666666664E-2</v>
      </c>
      <c r="U1216" s="52">
        <v>2.5666666666666664E-2</v>
      </c>
    </row>
    <row r="1217" spans="1:21" ht="22" x14ac:dyDescent="0.15">
      <c r="A1217" s="39" t="s">
        <v>323</v>
      </c>
      <c r="B1217" s="39" t="s">
        <v>324</v>
      </c>
      <c r="C1217" s="39" t="s">
        <v>3179</v>
      </c>
      <c r="D1217" s="39" t="s">
        <v>331</v>
      </c>
      <c r="E1217" s="39" t="s">
        <v>3180</v>
      </c>
      <c r="F1217" s="39" t="s">
        <v>333</v>
      </c>
      <c r="G1217" s="39"/>
      <c r="H1217" s="39" t="s">
        <v>3181</v>
      </c>
      <c r="I1217" s="52">
        <f t="shared" si="20"/>
        <v>0.24199999999999997</v>
      </c>
      <c r="J1217" s="52"/>
      <c r="K1217" s="52"/>
      <c r="L1217" s="52"/>
      <c r="M1217" s="52">
        <v>2.4199999999999996E-2</v>
      </c>
      <c r="N1217" s="52">
        <v>2.4199999999999996E-2</v>
      </c>
      <c r="O1217" s="52">
        <v>2.4199999999999996E-2</v>
      </c>
      <c r="P1217" s="52">
        <v>2.8233333333333329E-2</v>
      </c>
      <c r="Q1217" s="52">
        <v>2.8233333333333329E-2</v>
      </c>
      <c r="R1217" s="52">
        <v>2.8233333333333329E-2</v>
      </c>
      <c r="S1217" s="52">
        <v>2.8233333333333329E-2</v>
      </c>
      <c r="T1217" s="52">
        <v>2.8233333333333329E-2</v>
      </c>
      <c r="U1217" s="52">
        <v>2.8233333333333329E-2</v>
      </c>
    </row>
    <row r="1218" spans="1:21" ht="22" x14ac:dyDescent="0.15">
      <c r="A1218" s="39" t="s">
        <v>323</v>
      </c>
      <c r="B1218" s="39" t="s">
        <v>324</v>
      </c>
      <c r="C1218" s="39" t="s">
        <v>3182</v>
      </c>
      <c r="D1218" s="39" t="s">
        <v>331</v>
      </c>
      <c r="E1218" s="39" t="s">
        <v>3183</v>
      </c>
      <c r="F1218" s="39" t="s">
        <v>333</v>
      </c>
      <c r="G1218" s="39"/>
      <c r="H1218" s="39" t="s">
        <v>3184</v>
      </c>
      <c r="I1218" s="52">
        <f t="shared" si="20"/>
        <v>0.70999999999999985</v>
      </c>
      <c r="J1218" s="52"/>
      <c r="K1218" s="52"/>
      <c r="L1218" s="52"/>
      <c r="M1218" s="52">
        <v>7.0999999999999994E-2</v>
      </c>
      <c r="N1218" s="52">
        <v>7.0999999999999994E-2</v>
      </c>
      <c r="O1218" s="52">
        <v>7.0999999999999994E-2</v>
      </c>
      <c r="P1218" s="52">
        <v>8.2833333333333314E-2</v>
      </c>
      <c r="Q1218" s="52">
        <v>8.2833333333333314E-2</v>
      </c>
      <c r="R1218" s="52">
        <v>8.2833333333333314E-2</v>
      </c>
      <c r="S1218" s="52">
        <v>8.2833333333333314E-2</v>
      </c>
      <c r="T1218" s="52">
        <v>8.2833333333333314E-2</v>
      </c>
      <c r="U1218" s="52">
        <v>8.2833333333333314E-2</v>
      </c>
    </row>
    <row r="1219" spans="1:21" ht="11" x14ac:dyDescent="0.15">
      <c r="A1219" s="39" t="s">
        <v>323</v>
      </c>
      <c r="B1219" s="39" t="s">
        <v>324</v>
      </c>
      <c r="C1219" s="39" t="s">
        <v>3185</v>
      </c>
      <c r="D1219" s="39" t="s">
        <v>331</v>
      </c>
      <c r="E1219" s="39" t="s">
        <v>3183</v>
      </c>
      <c r="F1219" s="39" t="s">
        <v>333</v>
      </c>
      <c r="G1219" s="39"/>
      <c r="H1219" s="39" t="s">
        <v>3186</v>
      </c>
      <c r="I1219" s="52">
        <f t="shared" si="20"/>
        <v>2.5999999999999996</v>
      </c>
      <c r="J1219" s="52"/>
      <c r="K1219" s="52"/>
      <c r="L1219" s="52"/>
      <c r="M1219" s="52">
        <v>0.26</v>
      </c>
      <c r="N1219" s="52">
        <v>0.26</v>
      </c>
      <c r="O1219" s="52">
        <v>0.26</v>
      </c>
      <c r="P1219" s="52">
        <v>0.30333333333333329</v>
      </c>
      <c r="Q1219" s="52">
        <v>0.30333333333333329</v>
      </c>
      <c r="R1219" s="52">
        <v>0.30333333333333329</v>
      </c>
      <c r="S1219" s="52">
        <v>0.30333333333333329</v>
      </c>
      <c r="T1219" s="52">
        <v>0.30333333333333329</v>
      </c>
      <c r="U1219" s="52">
        <v>0.30333333333333329</v>
      </c>
    </row>
    <row r="1220" spans="1:21" ht="11" x14ac:dyDescent="0.15">
      <c r="A1220" s="39" t="s">
        <v>323</v>
      </c>
      <c r="B1220" s="39" t="s">
        <v>324</v>
      </c>
      <c r="C1220" s="39" t="s">
        <v>3187</v>
      </c>
      <c r="D1220" s="39" t="s">
        <v>598</v>
      </c>
      <c r="E1220" s="39" t="s">
        <v>599</v>
      </c>
      <c r="F1220" s="39" t="s">
        <v>333</v>
      </c>
      <c r="G1220" s="39"/>
      <c r="H1220" s="39"/>
      <c r="I1220" s="52">
        <f t="shared" si="20"/>
        <v>1</v>
      </c>
      <c r="J1220" s="52"/>
      <c r="K1220" s="52"/>
      <c r="L1220" s="52"/>
      <c r="M1220" s="52">
        <v>9.9999999999999992E-2</v>
      </c>
      <c r="N1220" s="52">
        <v>9.9999999999999992E-2</v>
      </c>
      <c r="O1220" s="52">
        <v>9.9999999999999992E-2</v>
      </c>
      <c r="P1220" s="52">
        <v>0.11666666666666665</v>
      </c>
      <c r="Q1220" s="52">
        <v>0.11666666666666665</v>
      </c>
      <c r="R1220" s="52">
        <v>0.11666666666666665</v>
      </c>
      <c r="S1220" s="52">
        <v>0.11666666666666665</v>
      </c>
      <c r="T1220" s="52">
        <v>0.11666666666666665</v>
      </c>
      <c r="U1220" s="52">
        <v>0.11666666666666665</v>
      </c>
    </row>
    <row r="1221" spans="1:21" ht="11" x14ac:dyDescent="0.15">
      <c r="A1221" s="39" t="s">
        <v>323</v>
      </c>
      <c r="B1221" s="39" t="s">
        <v>324</v>
      </c>
      <c r="C1221" s="39" t="s">
        <v>3188</v>
      </c>
      <c r="D1221" s="39" t="s">
        <v>598</v>
      </c>
      <c r="E1221" s="39" t="s">
        <v>599</v>
      </c>
      <c r="F1221" s="39" t="s">
        <v>333</v>
      </c>
      <c r="G1221" s="39"/>
      <c r="H1221" s="39" t="s">
        <v>3189</v>
      </c>
      <c r="I1221" s="52">
        <f t="shared" ref="I1221:I1245" si="21">SUM(J1221:U1221)</f>
        <v>3.0000000000000004</v>
      </c>
      <c r="J1221" s="52"/>
      <c r="K1221" s="52"/>
      <c r="L1221" s="52"/>
      <c r="M1221" s="52">
        <v>0.3</v>
      </c>
      <c r="N1221" s="52">
        <v>0.3</v>
      </c>
      <c r="O1221" s="52">
        <v>0.3</v>
      </c>
      <c r="P1221" s="52">
        <v>0.35</v>
      </c>
      <c r="Q1221" s="52">
        <v>0.35</v>
      </c>
      <c r="R1221" s="52">
        <v>0.35</v>
      </c>
      <c r="S1221" s="52">
        <v>0.35</v>
      </c>
      <c r="T1221" s="52">
        <v>0.35</v>
      </c>
      <c r="U1221" s="52">
        <v>0.35</v>
      </c>
    </row>
    <row r="1222" spans="1:21" ht="11" x14ac:dyDescent="0.15">
      <c r="A1222" s="39" t="s">
        <v>323</v>
      </c>
      <c r="B1222" s="39" t="s">
        <v>324</v>
      </c>
      <c r="C1222" s="39" t="s">
        <v>3190</v>
      </c>
      <c r="D1222" s="39" t="s">
        <v>598</v>
      </c>
      <c r="E1222" s="39" t="s">
        <v>599</v>
      </c>
      <c r="F1222" s="39" t="s">
        <v>333</v>
      </c>
      <c r="G1222" s="39"/>
      <c r="H1222" s="39" t="s">
        <v>3191</v>
      </c>
      <c r="I1222" s="52">
        <f t="shared" si="21"/>
        <v>1.5000000000000002</v>
      </c>
      <c r="J1222" s="52"/>
      <c r="K1222" s="52"/>
      <c r="L1222" s="52"/>
      <c r="M1222" s="52">
        <v>0.15</v>
      </c>
      <c r="N1222" s="52">
        <v>0.15</v>
      </c>
      <c r="O1222" s="52">
        <v>0.15</v>
      </c>
      <c r="P1222" s="52">
        <v>0.17499999999999999</v>
      </c>
      <c r="Q1222" s="52">
        <v>0.17499999999999999</v>
      </c>
      <c r="R1222" s="52">
        <v>0.17499999999999999</v>
      </c>
      <c r="S1222" s="52">
        <v>0.17499999999999999</v>
      </c>
      <c r="T1222" s="52">
        <v>0.17499999999999999</v>
      </c>
      <c r="U1222" s="52">
        <v>0.17499999999999999</v>
      </c>
    </row>
    <row r="1223" spans="1:21" ht="11" x14ac:dyDescent="0.15">
      <c r="A1223" s="39" t="s">
        <v>323</v>
      </c>
      <c r="B1223" s="39" t="s">
        <v>324</v>
      </c>
      <c r="C1223" s="39" t="s">
        <v>3192</v>
      </c>
      <c r="D1223" s="39" t="s">
        <v>598</v>
      </c>
      <c r="E1223" s="39" t="s">
        <v>599</v>
      </c>
      <c r="F1223" s="39" t="s">
        <v>333</v>
      </c>
      <c r="G1223" s="39"/>
      <c r="H1223" s="39" t="s">
        <v>3191</v>
      </c>
      <c r="I1223" s="52">
        <f t="shared" si="21"/>
        <v>2</v>
      </c>
      <c r="J1223" s="52"/>
      <c r="K1223" s="52"/>
      <c r="L1223" s="52"/>
      <c r="M1223" s="52">
        <v>0.19999999999999998</v>
      </c>
      <c r="N1223" s="52">
        <v>0.19999999999999998</v>
      </c>
      <c r="O1223" s="52">
        <v>0.19999999999999998</v>
      </c>
      <c r="P1223" s="52">
        <v>0.23333333333333331</v>
      </c>
      <c r="Q1223" s="52">
        <v>0.23333333333333331</v>
      </c>
      <c r="R1223" s="52">
        <v>0.23333333333333331</v>
      </c>
      <c r="S1223" s="52">
        <v>0.23333333333333331</v>
      </c>
      <c r="T1223" s="52">
        <v>0.23333333333333331</v>
      </c>
      <c r="U1223" s="52">
        <v>0.23333333333333331</v>
      </c>
    </row>
    <row r="1224" spans="1:21" ht="11" x14ac:dyDescent="0.15">
      <c r="A1224" s="39" t="s">
        <v>323</v>
      </c>
      <c r="B1224" s="39" t="s">
        <v>324</v>
      </c>
      <c r="C1224" s="39" t="s">
        <v>3193</v>
      </c>
      <c r="D1224" s="39" t="s">
        <v>494</v>
      </c>
      <c r="E1224" s="39" t="s">
        <v>498</v>
      </c>
      <c r="F1224" s="39" t="s">
        <v>333</v>
      </c>
      <c r="G1224" s="39"/>
      <c r="H1224" s="39"/>
      <c r="I1224" s="52">
        <f t="shared" si="21"/>
        <v>2.3449999999999998</v>
      </c>
      <c r="J1224" s="52"/>
      <c r="K1224" s="52"/>
      <c r="L1224" s="52"/>
      <c r="M1224" s="52">
        <v>0.23449999999999999</v>
      </c>
      <c r="N1224" s="52">
        <v>0.23449999999999999</v>
      </c>
      <c r="O1224" s="52">
        <v>0.23449999999999999</v>
      </c>
      <c r="P1224" s="52">
        <v>0.27358333333333335</v>
      </c>
      <c r="Q1224" s="52">
        <v>0.27358333333333335</v>
      </c>
      <c r="R1224" s="52">
        <v>0.27358333333333335</v>
      </c>
      <c r="S1224" s="52">
        <v>0.27358333333333335</v>
      </c>
      <c r="T1224" s="52">
        <v>0.27358333333333335</v>
      </c>
      <c r="U1224" s="52">
        <v>0.27358333333333335</v>
      </c>
    </row>
    <row r="1225" spans="1:21" ht="11" x14ac:dyDescent="0.15">
      <c r="A1225" s="39" t="s">
        <v>323</v>
      </c>
      <c r="B1225" s="39" t="s">
        <v>324</v>
      </c>
      <c r="C1225" s="39" t="s">
        <v>3194</v>
      </c>
      <c r="D1225" s="39" t="s">
        <v>494</v>
      </c>
      <c r="E1225" s="39" t="s">
        <v>498</v>
      </c>
      <c r="F1225" s="39" t="s">
        <v>333</v>
      </c>
      <c r="G1225" s="39"/>
      <c r="H1225" s="39"/>
      <c r="I1225" s="52">
        <f t="shared" si="21"/>
        <v>3.323</v>
      </c>
      <c r="J1225" s="52"/>
      <c r="K1225" s="52"/>
      <c r="L1225" s="52"/>
      <c r="M1225" s="52">
        <v>0.33229999999999998</v>
      </c>
      <c r="N1225" s="52">
        <v>0.33229999999999998</v>
      </c>
      <c r="O1225" s="52">
        <v>0.33229999999999998</v>
      </c>
      <c r="P1225" s="52">
        <v>0.38768333333333327</v>
      </c>
      <c r="Q1225" s="52">
        <v>0.38768333333333327</v>
      </c>
      <c r="R1225" s="52">
        <v>0.38768333333333327</v>
      </c>
      <c r="S1225" s="52">
        <v>0.38768333333333327</v>
      </c>
      <c r="T1225" s="52">
        <v>0.38768333333333327</v>
      </c>
      <c r="U1225" s="52">
        <v>0.38768333333333327</v>
      </c>
    </row>
    <row r="1226" spans="1:21" ht="11" x14ac:dyDescent="0.15">
      <c r="A1226" s="39" t="s">
        <v>323</v>
      </c>
      <c r="B1226" s="39" t="s">
        <v>324</v>
      </c>
      <c r="C1226" s="39" t="s">
        <v>3195</v>
      </c>
      <c r="D1226" s="39" t="s">
        <v>398</v>
      </c>
      <c r="E1226" s="39" t="s">
        <v>2375</v>
      </c>
      <c r="F1226" s="39" t="s">
        <v>306</v>
      </c>
      <c r="G1226" s="39"/>
      <c r="H1226" s="39"/>
      <c r="I1226" s="52">
        <f t="shared" si="21"/>
        <v>4.3999999999999995</v>
      </c>
      <c r="J1226" s="52"/>
      <c r="K1226" s="52"/>
      <c r="L1226" s="52"/>
      <c r="M1226" s="52">
        <v>0.44</v>
      </c>
      <c r="N1226" s="52">
        <v>0.44</v>
      </c>
      <c r="O1226" s="52">
        <v>0.44</v>
      </c>
      <c r="P1226" s="52">
        <v>0.51333333333333331</v>
      </c>
      <c r="Q1226" s="52">
        <v>0.51333333333333331</v>
      </c>
      <c r="R1226" s="52">
        <v>0.51333333333333331</v>
      </c>
      <c r="S1226" s="52">
        <v>0.51333333333333331</v>
      </c>
      <c r="T1226" s="52">
        <v>0.51333333333333331</v>
      </c>
      <c r="U1226" s="52">
        <v>0.51333333333333331</v>
      </c>
    </row>
    <row r="1227" spans="1:21" ht="11" x14ac:dyDescent="0.15">
      <c r="A1227" s="39" t="s">
        <v>323</v>
      </c>
      <c r="B1227" s="39" t="s">
        <v>324</v>
      </c>
      <c r="C1227" s="39" t="s">
        <v>3196</v>
      </c>
      <c r="D1227" s="39" t="s">
        <v>635</v>
      </c>
      <c r="E1227" s="39" t="s">
        <v>2530</v>
      </c>
      <c r="F1227" s="39" t="s">
        <v>333</v>
      </c>
      <c r="G1227" s="39"/>
      <c r="H1227" s="39"/>
      <c r="I1227" s="52">
        <f t="shared" si="21"/>
        <v>1.5999999999999996</v>
      </c>
      <c r="J1227" s="52"/>
      <c r="K1227" s="52"/>
      <c r="L1227" s="52"/>
      <c r="M1227" s="52">
        <v>0.16</v>
      </c>
      <c r="N1227" s="52">
        <v>0.16</v>
      </c>
      <c r="O1227" s="52">
        <v>0.16</v>
      </c>
      <c r="P1227" s="52">
        <v>0.18666666666666665</v>
      </c>
      <c r="Q1227" s="52">
        <v>0.18666666666666665</v>
      </c>
      <c r="R1227" s="52">
        <v>0.18666666666666665</v>
      </c>
      <c r="S1227" s="52">
        <v>0.18666666666666665</v>
      </c>
      <c r="T1227" s="52">
        <v>0.18666666666666665</v>
      </c>
      <c r="U1227" s="52">
        <v>0.18666666666666665</v>
      </c>
    </row>
    <row r="1228" spans="1:21" ht="22" x14ac:dyDescent="0.15">
      <c r="A1228" s="39" t="s">
        <v>323</v>
      </c>
      <c r="B1228" s="39" t="s">
        <v>324</v>
      </c>
      <c r="C1228" s="39" t="s">
        <v>3197</v>
      </c>
      <c r="D1228" s="39" t="s">
        <v>672</v>
      </c>
      <c r="E1228" s="39" t="s">
        <v>687</v>
      </c>
      <c r="F1228" s="39" t="s">
        <v>306</v>
      </c>
      <c r="G1228" s="39"/>
      <c r="H1228" s="39"/>
      <c r="I1228" s="52">
        <f t="shared" si="21"/>
        <v>2.6800000000000006</v>
      </c>
      <c r="J1228" s="52"/>
      <c r="K1228" s="52"/>
      <c r="L1228" s="52"/>
      <c r="M1228" s="52">
        <v>0.26800000000000002</v>
      </c>
      <c r="N1228" s="52">
        <v>0.26800000000000002</v>
      </c>
      <c r="O1228" s="52">
        <v>0.26800000000000002</v>
      </c>
      <c r="P1228" s="52">
        <v>0.31266666666666665</v>
      </c>
      <c r="Q1228" s="52">
        <v>0.31266666666666665</v>
      </c>
      <c r="R1228" s="52">
        <v>0.31266666666666665</v>
      </c>
      <c r="S1228" s="52">
        <v>0.31266666666666665</v>
      </c>
      <c r="T1228" s="52">
        <v>0.31266666666666665</v>
      </c>
      <c r="U1228" s="52">
        <v>0.31266666666666665</v>
      </c>
    </row>
    <row r="1229" spans="1:21" ht="22" x14ac:dyDescent="0.15">
      <c r="A1229" s="39" t="s">
        <v>323</v>
      </c>
      <c r="B1229" s="39" t="s">
        <v>324</v>
      </c>
      <c r="C1229" s="39" t="s">
        <v>3198</v>
      </c>
      <c r="D1229" s="39" t="s">
        <v>672</v>
      </c>
      <c r="E1229" s="39" t="s">
        <v>687</v>
      </c>
      <c r="F1229" s="39" t="s">
        <v>306</v>
      </c>
      <c r="G1229" s="39"/>
      <c r="H1229" s="39"/>
      <c r="I1229" s="52">
        <f t="shared" si="21"/>
        <v>2</v>
      </c>
      <c r="J1229" s="52"/>
      <c r="K1229" s="52"/>
      <c r="L1229" s="52"/>
      <c r="M1229" s="52">
        <v>0.19999999999999998</v>
      </c>
      <c r="N1229" s="52">
        <v>0.19999999999999998</v>
      </c>
      <c r="O1229" s="52">
        <v>0.19999999999999998</v>
      </c>
      <c r="P1229" s="52">
        <v>0.23333333333333331</v>
      </c>
      <c r="Q1229" s="52">
        <v>0.23333333333333331</v>
      </c>
      <c r="R1229" s="52">
        <v>0.23333333333333331</v>
      </c>
      <c r="S1229" s="52">
        <v>0.23333333333333331</v>
      </c>
      <c r="T1229" s="52">
        <v>0.23333333333333331</v>
      </c>
      <c r="U1229" s="52">
        <v>0.23333333333333331</v>
      </c>
    </row>
    <row r="1230" spans="1:21" ht="22" x14ac:dyDescent="0.15">
      <c r="A1230" s="39" t="s">
        <v>323</v>
      </c>
      <c r="B1230" s="39" t="s">
        <v>324</v>
      </c>
      <c r="C1230" s="39" t="s">
        <v>3199</v>
      </c>
      <c r="D1230" s="39" t="s">
        <v>672</v>
      </c>
      <c r="E1230" s="39" t="s">
        <v>687</v>
      </c>
      <c r="F1230" s="39" t="s">
        <v>306</v>
      </c>
      <c r="G1230" s="39"/>
      <c r="H1230" s="39"/>
      <c r="I1230" s="52">
        <f t="shared" si="21"/>
        <v>3.4999999999999991</v>
      </c>
      <c r="J1230" s="52"/>
      <c r="K1230" s="52"/>
      <c r="L1230" s="52"/>
      <c r="M1230" s="52">
        <v>0.35</v>
      </c>
      <c r="N1230" s="52">
        <v>0.35</v>
      </c>
      <c r="O1230" s="52">
        <v>0.35</v>
      </c>
      <c r="P1230" s="52">
        <v>0.40833333333333327</v>
      </c>
      <c r="Q1230" s="52">
        <v>0.40833333333333327</v>
      </c>
      <c r="R1230" s="52">
        <v>0.40833333333333327</v>
      </c>
      <c r="S1230" s="52">
        <v>0.40833333333333327</v>
      </c>
      <c r="T1230" s="52">
        <v>0.40833333333333327</v>
      </c>
      <c r="U1230" s="52">
        <v>0.40833333333333327</v>
      </c>
    </row>
    <row r="1231" spans="1:21" ht="11" x14ac:dyDescent="0.15">
      <c r="A1231" s="39" t="s">
        <v>323</v>
      </c>
      <c r="B1231" s="39" t="s">
        <v>324</v>
      </c>
      <c r="C1231" s="39" t="s">
        <v>3200</v>
      </c>
      <c r="D1231" s="39" t="s">
        <v>326</v>
      </c>
      <c r="E1231" s="39" t="s">
        <v>2071</v>
      </c>
      <c r="F1231" s="39" t="s">
        <v>333</v>
      </c>
      <c r="G1231" s="39"/>
      <c r="H1231" s="39"/>
      <c r="I1231" s="52">
        <f t="shared" si="21"/>
        <v>3.1999999999999993</v>
      </c>
      <c r="J1231" s="52"/>
      <c r="K1231" s="52"/>
      <c r="L1231" s="52"/>
      <c r="M1231" s="52">
        <v>0.32</v>
      </c>
      <c r="N1231" s="52">
        <v>0.32</v>
      </c>
      <c r="O1231" s="52">
        <v>0.32</v>
      </c>
      <c r="P1231" s="52">
        <v>0.37333333333333329</v>
      </c>
      <c r="Q1231" s="52">
        <v>0.37333333333333329</v>
      </c>
      <c r="R1231" s="52">
        <v>0.37333333333333329</v>
      </c>
      <c r="S1231" s="52">
        <v>0.37333333333333329</v>
      </c>
      <c r="T1231" s="52">
        <v>0.37333333333333329</v>
      </c>
      <c r="U1231" s="52">
        <v>0.37333333333333329</v>
      </c>
    </row>
    <row r="1232" spans="1:21" ht="11" x14ac:dyDescent="0.15">
      <c r="A1232" s="39" t="s">
        <v>323</v>
      </c>
      <c r="B1232" s="39" t="s">
        <v>324</v>
      </c>
      <c r="C1232" s="39" t="s">
        <v>3201</v>
      </c>
      <c r="D1232" s="39" t="s">
        <v>326</v>
      </c>
      <c r="E1232" s="39" t="s">
        <v>2095</v>
      </c>
      <c r="F1232" s="39" t="s">
        <v>333</v>
      </c>
      <c r="G1232" s="39"/>
      <c r="H1232" s="39"/>
      <c r="I1232" s="52">
        <f t="shared" si="21"/>
        <v>0.70999999999999985</v>
      </c>
      <c r="J1232" s="52"/>
      <c r="K1232" s="52"/>
      <c r="L1232" s="52"/>
      <c r="M1232" s="52">
        <v>7.0999999999999994E-2</v>
      </c>
      <c r="N1232" s="52">
        <v>7.0999999999999994E-2</v>
      </c>
      <c r="O1232" s="52">
        <v>7.0999999999999994E-2</v>
      </c>
      <c r="P1232" s="52">
        <v>8.2833333333333314E-2</v>
      </c>
      <c r="Q1232" s="52">
        <v>8.2833333333333314E-2</v>
      </c>
      <c r="R1232" s="52">
        <v>8.2833333333333314E-2</v>
      </c>
      <c r="S1232" s="52">
        <v>8.2833333333333314E-2</v>
      </c>
      <c r="T1232" s="52">
        <v>8.2833333333333314E-2</v>
      </c>
      <c r="U1232" s="52">
        <v>8.2833333333333314E-2</v>
      </c>
    </row>
    <row r="1233" spans="1:25" ht="11" x14ac:dyDescent="0.15">
      <c r="A1233" s="39" t="s">
        <v>323</v>
      </c>
      <c r="B1233" s="39" t="s">
        <v>324</v>
      </c>
      <c r="C1233" s="39" t="s">
        <v>3202</v>
      </c>
      <c r="D1233" s="39" t="s">
        <v>373</v>
      </c>
      <c r="E1233" s="39" t="s">
        <v>3203</v>
      </c>
      <c r="F1233" s="39" t="s">
        <v>333</v>
      </c>
      <c r="G1233" s="39"/>
      <c r="H1233" s="39"/>
      <c r="I1233" s="52">
        <f t="shared" si="21"/>
        <v>3.0000000000000004</v>
      </c>
      <c r="J1233" s="52"/>
      <c r="K1233" s="52"/>
      <c r="L1233" s="52"/>
      <c r="M1233" s="52">
        <v>0.3</v>
      </c>
      <c r="N1233" s="52">
        <v>0.3</v>
      </c>
      <c r="O1233" s="52">
        <v>0.3</v>
      </c>
      <c r="P1233" s="52">
        <v>0.35</v>
      </c>
      <c r="Q1233" s="52">
        <v>0.35</v>
      </c>
      <c r="R1233" s="52">
        <v>0.35</v>
      </c>
      <c r="S1233" s="52">
        <v>0.35</v>
      </c>
      <c r="T1233" s="52">
        <v>0.35</v>
      </c>
      <c r="U1233" s="52">
        <v>0.35</v>
      </c>
    </row>
    <row r="1234" spans="1:25" ht="22" x14ac:dyDescent="0.15">
      <c r="A1234" s="39" t="s">
        <v>323</v>
      </c>
      <c r="B1234" s="39" t="s">
        <v>324</v>
      </c>
      <c r="C1234" s="39" t="s">
        <v>3204</v>
      </c>
      <c r="D1234" s="39" t="s">
        <v>365</v>
      </c>
      <c r="E1234" s="39" t="s">
        <v>3205</v>
      </c>
      <c r="F1234" s="39" t="s">
        <v>333</v>
      </c>
      <c r="G1234" s="39"/>
      <c r="H1234" s="39"/>
      <c r="I1234" s="52">
        <f t="shared" si="21"/>
        <v>1.0999999999999999</v>
      </c>
      <c r="J1234" s="52"/>
      <c r="K1234" s="52"/>
      <c r="L1234" s="52"/>
      <c r="M1234" s="52">
        <v>0.11</v>
      </c>
      <c r="N1234" s="52">
        <v>0.11</v>
      </c>
      <c r="O1234" s="52">
        <v>0.11</v>
      </c>
      <c r="P1234" s="52">
        <v>0.12833333333333333</v>
      </c>
      <c r="Q1234" s="52">
        <v>0.12833333333333333</v>
      </c>
      <c r="R1234" s="52">
        <v>0.12833333333333333</v>
      </c>
      <c r="S1234" s="52">
        <v>0.12833333333333333</v>
      </c>
      <c r="T1234" s="52">
        <v>0.12833333333333333</v>
      </c>
      <c r="U1234" s="52">
        <v>0.12833333333333333</v>
      </c>
    </row>
    <row r="1235" spans="1:25" ht="11" x14ac:dyDescent="0.15">
      <c r="A1235" s="39" t="s">
        <v>323</v>
      </c>
      <c r="B1235" s="39" t="s">
        <v>324</v>
      </c>
      <c r="C1235" s="39" t="s">
        <v>3206</v>
      </c>
      <c r="D1235" s="39" t="s">
        <v>365</v>
      </c>
      <c r="E1235" s="39" t="s">
        <v>3207</v>
      </c>
      <c r="F1235" s="39" t="s">
        <v>333</v>
      </c>
      <c r="G1235" s="39"/>
      <c r="H1235" s="39"/>
      <c r="I1235" s="52">
        <f t="shared" si="21"/>
        <v>0.38400000000000001</v>
      </c>
      <c r="J1235" s="52"/>
      <c r="K1235" s="52"/>
      <c r="L1235" s="52"/>
      <c r="M1235" s="52">
        <v>3.8399999999999997E-2</v>
      </c>
      <c r="N1235" s="52">
        <v>3.8399999999999997E-2</v>
      </c>
      <c r="O1235" s="52">
        <v>3.8399999999999997E-2</v>
      </c>
      <c r="P1235" s="52">
        <v>4.48E-2</v>
      </c>
      <c r="Q1235" s="52">
        <v>4.48E-2</v>
      </c>
      <c r="R1235" s="52">
        <v>4.48E-2</v>
      </c>
      <c r="S1235" s="52">
        <v>4.48E-2</v>
      </c>
      <c r="T1235" s="52">
        <v>4.48E-2</v>
      </c>
      <c r="U1235" s="52">
        <v>4.48E-2</v>
      </c>
    </row>
    <row r="1236" spans="1:25" ht="11" x14ac:dyDescent="0.15">
      <c r="A1236" s="39" t="s">
        <v>323</v>
      </c>
      <c r="B1236" s="39" t="s">
        <v>324</v>
      </c>
      <c r="C1236" s="39" t="s">
        <v>3208</v>
      </c>
      <c r="D1236" s="39" t="s">
        <v>365</v>
      </c>
      <c r="E1236" s="39" t="s">
        <v>3207</v>
      </c>
      <c r="F1236" s="39" t="s">
        <v>333</v>
      </c>
      <c r="G1236" s="39"/>
      <c r="H1236" s="39"/>
      <c r="I1236" s="52">
        <f t="shared" si="21"/>
        <v>0.29999999999999993</v>
      </c>
      <c r="J1236" s="52"/>
      <c r="K1236" s="52"/>
      <c r="L1236" s="52"/>
      <c r="M1236" s="52">
        <v>2.9999999999999995E-2</v>
      </c>
      <c r="N1236" s="52">
        <v>2.9999999999999995E-2</v>
      </c>
      <c r="O1236" s="52">
        <v>2.9999999999999995E-2</v>
      </c>
      <c r="P1236" s="52">
        <v>3.4999999999999996E-2</v>
      </c>
      <c r="Q1236" s="52">
        <v>3.4999999999999996E-2</v>
      </c>
      <c r="R1236" s="52">
        <v>3.4999999999999996E-2</v>
      </c>
      <c r="S1236" s="52">
        <v>3.4999999999999996E-2</v>
      </c>
      <c r="T1236" s="52">
        <v>3.4999999999999996E-2</v>
      </c>
      <c r="U1236" s="52">
        <v>3.4999999999999996E-2</v>
      </c>
    </row>
    <row r="1237" spans="1:25" ht="11" x14ac:dyDescent="0.15">
      <c r="A1237" s="39" t="s">
        <v>323</v>
      </c>
      <c r="B1237" s="39" t="s">
        <v>324</v>
      </c>
      <c r="C1237" s="39" t="s">
        <v>3209</v>
      </c>
      <c r="D1237" s="39" t="s">
        <v>365</v>
      </c>
      <c r="E1237" s="39" t="s">
        <v>3207</v>
      </c>
      <c r="F1237" s="39" t="s">
        <v>333</v>
      </c>
      <c r="G1237" s="39"/>
      <c r="H1237" s="39"/>
      <c r="I1237" s="52">
        <f t="shared" si="21"/>
        <v>1.468</v>
      </c>
      <c r="J1237" s="52"/>
      <c r="K1237" s="52"/>
      <c r="L1237" s="52"/>
      <c r="M1237" s="52">
        <v>0.14679999999999999</v>
      </c>
      <c r="N1237" s="52">
        <v>0.14679999999999999</v>
      </c>
      <c r="O1237" s="52">
        <v>0.14679999999999999</v>
      </c>
      <c r="P1237" s="52">
        <v>0.17126666666666665</v>
      </c>
      <c r="Q1237" s="52">
        <v>0.17126666666666665</v>
      </c>
      <c r="R1237" s="52">
        <v>0.17126666666666665</v>
      </c>
      <c r="S1237" s="52">
        <v>0.17126666666666665</v>
      </c>
      <c r="T1237" s="52">
        <v>0.17126666666666665</v>
      </c>
      <c r="U1237" s="52">
        <v>0.17126666666666665</v>
      </c>
    </row>
    <row r="1238" spans="1:25" ht="11" x14ac:dyDescent="0.15">
      <c r="A1238" s="39" t="s">
        <v>323</v>
      </c>
      <c r="B1238" s="39" t="s">
        <v>324</v>
      </c>
      <c r="C1238" s="39" t="s">
        <v>3210</v>
      </c>
      <c r="D1238" s="39" t="s">
        <v>365</v>
      </c>
      <c r="E1238" s="39" t="s">
        <v>3207</v>
      </c>
      <c r="F1238" s="39" t="s">
        <v>333</v>
      </c>
      <c r="G1238" s="39"/>
      <c r="H1238" s="39"/>
      <c r="I1238" s="52">
        <f t="shared" si="21"/>
        <v>0.29999999999999993</v>
      </c>
      <c r="J1238" s="52"/>
      <c r="K1238" s="52"/>
      <c r="L1238" s="52"/>
      <c r="M1238" s="52">
        <v>2.9999999999999995E-2</v>
      </c>
      <c r="N1238" s="52">
        <v>2.9999999999999995E-2</v>
      </c>
      <c r="O1238" s="52">
        <v>2.9999999999999995E-2</v>
      </c>
      <c r="P1238" s="52">
        <v>3.4999999999999996E-2</v>
      </c>
      <c r="Q1238" s="52">
        <v>3.4999999999999996E-2</v>
      </c>
      <c r="R1238" s="52">
        <v>3.4999999999999996E-2</v>
      </c>
      <c r="S1238" s="52">
        <v>3.4999999999999996E-2</v>
      </c>
      <c r="T1238" s="52">
        <v>3.4999999999999996E-2</v>
      </c>
      <c r="U1238" s="52">
        <v>3.4999999999999996E-2</v>
      </c>
    </row>
    <row r="1239" spans="1:25" ht="11" x14ac:dyDescent="0.15">
      <c r="A1239" s="39" t="s">
        <v>323</v>
      </c>
      <c r="B1239" s="39" t="s">
        <v>324</v>
      </c>
      <c r="C1239" s="39" t="s">
        <v>3211</v>
      </c>
      <c r="D1239" s="39" t="s">
        <v>326</v>
      </c>
      <c r="E1239" s="39" t="s">
        <v>2046</v>
      </c>
      <c r="F1239" s="39" t="s">
        <v>306</v>
      </c>
      <c r="G1239" s="39"/>
      <c r="H1239" s="39"/>
      <c r="I1239" s="52">
        <f t="shared" si="21"/>
        <v>2.77</v>
      </c>
      <c r="J1239" s="52"/>
      <c r="K1239" s="52"/>
      <c r="L1239" s="52"/>
      <c r="M1239" s="52">
        <v>0.27699999999999997</v>
      </c>
      <c r="N1239" s="52">
        <v>0.27699999999999997</v>
      </c>
      <c r="O1239" s="52">
        <v>0.27699999999999997</v>
      </c>
      <c r="P1239" s="52">
        <v>0.32316666666666666</v>
      </c>
      <c r="Q1239" s="52">
        <v>0.32316666666666666</v>
      </c>
      <c r="R1239" s="52">
        <v>0.32316666666666666</v>
      </c>
      <c r="S1239" s="52">
        <v>0.32316666666666666</v>
      </c>
      <c r="T1239" s="52">
        <v>0.32316666666666666</v>
      </c>
      <c r="U1239" s="52">
        <v>0.32316666666666666</v>
      </c>
    </row>
    <row r="1240" spans="1:25" ht="11" x14ac:dyDescent="0.15">
      <c r="A1240" s="39" t="s">
        <v>323</v>
      </c>
      <c r="B1240" s="39" t="s">
        <v>324</v>
      </c>
      <c r="C1240" s="39" t="s">
        <v>3212</v>
      </c>
      <c r="D1240" s="39" t="s">
        <v>477</v>
      </c>
      <c r="E1240" s="39" t="s">
        <v>1986</v>
      </c>
      <c r="F1240" s="39" t="s">
        <v>306</v>
      </c>
      <c r="G1240" s="39"/>
      <c r="H1240" s="39"/>
      <c r="I1240" s="52">
        <f t="shared" si="21"/>
        <v>5.8</v>
      </c>
      <c r="J1240" s="52"/>
      <c r="K1240" s="52"/>
      <c r="L1240" s="52"/>
      <c r="M1240" s="52">
        <v>0.57999999999999996</v>
      </c>
      <c r="N1240" s="52">
        <v>0.57999999999999996</v>
      </c>
      <c r="O1240" s="52">
        <v>0.57999999999999996</v>
      </c>
      <c r="P1240" s="52">
        <v>0.67666666666666653</v>
      </c>
      <c r="Q1240" s="52">
        <v>0.67666666666666653</v>
      </c>
      <c r="R1240" s="52">
        <v>0.67666666666666653</v>
      </c>
      <c r="S1240" s="52">
        <v>0.67666666666666653</v>
      </c>
      <c r="T1240" s="52">
        <v>0.67666666666666653</v>
      </c>
      <c r="U1240" s="52">
        <v>0.67666666666666653</v>
      </c>
    </row>
    <row r="1241" spans="1:25" ht="11" x14ac:dyDescent="0.15">
      <c r="A1241" s="39" t="s">
        <v>323</v>
      </c>
      <c r="B1241" s="39" t="s">
        <v>324</v>
      </c>
      <c r="C1241" s="39" t="s">
        <v>3213</v>
      </c>
      <c r="D1241" s="39" t="s">
        <v>672</v>
      </c>
      <c r="E1241" s="39" t="s">
        <v>3214</v>
      </c>
      <c r="F1241" s="39" t="s">
        <v>306</v>
      </c>
      <c r="G1241" s="39"/>
      <c r="H1241" s="39"/>
      <c r="I1241" s="52">
        <f t="shared" si="21"/>
        <v>0.83699999999999997</v>
      </c>
      <c r="J1241" s="52"/>
      <c r="K1241" s="52"/>
      <c r="L1241" s="52"/>
      <c r="M1241" s="52">
        <v>8.3699999999999983E-2</v>
      </c>
      <c r="N1241" s="52">
        <v>8.3699999999999983E-2</v>
      </c>
      <c r="O1241" s="52">
        <v>8.3699999999999983E-2</v>
      </c>
      <c r="P1241" s="52">
        <v>9.7649999999999987E-2</v>
      </c>
      <c r="Q1241" s="52">
        <v>9.7649999999999987E-2</v>
      </c>
      <c r="R1241" s="52">
        <v>9.7649999999999987E-2</v>
      </c>
      <c r="S1241" s="52">
        <v>9.7649999999999987E-2</v>
      </c>
      <c r="T1241" s="52">
        <v>9.7649999999999987E-2</v>
      </c>
      <c r="U1241" s="52">
        <v>9.7649999999999987E-2</v>
      </c>
    </row>
    <row r="1242" spans="1:25" ht="22" x14ac:dyDescent="0.15">
      <c r="A1242" s="39" t="s">
        <v>323</v>
      </c>
      <c r="B1242" s="39" t="s">
        <v>324</v>
      </c>
      <c r="C1242" s="39" t="s">
        <v>3215</v>
      </c>
      <c r="D1242" s="39" t="s">
        <v>672</v>
      </c>
      <c r="E1242" s="39" t="s">
        <v>687</v>
      </c>
      <c r="F1242" s="39" t="s">
        <v>306</v>
      </c>
      <c r="G1242" s="39"/>
      <c r="H1242" s="39"/>
      <c r="I1242" s="52">
        <f t="shared" si="21"/>
        <v>1.5300000000000002</v>
      </c>
      <c r="J1242" s="52"/>
      <c r="K1242" s="52"/>
      <c r="L1242" s="52"/>
      <c r="M1242" s="52">
        <v>0.153</v>
      </c>
      <c r="N1242" s="52">
        <v>0.153</v>
      </c>
      <c r="O1242" s="52">
        <v>0.153</v>
      </c>
      <c r="P1242" s="52">
        <v>0.17849999999999999</v>
      </c>
      <c r="Q1242" s="52">
        <v>0.17849999999999999</v>
      </c>
      <c r="R1242" s="52">
        <v>0.17849999999999999</v>
      </c>
      <c r="S1242" s="52">
        <v>0.17849999999999999</v>
      </c>
      <c r="T1242" s="52">
        <v>0.17849999999999999</v>
      </c>
      <c r="U1242" s="52">
        <v>0.17849999999999999</v>
      </c>
    </row>
    <row r="1243" spans="1:25" ht="11" x14ac:dyDescent="0.15">
      <c r="A1243" s="39" t="s">
        <v>323</v>
      </c>
      <c r="B1243" s="39" t="s">
        <v>324</v>
      </c>
      <c r="C1243" s="39" t="s">
        <v>3216</v>
      </c>
      <c r="D1243" s="39" t="s">
        <v>794</v>
      </c>
      <c r="E1243" s="39" t="s">
        <v>1381</v>
      </c>
      <c r="F1243" s="39" t="s">
        <v>333</v>
      </c>
      <c r="G1243" s="39"/>
      <c r="H1243" s="39"/>
      <c r="I1243" s="52">
        <f t="shared" si="21"/>
        <v>3.629999999999999</v>
      </c>
      <c r="J1243" s="52"/>
      <c r="K1243" s="52"/>
      <c r="L1243" s="52"/>
      <c r="M1243" s="52">
        <v>0.36299999999999993</v>
      </c>
      <c r="N1243" s="52">
        <v>0.36299999999999993</v>
      </c>
      <c r="O1243" s="52">
        <v>0.36299999999999993</v>
      </c>
      <c r="P1243" s="52">
        <v>0.42349999999999993</v>
      </c>
      <c r="Q1243" s="52">
        <v>0.42349999999999993</v>
      </c>
      <c r="R1243" s="52">
        <v>0.42349999999999993</v>
      </c>
      <c r="S1243" s="52">
        <v>0.42349999999999993</v>
      </c>
      <c r="T1243" s="52">
        <v>0.42349999999999993</v>
      </c>
      <c r="U1243" s="52">
        <v>0.42349999999999993</v>
      </c>
    </row>
    <row r="1244" spans="1:25" ht="11" x14ac:dyDescent="0.15">
      <c r="A1244" s="39" t="s">
        <v>323</v>
      </c>
      <c r="B1244" s="39" t="s">
        <v>324</v>
      </c>
      <c r="C1244" s="39" t="s">
        <v>3217</v>
      </c>
      <c r="D1244" s="39" t="s">
        <v>403</v>
      </c>
      <c r="E1244" s="39" t="s">
        <v>654</v>
      </c>
      <c r="F1244" s="39" t="s">
        <v>333</v>
      </c>
      <c r="G1244" s="39"/>
      <c r="H1244" s="39"/>
      <c r="I1244" s="52">
        <f t="shared" si="21"/>
        <v>2.6869999999999994</v>
      </c>
      <c r="J1244" s="52"/>
      <c r="K1244" s="52"/>
      <c r="L1244" s="52"/>
      <c r="M1244" s="52">
        <v>0.26869999999999994</v>
      </c>
      <c r="N1244" s="52">
        <v>0.26869999999999994</v>
      </c>
      <c r="O1244" s="52">
        <v>0.26869999999999994</v>
      </c>
      <c r="P1244" s="52">
        <v>0.31348333333333328</v>
      </c>
      <c r="Q1244" s="52">
        <v>0.31348333333333328</v>
      </c>
      <c r="R1244" s="52">
        <v>0.31348333333333328</v>
      </c>
      <c r="S1244" s="52">
        <v>0.31348333333333328</v>
      </c>
      <c r="T1244" s="52">
        <v>0.31348333333333328</v>
      </c>
      <c r="U1244" s="52">
        <v>0.31348333333333328</v>
      </c>
    </row>
    <row r="1245" spans="1:25" ht="22" x14ac:dyDescent="0.15">
      <c r="A1245" s="39" t="s">
        <v>323</v>
      </c>
      <c r="B1245" s="39" t="s">
        <v>633</v>
      </c>
      <c r="C1245" s="39" t="s">
        <v>2419</v>
      </c>
      <c r="D1245" s="39" t="s">
        <v>398</v>
      </c>
      <c r="E1245" s="39" t="s">
        <v>2417</v>
      </c>
      <c r="F1245" s="39" t="s">
        <v>306</v>
      </c>
      <c r="G1245" s="39"/>
      <c r="H1245" s="39" t="s">
        <v>2420</v>
      </c>
      <c r="I1245" s="52">
        <f t="shared" si="21"/>
        <v>0.5</v>
      </c>
      <c r="J1245" s="52"/>
      <c r="K1245" s="52"/>
      <c r="L1245" s="52"/>
      <c r="M1245" s="52">
        <v>4.9999999999999996E-2</v>
      </c>
      <c r="N1245" s="52">
        <v>4.9999999999999996E-2</v>
      </c>
      <c r="O1245" s="52">
        <v>4.9999999999999996E-2</v>
      </c>
      <c r="P1245" s="52">
        <v>5.8333333333333327E-2</v>
      </c>
      <c r="Q1245" s="52">
        <v>5.8333333333333327E-2</v>
      </c>
      <c r="R1245" s="52">
        <v>5.8333333333333327E-2</v>
      </c>
      <c r="S1245" s="52">
        <v>5.8333333333333327E-2</v>
      </c>
      <c r="T1245" s="52">
        <v>5.8333333333333327E-2</v>
      </c>
      <c r="U1245" s="52">
        <v>5.8333333333333327E-2</v>
      </c>
    </row>
    <row r="1246" spans="1:25" ht="11" x14ac:dyDescent="0.15">
      <c r="A1246" s="54"/>
      <c r="B1246" s="54"/>
      <c r="C1246" s="54"/>
      <c r="D1246" s="54"/>
      <c r="E1246" s="54"/>
      <c r="F1246" s="54"/>
      <c r="G1246" s="54"/>
      <c r="H1246" s="54"/>
      <c r="I1246" s="55"/>
      <c r="J1246" s="55" t="s">
        <v>310</v>
      </c>
      <c r="K1246" s="55" t="s">
        <v>311</v>
      </c>
      <c r="L1246" s="55" t="s">
        <v>312</v>
      </c>
      <c r="M1246" s="55" t="s">
        <v>313</v>
      </c>
      <c r="N1246" s="55" t="s">
        <v>314</v>
      </c>
      <c r="O1246" s="55" t="s">
        <v>315</v>
      </c>
      <c r="P1246" s="55" t="s">
        <v>316</v>
      </c>
      <c r="Q1246" s="55" t="s">
        <v>317</v>
      </c>
      <c r="R1246" s="55" t="s">
        <v>318</v>
      </c>
      <c r="S1246" s="55" t="s">
        <v>319</v>
      </c>
      <c r="T1246" s="55" t="s">
        <v>320</v>
      </c>
      <c r="U1246" s="55" t="s">
        <v>321</v>
      </c>
    </row>
    <row r="1247" spans="1:25" s="51" customFormat="1" ht="11" x14ac:dyDescent="0.15">
      <c r="A1247" s="56" t="s">
        <v>3218</v>
      </c>
      <c r="B1247" s="36"/>
      <c r="C1247" s="36"/>
      <c r="D1247" s="36" t="s">
        <v>3566</v>
      </c>
      <c r="E1247" s="36" t="s">
        <v>3565</v>
      </c>
      <c r="F1247" s="36" t="s">
        <v>3564</v>
      </c>
      <c r="G1247" s="57"/>
      <c r="H1247" s="36"/>
      <c r="I1247" s="58">
        <f>SUM(I1248:I1272)</f>
        <v>25</v>
      </c>
      <c r="J1247" s="58">
        <f t="shared" ref="J1247:U1247" si="22">SUM(J1248:J1272)</f>
        <v>0</v>
      </c>
      <c r="K1247" s="58">
        <f t="shared" si="22"/>
        <v>0</v>
      </c>
      <c r="L1247" s="58">
        <f t="shared" si="22"/>
        <v>0</v>
      </c>
      <c r="M1247" s="58">
        <f t="shared" si="22"/>
        <v>1</v>
      </c>
      <c r="N1247" s="58">
        <f t="shared" si="22"/>
        <v>0</v>
      </c>
      <c r="O1247" s="58">
        <f t="shared" si="22"/>
        <v>1</v>
      </c>
      <c r="P1247" s="58">
        <f t="shared" si="22"/>
        <v>1</v>
      </c>
      <c r="Q1247" s="58">
        <f t="shared" si="22"/>
        <v>5</v>
      </c>
      <c r="R1247" s="58">
        <f t="shared" si="22"/>
        <v>8</v>
      </c>
      <c r="S1247" s="58">
        <f t="shared" si="22"/>
        <v>4</v>
      </c>
      <c r="T1247" s="58">
        <f t="shared" si="22"/>
        <v>2</v>
      </c>
      <c r="U1247" s="58">
        <f t="shared" si="22"/>
        <v>3</v>
      </c>
    </row>
    <row r="1248" spans="1:25" s="113" customFormat="1" ht="22" x14ac:dyDescent="0.15">
      <c r="A1248" s="39" t="s">
        <v>3219</v>
      </c>
      <c r="B1248" s="39" t="s">
        <v>3220</v>
      </c>
      <c r="C1248" s="39"/>
      <c r="D1248" s="39" t="s">
        <v>3221</v>
      </c>
      <c r="E1248" s="119" t="s">
        <v>3222</v>
      </c>
      <c r="F1248" s="39" t="s">
        <v>306</v>
      </c>
      <c r="G1248" s="39" t="s">
        <v>3223</v>
      </c>
      <c r="H1248" s="39" t="s">
        <v>3223</v>
      </c>
      <c r="I1248" s="39">
        <f>SUM(J1248:U1248)</f>
        <v>1</v>
      </c>
      <c r="J1248" s="39"/>
      <c r="K1248" s="39"/>
      <c r="L1248" s="39"/>
      <c r="M1248" s="39"/>
      <c r="N1248" s="39"/>
      <c r="O1248" s="39"/>
      <c r="P1248" s="39"/>
      <c r="Q1248" s="39"/>
      <c r="R1248" s="39">
        <v>1</v>
      </c>
      <c r="S1248" s="39"/>
      <c r="T1248" s="39"/>
      <c r="U1248" s="39"/>
      <c r="V1248" s="51"/>
      <c r="W1248" s="51"/>
      <c r="X1248" s="51"/>
      <c r="Y1248" s="51"/>
    </row>
    <row r="1249" spans="1:25" s="113" customFormat="1" ht="11" hidden="1" x14ac:dyDescent="0.15">
      <c r="A1249" s="39" t="s">
        <v>3219</v>
      </c>
      <c r="B1249" s="39" t="s">
        <v>3220</v>
      </c>
      <c r="C1249" s="39"/>
      <c r="D1249" s="39" t="s">
        <v>3224</v>
      </c>
      <c r="E1249" s="116" t="s">
        <v>3225</v>
      </c>
      <c r="F1249" s="39" t="s">
        <v>333</v>
      </c>
      <c r="G1249" s="39" t="s">
        <v>3226</v>
      </c>
      <c r="H1249" s="39" t="s">
        <v>3226</v>
      </c>
      <c r="I1249" s="39">
        <f t="shared" ref="I1249:I1272" si="23">SUM(J1249:U1249)</f>
        <v>1</v>
      </c>
      <c r="J1249" s="39"/>
      <c r="K1249" s="39"/>
      <c r="L1249" s="39"/>
      <c r="M1249" s="39"/>
      <c r="N1249" s="39"/>
      <c r="O1249" s="39"/>
      <c r="P1249" s="39"/>
      <c r="Q1249" s="39">
        <v>1</v>
      </c>
      <c r="R1249" s="39"/>
      <c r="S1249" s="39"/>
      <c r="T1249" s="39"/>
      <c r="U1249" s="39"/>
      <c r="V1249" s="51"/>
      <c r="W1249" s="51"/>
      <c r="X1249" s="51"/>
      <c r="Y1249" s="51"/>
    </row>
    <row r="1250" spans="1:25" s="113" customFormat="1" ht="22" x14ac:dyDescent="0.15">
      <c r="A1250" s="39" t="s">
        <v>3219</v>
      </c>
      <c r="B1250" s="39" t="s">
        <v>3220</v>
      </c>
      <c r="C1250" s="39"/>
      <c r="D1250" s="39" t="s">
        <v>3227</v>
      </c>
      <c r="E1250" s="119" t="s">
        <v>3228</v>
      </c>
      <c r="F1250" s="39" t="s">
        <v>306</v>
      </c>
      <c r="G1250" s="39" t="s">
        <v>3236</v>
      </c>
      <c r="H1250" s="39" t="s">
        <v>3229</v>
      </c>
      <c r="I1250" s="39">
        <f t="shared" si="23"/>
        <v>1</v>
      </c>
      <c r="J1250" s="39"/>
      <c r="K1250" s="39"/>
      <c r="L1250" s="39"/>
      <c r="M1250" s="39"/>
      <c r="N1250" s="39"/>
      <c r="O1250" s="39"/>
      <c r="P1250" s="39"/>
      <c r="Q1250" s="39"/>
      <c r="R1250" s="39"/>
      <c r="S1250" s="39">
        <v>1</v>
      </c>
      <c r="T1250" s="39"/>
      <c r="U1250" s="39"/>
      <c r="V1250" s="51"/>
      <c r="W1250" s="51"/>
      <c r="X1250" s="51"/>
      <c r="Y1250" s="51"/>
    </row>
    <row r="1251" spans="1:25" s="113" customFormat="1" ht="11" x14ac:dyDescent="0.15">
      <c r="A1251" s="39" t="s">
        <v>3219</v>
      </c>
      <c r="B1251" s="39" t="s">
        <v>3220</v>
      </c>
      <c r="C1251" s="39"/>
      <c r="D1251" s="39" t="s">
        <v>3230</v>
      </c>
      <c r="E1251" s="116" t="s">
        <v>3231</v>
      </c>
      <c r="F1251" s="39" t="s">
        <v>306</v>
      </c>
      <c r="G1251" s="39" t="s">
        <v>3232</v>
      </c>
      <c r="H1251" s="39" t="s">
        <v>3232</v>
      </c>
      <c r="I1251" s="53">
        <f t="shared" si="23"/>
        <v>1</v>
      </c>
      <c r="J1251" s="53"/>
      <c r="K1251" s="53"/>
      <c r="L1251" s="53"/>
      <c r="M1251" s="53"/>
      <c r="N1251" s="53"/>
      <c r="O1251" s="53"/>
      <c r="P1251" s="53"/>
      <c r="Q1251" s="53">
        <v>1</v>
      </c>
      <c r="R1251" s="53"/>
      <c r="S1251" s="53"/>
      <c r="T1251" s="53"/>
      <c r="U1251" s="53"/>
      <c r="V1251" s="51"/>
      <c r="W1251" s="51"/>
      <c r="X1251" s="51"/>
      <c r="Y1251" s="51"/>
    </row>
    <row r="1252" spans="1:25" s="113" customFormat="1" ht="11" x14ac:dyDescent="0.15">
      <c r="A1252" s="39" t="s">
        <v>3219</v>
      </c>
      <c r="B1252" s="39" t="s">
        <v>3220</v>
      </c>
      <c r="C1252" s="39"/>
      <c r="D1252" s="39" t="s">
        <v>3233</v>
      </c>
      <c r="E1252" s="116" t="s">
        <v>3234</v>
      </c>
      <c r="F1252" s="39" t="s">
        <v>306</v>
      </c>
      <c r="G1252" s="39" t="s">
        <v>3235</v>
      </c>
      <c r="H1252" s="39" t="s">
        <v>3235</v>
      </c>
      <c r="I1252" s="53">
        <f t="shared" si="23"/>
        <v>1</v>
      </c>
      <c r="J1252" s="53"/>
      <c r="K1252" s="53"/>
      <c r="L1252" s="53"/>
      <c r="M1252" s="53">
        <v>1</v>
      </c>
      <c r="N1252" s="53"/>
      <c r="O1252" s="53"/>
      <c r="P1252" s="53"/>
      <c r="Q1252" s="53"/>
      <c r="R1252" s="53"/>
      <c r="S1252" s="53"/>
      <c r="T1252" s="53"/>
      <c r="U1252" s="53"/>
      <c r="V1252" s="51"/>
      <c r="W1252" s="51"/>
      <c r="X1252" s="51"/>
      <c r="Y1252" s="51"/>
    </row>
    <row r="1253" spans="1:25" s="113" customFormat="1" ht="22" x14ac:dyDescent="0.15">
      <c r="A1253" s="39" t="s">
        <v>3219</v>
      </c>
      <c r="B1253" s="39" t="s">
        <v>3220</v>
      </c>
      <c r="C1253" s="39"/>
      <c r="D1253" s="39" t="s">
        <v>3227</v>
      </c>
      <c r="E1253" s="119" t="s">
        <v>3228</v>
      </c>
      <c r="F1253" s="39" t="s">
        <v>306</v>
      </c>
      <c r="G1253" s="39" t="s">
        <v>3229</v>
      </c>
      <c r="H1253" s="39" t="s">
        <v>3236</v>
      </c>
      <c r="I1253" s="39">
        <f t="shared" si="23"/>
        <v>1</v>
      </c>
      <c r="J1253" s="39"/>
      <c r="K1253" s="39"/>
      <c r="L1253" s="39"/>
      <c r="M1253" s="39"/>
      <c r="N1253" s="39"/>
      <c r="O1253" s="39"/>
      <c r="P1253" s="39"/>
      <c r="Q1253" s="39"/>
      <c r="R1253" s="39"/>
      <c r="S1253" s="39">
        <v>1</v>
      </c>
      <c r="T1253" s="39"/>
      <c r="U1253" s="39"/>
      <c r="V1253" s="51"/>
      <c r="W1253" s="51"/>
      <c r="X1253" s="51"/>
      <c r="Y1253" s="51"/>
    </row>
    <row r="1254" spans="1:25" s="113" customFormat="1" ht="11" hidden="1" x14ac:dyDescent="0.15">
      <c r="A1254" s="39" t="s">
        <v>3219</v>
      </c>
      <c r="B1254" s="39" t="s">
        <v>3220</v>
      </c>
      <c r="C1254" s="39"/>
      <c r="D1254" s="39" t="s">
        <v>3233</v>
      </c>
      <c r="E1254" s="119" t="s">
        <v>3238</v>
      </c>
      <c r="F1254" s="39" t="s">
        <v>333</v>
      </c>
      <c r="G1254" s="39" t="s">
        <v>3239</v>
      </c>
      <c r="H1254" s="39" t="s">
        <v>3239</v>
      </c>
      <c r="I1254" s="39">
        <f t="shared" si="23"/>
        <v>1</v>
      </c>
      <c r="J1254" s="39"/>
      <c r="K1254" s="39"/>
      <c r="L1254" s="39"/>
      <c r="M1254" s="39"/>
      <c r="N1254" s="39"/>
      <c r="O1254" s="39"/>
      <c r="P1254" s="39"/>
      <c r="Q1254" s="39"/>
      <c r="R1254" s="39">
        <v>1</v>
      </c>
      <c r="S1254" s="39"/>
      <c r="T1254" s="39"/>
      <c r="U1254" s="39"/>
      <c r="V1254" s="51"/>
      <c r="W1254" s="51"/>
      <c r="X1254" s="51"/>
      <c r="Y1254" s="51"/>
    </row>
    <row r="1255" spans="1:25" s="113" customFormat="1" ht="11" x14ac:dyDescent="0.15">
      <c r="A1255" s="39" t="s">
        <v>3219</v>
      </c>
      <c r="B1255" s="39" t="s">
        <v>3220</v>
      </c>
      <c r="C1255" s="39"/>
      <c r="D1255" s="39" t="s">
        <v>3240</v>
      </c>
      <c r="E1255" s="119" t="s">
        <v>3241</v>
      </c>
      <c r="F1255" s="39" t="s">
        <v>306</v>
      </c>
      <c r="G1255" s="39" t="s">
        <v>3509</v>
      </c>
      <c r="H1255" s="39" t="s">
        <v>3242</v>
      </c>
      <c r="I1255" s="39">
        <f t="shared" si="23"/>
        <v>1</v>
      </c>
      <c r="J1255" s="39"/>
      <c r="K1255" s="39"/>
      <c r="L1255" s="39"/>
      <c r="M1255" s="39"/>
      <c r="N1255" s="39"/>
      <c r="O1255" s="39"/>
      <c r="P1255" s="39"/>
      <c r="Q1255" s="39"/>
      <c r="R1255" s="39">
        <v>1</v>
      </c>
      <c r="S1255" s="39"/>
      <c r="T1255" s="39"/>
      <c r="U1255" s="39"/>
      <c r="V1255" s="51"/>
      <c r="W1255" s="51"/>
      <c r="X1255" s="51"/>
      <c r="Y1255" s="51"/>
    </row>
    <row r="1256" spans="1:25" s="113" customFormat="1" ht="22" hidden="1" x14ac:dyDescent="0.15">
      <c r="A1256" s="39" t="s">
        <v>3219</v>
      </c>
      <c r="B1256" s="39" t="s">
        <v>3220</v>
      </c>
      <c r="C1256" s="39"/>
      <c r="D1256" s="39" t="s">
        <v>3237</v>
      </c>
      <c r="E1256" s="116" t="s">
        <v>3243</v>
      </c>
      <c r="F1256" s="39" t="s">
        <v>333</v>
      </c>
      <c r="G1256" s="39" t="s">
        <v>3244</v>
      </c>
      <c r="H1256" s="39" t="s">
        <v>3244</v>
      </c>
      <c r="I1256" s="39">
        <f t="shared" si="23"/>
        <v>1</v>
      </c>
      <c r="J1256" s="39"/>
      <c r="K1256" s="39"/>
      <c r="L1256" s="39"/>
      <c r="M1256" s="39"/>
      <c r="N1256" s="39"/>
      <c r="O1256" s="39"/>
      <c r="P1256" s="39"/>
      <c r="Q1256" s="39"/>
      <c r="R1256" s="39"/>
      <c r="S1256" s="39"/>
      <c r="T1256" s="39">
        <v>1</v>
      </c>
      <c r="U1256" s="39"/>
      <c r="V1256" s="51"/>
      <c r="W1256" s="51"/>
      <c r="X1256" s="51"/>
      <c r="Y1256" s="51"/>
    </row>
    <row r="1257" spans="1:25" s="113" customFormat="1" ht="11" hidden="1" x14ac:dyDescent="0.15">
      <c r="A1257" s="39" t="s">
        <v>3219</v>
      </c>
      <c r="B1257" s="39" t="s">
        <v>3220</v>
      </c>
      <c r="C1257" s="39"/>
      <c r="D1257" s="39" t="s">
        <v>3245</v>
      </c>
      <c r="E1257" s="116" t="s">
        <v>3246</v>
      </c>
      <c r="F1257" s="39" t="s">
        <v>333</v>
      </c>
      <c r="G1257" s="39" t="s">
        <v>3247</v>
      </c>
      <c r="H1257" s="39" t="s">
        <v>3247</v>
      </c>
      <c r="I1257" s="39">
        <f t="shared" si="23"/>
        <v>1</v>
      </c>
      <c r="J1257" s="39"/>
      <c r="K1257" s="39"/>
      <c r="L1257" s="39"/>
      <c r="M1257" s="39"/>
      <c r="N1257" s="39"/>
      <c r="O1257" s="39"/>
      <c r="P1257" s="39"/>
      <c r="Q1257" s="39"/>
      <c r="R1257" s="39"/>
      <c r="S1257" s="39"/>
      <c r="T1257" s="39">
        <v>1</v>
      </c>
      <c r="U1257" s="39"/>
      <c r="V1257" s="51"/>
      <c r="W1257" s="51"/>
      <c r="X1257" s="51"/>
      <c r="Y1257" s="51"/>
    </row>
    <row r="1258" spans="1:25" s="113" customFormat="1" ht="11" x14ac:dyDescent="0.15">
      <c r="A1258" s="39" t="s">
        <v>3219</v>
      </c>
      <c r="B1258" s="39" t="s">
        <v>3220</v>
      </c>
      <c r="C1258" s="39"/>
      <c r="D1258" s="39" t="s">
        <v>3240</v>
      </c>
      <c r="E1258" s="116" t="s">
        <v>3248</v>
      </c>
      <c r="F1258" s="39" t="s">
        <v>306</v>
      </c>
      <c r="G1258" s="39" t="s">
        <v>3249</v>
      </c>
      <c r="H1258" s="39" t="s">
        <v>3249</v>
      </c>
      <c r="I1258" s="53">
        <f t="shared" si="23"/>
        <v>1</v>
      </c>
      <c r="J1258" s="53"/>
      <c r="K1258" s="53"/>
      <c r="L1258" s="53"/>
      <c r="M1258" s="53"/>
      <c r="N1258" s="53"/>
      <c r="O1258" s="53">
        <v>1</v>
      </c>
      <c r="P1258" s="53"/>
      <c r="Q1258" s="53"/>
      <c r="R1258" s="53"/>
      <c r="S1258" s="53"/>
      <c r="T1258" s="53"/>
      <c r="U1258" s="53"/>
      <c r="V1258" s="51"/>
      <c r="W1258" s="51"/>
      <c r="X1258" s="51"/>
      <c r="Y1258" s="51"/>
    </row>
    <row r="1259" spans="1:25" s="113" customFormat="1" ht="11" hidden="1" x14ac:dyDescent="0.15">
      <c r="A1259" s="39" t="s">
        <v>3219</v>
      </c>
      <c r="B1259" s="39" t="s">
        <v>3220</v>
      </c>
      <c r="C1259" s="39"/>
      <c r="D1259" s="39" t="s">
        <v>3251</v>
      </c>
      <c r="E1259" s="116" t="s">
        <v>3252</v>
      </c>
      <c r="F1259" s="39" t="s">
        <v>333</v>
      </c>
      <c r="G1259" s="39" t="s">
        <v>3253</v>
      </c>
      <c r="H1259" s="39" t="s">
        <v>3253</v>
      </c>
      <c r="I1259" s="39">
        <f t="shared" si="23"/>
        <v>1</v>
      </c>
      <c r="J1259" s="39"/>
      <c r="K1259" s="39"/>
      <c r="L1259" s="39"/>
      <c r="M1259" s="39"/>
      <c r="N1259" s="39"/>
      <c r="O1259" s="39"/>
      <c r="P1259" s="39">
        <v>1</v>
      </c>
      <c r="Q1259" s="39"/>
      <c r="R1259" s="39"/>
      <c r="S1259" s="39"/>
      <c r="T1259" s="39"/>
      <c r="U1259" s="39"/>
      <c r="V1259" s="51"/>
      <c r="W1259" s="51"/>
      <c r="X1259" s="51"/>
      <c r="Y1259" s="51"/>
    </row>
    <row r="1260" spans="1:25" s="113" customFormat="1" ht="11" x14ac:dyDescent="0.15">
      <c r="A1260" s="39" t="s">
        <v>3219</v>
      </c>
      <c r="B1260" s="39" t="s">
        <v>3220</v>
      </c>
      <c r="C1260" s="39"/>
      <c r="D1260" s="39" t="s">
        <v>3240</v>
      </c>
      <c r="E1260" s="119" t="s">
        <v>3254</v>
      </c>
      <c r="F1260" s="39" t="s">
        <v>306</v>
      </c>
      <c r="G1260" s="39" t="s">
        <v>3255</v>
      </c>
      <c r="H1260" s="39" t="s">
        <v>3255</v>
      </c>
      <c r="I1260" s="39">
        <f t="shared" si="23"/>
        <v>1</v>
      </c>
      <c r="J1260" s="39"/>
      <c r="K1260" s="39"/>
      <c r="L1260" s="39"/>
      <c r="M1260" s="39"/>
      <c r="N1260" s="39"/>
      <c r="O1260" s="39"/>
      <c r="P1260" s="39"/>
      <c r="Q1260" s="39"/>
      <c r="R1260" s="39">
        <v>1</v>
      </c>
      <c r="S1260" s="39"/>
      <c r="T1260" s="39"/>
      <c r="U1260" s="39"/>
      <c r="V1260" s="51"/>
      <c r="W1260" s="51"/>
      <c r="X1260" s="51"/>
      <c r="Y1260" s="51"/>
    </row>
    <row r="1261" spans="1:25" s="51" customFormat="1" ht="11" x14ac:dyDescent="0.15">
      <c r="A1261" s="39"/>
      <c r="B1261" s="39"/>
      <c r="C1261" s="39"/>
      <c r="D1261" s="39" t="s">
        <v>3494</v>
      </c>
      <c r="E1261" s="119" t="s">
        <v>3489</v>
      </c>
      <c r="F1261" s="39" t="s">
        <v>306</v>
      </c>
      <c r="G1261" s="39" t="s">
        <v>3493</v>
      </c>
      <c r="H1261" s="39"/>
      <c r="I1261" s="39">
        <f t="shared" si="23"/>
        <v>1</v>
      </c>
      <c r="J1261" s="39"/>
      <c r="K1261" s="39"/>
      <c r="L1261" s="39"/>
      <c r="M1261" s="39"/>
      <c r="N1261" s="39"/>
      <c r="O1261" s="39"/>
      <c r="P1261" s="39"/>
      <c r="Q1261" s="39"/>
      <c r="R1261" s="39">
        <v>1</v>
      </c>
      <c r="S1261" s="39"/>
      <c r="T1261" s="39"/>
      <c r="U1261" s="39"/>
    </row>
    <row r="1262" spans="1:25" s="51" customFormat="1" ht="11" x14ac:dyDescent="0.15">
      <c r="A1262" s="39"/>
      <c r="B1262" s="39"/>
      <c r="C1262" s="39"/>
      <c r="D1262" s="39" t="s">
        <v>3240</v>
      </c>
      <c r="E1262" s="116" t="s">
        <v>3496</v>
      </c>
      <c r="F1262" s="39" t="s">
        <v>333</v>
      </c>
      <c r="G1262" s="39" t="s">
        <v>3495</v>
      </c>
      <c r="H1262" s="39"/>
      <c r="I1262" s="53">
        <f t="shared" si="23"/>
        <v>1</v>
      </c>
      <c r="J1262" s="53"/>
      <c r="K1262" s="53"/>
      <c r="L1262" s="53"/>
      <c r="M1262" s="53"/>
      <c r="N1262" s="53"/>
      <c r="O1262" s="53"/>
      <c r="P1262" s="53"/>
      <c r="Q1262" s="53"/>
      <c r="R1262" s="53"/>
      <c r="S1262" s="53"/>
      <c r="T1262" s="53"/>
      <c r="U1262" s="53">
        <v>1</v>
      </c>
    </row>
    <row r="1263" spans="1:25" s="51" customFormat="1" ht="22" x14ac:dyDescent="0.15">
      <c r="A1263" s="39"/>
      <c r="B1263" s="39"/>
      <c r="C1263" s="39"/>
      <c r="D1263" s="39" t="s">
        <v>3499</v>
      </c>
      <c r="E1263" s="119" t="s">
        <v>3500</v>
      </c>
      <c r="F1263" s="39" t="s">
        <v>333</v>
      </c>
      <c r="G1263" s="39" t="s">
        <v>3498</v>
      </c>
      <c r="H1263" s="39"/>
      <c r="I1263" s="39">
        <f t="shared" si="23"/>
        <v>1</v>
      </c>
      <c r="J1263" s="39"/>
      <c r="K1263" s="39"/>
      <c r="L1263" s="39"/>
      <c r="M1263" s="39"/>
      <c r="N1263" s="39"/>
      <c r="O1263" s="39"/>
      <c r="P1263" s="39"/>
      <c r="Q1263" s="39"/>
      <c r="R1263" s="39"/>
      <c r="S1263" s="39">
        <v>1</v>
      </c>
      <c r="T1263" s="39"/>
      <c r="U1263" s="39"/>
    </row>
    <row r="1264" spans="1:25" s="51" customFormat="1" ht="11" x14ac:dyDescent="0.15">
      <c r="A1264" s="39"/>
      <c r="B1264" s="39"/>
      <c r="C1264" s="39"/>
      <c r="D1264" s="39" t="s">
        <v>3240</v>
      </c>
      <c r="E1264" s="119" t="s">
        <v>3502</v>
      </c>
      <c r="F1264" s="39" t="s">
        <v>3497</v>
      </c>
      <c r="G1264" s="39" t="s">
        <v>3501</v>
      </c>
      <c r="H1264" s="39"/>
      <c r="I1264" s="39">
        <f t="shared" si="23"/>
        <v>1</v>
      </c>
      <c r="J1264" s="39"/>
      <c r="K1264" s="39"/>
      <c r="L1264" s="39"/>
      <c r="M1264" s="39"/>
      <c r="N1264" s="39"/>
      <c r="O1264" s="39"/>
      <c r="P1264" s="39"/>
      <c r="Q1264" s="39"/>
      <c r="R1264" s="39">
        <v>1</v>
      </c>
      <c r="S1264" s="39"/>
      <c r="T1264" s="39"/>
      <c r="U1264" s="39"/>
    </row>
    <row r="1265" spans="1:21" s="51" customFormat="1" ht="22" x14ac:dyDescent="0.15">
      <c r="A1265" s="39"/>
      <c r="B1265" s="39"/>
      <c r="C1265" s="39"/>
      <c r="D1265" s="39" t="s">
        <v>3240</v>
      </c>
      <c r="E1265" s="119" t="s">
        <v>3507</v>
      </c>
      <c r="F1265" s="39" t="s">
        <v>306</v>
      </c>
      <c r="G1265" s="39" t="s">
        <v>3508</v>
      </c>
      <c r="H1265" s="39"/>
      <c r="I1265" s="39">
        <f t="shared" si="23"/>
        <v>1</v>
      </c>
      <c r="J1265" s="39"/>
      <c r="K1265" s="39"/>
      <c r="L1265" s="39"/>
      <c r="M1265" s="39"/>
      <c r="N1265" s="39"/>
      <c r="O1265" s="39"/>
      <c r="P1265" s="39"/>
      <c r="Q1265" s="39"/>
      <c r="R1265" s="39">
        <v>1</v>
      </c>
      <c r="S1265" s="39"/>
      <c r="T1265" s="39"/>
      <c r="U1265" s="39"/>
    </row>
    <row r="1266" spans="1:21" s="51" customFormat="1" ht="11" x14ac:dyDescent="0.15">
      <c r="A1266" s="39"/>
      <c r="B1266" s="39"/>
      <c r="C1266" s="39"/>
      <c r="D1266" s="39" t="s">
        <v>3240</v>
      </c>
      <c r="E1266" s="116" t="s">
        <v>3490</v>
      </c>
      <c r="F1266" s="39" t="s">
        <v>333</v>
      </c>
      <c r="G1266" s="39" t="s">
        <v>3510</v>
      </c>
      <c r="H1266" s="39"/>
      <c r="I1266" s="53">
        <f t="shared" si="23"/>
        <v>1</v>
      </c>
      <c r="J1266" s="53"/>
      <c r="K1266" s="53"/>
      <c r="L1266" s="53"/>
      <c r="M1266" s="53"/>
      <c r="N1266" s="53"/>
      <c r="O1266" s="53"/>
      <c r="P1266" s="53"/>
      <c r="Q1266" s="53">
        <v>1</v>
      </c>
      <c r="R1266" s="53"/>
      <c r="S1266" s="53"/>
      <c r="T1266" s="53"/>
      <c r="U1266" s="53"/>
    </row>
    <row r="1267" spans="1:21" s="51" customFormat="1" ht="11" x14ac:dyDescent="0.15">
      <c r="A1267" s="39"/>
      <c r="B1267" s="39"/>
      <c r="C1267" s="39"/>
      <c r="D1267" s="39" t="s">
        <v>3511</v>
      </c>
      <c r="E1267" s="116" t="s">
        <v>3491</v>
      </c>
      <c r="F1267" s="39" t="s">
        <v>333</v>
      </c>
      <c r="G1267" s="39" t="s">
        <v>3512</v>
      </c>
      <c r="H1267" s="39"/>
      <c r="I1267" s="53">
        <f t="shared" si="23"/>
        <v>1</v>
      </c>
      <c r="J1267" s="53"/>
      <c r="K1267" s="53"/>
      <c r="L1267" s="53"/>
      <c r="M1267" s="53"/>
      <c r="N1267" s="53"/>
      <c r="O1267" s="53"/>
      <c r="P1267" s="53"/>
      <c r="Q1267" s="53">
        <v>1</v>
      </c>
      <c r="R1267" s="53"/>
      <c r="S1267" s="53"/>
      <c r="T1267" s="53"/>
      <c r="U1267" s="53"/>
    </row>
    <row r="1268" spans="1:21" s="51" customFormat="1" ht="11" x14ac:dyDescent="0.15">
      <c r="A1268" s="39"/>
      <c r="B1268" s="39"/>
      <c r="C1268" s="39"/>
      <c r="D1268" s="39" t="s">
        <v>3240</v>
      </c>
      <c r="E1268" s="116" t="s">
        <v>3492</v>
      </c>
      <c r="F1268" s="39" t="s">
        <v>333</v>
      </c>
      <c r="G1268" s="39" t="s">
        <v>3505</v>
      </c>
      <c r="H1268" s="39"/>
      <c r="I1268" s="53">
        <f t="shared" si="23"/>
        <v>1</v>
      </c>
      <c r="J1268" s="53"/>
      <c r="K1268" s="53"/>
      <c r="L1268" s="53"/>
      <c r="M1268" s="53"/>
      <c r="N1268" s="53"/>
      <c r="O1268" s="53"/>
      <c r="P1268" s="53"/>
      <c r="Q1268" s="53">
        <v>1</v>
      </c>
      <c r="R1268" s="53"/>
      <c r="S1268" s="53"/>
      <c r="T1268" s="53"/>
      <c r="U1268" s="53"/>
    </row>
    <row r="1269" spans="1:21" s="51" customFormat="1" ht="22" x14ac:dyDescent="0.15">
      <c r="A1269" s="39"/>
      <c r="B1269" s="39"/>
      <c r="C1269" s="39"/>
      <c r="D1269" s="39" t="s">
        <v>3513</v>
      </c>
      <c r="E1269" s="116" t="s">
        <v>3514</v>
      </c>
      <c r="F1269" s="39" t="s">
        <v>306</v>
      </c>
      <c r="G1269" s="39" t="s">
        <v>3515</v>
      </c>
      <c r="H1269" s="39"/>
      <c r="I1269" s="53">
        <f t="shared" si="23"/>
        <v>1</v>
      </c>
      <c r="J1269" s="53"/>
      <c r="K1269" s="53"/>
      <c r="L1269" s="53"/>
      <c r="M1269" s="53"/>
      <c r="N1269" s="53"/>
      <c r="O1269" s="53"/>
      <c r="P1269" s="53"/>
      <c r="Q1269" s="53"/>
      <c r="R1269" s="53"/>
      <c r="S1269" s="53">
        <v>1</v>
      </c>
      <c r="T1269" s="53"/>
      <c r="U1269" s="53"/>
    </row>
    <row r="1270" spans="1:21" s="51" customFormat="1" ht="11" x14ac:dyDescent="0.15">
      <c r="A1270" s="39"/>
      <c r="B1270" s="39"/>
      <c r="C1270" s="39"/>
      <c r="D1270" s="39" t="s">
        <v>3516</v>
      </c>
      <c r="E1270" s="116" t="s">
        <v>3517</v>
      </c>
      <c r="F1270" s="116" t="s">
        <v>306</v>
      </c>
      <c r="G1270" s="116" t="s">
        <v>3518</v>
      </c>
      <c r="H1270" s="39"/>
      <c r="I1270" s="116">
        <f t="shared" si="23"/>
        <v>1</v>
      </c>
      <c r="J1270" s="116"/>
      <c r="K1270" s="116"/>
      <c r="L1270" s="116"/>
      <c r="M1270" s="116"/>
      <c r="N1270" s="116"/>
      <c r="O1270" s="116"/>
      <c r="P1270" s="116"/>
      <c r="Q1270" s="116"/>
      <c r="R1270" s="116"/>
      <c r="S1270" s="116"/>
      <c r="T1270" s="116"/>
      <c r="U1270" s="116">
        <v>1</v>
      </c>
    </row>
    <row r="1271" spans="1:21" s="51" customFormat="1" ht="22" x14ac:dyDescent="0.15">
      <c r="A1271" s="39"/>
      <c r="B1271" s="39"/>
      <c r="C1271" s="39"/>
      <c r="D1271" s="39" t="s">
        <v>3227</v>
      </c>
      <c r="E1271" s="119" t="s">
        <v>3503</v>
      </c>
      <c r="F1271" s="39" t="s">
        <v>306</v>
      </c>
      <c r="G1271" s="39" t="s">
        <v>3504</v>
      </c>
      <c r="H1271" s="39"/>
      <c r="I1271" s="39">
        <f t="shared" si="23"/>
        <v>1</v>
      </c>
      <c r="J1271" s="39"/>
      <c r="K1271" s="39"/>
      <c r="L1271" s="39"/>
      <c r="M1271" s="39"/>
      <c r="N1271" s="39"/>
      <c r="O1271" s="39"/>
      <c r="P1271" s="39"/>
      <c r="Q1271" s="39"/>
      <c r="R1271" s="39"/>
      <c r="S1271" s="39"/>
      <c r="T1271" s="39"/>
      <c r="U1271" s="39">
        <v>1</v>
      </c>
    </row>
    <row r="1272" spans="1:21" s="51" customFormat="1" ht="11" x14ac:dyDescent="0.15">
      <c r="A1272" s="39"/>
      <c r="B1272" s="39"/>
      <c r="C1272" s="39"/>
      <c r="D1272" s="39" t="s">
        <v>3240</v>
      </c>
      <c r="E1272" s="119" t="s">
        <v>3506</v>
      </c>
      <c r="F1272" s="39" t="s">
        <v>306</v>
      </c>
      <c r="G1272" s="39" t="s">
        <v>3250</v>
      </c>
      <c r="H1272" s="39"/>
      <c r="I1272" s="39">
        <f t="shared" si="23"/>
        <v>1</v>
      </c>
      <c r="J1272" s="39"/>
      <c r="K1272" s="39"/>
      <c r="L1272" s="39"/>
      <c r="M1272" s="39"/>
      <c r="N1272" s="39"/>
      <c r="O1272" s="39"/>
      <c r="P1272" s="39"/>
      <c r="Q1272" s="39"/>
      <c r="R1272" s="39">
        <v>1</v>
      </c>
      <c r="S1272" s="39"/>
      <c r="T1272" s="39"/>
      <c r="U1272" s="39"/>
    </row>
    <row r="1273" spans="1:21" x14ac:dyDescent="0.15">
      <c r="A1273" s="54"/>
      <c r="B1273" s="59"/>
      <c r="G1273" s="60"/>
      <c r="I1273" s="61"/>
      <c r="J1273" s="61"/>
      <c r="K1273" s="61"/>
      <c r="L1273" s="61"/>
      <c r="M1273" s="61"/>
      <c r="N1273" s="61"/>
      <c r="O1273" s="61"/>
      <c r="P1273" s="61"/>
      <c r="Q1273" s="61"/>
      <c r="R1273" s="61"/>
      <c r="S1273" s="61"/>
      <c r="T1273" s="61"/>
      <c r="U1273" s="61"/>
    </row>
    <row r="1274" spans="1:21" s="51" customFormat="1" ht="11" x14ac:dyDescent="0.15">
      <c r="A1274" s="56" t="s">
        <v>3256</v>
      </c>
      <c r="B1274" s="62"/>
      <c r="C1274" s="63"/>
      <c r="D1274" s="63"/>
      <c r="E1274" s="63"/>
      <c r="F1274" s="63"/>
      <c r="G1274" s="64"/>
      <c r="H1274" s="57"/>
      <c r="I1274" s="58">
        <f>+I1275</f>
        <v>1</v>
      </c>
      <c r="J1274" s="58">
        <f t="shared" ref="J1274:U1274" si="24">+J1275</f>
        <v>0</v>
      </c>
      <c r="K1274" s="58">
        <f t="shared" si="24"/>
        <v>0</v>
      </c>
      <c r="L1274" s="58">
        <f t="shared" si="24"/>
        <v>1</v>
      </c>
      <c r="M1274" s="58">
        <f t="shared" si="24"/>
        <v>0</v>
      </c>
      <c r="N1274" s="58">
        <f t="shared" si="24"/>
        <v>0</v>
      </c>
      <c r="O1274" s="58">
        <f t="shared" si="24"/>
        <v>0</v>
      </c>
      <c r="P1274" s="58">
        <f t="shared" si="24"/>
        <v>0</v>
      </c>
      <c r="Q1274" s="58">
        <f t="shared" si="24"/>
        <v>0</v>
      </c>
      <c r="R1274" s="58">
        <f t="shared" si="24"/>
        <v>0</v>
      </c>
      <c r="S1274" s="58">
        <f t="shared" si="24"/>
        <v>0</v>
      </c>
      <c r="T1274" s="58">
        <f t="shared" si="24"/>
        <v>0</v>
      </c>
      <c r="U1274" s="58">
        <f t="shared" si="24"/>
        <v>0</v>
      </c>
    </row>
    <row r="1275" spans="1:21" ht="11" x14ac:dyDescent="0.15">
      <c r="A1275" s="39" t="s">
        <v>3219</v>
      </c>
      <c r="B1275" s="39" t="s">
        <v>3257</v>
      </c>
      <c r="C1275" s="39"/>
      <c r="D1275" s="39"/>
      <c r="E1275" s="39"/>
      <c r="F1275" s="39"/>
      <c r="G1275" s="39" t="s">
        <v>3258</v>
      </c>
      <c r="H1275" s="39"/>
      <c r="I1275" s="52">
        <v>1</v>
      </c>
      <c r="J1275" s="52"/>
      <c r="K1275" s="52"/>
      <c r="L1275" s="52">
        <v>1</v>
      </c>
      <c r="M1275" s="52"/>
      <c r="N1275" s="52"/>
      <c r="O1275" s="52"/>
      <c r="P1275" s="52"/>
      <c r="Q1275" s="52"/>
      <c r="R1275" s="52"/>
      <c r="S1275" s="52"/>
      <c r="T1275" s="52"/>
      <c r="U1275" s="52"/>
    </row>
    <row r="1276" spans="1:21" x14ac:dyDescent="0.15">
      <c r="A1276" s="54"/>
      <c r="G1276" s="65"/>
      <c r="I1276" s="66"/>
      <c r="J1276" s="66"/>
      <c r="K1276" s="66"/>
      <c r="L1276" s="66"/>
      <c r="M1276" s="66"/>
      <c r="N1276" s="66"/>
      <c r="O1276" s="66"/>
      <c r="P1276" s="66"/>
      <c r="Q1276" s="66"/>
      <c r="R1276" s="66"/>
      <c r="S1276" s="66"/>
      <c r="T1276" s="66"/>
      <c r="U1276" s="66"/>
    </row>
    <row r="1277" spans="1:21" s="51" customFormat="1" ht="22" x14ac:dyDescent="0.15">
      <c r="A1277" s="56" t="s">
        <v>3259</v>
      </c>
      <c r="B1277" s="63"/>
      <c r="C1277" s="63"/>
      <c r="D1277" s="63"/>
      <c r="E1277" s="63"/>
      <c r="F1277" s="63"/>
      <c r="G1277" s="67"/>
      <c r="H1277" s="57"/>
      <c r="I1277" s="80">
        <f>+I1278+I1284</f>
        <v>94.929999999999978</v>
      </c>
      <c r="J1277" s="80">
        <f t="shared" ref="J1277:U1277" si="25">+J1278+J1284</f>
        <v>3.9450000000000003</v>
      </c>
      <c r="K1277" s="80">
        <f t="shared" si="25"/>
        <v>9.6050000000000022</v>
      </c>
      <c r="L1277" s="80">
        <f t="shared" si="25"/>
        <v>11.445</v>
      </c>
      <c r="M1277" s="80">
        <f t="shared" si="25"/>
        <v>9.4433333333333351</v>
      </c>
      <c r="N1277" s="80">
        <f t="shared" si="25"/>
        <v>11.373333333333331</v>
      </c>
      <c r="O1277" s="80">
        <f t="shared" si="25"/>
        <v>9.7833333333333332</v>
      </c>
      <c r="P1277" s="80">
        <f t="shared" si="25"/>
        <v>5.823333333333335</v>
      </c>
      <c r="Q1277" s="80">
        <f t="shared" si="25"/>
        <v>5.8383333333333338</v>
      </c>
      <c r="R1277" s="80">
        <f t="shared" si="25"/>
        <v>6.1283333333333339</v>
      </c>
      <c r="S1277" s="80">
        <f t="shared" si="25"/>
        <v>7.788333333333334</v>
      </c>
      <c r="T1277" s="80">
        <f t="shared" si="25"/>
        <v>7.1883333333333335</v>
      </c>
      <c r="U1277" s="80">
        <f t="shared" si="25"/>
        <v>6.5683333333333334</v>
      </c>
    </row>
    <row r="1278" spans="1:21" s="51" customFormat="1" ht="11" x14ac:dyDescent="0.15">
      <c r="A1278" s="68" t="s">
        <v>3260</v>
      </c>
      <c r="B1278" s="69" t="s">
        <v>3261</v>
      </c>
      <c r="C1278" s="69"/>
      <c r="D1278" s="69"/>
      <c r="E1278" s="69"/>
      <c r="F1278" s="69"/>
      <c r="G1278" s="68" t="s">
        <v>307</v>
      </c>
      <c r="H1278" s="68" t="s">
        <v>308</v>
      </c>
      <c r="I1278" s="82">
        <f>SUM(I1279:I1283)</f>
        <v>8.5299999999999994</v>
      </c>
      <c r="J1278" s="82">
        <f t="shared" ref="J1278:U1278" si="26">SUM(J1279:J1283)</f>
        <v>0.1</v>
      </c>
      <c r="K1278" s="82">
        <f t="shared" si="26"/>
        <v>0.4</v>
      </c>
      <c r="L1278" s="82">
        <f t="shared" si="26"/>
        <v>0.54</v>
      </c>
      <c r="M1278" s="82">
        <f t="shared" si="26"/>
        <v>0.54</v>
      </c>
      <c r="N1278" s="82">
        <f t="shared" si="26"/>
        <v>0.6</v>
      </c>
      <c r="O1278" s="82">
        <f t="shared" si="26"/>
        <v>0.26</v>
      </c>
      <c r="P1278" s="82">
        <f t="shared" si="26"/>
        <v>0</v>
      </c>
      <c r="Q1278" s="82">
        <f t="shared" si="26"/>
        <v>0</v>
      </c>
      <c r="R1278" s="82">
        <f t="shared" si="26"/>
        <v>1.24</v>
      </c>
      <c r="S1278" s="82">
        <f t="shared" si="26"/>
        <v>1.4</v>
      </c>
      <c r="T1278" s="82">
        <f t="shared" si="26"/>
        <v>1.3</v>
      </c>
      <c r="U1278" s="82">
        <f t="shared" si="26"/>
        <v>2.15</v>
      </c>
    </row>
    <row r="1279" spans="1:21" ht="11" x14ac:dyDescent="0.15">
      <c r="A1279" s="39" t="s">
        <v>3262</v>
      </c>
      <c r="B1279" s="39" t="s">
        <v>3263</v>
      </c>
      <c r="G1279" s="39" t="s">
        <v>3264</v>
      </c>
      <c r="H1279" s="39" t="s">
        <v>3265</v>
      </c>
      <c r="I1279" s="37">
        <f t="shared" ref="I1279:I1283" si="27">SUM(J1279:U1279)</f>
        <v>0.35</v>
      </c>
      <c r="J1279" s="41">
        <v>0</v>
      </c>
      <c r="K1279" s="41">
        <v>0</v>
      </c>
      <c r="L1279" s="41">
        <v>0</v>
      </c>
      <c r="M1279" s="41">
        <v>0</v>
      </c>
      <c r="N1279" s="41">
        <v>0</v>
      </c>
      <c r="O1279" s="41">
        <v>0</v>
      </c>
      <c r="P1279" s="41">
        <v>0</v>
      </c>
      <c r="Q1279" s="41">
        <v>0</v>
      </c>
      <c r="R1279" s="41">
        <v>0</v>
      </c>
      <c r="S1279" s="41">
        <v>0</v>
      </c>
      <c r="T1279" s="41">
        <v>0</v>
      </c>
      <c r="U1279" s="41">
        <v>0.35</v>
      </c>
    </row>
    <row r="1280" spans="1:21" ht="11" x14ac:dyDescent="0.15">
      <c r="A1280" s="39" t="s">
        <v>3262</v>
      </c>
      <c r="B1280" s="39" t="s">
        <v>3263</v>
      </c>
      <c r="G1280" s="39" t="s">
        <v>3264</v>
      </c>
      <c r="H1280" s="39" t="s">
        <v>3266</v>
      </c>
      <c r="I1280" s="37">
        <f t="shared" si="27"/>
        <v>1</v>
      </c>
      <c r="J1280" s="41">
        <v>0</v>
      </c>
      <c r="K1280" s="41">
        <v>0</v>
      </c>
      <c r="L1280" s="41">
        <v>0</v>
      </c>
      <c r="M1280" s="41">
        <v>0</v>
      </c>
      <c r="N1280" s="41">
        <v>0</v>
      </c>
      <c r="O1280" s="41">
        <v>0</v>
      </c>
      <c r="P1280" s="41">
        <v>0</v>
      </c>
      <c r="Q1280" s="41">
        <v>0</v>
      </c>
      <c r="R1280" s="41">
        <v>0</v>
      </c>
      <c r="S1280" s="41">
        <v>0.4</v>
      </c>
      <c r="T1280" s="41">
        <v>0.3</v>
      </c>
      <c r="U1280" s="41">
        <v>0.3</v>
      </c>
    </row>
    <row r="1281" spans="1:21" ht="11" x14ac:dyDescent="0.15">
      <c r="A1281" s="39" t="s">
        <v>3262</v>
      </c>
      <c r="B1281" s="39" t="s">
        <v>3263</v>
      </c>
      <c r="G1281" s="39" t="s">
        <v>3267</v>
      </c>
      <c r="H1281" s="39" t="s">
        <v>3268</v>
      </c>
      <c r="I1281" s="37">
        <f t="shared" si="27"/>
        <v>4</v>
      </c>
      <c r="J1281" s="41">
        <v>0</v>
      </c>
      <c r="K1281" s="41">
        <v>0</v>
      </c>
      <c r="L1281" s="41">
        <v>0</v>
      </c>
      <c r="M1281" s="41">
        <v>0</v>
      </c>
      <c r="N1281" s="41">
        <v>0</v>
      </c>
      <c r="O1281" s="41">
        <v>0</v>
      </c>
      <c r="P1281" s="41">
        <v>0</v>
      </c>
      <c r="Q1281" s="41">
        <v>0</v>
      </c>
      <c r="R1281" s="41">
        <v>1</v>
      </c>
      <c r="S1281" s="41">
        <v>1</v>
      </c>
      <c r="T1281" s="41">
        <v>1</v>
      </c>
      <c r="U1281" s="41">
        <v>1</v>
      </c>
    </row>
    <row r="1282" spans="1:21" ht="11" x14ac:dyDescent="0.15">
      <c r="A1282" s="39" t="s">
        <v>3269</v>
      </c>
      <c r="B1282" s="39" t="s">
        <v>3263</v>
      </c>
      <c r="G1282" s="39"/>
      <c r="H1282" s="70" t="s">
        <v>3270</v>
      </c>
      <c r="I1282" s="37">
        <f t="shared" si="27"/>
        <v>1</v>
      </c>
      <c r="J1282" s="38"/>
      <c r="K1282" s="38"/>
      <c r="L1282" s="38"/>
      <c r="M1282" s="38"/>
      <c r="N1282" s="38"/>
      <c r="O1282" s="42">
        <v>0.26</v>
      </c>
      <c r="P1282" s="42"/>
      <c r="Q1282" s="42"/>
      <c r="R1282" s="42">
        <v>0.24</v>
      </c>
      <c r="S1282" s="42"/>
      <c r="T1282" s="42"/>
      <c r="U1282" s="42">
        <v>0.5</v>
      </c>
    </row>
    <row r="1283" spans="1:21" ht="22" x14ac:dyDescent="0.15">
      <c r="A1283" s="39" t="s">
        <v>3269</v>
      </c>
      <c r="B1283" s="39" t="s">
        <v>3263</v>
      </c>
      <c r="G1283" s="39"/>
      <c r="H1283" s="39" t="s">
        <v>3271</v>
      </c>
      <c r="I1283" s="37">
        <f t="shared" si="27"/>
        <v>2.1800000000000002</v>
      </c>
      <c r="J1283" s="42">
        <v>0.1</v>
      </c>
      <c r="K1283" s="42">
        <v>0.4</v>
      </c>
      <c r="L1283" s="42">
        <v>0.54</v>
      </c>
      <c r="M1283" s="42">
        <v>0.54</v>
      </c>
      <c r="N1283" s="42">
        <v>0.6</v>
      </c>
      <c r="O1283" s="42"/>
      <c r="P1283" s="42"/>
      <c r="Q1283" s="42"/>
      <c r="R1283" s="42"/>
      <c r="S1283" s="42"/>
      <c r="T1283" s="42"/>
      <c r="U1283" s="42"/>
    </row>
    <row r="1284" spans="1:21" s="51" customFormat="1" ht="11" x14ac:dyDescent="0.15">
      <c r="A1284" s="68" t="s">
        <v>3272</v>
      </c>
      <c r="B1284" s="69" t="s">
        <v>3261</v>
      </c>
      <c r="C1284" s="69"/>
      <c r="D1284" s="69"/>
      <c r="E1284" s="69"/>
      <c r="F1284" s="69"/>
      <c r="G1284" s="68" t="s">
        <v>307</v>
      </c>
      <c r="H1284" s="68" t="s">
        <v>308</v>
      </c>
      <c r="I1284" s="71">
        <f>SUM(I1285:I1314)</f>
        <v>86.399999999999977</v>
      </c>
      <c r="J1284" s="71">
        <f t="shared" ref="J1284:U1284" si="28">SUM(J1285:J1314)</f>
        <v>3.8450000000000002</v>
      </c>
      <c r="K1284" s="71">
        <f t="shared" si="28"/>
        <v>9.2050000000000018</v>
      </c>
      <c r="L1284" s="71">
        <f t="shared" si="28"/>
        <v>10.905000000000001</v>
      </c>
      <c r="M1284" s="71">
        <f t="shared" si="28"/>
        <v>8.9033333333333342</v>
      </c>
      <c r="N1284" s="71">
        <f t="shared" si="28"/>
        <v>10.773333333333332</v>
      </c>
      <c r="O1284" s="71">
        <f t="shared" si="28"/>
        <v>9.5233333333333334</v>
      </c>
      <c r="P1284" s="71">
        <f t="shared" si="28"/>
        <v>5.823333333333335</v>
      </c>
      <c r="Q1284" s="71">
        <f t="shared" si="28"/>
        <v>5.8383333333333338</v>
      </c>
      <c r="R1284" s="71">
        <f t="shared" si="28"/>
        <v>4.8883333333333336</v>
      </c>
      <c r="S1284" s="71">
        <f t="shared" si="28"/>
        <v>6.3883333333333336</v>
      </c>
      <c r="T1284" s="71">
        <f t="shared" si="28"/>
        <v>5.8883333333333336</v>
      </c>
      <c r="U1284" s="71">
        <f t="shared" si="28"/>
        <v>4.418333333333333</v>
      </c>
    </row>
    <row r="1285" spans="1:21" ht="11" x14ac:dyDescent="0.15">
      <c r="A1285" s="39" t="s">
        <v>3262</v>
      </c>
      <c r="B1285" s="39" t="s">
        <v>3273</v>
      </c>
      <c r="G1285" s="39" t="s">
        <v>3274</v>
      </c>
      <c r="H1285" s="39" t="s">
        <v>3275</v>
      </c>
      <c r="I1285" s="37">
        <f>SUM(J1285:U1285)</f>
        <v>3.9</v>
      </c>
      <c r="J1285" s="41"/>
      <c r="K1285" s="41"/>
      <c r="L1285" s="41"/>
      <c r="M1285" s="41">
        <v>0.97499999999999998</v>
      </c>
      <c r="N1285" s="41">
        <v>0.97499999999999998</v>
      </c>
      <c r="O1285" s="41">
        <v>0.97499999999999998</v>
      </c>
      <c r="P1285" s="41">
        <v>0.97499999999999998</v>
      </c>
      <c r="Q1285" s="41"/>
      <c r="R1285" s="41"/>
      <c r="S1285" s="41"/>
      <c r="T1285" s="41"/>
      <c r="U1285" s="41"/>
    </row>
    <row r="1286" spans="1:21" ht="11" x14ac:dyDescent="0.15">
      <c r="A1286" s="39" t="s">
        <v>3262</v>
      </c>
      <c r="B1286" s="39" t="s">
        <v>3273</v>
      </c>
      <c r="G1286" s="39" t="s">
        <v>3276</v>
      </c>
      <c r="H1286" s="39" t="s">
        <v>3277</v>
      </c>
      <c r="I1286" s="37">
        <f t="shared" ref="I1286:I1314" si="29">SUM(J1286:U1286)</f>
        <v>1.5</v>
      </c>
      <c r="J1286" s="41"/>
      <c r="K1286" s="41"/>
      <c r="L1286" s="41">
        <v>0.75</v>
      </c>
      <c r="M1286" s="41">
        <v>0.75</v>
      </c>
      <c r="N1286" s="41"/>
      <c r="O1286" s="41"/>
      <c r="P1286" s="41"/>
      <c r="Q1286" s="41"/>
      <c r="R1286" s="41"/>
      <c r="S1286" s="41"/>
      <c r="T1286" s="41"/>
      <c r="U1286" s="41"/>
    </row>
    <row r="1287" spans="1:21" ht="11" x14ac:dyDescent="0.15">
      <c r="A1287" s="39" t="s">
        <v>3262</v>
      </c>
      <c r="B1287" s="39" t="s">
        <v>3273</v>
      </c>
      <c r="G1287" s="39" t="s">
        <v>3276</v>
      </c>
      <c r="H1287" s="39" t="s">
        <v>3278</v>
      </c>
      <c r="I1287" s="37">
        <f t="shared" si="29"/>
        <v>4</v>
      </c>
      <c r="J1287" s="41"/>
      <c r="K1287" s="41"/>
      <c r="L1287" s="41"/>
      <c r="M1287" s="41"/>
      <c r="N1287" s="41">
        <v>1</v>
      </c>
      <c r="O1287" s="41">
        <v>1</v>
      </c>
      <c r="P1287" s="41">
        <v>1</v>
      </c>
      <c r="Q1287" s="41">
        <v>1</v>
      </c>
      <c r="R1287" s="41"/>
      <c r="S1287" s="41"/>
      <c r="T1287" s="41"/>
      <c r="U1287" s="41"/>
    </row>
    <row r="1288" spans="1:21" ht="22" x14ac:dyDescent="0.15">
      <c r="A1288" s="39" t="s">
        <v>3262</v>
      </c>
      <c r="B1288" s="39" t="s">
        <v>3273</v>
      </c>
      <c r="G1288" s="39" t="s">
        <v>3279</v>
      </c>
      <c r="H1288" s="39" t="s">
        <v>3280</v>
      </c>
      <c r="I1288" s="37">
        <f t="shared" si="29"/>
        <v>0.7</v>
      </c>
      <c r="J1288" s="41">
        <v>0.3</v>
      </c>
      <c r="K1288" s="41">
        <v>0.4</v>
      </c>
      <c r="L1288" s="41"/>
      <c r="M1288" s="41"/>
      <c r="N1288" s="41"/>
      <c r="O1288" s="41"/>
      <c r="P1288" s="41"/>
      <c r="Q1288" s="41"/>
      <c r="R1288" s="41"/>
      <c r="S1288" s="41"/>
      <c r="T1288" s="41"/>
      <c r="U1288" s="41"/>
    </row>
    <row r="1289" spans="1:21" ht="11" x14ac:dyDescent="0.15">
      <c r="A1289" s="39" t="s">
        <v>3262</v>
      </c>
      <c r="B1289" s="39" t="s">
        <v>3273</v>
      </c>
      <c r="G1289" s="39" t="s">
        <v>3281</v>
      </c>
      <c r="H1289" s="39" t="s">
        <v>3282</v>
      </c>
      <c r="I1289" s="37">
        <f t="shared" si="29"/>
        <v>0.7</v>
      </c>
      <c r="J1289" s="41">
        <v>0.3</v>
      </c>
      <c r="K1289" s="41">
        <v>0.4</v>
      </c>
      <c r="L1289" s="41"/>
      <c r="M1289" s="41"/>
      <c r="N1289" s="41"/>
      <c r="O1289" s="41"/>
      <c r="P1289" s="41"/>
      <c r="Q1289" s="41"/>
      <c r="R1289" s="41"/>
      <c r="S1289" s="41"/>
      <c r="T1289" s="41"/>
      <c r="U1289" s="41"/>
    </row>
    <row r="1290" spans="1:21" ht="11" x14ac:dyDescent="0.15">
      <c r="A1290" s="39" t="s">
        <v>3262</v>
      </c>
      <c r="B1290" s="39" t="s">
        <v>3273</v>
      </c>
      <c r="G1290" s="39" t="s">
        <v>3281</v>
      </c>
      <c r="H1290" s="39" t="s">
        <v>3282</v>
      </c>
      <c r="I1290" s="37">
        <f t="shared" si="29"/>
        <v>3.0000000000000004</v>
      </c>
      <c r="J1290" s="41"/>
      <c r="K1290" s="41">
        <v>0.8</v>
      </c>
      <c r="L1290" s="41">
        <v>0.8</v>
      </c>
      <c r="M1290" s="41">
        <v>0.8</v>
      </c>
      <c r="N1290" s="41">
        <v>0.6</v>
      </c>
      <c r="O1290" s="41"/>
      <c r="P1290" s="41"/>
      <c r="Q1290" s="41"/>
      <c r="R1290" s="41"/>
      <c r="S1290" s="41"/>
      <c r="T1290" s="41"/>
      <c r="U1290" s="41"/>
    </row>
    <row r="1291" spans="1:21" ht="22" x14ac:dyDescent="0.15">
      <c r="A1291" s="39" t="s">
        <v>3262</v>
      </c>
      <c r="B1291" s="39" t="s">
        <v>3273</v>
      </c>
      <c r="G1291" s="39" t="s">
        <v>3283</v>
      </c>
      <c r="H1291" s="39" t="s">
        <v>3284</v>
      </c>
      <c r="I1291" s="37">
        <f t="shared" si="29"/>
        <v>0.5</v>
      </c>
      <c r="J1291" s="41">
        <v>0.2</v>
      </c>
      <c r="K1291" s="41">
        <v>0.2</v>
      </c>
      <c r="L1291" s="41">
        <v>0.1</v>
      </c>
      <c r="M1291" s="41"/>
      <c r="N1291" s="41"/>
      <c r="O1291" s="41"/>
      <c r="P1291" s="41"/>
      <c r="Q1291" s="41"/>
      <c r="R1291" s="41"/>
      <c r="S1291" s="41"/>
      <c r="T1291" s="41"/>
      <c r="U1291" s="41"/>
    </row>
    <row r="1292" spans="1:21" ht="22" x14ac:dyDescent="0.15">
      <c r="A1292" s="39" t="s">
        <v>3262</v>
      </c>
      <c r="B1292" s="39" t="s">
        <v>3273</v>
      </c>
      <c r="G1292" s="39" t="s">
        <v>3285</v>
      </c>
      <c r="H1292" s="39" t="s">
        <v>532</v>
      </c>
      <c r="I1292" s="37">
        <f t="shared" si="29"/>
        <v>1.9999999999999998</v>
      </c>
      <c r="J1292" s="41">
        <v>0.1</v>
      </c>
      <c r="K1292" s="41">
        <v>0.1</v>
      </c>
      <c r="L1292" s="41">
        <v>0.1</v>
      </c>
      <c r="M1292" s="41">
        <v>0.1</v>
      </c>
      <c r="N1292" s="41">
        <v>0.2</v>
      </c>
      <c r="O1292" s="41">
        <v>0.2</v>
      </c>
      <c r="P1292" s="41">
        <v>0.2</v>
      </c>
      <c r="Q1292" s="41">
        <v>0.2</v>
      </c>
      <c r="R1292" s="41">
        <v>0.2</v>
      </c>
      <c r="S1292" s="41">
        <v>0.2</v>
      </c>
      <c r="T1292" s="41">
        <v>0.2</v>
      </c>
      <c r="U1292" s="41">
        <v>0.2</v>
      </c>
    </row>
    <row r="1293" spans="1:21" ht="22" x14ac:dyDescent="0.15">
      <c r="A1293" s="39" t="s">
        <v>3269</v>
      </c>
      <c r="B1293" s="39" t="s">
        <v>3273</v>
      </c>
      <c r="G1293" s="54"/>
      <c r="H1293" s="72" t="s">
        <v>3286</v>
      </c>
      <c r="I1293" s="37">
        <f t="shared" si="29"/>
        <v>2.5000000000000004</v>
      </c>
      <c r="J1293" s="37"/>
      <c r="K1293" s="37">
        <v>0.2</v>
      </c>
      <c r="L1293" s="37">
        <v>0.25</v>
      </c>
      <c r="M1293" s="37">
        <v>0.25</v>
      </c>
      <c r="N1293" s="37">
        <v>0.25</v>
      </c>
      <c r="O1293" s="37">
        <v>0.25</v>
      </c>
      <c r="P1293" s="37">
        <v>0.25</v>
      </c>
      <c r="Q1293" s="37">
        <v>0.25</v>
      </c>
      <c r="R1293" s="37">
        <v>0.2</v>
      </c>
      <c r="S1293" s="37">
        <v>0.2</v>
      </c>
      <c r="T1293" s="37">
        <v>0.2</v>
      </c>
      <c r="U1293" s="37">
        <v>0.2</v>
      </c>
    </row>
    <row r="1294" spans="1:21" ht="11" x14ac:dyDescent="0.15">
      <c r="A1294" s="39" t="s">
        <v>3269</v>
      </c>
      <c r="B1294" s="39" t="s">
        <v>3273</v>
      </c>
      <c r="G1294" s="54"/>
      <c r="H1294" s="72" t="s">
        <v>3287</v>
      </c>
      <c r="I1294" s="37">
        <f t="shared" si="29"/>
        <v>0.8</v>
      </c>
      <c r="J1294" s="37"/>
      <c r="K1294" s="37"/>
      <c r="L1294" s="37"/>
      <c r="M1294" s="37">
        <v>0.8</v>
      </c>
      <c r="N1294" s="37"/>
      <c r="O1294" s="37"/>
      <c r="P1294" s="37"/>
      <c r="Q1294" s="37"/>
      <c r="R1294" s="37"/>
      <c r="S1294" s="37"/>
      <c r="T1294" s="37"/>
      <c r="U1294" s="37"/>
    </row>
    <row r="1295" spans="1:21" ht="22" x14ac:dyDescent="0.15">
      <c r="A1295" s="39" t="s">
        <v>3269</v>
      </c>
      <c r="B1295" s="39" t="s">
        <v>3273</v>
      </c>
      <c r="G1295" s="54"/>
      <c r="H1295" s="72" t="s">
        <v>3288</v>
      </c>
      <c r="I1295" s="37">
        <f t="shared" si="29"/>
        <v>8</v>
      </c>
      <c r="J1295" s="37">
        <v>0.25</v>
      </c>
      <c r="K1295" s="37">
        <v>0.25</v>
      </c>
      <c r="L1295" s="37">
        <v>0.25</v>
      </c>
      <c r="M1295" s="37">
        <v>0.25</v>
      </c>
      <c r="N1295" s="37">
        <v>0.75</v>
      </c>
      <c r="O1295" s="37">
        <v>0.75</v>
      </c>
      <c r="P1295" s="37">
        <v>1</v>
      </c>
      <c r="Q1295" s="37">
        <v>1</v>
      </c>
      <c r="R1295" s="37">
        <v>1</v>
      </c>
      <c r="S1295" s="37">
        <v>1</v>
      </c>
      <c r="T1295" s="37">
        <v>1</v>
      </c>
      <c r="U1295" s="37">
        <v>0.5</v>
      </c>
    </row>
    <row r="1296" spans="1:21" ht="11" x14ac:dyDescent="0.15">
      <c r="A1296" s="39" t="s">
        <v>3269</v>
      </c>
      <c r="B1296" s="39" t="s">
        <v>3273</v>
      </c>
      <c r="G1296" s="54"/>
      <c r="H1296" s="72" t="s">
        <v>3289</v>
      </c>
      <c r="I1296" s="37">
        <f t="shared" si="29"/>
        <v>2</v>
      </c>
      <c r="J1296" s="37">
        <v>0.16666666666666666</v>
      </c>
      <c r="K1296" s="37">
        <v>0.16666666666666666</v>
      </c>
      <c r="L1296" s="37">
        <v>0.16666666666666666</v>
      </c>
      <c r="M1296" s="37">
        <v>0.16666666666666666</v>
      </c>
      <c r="N1296" s="37">
        <v>0.16666666666666666</v>
      </c>
      <c r="O1296" s="37">
        <v>0.16666666666666666</v>
      </c>
      <c r="P1296" s="37">
        <v>0.16666666666666666</v>
      </c>
      <c r="Q1296" s="37">
        <v>0.16666666666666666</v>
      </c>
      <c r="R1296" s="37">
        <v>0.16666666666666666</v>
      </c>
      <c r="S1296" s="37">
        <v>0.16666666666666666</v>
      </c>
      <c r="T1296" s="37">
        <v>0.16666666666666666</v>
      </c>
      <c r="U1296" s="37">
        <v>0.16666666666666666</v>
      </c>
    </row>
    <row r="1297" spans="1:21" ht="22" x14ac:dyDescent="0.15">
      <c r="A1297" s="39" t="s">
        <v>3269</v>
      </c>
      <c r="B1297" s="39" t="s">
        <v>3273</v>
      </c>
      <c r="G1297" s="54"/>
      <c r="H1297" s="72" t="s">
        <v>3290</v>
      </c>
      <c r="I1297" s="37">
        <f t="shared" si="29"/>
        <v>1</v>
      </c>
      <c r="J1297" s="37"/>
      <c r="K1297" s="37"/>
      <c r="L1297" s="37"/>
      <c r="M1297" s="37"/>
      <c r="N1297" s="37"/>
      <c r="O1297" s="37">
        <v>0.5</v>
      </c>
      <c r="P1297" s="37"/>
      <c r="Q1297" s="37"/>
      <c r="R1297" s="37"/>
      <c r="S1297" s="37">
        <v>0.5</v>
      </c>
      <c r="T1297" s="37"/>
      <c r="U1297" s="37"/>
    </row>
    <row r="1298" spans="1:21" ht="22" x14ac:dyDescent="0.15">
      <c r="A1298" s="39" t="s">
        <v>3269</v>
      </c>
      <c r="B1298" s="39" t="s">
        <v>3273</v>
      </c>
      <c r="G1298" s="54"/>
      <c r="H1298" s="72" t="s">
        <v>3291</v>
      </c>
      <c r="I1298" s="37">
        <f t="shared" si="29"/>
        <v>5</v>
      </c>
      <c r="J1298" s="37">
        <v>1.6666666666666667</v>
      </c>
      <c r="K1298" s="37">
        <v>1.6666666666666667</v>
      </c>
      <c r="L1298" s="37">
        <v>1.6666666666666667</v>
      </c>
      <c r="M1298" s="37"/>
      <c r="N1298" s="37"/>
      <c r="O1298" s="37"/>
      <c r="P1298" s="37"/>
      <c r="Q1298" s="37"/>
      <c r="R1298" s="37"/>
      <c r="S1298" s="37"/>
      <c r="T1298" s="37"/>
      <c r="U1298" s="37"/>
    </row>
    <row r="1299" spans="1:21" ht="11" x14ac:dyDescent="0.15">
      <c r="A1299" s="39" t="s">
        <v>3269</v>
      </c>
      <c r="B1299" s="39" t="s">
        <v>3273</v>
      </c>
      <c r="G1299" s="54"/>
      <c r="H1299" s="73" t="s">
        <v>3292</v>
      </c>
      <c r="I1299" s="37">
        <f t="shared" si="29"/>
        <v>5</v>
      </c>
      <c r="J1299" s="41">
        <v>0.41666666666666669</v>
      </c>
      <c r="K1299" s="41">
        <v>0.41666666666666669</v>
      </c>
      <c r="L1299" s="41">
        <v>0.41666666666666669</v>
      </c>
      <c r="M1299" s="41">
        <v>0.41666666666666669</v>
      </c>
      <c r="N1299" s="41">
        <v>0.41666666666666669</v>
      </c>
      <c r="O1299" s="41">
        <v>0.41666666666666669</v>
      </c>
      <c r="P1299" s="41">
        <v>0.41666666666666669</v>
      </c>
      <c r="Q1299" s="41">
        <v>0.41666666666666669</v>
      </c>
      <c r="R1299" s="41">
        <v>0.41666666666666669</v>
      </c>
      <c r="S1299" s="41">
        <v>0.41666666666666669</v>
      </c>
      <c r="T1299" s="41">
        <v>0.41666666666666669</v>
      </c>
      <c r="U1299" s="41">
        <v>0.41666666666666669</v>
      </c>
    </row>
    <row r="1300" spans="1:21" ht="11" x14ac:dyDescent="0.15">
      <c r="A1300" s="39" t="s">
        <v>3269</v>
      </c>
      <c r="B1300" s="39" t="s">
        <v>3273</v>
      </c>
      <c r="G1300" s="54"/>
      <c r="H1300" s="74" t="s">
        <v>3293</v>
      </c>
      <c r="I1300" s="37">
        <f t="shared" si="29"/>
        <v>9.5299999999999994</v>
      </c>
      <c r="J1300" s="42">
        <v>0.1</v>
      </c>
      <c r="K1300" s="42">
        <v>0.5</v>
      </c>
      <c r="L1300" s="42">
        <v>0.5</v>
      </c>
      <c r="M1300" s="42">
        <v>1</v>
      </c>
      <c r="N1300" s="42">
        <v>0.5</v>
      </c>
      <c r="O1300" s="42">
        <v>1</v>
      </c>
      <c r="P1300" s="42">
        <v>1</v>
      </c>
      <c r="Q1300" s="42">
        <v>1</v>
      </c>
      <c r="R1300" s="42">
        <v>1</v>
      </c>
      <c r="S1300" s="42">
        <v>1</v>
      </c>
      <c r="T1300" s="42">
        <v>1</v>
      </c>
      <c r="U1300" s="42">
        <v>0.93</v>
      </c>
    </row>
    <row r="1301" spans="1:21" ht="22" x14ac:dyDescent="0.15">
      <c r="A1301" s="39" t="s">
        <v>3269</v>
      </c>
      <c r="B1301" s="39" t="s">
        <v>3273</v>
      </c>
      <c r="G1301" s="54"/>
      <c r="H1301" s="74" t="s">
        <v>3294</v>
      </c>
      <c r="I1301" s="37">
        <f t="shared" si="29"/>
        <v>4.5</v>
      </c>
      <c r="J1301" s="42">
        <v>0.1</v>
      </c>
      <c r="K1301" s="42">
        <v>0.4</v>
      </c>
      <c r="L1301" s="42">
        <v>0.4</v>
      </c>
      <c r="M1301" s="42">
        <v>0.4</v>
      </c>
      <c r="N1301" s="42">
        <v>0.4</v>
      </c>
      <c r="O1301" s="42">
        <v>0.4</v>
      </c>
      <c r="P1301" s="42">
        <v>0.4</v>
      </c>
      <c r="Q1301" s="42">
        <v>0.4</v>
      </c>
      <c r="R1301" s="42">
        <v>0.4</v>
      </c>
      <c r="S1301" s="42">
        <v>0.4</v>
      </c>
      <c r="T1301" s="42">
        <v>0.4</v>
      </c>
      <c r="U1301" s="42">
        <v>0.4</v>
      </c>
    </row>
    <row r="1302" spans="1:21" ht="22" x14ac:dyDescent="0.15">
      <c r="A1302" s="39" t="s">
        <v>3269</v>
      </c>
      <c r="B1302" s="39" t="s">
        <v>3273</v>
      </c>
      <c r="G1302" s="54"/>
      <c r="H1302" s="74" t="s">
        <v>3295</v>
      </c>
      <c r="I1302" s="37">
        <f t="shared" si="29"/>
        <v>1.4</v>
      </c>
      <c r="J1302" s="42"/>
      <c r="K1302" s="42"/>
      <c r="L1302" s="42">
        <v>1.4</v>
      </c>
      <c r="M1302" s="42"/>
      <c r="N1302" s="42"/>
      <c r="O1302" s="42"/>
      <c r="P1302" s="42"/>
      <c r="Q1302" s="42"/>
      <c r="R1302" s="42"/>
      <c r="S1302" s="42"/>
      <c r="T1302" s="42"/>
      <c r="U1302" s="42"/>
    </row>
    <row r="1303" spans="1:21" ht="22" x14ac:dyDescent="0.15">
      <c r="A1303" s="39" t="s">
        <v>3269</v>
      </c>
      <c r="B1303" s="39" t="s">
        <v>3273</v>
      </c>
      <c r="G1303" s="54"/>
      <c r="H1303" s="74" t="s">
        <v>3296</v>
      </c>
      <c r="I1303" s="37">
        <f t="shared" si="29"/>
        <v>1.5</v>
      </c>
      <c r="J1303" s="42"/>
      <c r="K1303" s="42"/>
      <c r="L1303" s="42"/>
      <c r="M1303" s="42"/>
      <c r="N1303" s="42">
        <v>0.5</v>
      </c>
      <c r="O1303" s="42">
        <v>1</v>
      </c>
      <c r="P1303" s="42"/>
      <c r="Q1303" s="42"/>
      <c r="R1303" s="42"/>
      <c r="S1303" s="42"/>
      <c r="T1303" s="42"/>
      <c r="U1303" s="42"/>
    </row>
    <row r="1304" spans="1:21" ht="22" x14ac:dyDescent="0.15">
      <c r="A1304" s="39" t="s">
        <v>3269</v>
      </c>
      <c r="B1304" s="39" t="s">
        <v>3273</v>
      </c>
      <c r="G1304" s="54"/>
      <c r="H1304" s="74" t="s">
        <v>3297</v>
      </c>
      <c r="I1304" s="37">
        <f t="shared" si="29"/>
        <v>2</v>
      </c>
      <c r="J1304" s="42"/>
      <c r="K1304" s="42"/>
      <c r="L1304" s="42"/>
      <c r="M1304" s="42"/>
      <c r="N1304" s="42"/>
      <c r="O1304" s="42"/>
      <c r="P1304" s="42"/>
      <c r="Q1304" s="42">
        <v>0.3</v>
      </c>
      <c r="R1304" s="42">
        <v>0.4</v>
      </c>
      <c r="S1304" s="42">
        <v>0.4</v>
      </c>
      <c r="T1304" s="42">
        <v>0.4</v>
      </c>
      <c r="U1304" s="42">
        <v>0.5</v>
      </c>
    </row>
    <row r="1305" spans="1:21" ht="22" x14ac:dyDescent="0.15">
      <c r="A1305" s="39" t="s">
        <v>3269</v>
      </c>
      <c r="B1305" s="39" t="s">
        <v>3273</v>
      </c>
      <c r="G1305" s="54"/>
      <c r="H1305" s="74" t="s">
        <v>3298</v>
      </c>
      <c r="I1305" s="37">
        <f t="shared" si="29"/>
        <v>1.54</v>
      </c>
      <c r="J1305" s="75"/>
      <c r="K1305" s="75">
        <v>1.54</v>
      </c>
      <c r="L1305" s="75"/>
      <c r="M1305" s="75"/>
      <c r="N1305" s="75"/>
      <c r="O1305" s="75"/>
      <c r="P1305" s="75"/>
      <c r="Q1305" s="75"/>
      <c r="R1305" s="75"/>
      <c r="S1305" s="75"/>
      <c r="T1305" s="75"/>
      <c r="U1305" s="75"/>
    </row>
    <row r="1306" spans="1:21" ht="11" x14ac:dyDescent="0.15">
      <c r="A1306" s="39" t="s">
        <v>3269</v>
      </c>
      <c r="B1306" s="39" t="s">
        <v>3273</v>
      </c>
      <c r="G1306" s="54"/>
      <c r="H1306" s="74" t="s">
        <v>3299</v>
      </c>
      <c r="I1306" s="37">
        <f t="shared" si="29"/>
        <v>0.23</v>
      </c>
      <c r="J1306" s="42">
        <v>0.115</v>
      </c>
      <c r="K1306" s="42">
        <v>0.115</v>
      </c>
      <c r="L1306" s="42"/>
      <c r="M1306" s="42"/>
      <c r="N1306" s="42"/>
      <c r="O1306" s="42"/>
      <c r="P1306" s="42"/>
      <c r="Q1306" s="42"/>
      <c r="R1306" s="42"/>
      <c r="S1306" s="42"/>
      <c r="T1306" s="42"/>
      <c r="U1306" s="42"/>
    </row>
    <row r="1307" spans="1:21" ht="11" x14ac:dyDescent="0.15">
      <c r="A1307" s="39" t="s">
        <v>3269</v>
      </c>
      <c r="B1307" s="39" t="s">
        <v>3273</v>
      </c>
      <c r="G1307" s="54"/>
      <c r="H1307" s="74" t="s">
        <v>3300</v>
      </c>
      <c r="I1307" s="37">
        <f t="shared" si="29"/>
        <v>8</v>
      </c>
      <c r="J1307" s="42"/>
      <c r="K1307" s="42"/>
      <c r="L1307" s="42">
        <v>2</v>
      </c>
      <c r="M1307" s="42">
        <v>2</v>
      </c>
      <c r="N1307" s="42">
        <v>2</v>
      </c>
      <c r="O1307" s="42">
        <v>2</v>
      </c>
      <c r="P1307" s="42"/>
      <c r="Q1307" s="42"/>
      <c r="R1307" s="42"/>
      <c r="S1307" s="42"/>
      <c r="T1307" s="42"/>
      <c r="U1307" s="42"/>
    </row>
    <row r="1308" spans="1:21" ht="11" x14ac:dyDescent="0.15">
      <c r="A1308" s="39" t="s">
        <v>3269</v>
      </c>
      <c r="B1308" s="39" t="s">
        <v>3273</v>
      </c>
      <c r="G1308" s="54"/>
      <c r="H1308" s="74" t="s">
        <v>3301</v>
      </c>
      <c r="I1308" s="37">
        <f t="shared" si="29"/>
        <v>4</v>
      </c>
      <c r="J1308" s="41"/>
      <c r="K1308" s="41"/>
      <c r="L1308" s="41"/>
      <c r="M1308" s="41"/>
      <c r="N1308" s="41"/>
      <c r="O1308" s="41"/>
      <c r="P1308" s="41"/>
      <c r="Q1308" s="41">
        <v>1</v>
      </c>
      <c r="R1308" s="41">
        <v>1</v>
      </c>
      <c r="S1308" s="41">
        <v>1</v>
      </c>
      <c r="T1308" s="41">
        <v>1</v>
      </c>
      <c r="U1308" s="41"/>
    </row>
    <row r="1309" spans="1:21" ht="11" x14ac:dyDescent="0.15">
      <c r="A1309" s="39" t="s">
        <v>3269</v>
      </c>
      <c r="B1309" s="39" t="s">
        <v>3273</v>
      </c>
      <c r="G1309" s="54"/>
      <c r="H1309" s="74" t="s">
        <v>3302</v>
      </c>
      <c r="I1309" s="37">
        <f t="shared" si="29"/>
        <v>3.5000000000000004</v>
      </c>
      <c r="J1309" s="37">
        <v>0.13</v>
      </c>
      <c r="K1309" s="37">
        <v>0.13</v>
      </c>
      <c r="L1309" s="37">
        <v>0.68500000000000005</v>
      </c>
      <c r="M1309" s="37">
        <v>0.68500000000000005</v>
      </c>
      <c r="N1309" s="37">
        <v>0.68500000000000005</v>
      </c>
      <c r="O1309" s="37">
        <v>0.55500000000000005</v>
      </c>
      <c r="P1309" s="37">
        <v>0.105</v>
      </c>
      <c r="Q1309" s="37">
        <v>0.105</v>
      </c>
      <c r="R1309" s="37">
        <v>0.105</v>
      </c>
      <c r="S1309" s="37">
        <v>0.105</v>
      </c>
      <c r="T1309" s="37">
        <v>0.105</v>
      </c>
      <c r="U1309" s="37">
        <v>0.105</v>
      </c>
    </row>
    <row r="1310" spans="1:21" ht="11" x14ac:dyDescent="0.15">
      <c r="A1310" s="39" t="s">
        <v>3269</v>
      </c>
      <c r="B1310" s="39" t="s">
        <v>3273</v>
      </c>
      <c r="G1310" s="54"/>
      <c r="H1310" s="74" t="s">
        <v>3303</v>
      </c>
      <c r="I1310" s="37">
        <f t="shared" si="29"/>
        <v>3</v>
      </c>
      <c r="J1310" s="41"/>
      <c r="K1310" s="76"/>
      <c r="L1310" s="76"/>
      <c r="M1310" s="76"/>
      <c r="N1310" s="76"/>
      <c r="O1310" s="76"/>
      <c r="P1310" s="76"/>
      <c r="Q1310" s="76"/>
      <c r="R1310" s="76"/>
      <c r="S1310" s="76">
        <v>1</v>
      </c>
      <c r="T1310" s="76">
        <v>1</v>
      </c>
      <c r="U1310" s="76">
        <v>1</v>
      </c>
    </row>
    <row r="1311" spans="1:21" ht="11" x14ac:dyDescent="0.15">
      <c r="A1311" s="39" t="s">
        <v>3269</v>
      </c>
      <c r="B1311" s="39" t="s">
        <v>3273</v>
      </c>
      <c r="G1311" s="54"/>
      <c r="H1311" s="74" t="s">
        <v>3304</v>
      </c>
      <c r="I1311" s="37">
        <f t="shared" si="29"/>
        <v>0.8</v>
      </c>
      <c r="J1311" s="37"/>
      <c r="K1311" s="37"/>
      <c r="L1311" s="37"/>
      <c r="M1311" s="37">
        <v>0.2</v>
      </c>
      <c r="N1311" s="37">
        <v>0.2</v>
      </c>
      <c r="O1311" s="37">
        <v>0.2</v>
      </c>
      <c r="P1311" s="37">
        <v>0.2</v>
      </c>
      <c r="Q1311" s="37"/>
      <c r="R1311" s="37"/>
      <c r="S1311" s="37"/>
      <c r="T1311" s="37"/>
      <c r="U1311" s="37"/>
    </row>
    <row r="1312" spans="1:21" ht="11" x14ac:dyDescent="0.15">
      <c r="A1312" s="39" t="s">
        <v>3269</v>
      </c>
      <c r="B1312" s="39" t="s">
        <v>3273</v>
      </c>
      <c r="G1312" s="54"/>
      <c r="H1312" s="74" t="s">
        <v>3305</v>
      </c>
      <c r="I1312" s="37">
        <f t="shared" si="29"/>
        <v>0.66</v>
      </c>
      <c r="J1312" s="37"/>
      <c r="K1312" s="37">
        <v>0.11</v>
      </c>
      <c r="L1312" s="37">
        <v>0.11</v>
      </c>
      <c r="M1312" s="37">
        <v>0.11</v>
      </c>
      <c r="N1312" s="37">
        <v>0.11</v>
      </c>
      <c r="O1312" s="37">
        <v>0.11</v>
      </c>
      <c r="P1312" s="37">
        <v>0.11</v>
      </c>
      <c r="Q1312" s="37"/>
      <c r="R1312" s="37"/>
      <c r="S1312" s="37"/>
      <c r="T1312" s="37"/>
      <c r="U1312" s="37"/>
    </row>
    <row r="1313" spans="1:21" ht="11" x14ac:dyDescent="0.15">
      <c r="A1313" s="39" t="s">
        <v>3269</v>
      </c>
      <c r="B1313" s="39" t="s">
        <v>3273</v>
      </c>
      <c r="G1313" s="54"/>
      <c r="H1313" s="74" t="s">
        <v>3306</v>
      </c>
      <c r="I1313" s="37">
        <f t="shared" si="29"/>
        <v>4.6400000000000006</v>
      </c>
      <c r="J1313" s="41"/>
      <c r="K1313" s="41">
        <v>1.31</v>
      </c>
      <c r="L1313" s="41">
        <v>1.31</v>
      </c>
      <c r="M1313" s="41"/>
      <c r="N1313" s="41">
        <v>2.02</v>
      </c>
      <c r="O1313" s="41"/>
      <c r="P1313" s="41"/>
      <c r="Q1313" s="41"/>
      <c r="R1313" s="41"/>
      <c r="S1313" s="41"/>
      <c r="T1313" s="41"/>
      <c r="U1313" s="41"/>
    </row>
    <row r="1314" spans="1:21" ht="11" x14ac:dyDescent="0.15">
      <c r="A1314" s="39" t="s">
        <v>3269</v>
      </c>
      <c r="B1314" s="39" t="s">
        <v>3273</v>
      </c>
      <c r="C1314" s="39"/>
      <c r="D1314" s="39"/>
      <c r="E1314" s="39"/>
      <c r="F1314" s="39"/>
      <c r="G1314" s="39"/>
      <c r="H1314" s="39" t="s">
        <v>3307</v>
      </c>
      <c r="I1314" s="37">
        <f t="shared" si="29"/>
        <v>0.5</v>
      </c>
      <c r="J1314" s="39"/>
      <c r="K1314" s="39">
        <v>0.5</v>
      </c>
      <c r="L1314" s="39"/>
      <c r="M1314" s="39"/>
      <c r="N1314" s="39"/>
      <c r="O1314" s="39"/>
      <c r="P1314" s="39"/>
      <c r="Q1314" s="39"/>
      <c r="R1314" s="39"/>
      <c r="S1314" s="39"/>
      <c r="T1314" s="39"/>
      <c r="U1314" s="39"/>
    </row>
    <row r="1315" spans="1:21" x14ac:dyDescent="0.15">
      <c r="A1315" s="54"/>
      <c r="B1315" s="54"/>
      <c r="G1315" s="54"/>
      <c r="H1315" s="77"/>
      <c r="I1315" s="78"/>
      <c r="J1315" s="79"/>
      <c r="K1315" s="79"/>
      <c r="L1315" s="79"/>
      <c r="M1315" s="79"/>
      <c r="N1315" s="79"/>
      <c r="O1315" s="79"/>
      <c r="P1315" s="79"/>
      <c r="Q1315" s="79"/>
      <c r="R1315" s="79"/>
      <c r="S1315" s="79"/>
      <c r="T1315" s="79"/>
      <c r="U1315" s="79"/>
    </row>
    <row r="1316" spans="1:21" s="51" customFormat="1" ht="22" x14ac:dyDescent="0.15">
      <c r="A1316" s="56" t="s">
        <v>3308</v>
      </c>
      <c r="B1316" s="63"/>
      <c r="C1316" s="63"/>
      <c r="D1316" s="63"/>
      <c r="E1316" s="63"/>
      <c r="F1316" s="63"/>
      <c r="G1316" s="57"/>
      <c r="H1316" s="57"/>
      <c r="I1316" s="80">
        <f t="shared" ref="I1316:U1316" si="30">+I1317+I1347</f>
        <v>705.22599999999989</v>
      </c>
      <c r="J1316" s="80">
        <f t="shared" si="30"/>
        <v>78.259999999999991</v>
      </c>
      <c r="K1316" s="80">
        <f t="shared" si="30"/>
        <v>67.010000000000005</v>
      </c>
      <c r="L1316" s="80">
        <f t="shared" si="30"/>
        <v>70.564999999999998</v>
      </c>
      <c r="M1316" s="80">
        <f t="shared" si="30"/>
        <v>62.911000000000001</v>
      </c>
      <c r="N1316" s="80">
        <f t="shared" si="30"/>
        <v>56.975000000000001</v>
      </c>
      <c r="O1316" s="80">
        <f t="shared" si="30"/>
        <v>61.055000000000007</v>
      </c>
      <c r="P1316" s="80">
        <f t="shared" si="30"/>
        <v>69.004999999999995</v>
      </c>
      <c r="Q1316" s="80">
        <f t="shared" si="30"/>
        <v>53.255000000000003</v>
      </c>
      <c r="R1316" s="80">
        <f t="shared" si="30"/>
        <v>50.295000000000002</v>
      </c>
      <c r="S1316" s="80">
        <f t="shared" si="30"/>
        <v>41.795000000000002</v>
      </c>
      <c r="T1316" s="80">
        <f t="shared" si="30"/>
        <v>51.674999999999997</v>
      </c>
      <c r="U1316" s="80">
        <f t="shared" si="30"/>
        <v>42.425000000000004</v>
      </c>
    </row>
    <row r="1317" spans="1:21" ht="13.5" customHeight="1" x14ac:dyDescent="0.15">
      <c r="A1317" s="68" t="s">
        <v>3309</v>
      </c>
      <c r="B1317" s="69" t="s">
        <v>3261</v>
      </c>
      <c r="C1317" s="81"/>
      <c r="D1317" s="81"/>
      <c r="E1317" s="81"/>
      <c r="F1317" s="81"/>
      <c r="G1317" s="68" t="s">
        <v>307</v>
      </c>
      <c r="H1317" s="68" t="s">
        <v>308</v>
      </c>
      <c r="I1317" s="82">
        <f>SUM(I1318:I1346)</f>
        <v>679.44999999999993</v>
      </c>
      <c r="J1317" s="82">
        <f t="shared" ref="J1317:U1317" si="31">SUM(J1318:J1346)</f>
        <v>76.194999999999993</v>
      </c>
      <c r="K1317" s="82">
        <f t="shared" si="31"/>
        <v>64.215000000000003</v>
      </c>
      <c r="L1317" s="82">
        <f t="shared" si="31"/>
        <v>66.364999999999995</v>
      </c>
      <c r="M1317" s="82">
        <f t="shared" si="31"/>
        <v>59.745000000000005</v>
      </c>
      <c r="N1317" s="82">
        <f t="shared" si="31"/>
        <v>54.975000000000001</v>
      </c>
      <c r="O1317" s="82">
        <f t="shared" si="31"/>
        <v>59.555000000000007</v>
      </c>
      <c r="P1317" s="82">
        <f t="shared" si="31"/>
        <v>66.155000000000001</v>
      </c>
      <c r="Q1317" s="82">
        <f t="shared" si="31"/>
        <v>50.755000000000003</v>
      </c>
      <c r="R1317" s="82">
        <f t="shared" si="31"/>
        <v>49.295000000000002</v>
      </c>
      <c r="S1317" s="82">
        <f t="shared" si="31"/>
        <v>40.795000000000002</v>
      </c>
      <c r="T1317" s="82">
        <f t="shared" si="31"/>
        <v>49.924999999999997</v>
      </c>
      <c r="U1317" s="82">
        <f t="shared" si="31"/>
        <v>41.475000000000001</v>
      </c>
    </row>
    <row r="1318" spans="1:21" ht="22" x14ac:dyDescent="0.15">
      <c r="A1318" s="39" t="s">
        <v>3262</v>
      </c>
      <c r="B1318" s="39" t="s">
        <v>3310</v>
      </c>
      <c r="G1318" s="39" t="s">
        <v>3311</v>
      </c>
      <c r="H1318" s="39" t="s">
        <v>3312</v>
      </c>
      <c r="I1318" s="37">
        <f>SUM(J1318:U1318)</f>
        <v>6.2299999999999995</v>
      </c>
      <c r="J1318" s="41">
        <v>1</v>
      </c>
      <c r="K1318" s="41">
        <v>1.5</v>
      </c>
      <c r="L1318" s="41">
        <v>1.6</v>
      </c>
      <c r="M1318" s="41">
        <v>1.2</v>
      </c>
      <c r="N1318" s="41" t="s">
        <v>3313</v>
      </c>
      <c r="O1318" s="41">
        <v>0.6</v>
      </c>
      <c r="P1318" s="41">
        <v>0.33</v>
      </c>
      <c r="Q1318" s="41"/>
      <c r="R1318" s="41"/>
      <c r="S1318" s="41"/>
      <c r="T1318" s="41"/>
      <c r="U1318" s="41"/>
    </row>
    <row r="1319" spans="1:21" ht="11" x14ac:dyDescent="0.15">
      <c r="A1319" s="39" t="s">
        <v>3262</v>
      </c>
      <c r="B1319" s="39" t="s">
        <v>3310</v>
      </c>
      <c r="G1319" s="39" t="s">
        <v>3314</v>
      </c>
      <c r="H1319" s="39" t="s">
        <v>3315</v>
      </c>
      <c r="I1319" s="37">
        <f t="shared" ref="I1319:I1346" si="32">SUM(J1319:U1319)</f>
        <v>2.5</v>
      </c>
      <c r="J1319" s="41"/>
      <c r="K1319" s="41"/>
      <c r="L1319" s="41"/>
      <c r="M1319" s="41"/>
      <c r="N1319" s="41"/>
      <c r="O1319" s="41"/>
      <c r="P1319" s="41">
        <v>2.5</v>
      </c>
      <c r="Q1319" s="41"/>
      <c r="R1319" s="41"/>
      <c r="S1319" s="41"/>
      <c r="T1319" s="41"/>
      <c r="U1319" s="41"/>
    </row>
    <row r="1320" spans="1:21" ht="11" x14ac:dyDescent="0.15">
      <c r="A1320" s="39" t="s">
        <v>3262</v>
      </c>
      <c r="B1320" s="39" t="s">
        <v>3310</v>
      </c>
      <c r="G1320" s="39" t="s">
        <v>3316</v>
      </c>
      <c r="H1320" s="39" t="s">
        <v>3317</v>
      </c>
      <c r="I1320" s="37">
        <f t="shared" si="32"/>
        <v>1</v>
      </c>
      <c r="J1320" s="41"/>
      <c r="K1320" s="41"/>
      <c r="L1320" s="41">
        <v>1</v>
      </c>
      <c r="M1320" s="41"/>
      <c r="N1320" s="41"/>
      <c r="O1320" s="41"/>
      <c r="P1320" s="41"/>
      <c r="Q1320" s="41"/>
      <c r="R1320" s="41"/>
      <c r="S1320" s="41"/>
      <c r="T1320" s="41"/>
      <c r="U1320" s="41"/>
    </row>
    <row r="1321" spans="1:21" ht="11" x14ac:dyDescent="0.15">
      <c r="A1321" s="39" t="s">
        <v>3262</v>
      </c>
      <c r="B1321" s="39" t="s">
        <v>3310</v>
      </c>
      <c r="G1321" s="39" t="s">
        <v>3318</v>
      </c>
      <c r="H1321" s="39" t="s">
        <v>3319</v>
      </c>
      <c r="I1321" s="37">
        <f t="shared" si="32"/>
        <v>1.5</v>
      </c>
      <c r="J1321" s="41" t="s">
        <v>3320</v>
      </c>
      <c r="K1321" s="41"/>
      <c r="L1321" s="41"/>
      <c r="M1321" s="41">
        <v>1.5</v>
      </c>
      <c r="N1321" s="41" t="s">
        <v>3320</v>
      </c>
      <c r="O1321" s="41" t="s">
        <v>3320</v>
      </c>
      <c r="P1321" s="41" t="s">
        <v>3320</v>
      </c>
      <c r="Q1321" s="41" t="s">
        <v>3320</v>
      </c>
      <c r="R1321" s="41" t="s">
        <v>3320</v>
      </c>
      <c r="S1321" s="41" t="s">
        <v>3320</v>
      </c>
      <c r="T1321" s="41" t="s">
        <v>3320</v>
      </c>
      <c r="U1321" s="41" t="s">
        <v>3320</v>
      </c>
    </row>
    <row r="1322" spans="1:21" ht="11" x14ac:dyDescent="0.15">
      <c r="A1322" s="39" t="s">
        <v>3262</v>
      </c>
      <c r="B1322" s="39" t="s">
        <v>3310</v>
      </c>
      <c r="G1322" s="39" t="s">
        <v>3321</v>
      </c>
      <c r="H1322" s="39" t="s">
        <v>326</v>
      </c>
      <c r="I1322" s="37">
        <f t="shared" si="32"/>
        <v>2.09</v>
      </c>
      <c r="J1322" s="41">
        <v>1</v>
      </c>
      <c r="K1322" s="41">
        <v>1.0900000000000001</v>
      </c>
      <c r="L1322" s="41" t="s">
        <v>3320</v>
      </c>
      <c r="M1322" s="41"/>
      <c r="N1322" s="41"/>
      <c r="O1322" s="41"/>
      <c r="P1322" s="41"/>
      <c r="Q1322" s="41"/>
      <c r="R1322" s="41"/>
      <c r="S1322" s="41"/>
      <c r="T1322" s="41"/>
      <c r="U1322" s="41"/>
    </row>
    <row r="1323" spans="1:21" ht="11" x14ac:dyDescent="0.15">
      <c r="A1323" s="39" t="s">
        <v>3262</v>
      </c>
      <c r="B1323" s="39" t="s">
        <v>3310</v>
      </c>
      <c r="G1323" s="39" t="s">
        <v>3322</v>
      </c>
      <c r="H1323" s="39" t="s">
        <v>3323</v>
      </c>
      <c r="I1323" s="37">
        <f t="shared" si="32"/>
        <v>3</v>
      </c>
      <c r="J1323" s="41"/>
      <c r="K1323" s="41"/>
      <c r="L1323" s="41"/>
      <c r="M1323" s="41"/>
      <c r="N1323" s="41">
        <v>0.5</v>
      </c>
      <c r="O1323" s="41">
        <v>0.5</v>
      </c>
      <c r="P1323" s="41">
        <v>0.5</v>
      </c>
      <c r="Q1323" s="41">
        <v>0.5</v>
      </c>
      <c r="R1323" s="41">
        <v>0.5</v>
      </c>
      <c r="S1323" s="41">
        <v>0.5</v>
      </c>
      <c r="T1323" s="41"/>
      <c r="U1323" s="41"/>
    </row>
    <row r="1324" spans="1:21" ht="11" x14ac:dyDescent="0.15">
      <c r="A1324" s="39" t="s">
        <v>3262</v>
      </c>
      <c r="B1324" s="39" t="s">
        <v>3310</v>
      </c>
      <c r="G1324" s="39" t="s">
        <v>3324</v>
      </c>
      <c r="H1324" s="39" t="s">
        <v>490</v>
      </c>
      <c r="I1324" s="37">
        <f t="shared" si="32"/>
        <v>0.62</v>
      </c>
      <c r="J1324" s="41"/>
      <c r="K1324" s="41"/>
      <c r="L1324" s="41">
        <v>0.62</v>
      </c>
      <c r="M1324" s="41"/>
      <c r="N1324" s="41"/>
      <c r="O1324" s="41"/>
      <c r="P1324" s="41"/>
      <c r="Q1324" s="41"/>
      <c r="R1324" s="41"/>
      <c r="S1324" s="41"/>
      <c r="T1324" s="41"/>
      <c r="U1324" s="41"/>
    </row>
    <row r="1325" spans="1:21" ht="22" x14ac:dyDescent="0.15">
      <c r="A1325" s="39" t="s">
        <v>3262</v>
      </c>
      <c r="B1325" s="39" t="s">
        <v>3310</v>
      </c>
      <c r="G1325" s="39" t="s">
        <v>3285</v>
      </c>
      <c r="H1325" s="39" t="s">
        <v>346</v>
      </c>
      <c r="I1325" s="37">
        <f t="shared" si="32"/>
        <v>2.4</v>
      </c>
      <c r="J1325" s="41">
        <v>0.2</v>
      </c>
      <c r="K1325" s="41">
        <v>0.2</v>
      </c>
      <c r="L1325" s="41">
        <v>0.2</v>
      </c>
      <c r="M1325" s="41">
        <v>0.2</v>
      </c>
      <c r="N1325" s="41">
        <v>0.2</v>
      </c>
      <c r="O1325" s="41">
        <v>0.2</v>
      </c>
      <c r="P1325" s="41">
        <v>0.2</v>
      </c>
      <c r="Q1325" s="41">
        <v>0.2</v>
      </c>
      <c r="R1325" s="41">
        <v>0.2</v>
      </c>
      <c r="S1325" s="41">
        <v>0.2</v>
      </c>
      <c r="T1325" s="41">
        <v>0.2</v>
      </c>
      <c r="U1325" s="41">
        <v>0.2</v>
      </c>
    </row>
    <row r="1326" spans="1:21" ht="11" x14ac:dyDescent="0.15">
      <c r="A1326" s="39" t="s">
        <v>3262</v>
      </c>
      <c r="B1326" s="39" t="s">
        <v>3310</v>
      </c>
      <c r="G1326" s="39" t="s">
        <v>3325</v>
      </c>
      <c r="H1326" s="39" t="s">
        <v>3326</v>
      </c>
      <c r="I1326" s="37">
        <f t="shared" si="32"/>
        <v>2</v>
      </c>
      <c r="J1326" s="41">
        <v>0.5</v>
      </c>
      <c r="K1326" s="41">
        <v>0.5</v>
      </c>
      <c r="L1326" s="41">
        <v>1</v>
      </c>
      <c r="M1326" s="41" t="s">
        <v>3320</v>
      </c>
      <c r="N1326" s="41" t="s">
        <v>3320</v>
      </c>
      <c r="O1326" s="41" t="s">
        <v>3320</v>
      </c>
      <c r="P1326" s="41" t="s">
        <v>3320</v>
      </c>
      <c r="Q1326" s="41" t="s">
        <v>3320</v>
      </c>
      <c r="R1326" s="41" t="s">
        <v>3320</v>
      </c>
      <c r="S1326" s="41" t="s">
        <v>3320</v>
      </c>
      <c r="T1326" s="41" t="s">
        <v>3320</v>
      </c>
      <c r="U1326" s="41" t="s">
        <v>3320</v>
      </c>
    </row>
    <row r="1327" spans="1:21" ht="11" x14ac:dyDescent="0.15">
      <c r="A1327" s="39" t="s">
        <v>3262</v>
      </c>
      <c r="B1327" s="39" t="s">
        <v>3310</v>
      </c>
      <c r="G1327" s="39" t="s">
        <v>3327</v>
      </c>
      <c r="H1327" s="39" t="s">
        <v>3328</v>
      </c>
      <c r="I1327" s="37">
        <f t="shared" si="32"/>
        <v>1</v>
      </c>
      <c r="J1327" s="41">
        <v>0</v>
      </c>
      <c r="K1327" s="41">
        <v>0</v>
      </c>
      <c r="L1327" s="41">
        <v>1</v>
      </c>
      <c r="M1327" s="41" t="s">
        <v>3320</v>
      </c>
      <c r="N1327" s="41" t="s">
        <v>3320</v>
      </c>
      <c r="O1327" s="41" t="s">
        <v>3320</v>
      </c>
      <c r="P1327" s="41" t="s">
        <v>3320</v>
      </c>
      <c r="Q1327" s="41" t="s">
        <v>3320</v>
      </c>
      <c r="R1327" s="41" t="s">
        <v>3320</v>
      </c>
      <c r="S1327" s="41" t="s">
        <v>3320</v>
      </c>
      <c r="T1327" s="41" t="s">
        <v>3320</v>
      </c>
      <c r="U1327" s="41" t="s">
        <v>3320</v>
      </c>
    </row>
    <row r="1328" spans="1:21" ht="22" x14ac:dyDescent="0.15">
      <c r="A1328" s="39" t="s">
        <v>3262</v>
      </c>
      <c r="B1328" s="39" t="s">
        <v>3310</v>
      </c>
      <c r="G1328" s="39" t="s">
        <v>3279</v>
      </c>
      <c r="H1328" s="39" t="s">
        <v>3280</v>
      </c>
      <c r="I1328" s="37">
        <f t="shared" si="32"/>
        <v>2.0499999999999998</v>
      </c>
      <c r="J1328" s="41">
        <v>0.5</v>
      </c>
      <c r="K1328" s="41">
        <v>0.5</v>
      </c>
      <c r="L1328" s="41">
        <v>0.5</v>
      </c>
      <c r="M1328" s="41">
        <v>0.5</v>
      </c>
      <c r="N1328" s="41">
        <v>0.05</v>
      </c>
      <c r="O1328" s="41"/>
      <c r="P1328" s="41"/>
      <c r="Q1328" s="41"/>
      <c r="R1328" s="41"/>
      <c r="S1328" s="41"/>
      <c r="T1328" s="41"/>
      <c r="U1328" s="41"/>
    </row>
    <row r="1329" spans="1:21" ht="11" x14ac:dyDescent="0.15">
      <c r="A1329" s="39" t="s">
        <v>3262</v>
      </c>
      <c r="B1329" s="39" t="s">
        <v>3310</v>
      </c>
      <c r="G1329" s="39" t="s">
        <v>3281</v>
      </c>
      <c r="H1329" s="39" t="s">
        <v>3282</v>
      </c>
      <c r="I1329" s="37">
        <f t="shared" si="32"/>
        <v>11</v>
      </c>
      <c r="J1329" s="41">
        <v>1</v>
      </c>
      <c r="K1329" s="41">
        <v>2</v>
      </c>
      <c r="L1329" s="41">
        <v>2</v>
      </c>
      <c r="M1329" s="41">
        <v>2</v>
      </c>
      <c r="N1329" s="41">
        <v>2</v>
      </c>
      <c r="O1329" s="41">
        <v>2</v>
      </c>
      <c r="P1329" s="41"/>
      <c r="Q1329" s="41"/>
      <c r="R1329" s="41"/>
      <c r="S1329" s="41"/>
      <c r="T1329" s="41"/>
      <c r="U1329" s="41"/>
    </row>
    <row r="1330" spans="1:21" ht="22" x14ac:dyDescent="0.15">
      <c r="A1330" s="39" t="s">
        <v>3269</v>
      </c>
      <c r="B1330" s="39" t="s">
        <v>3310</v>
      </c>
      <c r="G1330" s="39"/>
      <c r="H1330" s="72" t="s">
        <v>3286</v>
      </c>
      <c r="I1330" s="37">
        <f t="shared" si="32"/>
        <v>123.99999999999999</v>
      </c>
      <c r="J1330" s="41">
        <v>10.3</v>
      </c>
      <c r="K1330" s="41">
        <v>10.3</v>
      </c>
      <c r="L1330" s="41">
        <v>10.3</v>
      </c>
      <c r="M1330" s="41">
        <v>10.3</v>
      </c>
      <c r="N1330" s="41">
        <v>10.3</v>
      </c>
      <c r="O1330" s="41">
        <v>10.3</v>
      </c>
      <c r="P1330" s="41">
        <v>10.3</v>
      </c>
      <c r="Q1330" s="41">
        <v>10.3</v>
      </c>
      <c r="R1330" s="41">
        <v>10.3</v>
      </c>
      <c r="S1330" s="41">
        <v>10.3</v>
      </c>
      <c r="T1330" s="41">
        <v>10.7</v>
      </c>
      <c r="U1330" s="41">
        <v>10.3</v>
      </c>
    </row>
    <row r="1331" spans="1:21" ht="11" x14ac:dyDescent="0.15">
      <c r="A1331" s="39" t="s">
        <v>3269</v>
      </c>
      <c r="B1331" s="39" t="s">
        <v>3310</v>
      </c>
      <c r="G1331" s="39"/>
      <c r="H1331" s="72" t="s">
        <v>3287</v>
      </c>
      <c r="I1331" s="37">
        <f t="shared" si="32"/>
        <v>67</v>
      </c>
      <c r="J1331" s="37">
        <v>6</v>
      </c>
      <c r="K1331" s="37">
        <v>6</v>
      </c>
      <c r="L1331" s="37">
        <v>6</v>
      </c>
      <c r="M1331" s="37">
        <v>6</v>
      </c>
      <c r="N1331" s="37">
        <v>6</v>
      </c>
      <c r="O1331" s="37">
        <v>6</v>
      </c>
      <c r="P1331" s="37">
        <v>6</v>
      </c>
      <c r="Q1331" s="37">
        <v>5</v>
      </c>
      <c r="R1331" s="37">
        <v>5</v>
      </c>
      <c r="S1331" s="37">
        <v>5</v>
      </c>
      <c r="T1331" s="37">
        <v>5</v>
      </c>
      <c r="U1331" s="37">
        <v>5</v>
      </c>
    </row>
    <row r="1332" spans="1:21" ht="11" x14ac:dyDescent="0.15">
      <c r="A1332" s="39" t="s">
        <v>3269</v>
      </c>
      <c r="B1332" s="39" t="s">
        <v>3310</v>
      </c>
      <c r="G1332" s="39"/>
      <c r="H1332" s="72" t="s">
        <v>3329</v>
      </c>
      <c r="I1332" s="37">
        <f t="shared" si="32"/>
        <v>67</v>
      </c>
      <c r="J1332" s="37">
        <v>6</v>
      </c>
      <c r="K1332" s="37">
        <v>6</v>
      </c>
      <c r="L1332" s="37">
        <v>6</v>
      </c>
      <c r="M1332" s="37">
        <v>6</v>
      </c>
      <c r="N1332" s="37">
        <v>6</v>
      </c>
      <c r="O1332" s="37">
        <v>6</v>
      </c>
      <c r="P1332" s="37">
        <v>6</v>
      </c>
      <c r="Q1332" s="37">
        <v>5</v>
      </c>
      <c r="R1332" s="37">
        <v>5</v>
      </c>
      <c r="S1332" s="37">
        <v>5</v>
      </c>
      <c r="T1332" s="37">
        <v>5</v>
      </c>
      <c r="U1332" s="37">
        <v>5</v>
      </c>
    </row>
    <row r="1333" spans="1:21" ht="11" x14ac:dyDescent="0.15">
      <c r="A1333" s="39" t="s">
        <v>3269</v>
      </c>
      <c r="B1333" s="39" t="s">
        <v>3310</v>
      </c>
      <c r="G1333" s="39"/>
      <c r="H1333" s="72" t="s">
        <v>3330</v>
      </c>
      <c r="I1333" s="37">
        <f t="shared" si="32"/>
        <v>1</v>
      </c>
      <c r="J1333" s="37"/>
      <c r="K1333" s="37"/>
      <c r="L1333" s="37"/>
      <c r="M1333" s="37"/>
      <c r="N1333" s="37"/>
      <c r="O1333" s="37"/>
      <c r="P1333" s="37"/>
      <c r="Q1333" s="37"/>
      <c r="R1333" s="37">
        <v>0.25</v>
      </c>
      <c r="S1333" s="37">
        <v>0.25</v>
      </c>
      <c r="T1333" s="37">
        <v>0.5</v>
      </c>
      <c r="U1333" s="37"/>
    </row>
    <row r="1334" spans="1:21" ht="22" x14ac:dyDescent="0.15">
      <c r="A1334" s="39" t="s">
        <v>3269</v>
      </c>
      <c r="B1334" s="39" t="s">
        <v>3310</v>
      </c>
      <c r="G1334" s="39"/>
      <c r="H1334" s="72" t="s">
        <v>3288</v>
      </c>
      <c r="I1334" s="37">
        <f t="shared" si="32"/>
        <v>6.5</v>
      </c>
      <c r="J1334" s="37">
        <v>0.25</v>
      </c>
      <c r="K1334" s="37">
        <v>0.25</v>
      </c>
      <c r="L1334" s="37">
        <v>0.5</v>
      </c>
      <c r="M1334" s="37">
        <v>0.5</v>
      </c>
      <c r="N1334" s="37">
        <v>0.5</v>
      </c>
      <c r="O1334" s="37">
        <v>0.5</v>
      </c>
      <c r="P1334" s="37">
        <v>1</v>
      </c>
      <c r="Q1334" s="37">
        <v>1</v>
      </c>
      <c r="R1334" s="37">
        <v>1</v>
      </c>
      <c r="S1334" s="37">
        <v>1</v>
      </c>
      <c r="T1334" s="37"/>
      <c r="U1334" s="37"/>
    </row>
    <row r="1335" spans="1:21" ht="11" x14ac:dyDescent="0.15">
      <c r="A1335" s="39" t="s">
        <v>3269</v>
      </c>
      <c r="B1335" s="39" t="s">
        <v>3310</v>
      </c>
      <c r="G1335" s="39"/>
      <c r="H1335" s="72" t="s">
        <v>3289</v>
      </c>
      <c r="I1335" s="37">
        <f t="shared" si="32"/>
        <v>40</v>
      </c>
      <c r="J1335" s="37"/>
      <c r="K1335" s="37"/>
      <c r="L1335" s="37">
        <v>12</v>
      </c>
      <c r="M1335" s="37">
        <v>8</v>
      </c>
      <c r="N1335" s="37"/>
      <c r="O1335" s="37"/>
      <c r="P1335" s="37"/>
      <c r="Q1335" s="37">
        <v>12</v>
      </c>
      <c r="R1335" s="37">
        <v>8</v>
      </c>
      <c r="S1335" s="37"/>
      <c r="T1335" s="37"/>
      <c r="U1335" s="37"/>
    </row>
    <row r="1336" spans="1:21" ht="11" x14ac:dyDescent="0.15">
      <c r="A1336" s="39" t="s">
        <v>3269</v>
      </c>
      <c r="B1336" s="39" t="s">
        <v>3310</v>
      </c>
      <c r="G1336" s="39"/>
      <c r="H1336" s="74" t="s">
        <v>3270</v>
      </c>
      <c r="I1336" s="37">
        <f t="shared" si="32"/>
        <v>6.1999999999999993</v>
      </c>
      <c r="J1336" s="42">
        <v>0.5</v>
      </c>
      <c r="K1336" s="42">
        <v>0.5</v>
      </c>
      <c r="L1336" s="42">
        <v>0.5</v>
      </c>
      <c r="M1336" s="42">
        <v>0.5</v>
      </c>
      <c r="N1336" s="42">
        <v>0.5</v>
      </c>
      <c r="O1336" s="42">
        <v>0.6</v>
      </c>
      <c r="P1336" s="42">
        <v>0.5</v>
      </c>
      <c r="Q1336" s="42">
        <v>0.5</v>
      </c>
      <c r="R1336" s="42">
        <v>0.5</v>
      </c>
      <c r="S1336" s="42">
        <v>0.5</v>
      </c>
      <c r="T1336" s="42">
        <v>0.5</v>
      </c>
      <c r="U1336" s="42">
        <v>0.6</v>
      </c>
    </row>
    <row r="1337" spans="1:21" ht="22" x14ac:dyDescent="0.15">
      <c r="A1337" s="39" t="s">
        <v>3269</v>
      </c>
      <c r="B1337" s="39" t="s">
        <v>3310</v>
      </c>
      <c r="G1337" s="39"/>
      <c r="H1337" s="74" t="s">
        <v>3296</v>
      </c>
      <c r="I1337" s="37">
        <f t="shared" si="32"/>
        <v>4.5999999999999996</v>
      </c>
      <c r="J1337" s="42"/>
      <c r="K1337" s="42"/>
      <c r="L1337" s="42"/>
      <c r="M1337" s="42"/>
      <c r="N1337" s="42">
        <v>2</v>
      </c>
      <c r="O1337" s="42">
        <v>2.6</v>
      </c>
      <c r="P1337" s="42"/>
      <c r="Q1337" s="42"/>
      <c r="R1337" s="42"/>
      <c r="S1337" s="42"/>
      <c r="T1337" s="42"/>
      <c r="U1337" s="42"/>
    </row>
    <row r="1338" spans="1:21" ht="22" x14ac:dyDescent="0.15">
      <c r="A1338" s="39" t="s">
        <v>3269</v>
      </c>
      <c r="B1338" s="39" t="s">
        <v>3310</v>
      </c>
      <c r="G1338" s="39"/>
      <c r="H1338" s="74" t="s">
        <v>3297</v>
      </c>
      <c r="I1338" s="37">
        <f t="shared" si="32"/>
        <v>31</v>
      </c>
      <c r="J1338" s="42"/>
      <c r="K1338" s="42"/>
      <c r="L1338" s="42">
        <v>3</v>
      </c>
      <c r="M1338" s="42">
        <v>3</v>
      </c>
      <c r="N1338" s="42">
        <v>4</v>
      </c>
      <c r="O1338" s="42">
        <v>4</v>
      </c>
      <c r="P1338" s="42">
        <v>3</v>
      </c>
      <c r="Q1338" s="42">
        <v>3</v>
      </c>
      <c r="R1338" s="42">
        <v>3</v>
      </c>
      <c r="S1338" s="42">
        <v>3</v>
      </c>
      <c r="T1338" s="42">
        <v>3</v>
      </c>
      <c r="U1338" s="42">
        <v>2</v>
      </c>
    </row>
    <row r="1339" spans="1:21" ht="22" x14ac:dyDescent="0.15">
      <c r="A1339" s="39" t="s">
        <v>3269</v>
      </c>
      <c r="B1339" s="39" t="s">
        <v>3310</v>
      </c>
      <c r="G1339" s="39"/>
      <c r="H1339" s="74" t="s">
        <v>3298</v>
      </c>
      <c r="I1339" s="37">
        <f t="shared" si="32"/>
        <v>65.14</v>
      </c>
      <c r="J1339" s="75">
        <v>32.57</v>
      </c>
      <c r="K1339" s="75">
        <v>20</v>
      </c>
      <c r="L1339" s="75"/>
      <c r="M1339" s="75"/>
      <c r="N1339" s="75"/>
      <c r="O1339" s="75"/>
      <c r="P1339" s="75">
        <v>12.57</v>
      </c>
      <c r="Q1339" s="75"/>
      <c r="R1339" s="75"/>
      <c r="S1339" s="75"/>
      <c r="T1339" s="75"/>
      <c r="U1339" s="75"/>
    </row>
    <row r="1340" spans="1:21" ht="11" x14ac:dyDescent="0.15">
      <c r="A1340" s="39" t="s">
        <v>3269</v>
      </c>
      <c r="B1340" s="39" t="s">
        <v>3310</v>
      </c>
      <c r="G1340" s="39"/>
      <c r="H1340" s="74" t="s">
        <v>3300</v>
      </c>
      <c r="I1340" s="37">
        <f t="shared" si="32"/>
        <v>8</v>
      </c>
      <c r="J1340" s="42"/>
      <c r="K1340" s="42"/>
      <c r="L1340" s="42">
        <v>2</v>
      </c>
      <c r="M1340" s="42">
        <v>2</v>
      </c>
      <c r="N1340" s="42">
        <v>2</v>
      </c>
      <c r="O1340" s="42">
        <v>2</v>
      </c>
      <c r="P1340" s="42"/>
      <c r="Q1340" s="42"/>
      <c r="R1340" s="42"/>
      <c r="S1340" s="42"/>
      <c r="T1340" s="42"/>
      <c r="U1340" s="42"/>
    </row>
    <row r="1341" spans="1:21" ht="11" x14ac:dyDescent="0.15">
      <c r="A1341" s="39" t="s">
        <v>3269</v>
      </c>
      <c r="B1341" s="39" t="s">
        <v>3310</v>
      </c>
      <c r="G1341" s="39"/>
      <c r="H1341" s="74" t="s">
        <v>3331</v>
      </c>
      <c r="I1341" s="37">
        <f t="shared" si="32"/>
        <v>76.5</v>
      </c>
      <c r="J1341" s="42">
        <v>6.375</v>
      </c>
      <c r="K1341" s="42">
        <v>6.375</v>
      </c>
      <c r="L1341" s="42">
        <v>6.375</v>
      </c>
      <c r="M1341" s="42">
        <v>6.375</v>
      </c>
      <c r="N1341" s="42">
        <v>6.375</v>
      </c>
      <c r="O1341" s="42">
        <v>6.375</v>
      </c>
      <c r="P1341" s="42">
        <v>6.375</v>
      </c>
      <c r="Q1341" s="42">
        <v>6.375</v>
      </c>
      <c r="R1341" s="42">
        <v>6.375</v>
      </c>
      <c r="S1341" s="42">
        <v>6.375</v>
      </c>
      <c r="T1341" s="42">
        <v>6.375</v>
      </c>
      <c r="U1341" s="42">
        <v>6.375</v>
      </c>
    </row>
    <row r="1342" spans="1:21" ht="11" x14ac:dyDescent="0.15">
      <c r="A1342" s="39" t="s">
        <v>3269</v>
      </c>
      <c r="B1342" s="39" t="s">
        <v>3310</v>
      </c>
      <c r="G1342" s="39"/>
      <c r="H1342" s="74" t="s">
        <v>3301</v>
      </c>
      <c r="I1342" s="37">
        <f t="shared" si="32"/>
        <v>33.5</v>
      </c>
      <c r="J1342" s="41">
        <v>3</v>
      </c>
      <c r="K1342" s="41">
        <v>3</v>
      </c>
      <c r="L1342" s="41">
        <v>3.5</v>
      </c>
      <c r="M1342" s="41">
        <v>3.5</v>
      </c>
      <c r="N1342" s="41">
        <v>3.5</v>
      </c>
      <c r="O1342" s="41">
        <v>3.5</v>
      </c>
      <c r="P1342" s="41">
        <v>2.5</v>
      </c>
      <c r="Q1342" s="41">
        <v>2.5</v>
      </c>
      <c r="R1342" s="41">
        <v>2.5</v>
      </c>
      <c r="S1342" s="41">
        <v>2</v>
      </c>
      <c r="T1342" s="41">
        <v>2</v>
      </c>
      <c r="U1342" s="41">
        <v>2</v>
      </c>
    </row>
    <row r="1343" spans="1:21" ht="11" x14ac:dyDescent="0.15">
      <c r="A1343" s="39" t="s">
        <v>3269</v>
      </c>
      <c r="B1343" s="39" t="s">
        <v>3310</v>
      </c>
      <c r="G1343" s="39"/>
      <c r="H1343" s="74" t="s">
        <v>3302</v>
      </c>
      <c r="I1343" s="37">
        <f t="shared" si="32"/>
        <v>40</v>
      </c>
      <c r="J1343" s="37"/>
      <c r="K1343" s="37"/>
      <c r="L1343" s="37">
        <v>6.67</v>
      </c>
      <c r="M1343" s="37">
        <v>6.67</v>
      </c>
      <c r="N1343" s="37">
        <v>6.67</v>
      </c>
      <c r="O1343" s="37"/>
      <c r="P1343" s="37"/>
      <c r="Q1343" s="37"/>
      <c r="R1343" s="37">
        <v>6.67</v>
      </c>
      <c r="S1343" s="37">
        <v>6.67</v>
      </c>
      <c r="T1343" s="37">
        <v>6.65</v>
      </c>
      <c r="U1343" s="37"/>
    </row>
    <row r="1344" spans="1:21" ht="11" x14ac:dyDescent="0.15">
      <c r="A1344" s="39" t="s">
        <v>3269</v>
      </c>
      <c r="B1344" s="39" t="s">
        <v>3310</v>
      </c>
      <c r="G1344" s="39"/>
      <c r="H1344" s="74" t="s">
        <v>3303</v>
      </c>
      <c r="I1344" s="37">
        <f t="shared" si="32"/>
        <v>53</v>
      </c>
      <c r="J1344" s="83">
        <v>7</v>
      </c>
      <c r="K1344" s="84">
        <v>6</v>
      </c>
      <c r="L1344" s="84"/>
      <c r="M1344" s="84"/>
      <c r="N1344" s="84"/>
      <c r="O1344" s="84">
        <v>10</v>
      </c>
      <c r="P1344" s="84">
        <v>10</v>
      </c>
      <c r="Q1344" s="84"/>
      <c r="R1344" s="84"/>
      <c r="S1344" s="84"/>
      <c r="T1344" s="84">
        <v>10</v>
      </c>
      <c r="U1344" s="84">
        <v>10</v>
      </c>
    </row>
    <row r="1345" spans="1:21" ht="11" x14ac:dyDescent="0.15">
      <c r="A1345" s="39" t="s">
        <v>3269</v>
      </c>
      <c r="B1345" s="39" t="s">
        <v>3310</v>
      </c>
      <c r="G1345" s="39"/>
      <c r="H1345" s="74" t="s">
        <v>3305</v>
      </c>
      <c r="I1345" s="37">
        <f t="shared" si="32"/>
        <v>17.52</v>
      </c>
      <c r="J1345" s="37"/>
      <c r="K1345" s="37"/>
      <c r="L1345" s="37"/>
      <c r="M1345" s="37"/>
      <c r="N1345" s="37">
        <v>4.38</v>
      </c>
      <c r="O1345" s="37">
        <v>4.38</v>
      </c>
      <c r="P1345" s="37">
        <v>4.38</v>
      </c>
      <c r="Q1345" s="37">
        <v>4.38</v>
      </c>
      <c r="R1345" s="37"/>
      <c r="S1345" s="37"/>
      <c r="T1345" s="37"/>
      <c r="U1345" s="37"/>
    </row>
    <row r="1346" spans="1:21" ht="11" x14ac:dyDescent="0.15">
      <c r="A1346" s="39" t="s">
        <v>3269</v>
      </c>
      <c r="B1346" s="39" t="s">
        <v>3310</v>
      </c>
      <c r="G1346" s="39"/>
      <c r="H1346" s="74" t="s">
        <v>3306</v>
      </c>
      <c r="I1346" s="37">
        <f t="shared" si="32"/>
        <v>3.1</v>
      </c>
      <c r="J1346" s="41"/>
      <c r="K1346" s="41"/>
      <c r="L1346" s="41">
        <v>1.6</v>
      </c>
      <c r="M1346" s="41">
        <v>1.5</v>
      </c>
      <c r="N1346" s="41"/>
      <c r="O1346" s="41"/>
      <c r="P1346" s="41"/>
      <c r="Q1346" s="41"/>
      <c r="R1346" s="41"/>
      <c r="S1346" s="41"/>
      <c r="T1346" s="41"/>
      <c r="U1346" s="41"/>
    </row>
    <row r="1347" spans="1:21" ht="10.5" customHeight="1" x14ac:dyDescent="0.15">
      <c r="A1347" s="68" t="s">
        <v>3332</v>
      </c>
      <c r="B1347" s="69" t="s">
        <v>3261</v>
      </c>
      <c r="C1347" s="81"/>
      <c r="D1347" s="81"/>
      <c r="E1347" s="81"/>
      <c r="F1347" s="81"/>
      <c r="G1347" s="68" t="s">
        <v>307</v>
      </c>
      <c r="H1347" s="68" t="s">
        <v>308</v>
      </c>
      <c r="I1347" s="82">
        <f>SUM(I1348:I1361)</f>
        <v>25.776000000000003</v>
      </c>
      <c r="J1347" s="82">
        <f t="shared" ref="J1347:U1347" si="33">SUM(J1348:J1361)</f>
        <v>2.0649999999999999</v>
      </c>
      <c r="K1347" s="82">
        <f t="shared" si="33"/>
        <v>2.7949999999999999</v>
      </c>
      <c r="L1347" s="82">
        <f t="shared" si="33"/>
        <v>4.2</v>
      </c>
      <c r="M1347" s="82">
        <f t="shared" si="33"/>
        <v>3.1659999999999999</v>
      </c>
      <c r="N1347" s="82">
        <f t="shared" si="33"/>
        <v>2</v>
      </c>
      <c r="O1347" s="82">
        <f t="shared" si="33"/>
        <v>1.5</v>
      </c>
      <c r="P1347" s="82">
        <f t="shared" si="33"/>
        <v>2.85</v>
      </c>
      <c r="Q1347" s="82">
        <f t="shared" si="33"/>
        <v>2.5</v>
      </c>
      <c r="R1347" s="82">
        <f t="shared" si="33"/>
        <v>1</v>
      </c>
      <c r="S1347" s="82">
        <f t="shared" si="33"/>
        <v>1</v>
      </c>
      <c r="T1347" s="82">
        <f t="shared" si="33"/>
        <v>1.75</v>
      </c>
      <c r="U1347" s="82">
        <f t="shared" si="33"/>
        <v>0.95</v>
      </c>
    </row>
    <row r="1348" spans="1:21" ht="12" customHeight="1" x14ac:dyDescent="0.15">
      <c r="A1348" s="39" t="s">
        <v>3262</v>
      </c>
      <c r="B1348" s="39" t="s">
        <v>3333</v>
      </c>
      <c r="G1348" s="39" t="s">
        <v>3316</v>
      </c>
      <c r="H1348" s="39" t="s">
        <v>3317</v>
      </c>
      <c r="I1348" s="37">
        <f t="shared" ref="I1348:I1361" si="34">SUM(J1348:U1348)</f>
        <v>1</v>
      </c>
      <c r="J1348" s="41"/>
      <c r="K1348" s="41"/>
      <c r="L1348" s="41">
        <v>1</v>
      </c>
      <c r="M1348" s="41"/>
      <c r="N1348" s="41"/>
      <c r="O1348" s="41"/>
      <c r="P1348" s="41"/>
      <c r="Q1348" s="41"/>
      <c r="R1348" s="41"/>
      <c r="S1348" s="41"/>
      <c r="T1348" s="41"/>
      <c r="U1348" s="41"/>
    </row>
    <row r="1349" spans="1:21" ht="13.5" customHeight="1" x14ac:dyDescent="0.15">
      <c r="A1349" s="39" t="s">
        <v>3262</v>
      </c>
      <c r="B1349" s="39" t="s">
        <v>3333</v>
      </c>
      <c r="G1349" s="39" t="s">
        <v>3321</v>
      </c>
      <c r="H1349" s="39" t="s">
        <v>326</v>
      </c>
      <c r="I1349" s="37">
        <f t="shared" si="34"/>
        <v>0.33</v>
      </c>
      <c r="J1349" s="41">
        <v>0.2</v>
      </c>
      <c r="K1349" s="41">
        <v>0.13</v>
      </c>
      <c r="L1349" s="41" t="s">
        <v>3320</v>
      </c>
      <c r="M1349" s="41"/>
      <c r="N1349" s="41"/>
      <c r="O1349" s="41"/>
      <c r="P1349" s="41"/>
      <c r="Q1349" s="41"/>
      <c r="R1349" s="41"/>
      <c r="S1349" s="41"/>
      <c r="T1349" s="41"/>
      <c r="U1349" s="41"/>
    </row>
    <row r="1350" spans="1:21" ht="22" x14ac:dyDescent="0.15">
      <c r="A1350" s="39" t="s">
        <v>3262</v>
      </c>
      <c r="B1350" s="39" t="s">
        <v>3333</v>
      </c>
      <c r="G1350" s="39" t="s">
        <v>3311</v>
      </c>
      <c r="H1350" s="39" t="s">
        <v>3312</v>
      </c>
      <c r="I1350" s="37">
        <f t="shared" si="34"/>
        <v>4.95</v>
      </c>
      <c r="J1350" s="41">
        <v>1</v>
      </c>
      <c r="K1350" s="41">
        <v>1</v>
      </c>
      <c r="L1350" s="41">
        <v>0.5</v>
      </c>
      <c r="M1350" s="41">
        <v>0.5</v>
      </c>
      <c r="N1350" s="41">
        <v>1</v>
      </c>
      <c r="O1350" s="41">
        <v>0.5</v>
      </c>
      <c r="P1350" s="41">
        <v>0.45</v>
      </c>
      <c r="Q1350" s="41"/>
      <c r="R1350" s="41"/>
      <c r="S1350" s="41"/>
      <c r="T1350" s="41"/>
      <c r="U1350" s="41"/>
    </row>
    <row r="1351" spans="1:21" ht="11" x14ac:dyDescent="0.15">
      <c r="A1351" s="39" t="s">
        <v>3262</v>
      </c>
      <c r="B1351" s="39" t="s">
        <v>3333</v>
      </c>
      <c r="G1351" s="39" t="s">
        <v>3314</v>
      </c>
      <c r="H1351" s="39" t="s">
        <v>3315</v>
      </c>
      <c r="I1351" s="37">
        <f t="shared" si="34"/>
        <v>0.4</v>
      </c>
      <c r="J1351" s="41"/>
      <c r="K1351" s="41"/>
      <c r="L1351" s="41"/>
      <c r="M1351" s="41"/>
      <c r="N1351" s="41"/>
      <c r="O1351" s="41"/>
      <c r="P1351" s="41">
        <v>0.4</v>
      </c>
      <c r="Q1351" s="41"/>
      <c r="R1351" s="41"/>
      <c r="S1351" s="41"/>
      <c r="T1351" s="41"/>
      <c r="U1351" s="41"/>
    </row>
    <row r="1352" spans="1:21" ht="11" x14ac:dyDescent="0.15">
      <c r="A1352" s="39" t="s">
        <v>3262</v>
      </c>
      <c r="B1352" s="39" t="s">
        <v>3333</v>
      </c>
      <c r="G1352" s="39" t="s">
        <v>3325</v>
      </c>
      <c r="H1352" s="39" t="s">
        <v>3334</v>
      </c>
      <c r="I1352" s="37">
        <f t="shared" si="34"/>
        <v>1</v>
      </c>
      <c r="J1352" s="41">
        <v>0</v>
      </c>
      <c r="K1352" s="41">
        <v>0.5</v>
      </c>
      <c r="L1352" s="41">
        <v>0.5</v>
      </c>
      <c r="M1352" s="41" t="s">
        <v>3320</v>
      </c>
      <c r="N1352" s="41" t="s">
        <v>3320</v>
      </c>
      <c r="O1352" s="41" t="s">
        <v>3320</v>
      </c>
      <c r="P1352" s="41" t="s">
        <v>3320</v>
      </c>
      <c r="Q1352" s="41" t="s">
        <v>3320</v>
      </c>
      <c r="R1352" s="41" t="s">
        <v>3320</v>
      </c>
      <c r="S1352" s="41" t="s">
        <v>3320</v>
      </c>
      <c r="T1352" s="41" t="s">
        <v>3320</v>
      </c>
      <c r="U1352" s="41" t="s">
        <v>3320</v>
      </c>
    </row>
    <row r="1353" spans="1:21" ht="11" x14ac:dyDescent="0.15">
      <c r="A1353" s="39" t="s">
        <v>3262</v>
      </c>
      <c r="B1353" s="39" t="s">
        <v>3333</v>
      </c>
      <c r="G1353" s="39" t="s">
        <v>3335</v>
      </c>
      <c r="H1353" s="39" t="s">
        <v>3328</v>
      </c>
      <c r="I1353" s="37">
        <f t="shared" si="34"/>
        <v>0.5</v>
      </c>
      <c r="J1353" s="41">
        <v>0</v>
      </c>
      <c r="K1353" s="41">
        <v>0</v>
      </c>
      <c r="L1353" s="41">
        <v>0.5</v>
      </c>
      <c r="M1353" s="41" t="s">
        <v>3320</v>
      </c>
      <c r="N1353" s="41" t="s">
        <v>3320</v>
      </c>
      <c r="O1353" s="41" t="s">
        <v>3320</v>
      </c>
      <c r="P1353" s="41" t="s">
        <v>3320</v>
      </c>
      <c r="Q1353" s="41" t="s">
        <v>3320</v>
      </c>
      <c r="R1353" s="41" t="s">
        <v>3320</v>
      </c>
      <c r="S1353" s="41" t="s">
        <v>3320</v>
      </c>
      <c r="T1353" s="41" t="s">
        <v>3320</v>
      </c>
      <c r="U1353" s="41" t="s">
        <v>3320</v>
      </c>
    </row>
    <row r="1354" spans="1:21" ht="11" x14ac:dyDescent="0.15">
      <c r="A1354" s="39" t="s">
        <v>3336</v>
      </c>
      <c r="B1354" s="39" t="s">
        <v>3333</v>
      </c>
      <c r="H1354" s="72" t="s">
        <v>3330</v>
      </c>
      <c r="I1354" s="37">
        <f t="shared" si="34"/>
        <v>5</v>
      </c>
      <c r="J1354" s="37">
        <v>0.25</v>
      </c>
      <c r="K1354" s="37">
        <v>0.25</v>
      </c>
      <c r="L1354" s="37">
        <v>0.5</v>
      </c>
      <c r="M1354" s="37">
        <v>0.5</v>
      </c>
      <c r="N1354" s="37">
        <v>0.5</v>
      </c>
      <c r="O1354" s="37">
        <v>0.5</v>
      </c>
      <c r="P1354" s="37">
        <v>0.5</v>
      </c>
      <c r="Q1354" s="37">
        <v>0.5</v>
      </c>
      <c r="R1354" s="37">
        <v>0.5</v>
      </c>
      <c r="S1354" s="37">
        <v>0.5</v>
      </c>
      <c r="T1354" s="37">
        <v>0.25</v>
      </c>
      <c r="U1354" s="37">
        <v>0.25</v>
      </c>
    </row>
    <row r="1355" spans="1:21" ht="22" x14ac:dyDescent="0.15">
      <c r="A1355" s="39" t="s">
        <v>3336</v>
      </c>
      <c r="B1355" s="39" t="s">
        <v>3333</v>
      </c>
      <c r="H1355" s="72" t="s">
        <v>3290</v>
      </c>
      <c r="I1355" s="37">
        <f t="shared" si="34"/>
        <v>1.2</v>
      </c>
      <c r="J1355" s="37"/>
      <c r="K1355" s="37"/>
      <c r="L1355" s="37"/>
      <c r="M1355" s="37">
        <v>0.5</v>
      </c>
      <c r="N1355" s="37"/>
      <c r="O1355" s="37"/>
      <c r="P1355" s="37"/>
      <c r="Q1355" s="37">
        <v>0.5</v>
      </c>
      <c r="R1355" s="37"/>
      <c r="S1355" s="37"/>
      <c r="T1355" s="37"/>
      <c r="U1355" s="37">
        <v>0.2</v>
      </c>
    </row>
    <row r="1356" spans="1:21" ht="22" x14ac:dyDescent="0.15">
      <c r="A1356" s="39" t="s">
        <v>3336</v>
      </c>
      <c r="B1356" s="39" t="s">
        <v>3333</v>
      </c>
      <c r="H1356" s="72" t="s">
        <v>3291</v>
      </c>
      <c r="I1356" s="37">
        <f t="shared" si="34"/>
        <v>0.4</v>
      </c>
      <c r="J1356" s="37"/>
      <c r="K1356" s="37"/>
      <c r="L1356" s="37">
        <v>0.4</v>
      </c>
      <c r="M1356" s="37"/>
      <c r="N1356" s="37"/>
      <c r="O1356" s="37"/>
      <c r="P1356" s="37"/>
      <c r="Q1356" s="37"/>
      <c r="R1356" s="37"/>
      <c r="S1356" s="37"/>
      <c r="T1356" s="37"/>
      <c r="U1356" s="37"/>
    </row>
    <row r="1357" spans="1:21" ht="22" x14ac:dyDescent="0.15">
      <c r="A1357" s="39" t="s">
        <v>3336</v>
      </c>
      <c r="B1357" s="39" t="s">
        <v>3333</v>
      </c>
      <c r="H1357" s="72" t="s">
        <v>3337</v>
      </c>
      <c r="I1357" s="37">
        <f t="shared" si="34"/>
        <v>3</v>
      </c>
      <c r="J1357" s="37"/>
      <c r="K1357" s="37"/>
      <c r="L1357" s="37"/>
      <c r="M1357" s="37"/>
      <c r="N1357" s="37"/>
      <c r="O1357" s="37"/>
      <c r="P1357" s="37">
        <v>1</v>
      </c>
      <c r="Q1357" s="37">
        <v>1</v>
      </c>
      <c r="R1357" s="37"/>
      <c r="S1357" s="37"/>
      <c r="T1357" s="37">
        <v>1</v>
      </c>
      <c r="U1357" s="37"/>
    </row>
    <row r="1358" spans="1:21" ht="11" x14ac:dyDescent="0.15">
      <c r="A1358" s="39" t="s">
        <v>3336</v>
      </c>
      <c r="B1358" s="39" t="s">
        <v>3333</v>
      </c>
      <c r="H1358" s="74" t="s">
        <v>3299</v>
      </c>
      <c r="I1358" s="37">
        <f t="shared" si="34"/>
        <v>0.23</v>
      </c>
      <c r="J1358" s="42">
        <v>0.115</v>
      </c>
      <c r="K1358" s="42">
        <v>0.115</v>
      </c>
      <c r="L1358" s="42"/>
      <c r="M1358" s="42"/>
      <c r="N1358" s="42"/>
      <c r="O1358" s="42"/>
      <c r="P1358" s="42"/>
      <c r="Q1358" s="42"/>
      <c r="R1358" s="42"/>
      <c r="S1358" s="42"/>
      <c r="T1358" s="42"/>
      <c r="U1358" s="42"/>
    </row>
    <row r="1359" spans="1:21" ht="11" x14ac:dyDescent="0.15">
      <c r="A1359" s="39" t="s">
        <v>3336</v>
      </c>
      <c r="B1359" s="39" t="s">
        <v>3333</v>
      </c>
      <c r="H1359" s="72" t="s">
        <v>3338</v>
      </c>
      <c r="I1359" s="37">
        <f t="shared" si="34"/>
        <v>0.76600000000000001</v>
      </c>
      <c r="J1359" s="42"/>
      <c r="K1359" s="42"/>
      <c r="L1359" s="42"/>
      <c r="M1359" s="42">
        <v>0.76600000000000001</v>
      </c>
      <c r="N1359" s="42"/>
      <c r="O1359" s="42"/>
      <c r="P1359" s="42"/>
      <c r="Q1359" s="42"/>
      <c r="R1359" s="42"/>
      <c r="S1359" s="42"/>
      <c r="T1359" s="42"/>
      <c r="U1359" s="42"/>
    </row>
    <row r="1360" spans="1:21" ht="11" x14ac:dyDescent="0.15">
      <c r="A1360" s="39" t="s">
        <v>3336</v>
      </c>
      <c r="B1360" s="39" t="s">
        <v>3333</v>
      </c>
      <c r="C1360" s="39"/>
      <c r="D1360" s="39"/>
      <c r="E1360" s="39"/>
      <c r="F1360" s="39"/>
      <c r="G1360" s="39"/>
      <c r="H1360" s="39" t="s">
        <v>3301</v>
      </c>
      <c r="I1360" s="39">
        <f t="shared" si="34"/>
        <v>6</v>
      </c>
      <c r="J1360" s="39">
        <v>0.5</v>
      </c>
      <c r="K1360" s="39">
        <v>0.5</v>
      </c>
      <c r="L1360" s="39">
        <v>0.5</v>
      </c>
      <c r="M1360" s="39">
        <v>0.5</v>
      </c>
      <c r="N1360" s="39">
        <v>0.5</v>
      </c>
      <c r="O1360" s="39">
        <v>0.5</v>
      </c>
      <c r="P1360" s="39">
        <v>0.5</v>
      </c>
      <c r="Q1360" s="39">
        <v>0.5</v>
      </c>
      <c r="R1360" s="39">
        <v>0.5</v>
      </c>
      <c r="S1360" s="39">
        <v>0.5</v>
      </c>
      <c r="T1360" s="39">
        <v>0.5</v>
      </c>
      <c r="U1360" s="39">
        <v>0.5</v>
      </c>
    </row>
    <row r="1361" spans="1:25" ht="11" x14ac:dyDescent="0.15">
      <c r="A1361" s="39" t="s">
        <v>3336</v>
      </c>
      <c r="B1361" s="39" t="s">
        <v>3333</v>
      </c>
      <c r="C1361" s="39"/>
      <c r="D1361" s="39"/>
      <c r="E1361" s="39"/>
      <c r="F1361" s="39"/>
      <c r="G1361" s="39"/>
      <c r="H1361" s="39" t="s">
        <v>3302</v>
      </c>
      <c r="I1361" s="39">
        <f t="shared" si="34"/>
        <v>1</v>
      </c>
      <c r="J1361" s="39"/>
      <c r="K1361" s="39">
        <v>0.3</v>
      </c>
      <c r="L1361" s="39">
        <v>0.3</v>
      </c>
      <c r="M1361" s="39">
        <v>0.4</v>
      </c>
      <c r="N1361" s="39"/>
      <c r="O1361" s="39"/>
      <c r="P1361" s="39"/>
      <c r="Q1361" s="39"/>
      <c r="R1361" s="39"/>
      <c r="S1361" s="39"/>
      <c r="T1361" s="39"/>
      <c r="U1361" s="39"/>
    </row>
    <row r="1362" spans="1:25" x14ac:dyDescent="0.15">
      <c r="A1362" s="54"/>
      <c r="B1362" s="54"/>
      <c r="H1362" s="77"/>
      <c r="I1362" s="78"/>
      <c r="J1362" s="78"/>
      <c r="K1362" s="78"/>
      <c r="L1362" s="78"/>
      <c r="M1362" s="78"/>
      <c r="N1362" s="78"/>
      <c r="O1362" s="78"/>
      <c r="P1362" s="78"/>
      <c r="Q1362" s="78"/>
      <c r="R1362" s="78"/>
      <c r="S1362" s="78"/>
      <c r="T1362" s="78"/>
      <c r="U1362" s="78"/>
    </row>
    <row r="1363" spans="1:25" x14ac:dyDescent="0.15">
      <c r="A1363" s="54"/>
      <c r="I1363" s="66"/>
      <c r="J1363" s="66"/>
      <c r="K1363" s="66"/>
      <c r="L1363" s="66"/>
      <c r="M1363" s="66"/>
      <c r="N1363" s="66"/>
      <c r="O1363" s="66"/>
      <c r="P1363" s="66"/>
      <c r="Q1363" s="66"/>
      <c r="R1363" s="66"/>
      <c r="S1363" s="66"/>
      <c r="T1363" s="66"/>
      <c r="U1363" s="66"/>
    </row>
    <row r="1364" spans="1:25" ht="17" x14ac:dyDescent="0.15">
      <c r="A1364" s="85" t="s">
        <v>3339</v>
      </c>
    </row>
    <row r="1365" spans="1:25" ht="11" x14ac:dyDescent="0.15">
      <c r="A1365" s="89" t="s">
        <v>301</v>
      </c>
      <c r="B1365" s="89" t="s">
        <v>302</v>
      </c>
      <c r="C1365" s="90" t="s">
        <v>303</v>
      </c>
      <c r="D1365" s="90" t="s">
        <v>304</v>
      </c>
      <c r="E1365" s="90" t="s">
        <v>305</v>
      </c>
      <c r="F1365" s="90" t="s">
        <v>306</v>
      </c>
      <c r="G1365" s="89" t="s">
        <v>307</v>
      </c>
      <c r="H1365" s="89" t="s">
        <v>308</v>
      </c>
      <c r="I1365" s="91" t="s">
        <v>309</v>
      </c>
      <c r="J1365" s="91" t="s">
        <v>310</v>
      </c>
      <c r="K1365" s="91" t="s">
        <v>311</v>
      </c>
      <c r="L1365" s="91" t="s">
        <v>312</v>
      </c>
      <c r="M1365" s="91" t="s">
        <v>313</v>
      </c>
      <c r="N1365" s="91" t="s">
        <v>314</v>
      </c>
      <c r="O1365" s="91" t="s">
        <v>315</v>
      </c>
      <c r="P1365" s="91" t="s">
        <v>316</v>
      </c>
      <c r="Q1365" s="91" t="s">
        <v>317</v>
      </c>
      <c r="R1365" s="91" t="s">
        <v>318</v>
      </c>
      <c r="S1365" s="91" t="s">
        <v>319</v>
      </c>
      <c r="T1365" s="91" t="s">
        <v>320</v>
      </c>
      <c r="U1365" s="91" t="s">
        <v>321</v>
      </c>
    </row>
    <row r="1366" spans="1:25" s="118" customFormat="1" ht="11" x14ac:dyDescent="0.15">
      <c r="A1366" s="114" t="s">
        <v>3219</v>
      </c>
      <c r="B1366" s="114" t="s">
        <v>3340</v>
      </c>
      <c r="C1366" s="115"/>
      <c r="D1366" s="115"/>
      <c r="E1366" s="114" t="s">
        <v>3519</v>
      </c>
      <c r="F1366" s="114" t="s">
        <v>3520</v>
      </c>
      <c r="G1366" s="116" t="s">
        <v>306</v>
      </c>
      <c r="H1366" s="114" t="s">
        <v>3520</v>
      </c>
      <c r="I1366" s="117">
        <v>1</v>
      </c>
      <c r="L1366" s="117"/>
      <c r="M1366" s="117"/>
      <c r="N1366" s="117"/>
      <c r="O1366" s="117"/>
      <c r="P1366" s="117"/>
      <c r="Q1366" s="117"/>
      <c r="R1366" s="117"/>
      <c r="S1366" s="117"/>
      <c r="T1366" s="117">
        <v>1</v>
      </c>
      <c r="U1366" s="117"/>
      <c r="V1366" s="125"/>
      <c r="W1366" s="125"/>
      <c r="X1366" s="125"/>
      <c r="Y1366" s="125"/>
    </row>
    <row r="1367" spans="1:25" s="118" customFormat="1" ht="11" x14ac:dyDescent="0.15">
      <c r="A1367" s="114" t="s">
        <v>3219</v>
      </c>
      <c r="B1367" s="114" t="s">
        <v>3340</v>
      </c>
      <c r="C1367" s="115"/>
      <c r="D1367" s="115"/>
      <c r="E1367" s="114" t="s">
        <v>3519</v>
      </c>
      <c r="F1367" s="114" t="s">
        <v>3521</v>
      </c>
      <c r="G1367" s="116" t="s">
        <v>3497</v>
      </c>
      <c r="H1367" s="114" t="s">
        <v>3522</v>
      </c>
      <c r="I1367" s="117">
        <v>1</v>
      </c>
      <c r="L1367" s="117"/>
      <c r="M1367" s="117"/>
      <c r="N1367" s="117"/>
      <c r="O1367" s="117"/>
      <c r="P1367" s="117"/>
      <c r="Q1367" s="117"/>
      <c r="R1367" s="117"/>
      <c r="S1367" s="117">
        <v>1</v>
      </c>
      <c r="T1367" s="117"/>
      <c r="U1367" s="117"/>
      <c r="V1367" s="125"/>
      <c r="W1367" s="125"/>
      <c r="X1367" s="125"/>
      <c r="Y1367" s="125"/>
    </row>
    <row r="1368" spans="1:25" s="122" customFormat="1" ht="22" x14ac:dyDescent="0.15">
      <c r="A1368" s="119" t="s">
        <v>3219</v>
      </c>
      <c r="B1368" s="119" t="s">
        <v>3341</v>
      </c>
      <c r="C1368" s="119" t="s">
        <v>3523</v>
      </c>
      <c r="D1368" s="119" t="s">
        <v>3513</v>
      </c>
      <c r="E1368" s="119" t="s">
        <v>3524</v>
      </c>
      <c r="F1368" s="119" t="s">
        <v>306</v>
      </c>
      <c r="G1368" s="120" t="s">
        <v>3530</v>
      </c>
      <c r="H1368" s="121">
        <v>1</v>
      </c>
      <c r="I1368" s="127">
        <f>SUM(J1368:U1368)</f>
        <v>1</v>
      </c>
      <c r="M1368" s="121"/>
      <c r="N1368" s="121"/>
      <c r="O1368" s="121"/>
      <c r="P1368" s="121"/>
      <c r="Q1368" s="121"/>
      <c r="R1368" s="121"/>
      <c r="S1368" s="121">
        <v>1</v>
      </c>
      <c r="T1368" s="121"/>
      <c r="U1368" s="121"/>
      <c r="V1368" s="126"/>
      <c r="W1368" s="126"/>
      <c r="X1368" s="126"/>
      <c r="Y1368" s="126"/>
    </row>
    <row r="1369" spans="1:25" s="122" customFormat="1" ht="22" x14ac:dyDescent="0.15">
      <c r="A1369" s="119" t="s">
        <v>3219</v>
      </c>
      <c r="B1369" s="119" t="s">
        <v>3341</v>
      </c>
      <c r="C1369" s="119" t="s">
        <v>3525</v>
      </c>
      <c r="D1369" s="119" t="s">
        <v>3526</v>
      </c>
      <c r="E1369" s="119" t="s">
        <v>3527</v>
      </c>
      <c r="F1369" s="119" t="s">
        <v>3497</v>
      </c>
      <c r="G1369" s="119" t="s">
        <v>3527</v>
      </c>
      <c r="H1369" s="121">
        <v>1</v>
      </c>
      <c r="I1369" s="127">
        <f t="shared" ref="I1369:I1370" si="35">SUM(J1369:U1369)</f>
        <v>1</v>
      </c>
      <c r="M1369" s="121"/>
      <c r="N1369" s="121"/>
      <c r="O1369" s="121"/>
      <c r="P1369" s="121"/>
      <c r="Q1369" s="121">
        <v>1</v>
      </c>
      <c r="R1369" s="121"/>
      <c r="S1369" s="121"/>
      <c r="T1369" s="121"/>
      <c r="U1369" s="121"/>
      <c r="V1369" s="126"/>
      <c r="W1369" s="126"/>
      <c r="X1369" s="126"/>
      <c r="Y1369" s="126"/>
    </row>
    <row r="1370" spans="1:25" s="122" customFormat="1" ht="18" customHeight="1" x14ac:dyDescent="0.15">
      <c r="A1370" s="119" t="s">
        <v>3219</v>
      </c>
      <c r="B1370" s="119" t="s">
        <v>3341</v>
      </c>
      <c r="C1370" s="119" t="s">
        <v>3528</v>
      </c>
      <c r="D1370" s="119" t="s">
        <v>3230</v>
      </c>
      <c r="E1370" s="119" t="s">
        <v>3529</v>
      </c>
      <c r="F1370" s="119" t="s">
        <v>3497</v>
      </c>
      <c r="G1370" s="119" t="s">
        <v>3531</v>
      </c>
      <c r="H1370" s="121">
        <v>1</v>
      </c>
      <c r="I1370" s="127">
        <f t="shared" si="35"/>
        <v>1</v>
      </c>
      <c r="M1370" s="121"/>
      <c r="N1370" s="121"/>
      <c r="O1370" s="121"/>
      <c r="P1370" s="121"/>
      <c r="Q1370" s="121"/>
      <c r="R1370" s="121"/>
      <c r="S1370" s="121"/>
      <c r="T1370" s="121">
        <v>1</v>
      </c>
      <c r="U1370" s="121"/>
      <c r="V1370" s="126"/>
      <c r="W1370" s="126"/>
      <c r="X1370" s="126"/>
      <c r="Y1370" s="126"/>
    </row>
    <row r="1371" spans="1:25" ht="11" x14ac:dyDescent="0.15">
      <c r="A1371" s="39" t="s">
        <v>3219</v>
      </c>
      <c r="B1371" s="39" t="s">
        <v>3532</v>
      </c>
      <c r="C1371" s="39" t="s">
        <v>3533</v>
      </c>
      <c r="D1371" s="39" t="s">
        <v>3534</v>
      </c>
      <c r="E1371" s="39" t="s">
        <v>3535</v>
      </c>
      <c r="F1371" s="39" t="s">
        <v>3497</v>
      </c>
      <c r="G1371" s="39" t="s">
        <v>3535</v>
      </c>
      <c r="H1371" s="124">
        <v>1</v>
      </c>
      <c r="I1371" s="124">
        <f>SUM(J1371:U1371)</f>
        <v>1</v>
      </c>
      <c r="J1371" s="124"/>
      <c r="K1371" s="124"/>
      <c r="L1371" s="124"/>
      <c r="M1371" s="124"/>
      <c r="N1371" s="124"/>
      <c r="O1371" s="124"/>
      <c r="P1371" s="124"/>
      <c r="Q1371" s="124"/>
      <c r="R1371" s="124">
        <v>1</v>
      </c>
      <c r="S1371" s="124"/>
      <c r="T1371" s="124"/>
      <c r="U1371" s="124"/>
    </row>
    <row r="1372" spans="1:25" ht="11" x14ac:dyDescent="0.15">
      <c r="A1372" s="39" t="s">
        <v>3219</v>
      </c>
      <c r="B1372" s="39" t="s">
        <v>3532</v>
      </c>
      <c r="C1372" s="39" t="s">
        <v>3533</v>
      </c>
      <c r="D1372" s="39" t="s">
        <v>3526</v>
      </c>
      <c r="E1372" s="39" t="s">
        <v>3536</v>
      </c>
      <c r="F1372" s="39" t="s">
        <v>3497</v>
      </c>
      <c r="G1372" s="39" t="s">
        <v>3536</v>
      </c>
      <c r="H1372" s="124">
        <v>1</v>
      </c>
      <c r="I1372" s="124">
        <f t="shared" ref="I1372:I1375" si="36">SUM(J1372:U1372)</f>
        <v>1</v>
      </c>
      <c r="J1372" s="124"/>
      <c r="K1372" s="124"/>
      <c r="L1372" s="124"/>
      <c r="M1372" s="124"/>
      <c r="N1372" s="124"/>
      <c r="O1372" s="124"/>
      <c r="P1372" s="124">
        <v>1</v>
      </c>
      <c r="Q1372" s="124"/>
      <c r="R1372" s="124"/>
      <c r="S1372" s="124"/>
      <c r="T1372" s="124"/>
      <c r="U1372" s="124"/>
    </row>
    <row r="1373" spans="1:25" ht="11" x14ac:dyDescent="0.15">
      <c r="A1373" s="39" t="s">
        <v>3219</v>
      </c>
      <c r="B1373" s="39" t="s">
        <v>3532</v>
      </c>
      <c r="C1373" s="39" t="s">
        <v>3533</v>
      </c>
      <c r="D1373" s="39" t="s">
        <v>3526</v>
      </c>
      <c r="E1373" s="39" t="s">
        <v>3537</v>
      </c>
      <c r="F1373" s="39" t="s">
        <v>3497</v>
      </c>
      <c r="G1373" s="39" t="s">
        <v>3537</v>
      </c>
      <c r="H1373" s="124">
        <v>1</v>
      </c>
      <c r="I1373" s="124">
        <f t="shared" si="36"/>
        <v>1</v>
      </c>
      <c r="J1373" s="124"/>
      <c r="K1373" s="124"/>
      <c r="L1373" s="124"/>
      <c r="M1373" s="124"/>
      <c r="N1373" s="124">
        <v>1</v>
      </c>
      <c r="O1373" s="124"/>
      <c r="P1373" s="124"/>
      <c r="Q1373" s="124"/>
      <c r="R1373" s="124"/>
      <c r="S1373" s="124"/>
      <c r="T1373" s="124"/>
      <c r="U1373" s="124"/>
    </row>
    <row r="1374" spans="1:25" ht="22" x14ac:dyDescent="0.15">
      <c r="A1374" s="39" t="s">
        <v>3219</v>
      </c>
      <c r="B1374" s="39" t="s">
        <v>3532</v>
      </c>
      <c r="C1374" s="39" t="s">
        <v>3533</v>
      </c>
      <c r="D1374" s="39" t="s">
        <v>3538</v>
      </c>
      <c r="E1374" s="39" t="s">
        <v>3539</v>
      </c>
      <c r="F1374" s="39" t="s">
        <v>3497</v>
      </c>
      <c r="G1374" s="39" t="s">
        <v>3539</v>
      </c>
      <c r="H1374" s="124">
        <v>1</v>
      </c>
      <c r="I1374" s="124">
        <f t="shared" si="36"/>
        <v>1</v>
      </c>
      <c r="J1374" s="124"/>
      <c r="K1374" s="124"/>
      <c r="L1374" s="124">
        <v>1</v>
      </c>
      <c r="M1374" s="124"/>
      <c r="N1374" s="124"/>
      <c r="O1374" s="124"/>
      <c r="P1374" s="124"/>
      <c r="Q1374" s="124"/>
      <c r="R1374" s="124"/>
      <c r="S1374" s="124"/>
      <c r="T1374" s="124"/>
      <c r="U1374" s="124"/>
    </row>
    <row r="1375" spans="1:25" ht="11" x14ac:dyDescent="0.15">
      <c r="A1375" s="39" t="s">
        <v>3219</v>
      </c>
      <c r="B1375" s="39" t="s">
        <v>3532</v>
      </c>
      <c r="C1375" s="39" t="s">
        <v>3533</v>
      </c>
      <c r="D1375" s="39" t="s">
        <v>3538</v>
      </c>
      <c r="E1375" s="39" t="s">
        <v>3540</v>
      </c>
      <c r="F1375" s="39" t="s">
        <v>3497</v>
      </c>
      <c r="G1375" s="39" t="s">
        <v>3540</v>
      </c>
      <c r="H1375" s="124">
        <v>1</v>
      </c>
      <c r="I1375" s="124">
        <f t="shared" si="36"/>
        <v>1</v>
      </c>
      <c r="J1375" s="124">
        <v>1</v>
      </c>
      <c r="K1375" s="124"/>
      <c r="L1375" s="124"/>
      <c r="M1375" s="124"/>
      <c r="N1375" s="124"/>
      <c r="O1375" s="124"/>
      <c r="P1375" s="124"/>
      <c r="Q1375" s="124"/>
      <c r="R1375" s="124"/>
      <c r="S1375" s="124"/>
      <c r="T1375" s="124"/>
      <c r="U1375" s="124"/>
    </row>
    <row r="1376" spans="1:25" ht="44" x14ac:dyDescent="0.15">
      <c r="A1376" s="39" t="s">
        <v>3219</v>
      </c>
      <c r="B1376" s="39" t="s">
        <v>3343</v>
      </c>
      <c r="C1376" s="123"/>
      <c r="D1376" s="123"/>
      <c r="E1376" s="123"/>
      <c r="F1376" s="123"/>
      <c r="G1376" s="39" t="s">
        <v>3342</v>
      </c>
      <c r="H1376" s="39"/>
      <c r="I1376" s="124">
        <v>20</v>
      </c>
      <c r="J1376" s="124"/>
      <c r="K1376" s="124">
        <v>5</v>
      </c>
      <c r="L1376" s="124"/>
      <c r="M1376" s="124">
        <v>10</v>
      </c>
      <c r="N1376" s="124"/>
      <c r="O1376" s="124"/>
      <c r="P1376" s="124">
        <v>5</v>
      </c>
      <c r="Q1376" s="124"/>
      <c r="R1376" s="124"/>
      <c r="S1376" s="124"/>
      <c r="T1376" s="124"/>
      <c r="U1376" s="124"/>
    </row>
    <row r="1377" spans="1:21" ht="20.25" customHeight="1" x14ac:dyDescent="0.15">
      <c r="A1377" s="54"/>
      <c r="B1377" s="65"/>
      <c r="G1377" s="65"/>
      <c r="H1377" s="65"/>
      <c r="I1377" s="61"/>
      <c r="J1377" s="61"/>
      <c r="K1377" s="61"/>
      <c r="L1377" s="61"/>
      <c r="M1377" s="61"/>
      <c r="N1377" s="61"/>
      <c r="O1377" s="61"/>
      <c r="P1377" s="61"/>
      <c r="Q1377" s="61"/>
      <c r="R1377" s="61"/>
      <c r="S1377" s="61"/>
      <c r="T1377" s="61"/>
      <c r="U1377" s="61"/>
    </row>
    <row r="1378" spans="1:21" s="51" customFormat="1" ht="11" x14ac:dyDescent="0.15">
      <c r="A1378" s="56" t="s">
        <v>3344</v>
      </c>
      <c r="B1378" s="56"/>
      <c r="C1378" s="63"/>
      <c r="D1378" s="63"/>
      <c r="E1378" s="63"/>
      <c r="F1378" s="63"/>
      <c r="G1378" s="56"/>
      <c r="H1378" s="56"/>
      <c r="I1378" s="86">
        <f>SUM(I1379:I1388)</f>
        <v>16</v>
      </c>
      <c r="J1378" s="86">
        <f t="shared" ref="J1378:U1378" si="37">SUM(J1379:J1388)</f>
        <v>1</v>
      </c>
      <c r="K1378" s="86">
        <f t="shared" si="37"/>
        <v>1</v>
      </c>
      <c r="L1378" s="86">
        <f t="shared" si="37"/>
        <v>1</v>
      </c>
      <c r="M1378" s="86">
        <f t="shared" si="37"/>
        <v>1</v>
      </c>
      <c r="N1378" s="86">
        <f t="shared" si="37"/>
        <v>1</v>
      </c>
      <c r="O1378" s="86">
        <f t="shared" si="37"/>
        <v>4</v>
      </c>
      <c r="P1378" s="86">
        <f t="shared" si="37"/>
        <v>4</v>
      </c>
      <c r="Q1378" s="86">
        <f t="shared" si="37"/>
        <v>0</v>
      </c>
      <c r="R1378" s="86">
        <f t="shared" si="37"/>
        <v>0</v>
      </c>
      <c r="S1378" s="86">
        <f t="shared" si="37"/>
        <v>0</v>
      </c>
      <c r="T1378" s="86">
        <f t="shared" si="37"/>
        <v>1</v>
      </c>
      <c r="U1378" s="86">
        <f t="shared" si="37"/>
        <v>2</v>
      </c>
    </row>
    <row r="1379" spans="1:21" ht="22" x14ac:dyDescent="0.15">
      <c r="A1379" s="39" t="s">
        <v>255</v>
      </c>
      <c r="B1379" s="39" t="s">
        <v>3345</v>
      </c>
      <c r="G1379" s="39" t="s">
        <v>3346</v>
      </c>
      <c r="H1379" s="39" t="s">
        <v>3347</v>
      </c>
      <c r="I1379" s="37">
        <f>SUM(J1379:U1379)</f>
        <v>2</v>
      </c>
      <c r="J1379" s="41">
        <v>0</v>
      </c>
      <c r="K1379" s="41">
        <v>0</v>
      </c>
      <c r="L1379" s="41">
        <v>0</v>
      </c>
      <c r="M1379" s="41">
        <v>0</v>
      </c>
      <c r="N1379" s="41">
        <v>0</v>
      </c>
      <c r="O1379" s="41">
        <v>0</v>
      </c>
      <c r="P1379" s="41">
        <v>0</v>
      </c>
      <c r="Q1379" s="41">
        <v>0</v>
      </c>
      <c r="R1379" s="41">
        <v>0</v>
      </c>
      <c r="S1379" s="41">
        <v>0</v>
      </c>
      <c r="T1379" s="41">
        <v>1</v>
      </c>
      <c r="U1379" s="41">
        <v>1</v>
      </c>
    </row>
    <row r="1380" spans="1:21" ht="22" x14ac:dyDescent="0.15">
      <c r="A1380" s="39" t="s">
        <v>255</v>
      </c>
      <c r="B1380" s="39" t="s">
        <v>3345</v>
      </c>
      <c r="G1380" s="39" t="s">
        <v>3318</v>
      </c>
      <c r="H1380" s="39" t="s">
        <v>3319</v>
      </c>
      <c r="I1380" s="37">
        <f t="shared" ref="I1380:I1387" si="38">SUM(J1380:U1380)</f>
        <v>1</v>
      </c>
      <c r="J1380" s="41" t="s">
        <v>3320</v>
      </c>
      <c r="K1380" s="41" t="s">
        <v>3320</v>
      </c>
      <c r="L1380" s="41" t="s">
        <v>3320</v>
      </c>
      <c r="M1380" s="41" t="s">
        <v>3320</v>
      </c>
      <c r="N1380" s="41">
        <v>1</v>
      </c>
      <c r="O1380" s="41" t="s">
        <v>3320</v>
      </c>
      <c r="P1380" s="41" t="s">
        <v>3320</v>
      </c>
      <c r="Q1380" s="41" t="s">
        <v>3320</v>
      </c>
      <c r="R1380" s="41" t="s">
        <v>3320</v>
      </c>
      <c r="S1380" s="41" t="s">
        <v>3320</v>
      </c>
      <c r="T1380" s="41" t="s">
        <v>3320</v>
      </c>
      <c r="U1380" s="41" t="s">
        <v>3320</v>
      </c>
    </row>
    <row r="1381" spans="1:21" ht="22" x14ac:dyDescent="0.15">
      <c r="A1381" s="39" t="s">
        <v>255</v>
      </c>
      <c r="B1381" s="39" t="s">
        <v>3345</v>
      </c>
      <c r="G1381" s="39" t="s">
        <v>3281</v>
      </c>
      <c r="H1381" s="39" t="s">
        <v>3282</v>
      </c>
      <c r="I1381" s="37">
        <f t="shared" si="38"/>
        <v>3</v>
      </c>
      <c r="J1381" s="41"/>
      <c r="K1381" s="41"/>
      <c r="L1381" s="41"/>
      <c r="M1381" s="41"/>
      <c r="N1381" s="41"/>
      <c r="O1381" s="41"/>
      <c r="P1381" s="41">
        <v>3</v>
      </c>
      <c r="Q1381" s="41"/>
      <c r="R1381" s="41"/>
      <c r="S1381" s="41"/>
      <c r="T1381" s="41"/>
      <c r="U1381" s="41"/>
    </row>
    <row r="1382" spans="1:21" ht="22" x14ac:dyDescent="0.15">
      <c r="A1382" s="39" t="s">
        <v>255</v>
      </c>
      <c r="B1382" s="39" t="s">
        <v>3345</v>
      </c>
      <c r="G1382" s="39" t="s">
        <v>3348</v>
      </c>
      <c r="H1382" s="39" t="s">
        <v>3349</v>
      </c>
      <c r="I1382" s="37">
        <f t="shared" si="38"/>
        <v>1</v>
      </c>
      <c r="J1382" s="41">
        <v>1</v>
      </c>
      <c r="K1382" s="41" t="s">
        <v>3320</v>
      </c>
      <c r="L1382" s="41" t="s">
        <v>3320</v>
      </c>
      <c r="M1382" s="41" t="s">
        <v>3320</v>
      </c>
      <c r="N1382" s="41"/>
      <c r="O1382" s="41" t="s">
        <v>3320</v>
      </c>
      <c r="P1382" s="41" t="s">
        <v>3320</v>
      </c>
      <c r="Q1382" s="41" t="s">
        <v>3320</v>
      </c>
      <c r="R1382" s="41" t="s">
        <v>3320</v>
      </c>
      <c r="S1382" s="41" t="s">
        <v>3320</v>
      </c>
      <c r="T1382" s="41" t="s">
        <v>3320</v>
      </c>
      <c r="U1382" s="41" t="s">
        <v>3320</v>
      </c>
    </row>
    <row r="1383" spans="1:21" ht="22" x14ac:dyDescent="0.15">
      <c r="A1383" s="39" t="s">
        <v>255</v>
      </c>
      <c r="B1383" s="39" t="s">
        <v>3345</v>
      </c>
      <c r="G1383" s="39" t="s">
        <v>3350</v>
      </c>
      <c r="H1383" s="39" t="s">
        <v>403</v>
      </c>
      <c r="I1383" s="37">
        <f t="shared" si="38"/>
        <v>1</v>
      </c>
      <c r="J1383" s="41"/>
      <c r="K1383" s="41"/>
      <c r="L1383" s="41"/>
      <c r="M1383" s="41">
        <v>1</v>
      </c>
      <c r="N1383" s="41"/>
      <c r="O1383" s="41"/>
      <c r="P1383" s="41"/>
      <c r="Q1383" s="41"/>
      <c r="R1383" s="41"/>
      <c r="S1383" s="41"/>
      <c r="T1383" s="41"/>
      <c r="U1383" s="41"/>
    </row>
    <row r="1384" spans="1:21" ht="22" x14ac:dyDescent="0.15">
      <c r="A1384" s="39" t="s">
        <v>255</v>
      </c>
      <c r="B1384" s="39" t="s">
        <v>3345</v>
      </c>
      <c r="G1384" s="39" t="s">
        <v>3351</v>
      </c>
      <c r="H1384" s="39" t="s">
        <v>336</v>
      </c>
      <c r="I1384" s="37">
        <f t="shared" si="38"/>
        <v>1</v>
      </c>
      <c r="J1384" s="41"/>
      <c r="K1384" s="41"/>
      <c r="L1384" s="41">
        <v>1</v>
      </c>
      <c r="M1384" s="41"/>
      <c r="N1384" s="41"/>
      <c r="O1384" s="41"/>
      <c r="P1384" s="41"/>
      <c r="Q1384" s="41"/>
      <c r="R1384" s="41"/>
      <c r="S1384" s="41"/>
      <c r="T1384" s="41"/>
      <c r="U1384" s="41"/>
    </row>
    <row r="1385" spans="1:21" ht="22" x14ac:dyDescent="0.15">
      <c r="A1385" s="37" t="s">
        <v>255</v>
      </c>
      <c r="B1385" s="37" t="s">
        <v>3345</v>
      </c>
      <c r="C1385" s="37"/>
      <c r="D1385" s="37"/>
      <c r="E1385" s="37"/>
      <c r="F1385" s="37"/>
      <c r="G1385" s="37" t="s">
        <v>3311</v>
      </c>
      <c r="H1385" s="37" t="s">
        <v>3312</v>
      </c>
      <c r="I1385" s="37">
        <f t="shared" si="38"/>
        <v>3</v>
      </c>
      <c r="J1385" s="37"/>
      <c r="K1385" s="37"/>
      <c r="L1385" s="37"/>
      <c r="M1385" s="37"/>
      <c r="N1385" s="37"/>
      <c r="O1385" s="37">
        <v>3</v>
      </c>
      <c r="P1385" s="37"/>
      <c r="Q1385" s="37"/>
      <c r="R1385" s="37"/>
      <c r="S1385" s="37"/>
      <c r="T1385" s="37"/>
      <c r="U1385" s="37"/>
    </row>
    <row r="1386" spans="1:21" ht="22" x14ac:dyDescent="0.15">
      <c r="A1386" s="37" t="s">
        <v>255</v>
      </c>
      <c r="B1386" s="37" t="s">
        <v>3345</v>
      </c>
      <c r="C1386" s="37"/>
      <c r="D1386" s="37"/>
      <c r="E1386" s="37"/>
      <c r="F1386" s="37"/>
      <c r="G1386" s="37" t="s">
        <v>3314</v>
      </c>
      <c r="H1386" s="37" t="s">
        <v>3352</v>
      </c>
      <c r="I1386" s="37">
        <f t="shared" si="38"/>
        <v>1</v>
      </c>
      <c r="J1386" s="37"/>
      <c r="K1386" s="37"/>
      <c r="L1386" s="37"/>
      <c r="M1386" s="37"/>
      <c r="N1386" s="37"/>
      <c r="O1386" s="37"/>
      <c r="P1386" s="37">
        <v>1</v>
      </c>
      <c r="Q1386" s="37"/>
      <c r="R1386" s="37"/>
      <c r="S1386" s="37"/>
      <c r="T1386" s="37"/>
      <c r="U1386" s="37"/>
    </row>
    <row r="1387" spans="1:21" ht="22" x14ac:dyDescent="0.15">
      <c r="A1387" s="37" t="s">
        <v>255</v>
      </c>
      <c r="B1387" s="37" t="s">
        <v>3345</v>
      </c>
      <c r="C1387" s="37"/>
      <c r="D1387" s="37"/>
      <c r="E1387" s="37"/>
      <c r="F1387" s="37"/>
      <c r="G1387" s="37" t="s">
        <v>3353</v>
      </c>
      <c r="H1387" s="37" t="s">
        <v>3354</v>
      </c>
      <c r="I1387" s="37">
        <f t="shared" si="38"/>
        <v>1</v>
      </c>
      <c r="J1387" s="37"/>
      <c r="K1387" s="37">
        <v>1</v>
      </c>
      <c r="L1387" s="37" t="s">
        <v>3320</v>
      </c>
      <c r="M1387" s="37" t="s">
        <v>3320</v>
      </c>
      <c r="N1387" s="37" t="s">
        <v>3320</v>
      </c>
      <c r="O1387" s="37" t="s">
        <v>3320</v>
      </c>
      <c r="P1387" s="37" t="s">
        <v>3320</v>
      </c>
      <c r="Q1387" s="37" t="s">
        <v>3320</v>
      </c>
      <c r="R1387" s="37" t="s">
        <v>3320</v>
      </c>
      <c r="S1387" s="37" t="s">
        <v>3320</v>
      </c>
      <c r="T1387" s="37" t="s">
        <v>3320</v>
      </c>
      <c r="U1387" s="37" t="s">
        <v>3320</v>
      </c>
    </row>
    <row r="1388" spans="1:21" ht="11" x14ac:dyDescent="0.15">
      <c r="A1388" s="37" t="s">
        <v>187</v>
      </c>
      <c r="B1388" s="37" t="s">
        <v>3345</v>
      </c>
      <c r="C1388" s="37"/>
      <c r="D1388" s="37"/>
      <c r="E1388" s="37"/>
      <c r="F1388" s="37"/>
      <c r="G1388" s="37"/>
      <c r="H1388" s="37"/>
      <c r="I1388" s="37">
        <v>2</v>
      </c>
      <c r="J1388" s="37"/>
      <c r="K1388" s="37"/>
      <c r="L1388" s="37"/>
      <c r="M1388" s="37"/>
      <c r="N1388" s="37"/>
      <c r="O1388" s="37">
        <v>1</v>
      </c>
      <c r="P1388" s="37"/>
      <c r="Q1388" s="37"/>
      <c r="R1388" s="37"/>
      <c r="S1388" s="37"/>
      <c r="T1388" s="37"/>
      <c r="U1388" s="37">
        <v>1</v>
      </c>
    </row>
    <row r="1389" spans="1:21" x14ac:dyDescent="0.15">
      <c r="A1389" s="54"/>
      <c r="B1389" s="54"/>
      <c r="G1389" s="54"/>
      <c r="H1389" s="54"/>
      <c r="I1389" s="78"/>
      <c r="J1389" s="79"/>
      <c r="K1389" s="79"/>
      <c r="L1389" s="79"/>
      <c r="M1389" s="79"/>
      <c r="N1389" s="79"/>
      <c r="O1389" s="79"/>
      <c r="P1389" s="79"/>
      <c r="Q1389" s="79"/>
      <c r="R1389" s="79"/>
      <c r="S1389" s="79"/>
      <c r="T1389" s="79"/>
      <c r="U1389" s="79"/>
    </row>
    <row r="1390" spans="1:21" s="51" customFormat="1" x14ac:dyDescent="0.15">
      <c r="A1390" s="57" t="s">
        <v>3355</v>
      </c>
      <c r="B1390" s="63"/>
      <c r="C1390" s="63"/>
      <c r="D1390" s="63"/>
      <c r="E1390" s="63"/>
      <c r="F1390" s="63"/>
      <c r="G1390" s="57"/>
      <c r="H1390" s="57"/>
      <c r="I1390" s="80">
        <f>SUM(I1391:I1424)</f>
        <v>9821.4</v>
      </c>
      <c r="J1390" s="80"/>
      <c r="K1390" s="80"/>
      <c r="L1390" s="80"/>
      <c r="M1390" s="80"/>
      <c r="N1390" s="80"/>
      <c r="O1390" s="80"/>
      <c r="P1390" s="80"/>
      <c r="Q1390" s="80"/>
      <c r="R1390" s="80"/>
      <c r="S1390" s="80"/>
      <c r="T1390" s="80"/>
      <c r="U1390" s="80"/>
    </row>
    <row r="1391" spans="1:21" ht="77" x14ac:dyDescent="0.15">
      <c r="A1391" s="39" t="s">
        <v>255</v>
      </c>
      <c r="B1391" s="39" t="s">
        <v>3356</v>
      </c>
      <c r="G1391" s="39" t="s">
        <v>3276</v>
      </c>
      <c r="H1391" s="39" t="s">
        <v>3357</v>
      </c>
      <c r="I1391" s="37">
        <v>284.5</v>
      </c>
      <c r="J1391" s="41">
        <v>284.5</v>
      </c>
      <c r="K1391" s="41"/>
      <c r="L1391" s="41"/>
      <c r="M1391" s="41"/>
      <c r="N1391" s="41"/>
      <c r="O1391" s="41"/>
      <c r="P1391" s="41"/>
      <c r="Q1391" s="41"/>
      <c r="R1391" s="41"/>
      <c r="S1391" s="41"/>
      <c r="T1391" s="41"/>
      <c r="U1391" s="41"/>
    </row>
    <row r="1392" spans="1:21" ht="132" x14ac:dyDescent="0.15">
      <c r="A1392" s="39" t="s">
        <v>255</v>
      </c>
      <c r="B1392" s="39" t="s">
        <v>3356</v>
      </c>
      <c r="G1392" s="39" t="s">
        <v>3264</v>
      </c>
      <c r="H1392" s="39" t="s">
        <v>3358</v>
      </c>
      <c r="I1392" s="37">
        <v>88.23</v>
      </c>
      <c r="J1392" s="41">
        <v>88.23</v>
      </c>
      <c r="K1392" s="41"/>
      <c r="L1392" s="41"/>
      <c r="M1392" s="41"/>
      <c r="N1392" s="41"/>
      <c r="O1392" s="41"/>
      <c r="P1392" s="41"/>
      <c r="Q1392" s="41"/>
      <c r="R1392" s="41"/>
      <c r="S1392" s="41"/>
      <c r="T1392" s="41"/>
      <c r="U1392" s="41"/>
    </row>
    <row r="1393" spans="1:21" ht="22" x14ac:dyDescent="0.15">
      <c r="A1393" s="39" t="s">
        <v>255</v>
      </c>
      <c r="B1393" s="39" t="s">
        <v>3356</v>
      </c>
      <c r="G1393" s="39" t="s">
        <v>3351</v>
      </c>
      <c r="H1393" s="39" t="s">
        <v>336</v>
      </c>
      <c r="I1393" s="37">
        <v>365</v>
      </c>
      <c r="J1393" s="41">
        <v>365</v>
      </c>
      <c r="K1393" s="41"/>
      <c r="L1393" s="41"/>
      <c r="M1393" s="41"/>
      <c r="N1393" s="41"/>
      <c r="O1393" s="41"/>
      <c r="P1393" s="41"/>
      <c r="Q1393" s="41"/>
      <c r="R1393" s="41"/>
      <c r="S1393" s="41"/>
      <c r="T1393" s="41"/>
      <c r="U1393" s="41"/>
    </row>
    <row r="1394" spans="1:21" ht="22" x14ac:dyDescent="0.15">
      <c r="A1394" s="39" t="s">
        <v>255</v>
      </c>
      <c r="B1394" s="39" t="s">
        <v>3356</v>
      </c>
      <c r="G1394" s="39" t="s">
        <v>3359</v>
      </c>
      <c r="H1394" s="39" t="s">
        <v>587</v>
      </c>
      <c r="I1394" s="37">
        <v>20.49</v>
      </c>
      <c r="J1394" s="41">
        <v>20.49</v>
      </c>
      <c r="K1394" s="41"/>
      <c r="L1394" s="41"/>
      <c r="M1394" s="41"/>
      <c r="N1394" s="41"/>
      <c r="O1394" s="41"/>
      <c r="P1394" s="41"/>
      <c r="Q1394" s="41"/>
      <c r="R1394" s="41"/>
      <c r="S1394" s="41"/>
      <c r="T1394" s="41"/>
      <c r="U1394" s="41"/>
    </row>
    <row r="1395" spans="1:21" ht="22" x14ac:dyDescent="0.15">
      <c r="A1395" s="39" t="s">
        <v>255</v>
      </c>
      <c r="B1395" s="39" t="s">
        <v>3356</v>
      </c>
      <c r="G1395" s="39" t="s">
        <v>3359</v>
      </c>
      <c r="H1395" s="39" t="s">
        <v>336</v>
      </c>
      <c r="I1395" s="37">
        <v>257.39999999999998</v>
      </c>
      <c r="J1395" s="41">
        <v>257.39999999999998</v>
      </c>
      <c r="K1395" s="41"/>
      <c r="L1395" s="41"/>
      <c r="M1395" s="41"/>
      <c r="N1395" s="41"/>
      <c r="O1395" s="41"/>
      <c r="P1395" s="41"/>
      <c r="Q1395" s="41"/>
      <c r="R1395" s="41"/>
      <c r="S1395" s="41"/>
      <c r="T1395" s="41"/>
      <c r="U1395" s="41"/>
    </row>
    <row r="1396" spans="1:21" ht="22" x14ac:dyDescent="0.15">
      <c r="A1396" s="39" t="s">
        <v>255</v>
      </c>
      <c r="B1396" s="39" t="s">
        <v>3356</v>
      </c>
      <c r="G1396" s="39" t="s">
        <v>3359</v>
      </c>
      <c r="H1396" s="39" t="s">
        <v>346</v>
      </c>
      <c r="I1396" s="37">
        <v>261.14999999999998</v>
      </c>
      <c r="J1396" s="41">
        <v>261.14999999999998</v>
      </c>
      <c r="K1396" s="41"/>
      <c r="L1396" s="41"/>
      <c r="M1396" s="41"/>
      <c r="N1396" s="41"/>
      <c r="O1396" s="41"/>
      <c r="P1396" s="41"/>
      <c r="Q1396" s="41"/>
      <c r="R1396" s="41"/>
      <c r="S1396" s="41"/>
      <c r="T1396" s="41"/>
      <c r="U1396" s="41"/>
    </row>
    <row r="1397" spans="1:21" ht="22" x14ac:dyDescent="0.15">
      <c r="A1397" s="39" t="s">
        <v>255</v>
      </c>
      <c r="B1397" s="39" t="s">
        <v>3356</v>
      </c>
      <c r="G1397" s="39" t="s">
        <v>3359</v>
      </c>
      <c r="H1397" s="39" t="s">
        <v>3360</v>
      </c>
      <c r="I1397" s="37">
        <v>73.5</v>
      </c>
      <c r="J1397" s="41">
        <v>73.5</v>
      </c>
      <c r="K1397" s="41"/>
      <c r="L1397" s="41"/>
      <c r="M1397" s="41"/>
      <c r="N1397" s="41"/>
      <c r="O1397" s="41"/>
      <c r="P1397" s="41"/>
      <c r="Q1397" s="41"/>
      <c r="R1397" s="41"/>
      <c r="S1397" s="41"/>
      <c r="T1397" s="41"/>
      <c r="U1397" s="41"/>
    </row>
    <row r="1398" spans="1:21" ht="22" x14ac:dyDescent="0.15">
      <c r="A1398" s="39" t="s">
        <v>255</v>
      </c>
      <c r="B1398" s="39" t="s">
        <v>3356</v>
      </c>
      <c r="G1398" s="39" t="s">
        <v>3359</v>
      </c>
      <c r="H1398" s="39" t="s">
        <v>3361</v>
      </c>
      <c r="I1398" s="37">
        <v>157.72</v>
      </c>
      <c r="J1398" s="41">
        <v>157.72</v>
      </c>
      <c r="K1398" s="41"/>
      <c r="L1398" s="41"/>
      <c r="M1398" s="41"/>
      <c r="N1398" s="41"/>
      <c r="O1398" s="41"/>
      <c r="P1398" s="41"/>
      <c r="Q1398" s="41"/>
      <c r="R1398" s="41"/>
      <c r="S1398" s="41"/>
      <c r="T1398" s="41"/>
      <c r="U1398" s="41"/>
    </row>
    <row r="1399" spans="1:21" ht="22" x14ac:dyDescent="0.15">
      <c r="A1399" s="39" t="s">
        <v>255</v>
      </c>
      <c r="B1399" s="39" t="s">
        <v>3356</v>
      </c>
      <c r="G1399" s="39" t="s">
        <v>3359</v>
      </c>
      <c r="H1399" s="39" t="s">
        <v>3362</v>
      </c>
      <c r="I1399" s="37">
        <v>725.54</v>
      </c>
      <c r="J1399" s="41">
        <v>725.54</v>
      </c>
      <c r="K1399" s="41"/>
      <c r="L1399" s="41"/>
      <c r="M1399" s="41"/>
      <c r="N1399" s="41"/>
      <c r="O1399" s="41"/>
      <c r="P1399" s="41"/>
      <c r="Q1399" s="41"/>
      <c r="R1399" s="41"/>
      <c r="S1399" s="41"/>
      <c r="T1399" s="41"/>
      <c r="U1399" s="41"/>
    </row>
    <row r="1400" spans="1:21" ht="22" x14ac:dyDescent="0.15">
      <c r="A1400" s="39" t="s">
        <v>255</v>
      </c>
      <c r="B1400" s="39" t="s">
        <v>3356</v>
      </c>
      <c r="G1400" s="39" t="s">
        <v>3359</v>
      </c>
      <c r="H1400" s="39" t="s">
        <v>403</v>
      </c>
      <c r="I1400" s="37">
        <v>170.63</v>
      </c>
      <c r="J1400" s="41">
        <v>170.63</v>
      </c>
      <c r="K1400" s="41"/>
      <c r="L1400" s="41"/>
      <c r="M1400" s="41"/>
      <c r="N1400" s="41"/>
      <c r="O1400" s="41"/>
      <c r="P1400" s="41"/>
      <c r="Q1400" s="41"/>
      <c r="R1400" s="41"/>
      <c r="S1400" s="41"/>
      <c r="T1400" s="41"/>
      <c r="U1400" s="41"/>
    </row>
    <row r="1401" spans="1:21" ht="22" x14ac:dyDescent="0.15">
      <c r="A1401" s="39" t="s">
        <v>255</v>
      </c>
      <c r="B1401" s="39" t="s">
        <v>3356</v>
      </c>
      <c r="G1401" s="39" t="s">
        <v>3359</v>
      </c>
      <c r="H1401" s="39" t="s">
        <v>3363</v>
      </c>
      <c r="I1401" s="37">
        <v>425.06</v>
      </c>
      <c r="J1401" s="41">
        <v>425.06</v>
      </c>
      <c r="K1401" s="41"/>
      <c r="L1401" s="41"/>
      <c r="M1401" s="41"/>
      <c r="N1401" s="41"/>
      <c r="O1401" s="41"/>
      <c r="P1401" s="41"/>
      <c r="Q1401" s="41"/>
      <c r="R1401" s="41"/>
      <c r="S1401" s="41"/>
      <c r="T1401" s="41"/>
      <c r="U1401" s="41"/>
    </row>
    <row r="1402" spans="1:21" ht="22" x14ac:dyDescent="0.15">
      <c r="A1402" s="39" t="s">
        <v>255</v>
      </c>
      <c r="B1402" s="39" t="s">
        <v>3356</v>
      </c>
      <c r="G1402" s="39" t="s">
        <v>3359</v>
      </c>
      <c r="H1402" s="39" t="s">
        <v>532</v>
      </c>
      <c r="I1402" s="37">
        <v>345.2</v>
      </c>
      <c r="J1402" s="41">
        <v>345.2</v>
      </c>
      <c r="K1402" s="41"/>
      <c r="L1402" s="41"/>
      <c r="M1402" s="41"/>
      <c r="N1402" s="41"/>
      <c r="O1402" s="41"/>
      <c r="P1402" s="41"/>
      <c r="Q1402" s="41"/>
      <c r="R1402" s="41"/>
      <c r="S1402" s="41"/>
      <c r="T1402" s="41"/>
      <c r="U1402" s="41"/>
    </row>
    <row r="1403" spans="1:21" ht="22" x14ac:dyDescent="0.15">
      <c r="A1403" s="39" t="s">
        <v>255</v>
      </c>
      <c r="B1403" s="39" t="s">
        <v>3356</v>
      </c>
      <c r="G1403" s="39" t="s">
        <v>3359</v>
      </c>
      <c r="H1403" s="39" t="s">
        <v>326</v>
      </c>
      <c r="I1403" s="37">
        <v>1210.6500000000001</v>
      </c>
      <c r="J1403" s="41">
        <v>1210.6500000000001</v>
      </c>
      <c r="K1403" s="41"/>
      <c r="L1403" s="41"/>
      <c r="M1403" s="41"/>
      <c r="N1403" s="41"/>
      <c r="O1403" s="41"/>
      <c r="P1403" s="41"/>
      <c r="Q1403" s="41"/>
      <c r="R1403" s="41"/>
      <c r="S1403" s="41"/>
      <c r="T1403" s="41"/>
      <c r="U1403" s="41"/>
    </row>
    <row r="1404" spans="1:21" ht="22" x14ac:dyDescent="0.15">
      <c r="A1404" s="39" t="s">
        <v>255</v>
      </c>
      <c r="B1404" s="39" t="s">
        <v>3356</v>
      </c>
      <c r="G1404" s="39" t="s">
        <v>3359</v>
      </c>
      <c r="H1404" s="39" t="s">
        <v>414</v>
      </c>
      <c r="I1404" s="37">
        <v>387.34</v>
      </c>
      <c r="J1404" s="41">
        <v>387.34</v>
      </c>
      <c r="K1404" s="41"/>
      <c r="L1404" s="41"/>
      <c r="M1404" s="41"/>
      <c r="N1404" s="41"/>
      <c r="O1404" s="41"/>
      <c r="P1404" s="41"/>
      <c r="Q1404" s="41"/>
      <c r="R1404" s="41"/>
      <c r="S1404" s="41"/>
      <c r="T1404" s="41"/>
      <c r="U1404" s="41"/>
    </row>
    <row r="1405" spans="1:21" ht="22" x14ac:dyDescent="0.15">
      <c r="A1405" s="39" t="s">
        <v>255</v>
      </c>
      <c r="B1405" s="39" t="s">
        <v>3356</v>
      </c>
      <c r="G1405" s="39" t="s">
        <v>3359</v>
      </c>
      <c r="H1405" s="39" t="s">
        <v>3364</v>
      </c>
      <c r="I1405" s="37">
        <v>278.38</v>
      </c>
      <c r="J1405" s="41">
        <v>278.38</v>
      </c>
      <c r="K1405" s="41"/>
      <c r="L1405" s="41"/>
      <c r="M1405" s="41"/>
      <c r="N1405" s="41"/>
      <c r="O1405" s="41"/>
      <c r="P1405" s="41"/>
      <c r="Q1405" s="41"/>
      <c r="R1405" s="41"/>
      <c r="S1405" s="41"/>
      <c r="T1405" s="41"/>
      <c r="U1405" s="41"/>
    </row>
    <row r="1406" spans="1:21" ht="22" x14ac:dyDescent="0.15">
      <c r="A1406" s="39" t="s">
        <v>255</v>
      </c>
      <c r="B1406" s="39" t="s">
        <v>3356</v>
      </c>
      <c r="G1406" s="39" t="s">
        <v>3359</v>
      </c>
      <c r="H1406" s="39" t="s">
        <v>3365</v>
      </c>
      <c r="I1406" s="37">
        <v>288.89999999999998</v>
      </c>
      <c r="J1406" s="41">
        <v>288.89999999999998</v>
      </c>
      <c r="K1406" s="41"/>
      <c r="L1406" s="41"/>
      <c r="M1406" s="41"/>
      <c r="N1406" s="41"/>
      <c r="O1406" s="41"/>
      <c r="P1406" s="41"/>
      <c r="Q1406" s="41"/>
      <c r="R1406" s="41"/>
      <c r="S1406" s="41"/>
      <c r="T1406" s="41"/>
      <c r="U1406" s="41"/>
    </row>
    <row r="1407" spans="1:21" ht="22" x14ac:dyDescent="0.15">
      <c r="A1407" s="39" t="s">
        <v>255</v>
      </c>
      <c r="B1407" s="39" t="s">
        <v>3356</v>
      </c>
      <c r="G1407" s="39" t="s">
        <v>3359</v>
      </c>
      <c r="H1407" s="39" t="s">
        <v>3366</v>
      </c>
      <c r="I1407" s="37">
        <v>123.26</v>
      </c>
      <c r="J1407" s="41">
        <v>123.26</v>
      </c>
      <c r="K1407" s="41"/>
      <c r="L1407" s="41"/>
      <c r="M1407" s="41"/>
      <c r="N1407" s="41"/>
      <c r="O1407" s="41"/>
      <c r="P1407" s="41"/>
      <c r="Q1407" s="41"/>
      <c r="R1407" s="41"/>
      <c r="S1407" s="41"/>
      <c r="T1407" s="41"/>
      <c r="U1407" s="41"/>
    </row>
    <row r="1408" spans="1:21" ht="22" x14ac:dyDescent="0.15">
      <c r="A1408" s="39" t="s">
        <v>255</v>
      </c>
      <c r="B1408" s="39" t="s">
        <v>3356</v>
      </c>
      <c r="G1408" s="39" t="s">
        <v>3359</v>
      </c>
      <c r="H1408" s="39" t="s">
        <v>2878</v>
      </c>
      <c r="I1408" s="37">
        <v>118.07</v>
      </c>
      <c r="J1408" s="41">
        <v>118.07</v>
      </c>
      <c r="K1408" s="41"/>
      <c r="L1408" s="41"/>
      <c r="M1408" s="41"/>
      <c r="N1408" s="41"/>
      <c r="O1408" s="41"/>
      <c r="P1408" s="41"/>
      <c r="Q1408" s="41"/>
      <c r="R1408" s="41"/>
      <c r="S1408" s="41"/>
      <c r="T1408" s="41"/>
      <c r="U1408" s="41"/>
    </row>
    <row r="1409" spans="1:21" ht="22" x14ac:dyDescent="0.15">
      <c r="A1409" s="39" t="s">
        <v>255</v>
      </c>
      <c r="B1409" s="39" t="s">
        <v>3356</v>
      </c>
      <c r="G1409" s="39" t="s">
        <v>3359</v>
      </c>
      <c r="H1409" s="39" t="s">
        <v>494</v>
      </c>
      <c r="I1409" s="37">
        <v>475.36</v>
      </c>
      <c r="J1409" s="41">
        <v>475.36</v>
      </c>
      <c r="K1409" s="41"/>
      <c r="L1409" s="41"/>
      <c r="M1409" s="41"/>
      <c r="N1409" s="41"/>
      <c r="O1409" s="41"/>
      <c r="P1409" s="41"/>
      <c r="Q1409" s="41"/>
      <c r="R1409" s="41"/>
      <c r="S1409" s="41"/>
      <c r="T1409" s="41"/>
      <c r="U1409" s="41"/>
    </row>
    <row r="1410" spans="1:21" ht="22" x14ac:dyDescent="0.15">
      <c r="A1410" s="39" t="s">
        <v>255</v>
      </c>
      <c r="B1410" s="39" t="s">
        <v>3356</v>
      </c>
      <c r="G1410" s="39" t="s">
        <v>3359</v>
      </c>
      <c r="H1410" s="39" t="s">
        <v>3367</v>
      </c>
      <c r="I1410" s="37">
        <v>162.15</v>
      </c>
      <c r="J1410" s="41">
        <v>162.15</v>
      </c>
      <c r="K1410" s="41"/>
      <c r="L1410" s="41"/>
      <c r="M1410" s="41"/>
      <c r="N1410" s="41"/>
      <c r="O1410" s="41"/>
      <c r="P1410" s="41"/>
      <c r="Q1410" s="41"/>
      <c r="R1410" s="41"/>
      <c r="S1410" s="41"/>
      <c r="T1410" s="41"/>
      <c r="U1410" s="41"/>
    </row>
    <row r="1411" spans="1:21" ht="22" x14ac:dyDescent="0.15">
      <c r="A1411" s="39" t="s">
        <v>255</v>
      </c>
      <c r="B1411" s="39" t="s">
        <v>3356</v>
      </c>
      <c r="G1411" s="39" t="s">
        <v>3359</v>
      </c>
      <c r="H1411" s="39" t="s">
        <v>790</v>
      </c>
      <c r="I1411" s="37">
        <v>252.12</v>
      </c>
      <c r="J1411" s="41">
        <v>252.12</v>
      </c>
      <c r="K1411" s="41"/>
      <c r="L1411" s="41"/>
      <c r="M1411" s="41"/>
      <c r="N1411" s="41"/>
      <c r="O1411" s="41"/>
      <c r="P1411" s="41"/>
      <c r="Q1411" s="41"/>
      <c r="R1411" s="41"/>
      <c r="S1411" s="41"/>
      <c r="T1411" s="41"/>
      <c r="U1411" s="41"/>
    </row>
    <row r="1412" spans="1:21" ht="22" x14ac:dyDescent="0.15">
      <c r="A1412" s="39" t="s">
        <v>255</v>
      </c>
      <c r="B1412" s="39" t="s">
        <v>3356</v>
      </c>
      <c r="G1412" s="39" t="s">
        <v>3359</v>
      </c>
      <c r="H1412" s="39" t="s">
        <v>490</v>
      </c>
      <c r="I1412" s="37">
        <v>438.08</v>
      </c>
      <c r="J1412" s="41">
        <v>438.08</v>
      </c>
      <c r="K1412" s="41"/>
      <c r="L1412" s="41"/>
      <c r="M1412" s="41"/>
      <c r="N1412" s="41"/>
      <c r="O1412" s="41"/>
      <c r="P1412" s="41"/>
      <c r="Q1412" s="41"/>
      <c r="R1412" s="41"/>
      <c r="S1412" s="41"/>
      <c r="T1412" s="41"/>
      <c r="U1412" s="41"/>
    </row>
    <row r="1413" spans="1:21" ht="22" x14ac:dyDescent="0.15">
      <c r="A1413" s="39" t="s">
        <v>255</v>
      </c>
      <c r="B1413" s="39" t="s">
        <v>3356</v>
      </c>
      <c r="G1413" s="39" t="s">
        <v>3359</v>
      </c>
      <c r="H1413" s="39" t="s">
        <v>672</v>
      </c>
      <c r="I1413" s="37">
        <v>729.6</v>
      </c>
      <c r="J1413" s="41">
        <v>729.6</v>
      </c>
      <c r="K1413" s="41"/>
      <c r="L1413" s="41"/>
      <c r="M1413" s="41"/>
      <c r="N1413" s="41"/>
      <c r="O1413" s="41"/>
      <c r="P1413" s="41"/>
      <c r="Q1413" s="41"/>
      <c r="R1413" s="41"/>
      <c r="S1413" s="41"/>
      <c r="T1413" s="41"/>
      <c r="U1413" s="41"/>
    </row>
    <row r="1414" spans="1:21" ht="22" x14ac:dyDescent="0.15">
      <c r="A1414" s="39" t="s">
        <v>255</v>
      </c>
      <c r="B1414" s="39" t="s">
        <v>3356</v>
      </c>
      <c r="G1414" s="39" t="s">
        <v>3359</v>
      </c>
      <c r="H1414" s="39" t="s">
        <v>3368</v>
      </c>
      <c r="I1414" s="37">
        <v>608.75</v>
      </c>
      <c r="J1414" s="41">
        <v>608.75</v>
      </c>
      <c r="K1414" s="41"/>
      <c r="L1414" s="41"/>
      <c r="M1414" s="41"/>
      <c r="N1414" s="41"/>
      <c r="O1414" s="41"/>
      <c r="P1414" s="41"/>
      <c r="Q1414" s="41"/>
      <c r="R1414" s="41"/>
      <c r="S1414" s="41"/>
      <c r="T1414" s="41"/>
      <c r="U1414" s="41"/>
    </row>
    <row r="1415" spans="1:21" ht="22" x14ac:dyDescent="0.15">
      <c r="A1415" s="39" t="s">
        <v>255</v>
      </c>
      <c r="B1415" s="39" t="s">
        <v>3356</v>
      </c>
      <c r="G1415" s="39" t="s">
        <v>3359</v>
      </c>
      <c r="H1415" s="39" t="s">
        <v>398</v>
      </c>
      <c r="I1415" s="37">
        <v>286.25</v>
      </c>
      <c r="J1415" s="41">
        <v>286.25</v>
      </c>
      <c r="K1415" s="41"/>
      <c r="L1415" s="41"/>
      <c r="M1415" s="41"/>
      <c r="N1415" s="41"/>
      <c r="O1415" s="41"/>
      <c r="P1415" s="41"/>
      <c r="Q1415" s="41"/>
      <c r="R1415" s="41"/>
      <c r="S1415" s="41"/>
      <c r="T1415" s="41"/>
      <c r="U1415" s="41"/>
    </row>
    <row r="1416" spans="1:21" ht="22" x14ac:dyDescent="0.15">
      <c r="A1416" s="39" t="s">
        <v>255</v>
      </c>
      <c r="B1416" s="39" t="s">
        <v>3356</v>
      </c>
      <c r="G1416" s="39" t="s">
        <v>3359</v>
      </c>
      <c r="H1416" s="39" t="s">
        <v>602</v>
      </c>
      <c r="I1416" s="37">
        <v>66.040000000000006</v>
      </c>
      <c r="J1416" s="41">
        <v>66.040000000000006</v>
      </c>
      <c r="K1416" s="41"/>
      <c r="L1416" s="41"/>
      <c r="M1416" s="41"/>
      <c r="N1416" s="41"/>
      <c r="O1416" s="41"/>
      <c r="P1416" s="41"/>
      <c r="Q1416" s="41"/>
      <c r="R1416" s="41"/>
      <c r="S1416" s="41"/>
      <c r="T1416" s="41"/>
      <c r="U1416" s="41"/>
    </row>
    <row r="1417" spans="1:21" ht="22" x14ac:dyDescent="0.15">
      <c r="A1417" s="39" t="s">
        <v>255</v>
      </c>
      <c r="B1417" s="39" t="s">
        <v>3356</v>
      </c>
      <c r="G1417" s="39" t="s">
        <v>3359</v>
      </c>
      <c r="H1417" s="39" t="s">
        <v>635</v>
      </c>
      <c r="I1417" s="37">
        <v>169.4</v>
      </c>
      <c r="J1417" s="41">
        <v>169.4</v>
      </c>
      <c r="K1417" s="41"/>
      <c r="L1417" s="41"/>
      <c r="M1417" s="41"/>
      <c r="N1417" s="41"/>
      <c r="O1417" s="41"/>
      <c r="P1417" s="41"/>
      <c r="Q1417" s="41"/>
      <c r="R1417" s="41"/>
      <c r="S1417" s="41"/>
      <c r="T1417" s="41"/>
      <c r="U1417" s="41"/>
    </row>
    <row r="1418" spans="1:21" ht="22" x14ac:dyDescent="0.15">
      <c r="A1418" s="39" t="s">
        <v>255</v>
      </c>
      <c r="B1418" s="39" t="s">
        <v>3356</v>
      </c>
      <c r="G1418" s="39" t="s">
        <v>3359</v>
      </c>
      <c r="H1418" s="39" t="s">
        <v>3369</v>
      </c>
      <c r="I1418" s="37">
        <v>45.4</v>
      </c>
      <c r="J1418" s="41">
        <v>45.4</v>
      </c>
      <c r="K1418" s="41"/>
      <c r="L1418" s="41"/>
      <c r="M1418" s="41"/>
      <c r="N1418" s="41"/>
      <c r="O1418" s="41"/>
      <c r="P1418" s="41"/>
      <c r="Q1418" s="41"/>
      <c r="R1418" s="41"/>
      <c r="S1418" s="41"/>
      <c r="T1418" s="41"/>
      <c r="U1418" s="41"/>
    </row>
    <row r="1419" spans="1:21" ht="22" x14ac:dyDescent="0.15">
      <c r="A1419" s="39" t="s">
        <v>255</v>
      </c>
      <c r="B1419" s="39" t="s">
        <v>3356</v>
      </c>
      <c r="G1419" s="39" t="s">
        <v>3359</v>
      </c>
      <c r="H1419" s="39" t="s">
        <v>392</v>
      </c>
      <c r="I1419" s="37">
        <v>495.7</v>
      </c>
      <c r="J1419" s="41">
        <v>495.7</v>
      </c>
      <c r="K1419" s="41"/>
      <c r="L1419" s="41"/>
      <c r="M1419" s="41"/>
      <c r="N1419" s="41"/>
      <c r="O1419" s="41"/>
      <c r="P1419" s="41"/>
      <c r="Q1419" s="41"/>
      <c r="R1419" s="41"/>
      <c r="S1419" s="41"/>
      <c r="T1419" s="41"/>
      <c r="U1419" s="41"/>
    </row>
    <row r="1420" spans="1:21" ht="22" x14ac:dyDescent="0.15">
      <c r="A1420" s="39" t="s">
        <v>255</v>
      </c>
      <c r="B1420" s="39" t="s">
        <v>3356</v>
      </c>
      <c r="G1420" s="39" t="s">
        <v>3359</v>
      </c>
      <c r="H1420" s="39" t="s">
        <v>356</v>
      </c>
      <c r="I1420" s="37">
        <v>134.47</v>
      </c>
      <c r="J1420" s="41">
        <v>134.47</v>
      </c>
      <c r="K1420" s="41"/>
      <c r="L1420" s="41"/>
      <c r="M1420" s="41"/>
      <c r="N1420" s="41"/>
      <c r="O1420" s="41"/>
      <c r="P1420" s="41"/>
      <c r="Q1420" s="41"/>
      <c r="R1420" s="41"/>
      <c r="S1420" s="41"/>
      <c r="T1420" s="41"/>
      <c r="U1420" s="41"/>
    </row>
    <row r="1421" spans="1:21" ht="22" x14ac:dyDescent="0.15">
      <c r="A1421" s="39" t="s">
        <v>255</v>
      </c>
      <c r="B1421" s="39" t="s">
        <v>3356</v>
      </c>
      <c r="G1421" s="39" t="s">
        <v>3359</v>
      </c>
      <c r="H1421" s="39" t="s">
        <v>331</v>
      </c>
      <c r="I1421" s="37">
        <v>122.25</v>
      </c>
      <c r="J1421" s="41">
        <v>122.25</v>
      </c>
      <c r="K1421" s="41"/>
      <c r="L1421" s="41"/>
      <c r="M1421" s="41"/>
      <c r="N1421" s="41"/>
      <c r="O1421" s="41"/>
      <c r="P1421" s="41"/>
      <c r="Q1421" s="41"/>
      <c r="R1421" s="41"/>
      <c r="S1421" s="41"/>
      <c r="T1421" s="41"/>
      <c r="U1421" s="41"/>
    </row>
    <row r="1422" spans="1:21" ht="22" x14ac:dyDescent="0.15">
      <c r="A1422" s="39" t="s">
        <v>255</v>
      </c>
      <c r="B1422" s="39" t="s">
        <v>3356</v>
      </c>
      <c r="G1422" s="39" t="s">
        <v>3359</v>
      </c>
      <c r="H1422" s="39" t="s">
        <v>3319</v>
      </c>
      <c r="I1422" s="37">
        <v>100.1</v>
      </c>
      <c r="J1422" s="41">
        <v>100.1</v>
      </c>
      <c r="K1422" s="41"/>
      <c r="L1422" s="41"/>
      <c r="M1422" s="41"/>
      <c r="N1422" s="41"/>
      <c r="O1422" s="41"/>
      <c r="P1422" s="41"/>
      <c r="Q1422" s="41"/>
      <c r="R1422" s="41"/>
      <c r="S1422" s="41"/>
      <c r="T1422" s="41"/>
      <c r="U1422" s="41"/>
    </row>
    <row r="1423" spans="1:21" ht="22" x14ac:dyDescent="0.15">
      <c r="A1423" s="39" t="s">
        <v>255</v>
      </c>
      <c r="B1423" s="39" t="s">
        <v>3356</v>
      </c>
      <c r="C1423" s="39"/>
      <c r="D1423" s="39"/>
      <c r="E1423" s="39"/>
      <c r="F1423" s="39"/>
      <c r="G1423" s="39" t="s">
        <v>3359</v>
      </c>
      <c r="H1423" s="39" t="s">
        <v>1952</v>
      </c>
      <c r="I1423" s="39">
        <v>95.51</v>
      </c>
      <c r="J1423" s="39">
        <v>95.51</v>
      </c>
      <c r="K1423" s="39"/>
      <c r="L1423" s="39"/>
      <c r="M1423" s="39"/>
      <c r="N1423" s="39"/>
      <c r="O1423" s="39"/>
      <c r="P1423" s="39"/>
      <c r="Q1423" s="39"/>
      <c r="R1423" s="39"/>
      <c r="S1423" s="39"/>
      <c r="T1423" s="39"/>
      <c r="U1423" s="39"/>
    </row>
    <row r="1424" spans="1:21" ht="22" x14ac:dyDescent="0.15">
      <c r="A1424" s="39" t="s">
        <v>255</v>
      </c>
      <c r="B1424" s="39" t="s">
        <v>3356</v>
      </c>
      <c r="C1424" s="39"/>
      <c r="D1424" s="39"/>
      <c r="E1424" s="39"/>
      <c r="F1424" s="39"/>
      <c r="G1424" s="39" t="s">
        <v>3353</v>
      </c>
      <c r="H1424" s="39" t="s">
        <v>3354</v>
      </c>
      <c r="I1424" s="39">
        <v>59.2</v>
      </c>
      <c r="J1424" s="39">
        <v>59.2</v>
      </c>
      <c r="K1424" s="39"/>
      <c r="L1424" s="39" t="s">
        <v>3320</v>
      </c>
      <c r="M1424" s="39" t="s">
        <v>3320</v>
      </c>
      <c r="N1424" s="39" t="s">
        <v>3320</v>
      </c>
      <c r="O1424" s="39" t="s">
        <v>3320</v>
      </c>
      <c r="P1424" s="39" t="s">
        <v>3320</v>
      </c>
      <c r="Q1424" s="39" t="s">
        <v>3320</v>
      </c>
      <c r="R1424" s="39" t="s">
        <v>3320</v>
      </c>
      <c r="S1424" s="39" t="s">
        <v>3320</v>
      </c>
      <c r="T1424" s="39" t="s">
        <v>3320</v>
      </c>
      <c r="U1424" s="39" t="s">
        <v>3320</v>
      </c>
    </row>
    <row r="1425" spans="1:21" x14ac:dyDescent="0.15">
      <c r="A1425" s="54"/>
      <c r="B1425" s="54"/>
      <c r="G1425" s="54"/>
      <c r="H1425" s="54"/>
      <c r="I1425" s="78"/>
      <c r="J1425" s="79"/>
      <c r="K1425" s="79"/>
      <c r="L1425" s="79"/>
      <c r="M1425" s="79"/>
      <c r="N1425" s="79"/>
      <c r="O1425" s="79"/>
      <c r="P1425" s="79"/>
      <c r="Q1425" s="79"/>
      <c r="R1425" s="79"/>
      <c r="S1425" s="79"/>
      <c r="T1425" s="79"/>
      <c r="U1425" s="79"/>
    </row>
    <row r="1426" spans="1:21" s="51" customFormat="1" ht="11" x14ac:dyDescent="0.15">
      <c r="A1426" s="56" t="s">
        <v>3370</v>
      </c>
      <c r="B1426" s="56"/>
      <c r="C1426" s="63"/>
      <c r="D1426" s="63"/>
      <c r="E1426" s="63"/>
      <c r="F1426" s="63"/>
      <c r="G1426" s="56"/>
      <c r="H1426" s="56"/>
      <c r="I1426" s="87">
        <f>+I1427</f>
        <v>0.4</v>
      </c>
      <c r="J1426" s="87">
        <f t="shared" ref="J1426:U1426" si="39">+J1427</f>
        <v>0.1</v>
      </c>
      <c r="K1426" s="87">
        <f t="shared" si="39"/>
        <v>0.1</v>
      </c>
      <c r="L1426" s="87">
        <f t="shared" si="39"/>
        <v>0.1</v>
      </c>
      <c r="M1426" s="87">
        <f t="shared" si="39"/>
        <v>0.1</v>
      </c>
      <c r="N1426" s="87">
        <f t="shared" si="39"/>
        <v>0</v>
      </c>
      <c r="O1426" s="87">
        <f t="shared" si="39"/>
        <v>0</v>
      </c>
      <c r="P1426" s="87">
        <f t="shared" si="39"/>
        <v>0</v>
      </c>
      <c r="Q1426" s="87">
        <f t="shared" si="39"/>
        <v>0</v>
      </c>
      <c r="R1426" s="87">
        <f t="shared" si="39"/>
        <v>0</v>
      </c>
      <c r="S1426" s="87">
        <f t="shared" si="39"/>
        <v>0</v>
      </c>
      <c r="T1426" s="87">
        <f t="shared" si="39"/>
        <v>0</v>
      </c>
      <c r="U1426" s="87">
        <f t="shared" si="39"/>
        <v>0</v>
      </c>
    </row>
    <row r="1427" spans="1:21" ht="22" x14ac:dyDescent="0.15">
      <c r="A1427" s="39" t="s">
        <v>255</v>
      </c>
      <c r="B1427" s="39" t="s">
        <v>3371</v>
      </c>
      <c r="C1427" s="39"/>
      <c r="D1427" s="39"/>
      <c r="E1427" s="39"/>
      <c r="F1427" s="39"/>
      <c r="G1427" s="39" t="s">
        <v>3372</v>
      </c>
      <c r="H1427" s="39" t="s">
        <v>3349</v>
      </c>
      <c r="I1427" s="39">
        <v>0.4</v>
      </c>
      <c r="J1427" s="39">
        <v>0.1</v>
      </c>
      <c r="K1427" s="39">
        <v>0.1</v>
      </c>
      <c r="L1427" s="39">
        <v>0.1</v>
      </c>
      <c r="M1427" s="39">
        <v>0.1</v>
      </c>
      <c r="N1427" s="39"/>
      <c r="O1427" s="39"/>
      <c r="P1427" s="39"/>
      <c r="Q1427" s="39"/>
      <c r="R1427" s="39"/>
      <c r="S1427" s="39"/>
      <c r="T1427" s="39"/>
      <c r="U1427" s="39"/>
    </row>
    <row r="1428" spans="1:21" x14ac:dyDescent="0.15">
      <c r="A1428" s="54"/>
      <c r="B1428" s="54"/>
      <c r="G1428" s="54"/>
      <c r="H1428" s="54"/>
      <c r="I1428" s="78"/>
      <c r="J1428" s="79"/>
      <c r="K1428" s="79"/>
      <c r="L1428" s="79"/>
      <c r="M1428" s="79"/>
      <c r="N1428" s="79"/>
      <c r="O1428" s="79"/>
      <c r="P1428" s="79"/>
      <c r="Q1428" s="79"/>
      <c r="R1428" s="79"/>
      <c r="S1428" s="79"/>
      <c r="T1428" s="79"/>
      <c r="U1428" s="79"/>
    </row>
    <row r="1429" spans="1:21" s="51" customFormat="1" ht="22" x14ac:dyDescent="0.15">
      <c r="A1429" s="56" t="s">
        <v>3373</v>
      </c>
      <c r="B1429" s="56"/>
      <c r="C1429" s="63"/>
      <c r="D1429" s="63"/>
      <c r="E1429" s="63"/>
      <c r="F1429" s="63"/>
      <c r="G1429" s="56"/>
      <c r="H1429" s="56"/>
      <c r="I1429" s="87">
        <f>SUM(I1430:I1443)</f>
        <v>20</v>
      </c>
      <c r="J1429" s="87">
        <f t="shared" ref="J1429:U1429" si="40">SUM(J1430:J1443)</f>
        <v>3</v>
      </c>
      <c r="K1429" s="87">
        <f t="shared" si="40"/>
        <v>1</v>
      </c>
      <c r="L1429" s="87">
        <f t="shared" si="40"/>
        <v>3</v>
      </c>
      <c r="M1429" s="87">
        <f t="shared" si="40"/>
        <v>0</v>
      </c>
      <c r="N1429" s="87">
        <f t="shared" si="40"/>
        <v>5</v>
      </c>
      <c r="O1429" s="87">
        <f t="shared" si="40"/>
        <v>0</v>
      </c>
      <c r="P1429" s="87">
        <f t="shared" si="40"/>
        <v>0</v>
      </c>
      <c r="Q1429" s="87">
        <f t="shared" si="40"/>
        <v>0</v>
      </c>
      <c r="R1429" s="87">
        <f t="shared" si="40"/>
        <v>3</v>
      </c>
      <c r="S1429" s="87">
        <f t="shared" si="40"/>
        <v>1</v>
      </c>
      <c r="T1429" s="87">
        <f t="shared" si="40"/>
        <v>0</v>
      </c>
      <c r="U1429" s="87">
        <f t="shared" si="40"/>
        <v>4</v>
      </c>
    </row>
    <row r="1430" spans="1:21" ht="33" x14ac:dyDescent="0.15">
      <c r="A1430" s="39" t="s">
        <v>255</v>
      </c>
      <c r="B1430" s="39" t="s">
        <v>3374</v>
      </c>
      <c r="G1430" s="39" t="s">
        <v>3375</v>
      </c>
      <c r="H1430" s="39" t="s">
        <v>3376</v>
      </c>
      <c r="I1430" s="37">
        <f>SUM(J1430:U1430)</f>
        <v>1</v>
      </c>
      <c r="J1430" s="41">
        <v>1</v>
      </c>
      <c r="K1430" s="41"/>
      <c r="L1430" s="41"/>
      <c r="M1430" s="41"/>
      <c r="N1430" s="41"/>
      <c r="O1430" s="41"/>
      <c r="P1430" s="41"/>
      <c r="Q1430" s="41"/>
      <c r="R1430" s="41"/>
      <c r="S1430" s="41"/>
      <c r="T1430" s="41"/>
      <c r="U1430" s="41"/>
    </row>
    <row r="1431" spans="1:21" ht="22" x14ac:dyDescent="0.15">
      <c r="A1431" s="39" t="s">
        <v>255</v>
      </c>
      <c r="B1431" s="39" t="s">
        <v>3377</v>
      </c>
      <c r="G1431" s="39" t="s">
        <v>3378</v>
      </c>
      <c r="H1431" s="39" t="s">
        <v>403</v>
      </c>
      <c r="I1431" s="37">
        <f t="shared" ref="I1431:I1443" si="41">SUM(J1431:U1431)</f>
        <v>1</v>
      </c>
      <c r="J1431" s="41"/>
      <c r="K1431" s="41"/>
      <c r="L1431" s="41">
        <v>1</v>
      </c>
      <c r="M1431" s="41"/>
      <c r="N1431" s="41"/>
      <c r="O1431" s="41"/>
      <c r="P1431" s="41"/>
      <c r="Q1431" s="41"/>
      <c r="R1431" s="41"/>
      <c r="S1431" s="41"/>
      <c r="T1431" s="41"/>
      <c r="U1431" s="41"/>
    </row>
    <row r="1432" spans="1:21" ht="22" x14ac:dyDescent="0.15">
      <c r="A1432" s="39" t="s">
        <v>255</v>
      </c>
      <c r="B1432" s="39" t="s">
        <v>3379</v>
      </c>
      <c r="G1432" s="39" t="s">
        <v>3264</v>
      </c>
      <c r="H1432" s="39" t="s">
        <v>3380</v>
      </c>
      <c r="I1432" s="37">
        <f t="shared" si="41"/>
        <v>1</v>
      </c>
      <c r="J1432" s="41">
        <v>0</v>
      </c>
      <c r="K1432" s="41">
        <v>0</v>
      </c>
      <c r="L1432" s="41">
        <v>0</v>
      </c>
      <c r="M1432" s="41">
        <v>0</v>
      </c>
      <c r="N1432" s="41">
        <v>0</v>
      </c>
      <c r="O1432" s="41">
        <v>0</v>
      </c>
      <c r="P1432" s="41">
        <v>0</v>
      </c>
      <c r="Q1432" s="41">
        <v>0</v>
      </c>
      <c r="R1432" s="41">
        <v>0</v>
      </c>
      <c r="S1432" s="41">
        <v>0</v>
      </c>
      <c r="T1432" s="41">
        <v>0</v>
      </c>
      <c r="U1432" s="41">
        <v>1</v>
      </c>
    </row>
    <row r="1433" spans="1:21" ht="22" x14ac:dyDescent="0.15">
      <c r="A1433" s="39" t="s">
        <v>255</v>
      </c>
      <c r="B1433" s="39" t="s">
        <v>3379</v>
      </c>
      <c r="G1433" s="39" t="s">
        <v>3279</v>
      </c>
      <c r="H1433" s="39" t="s">
        <v>3280</v>
      </c>
      <c r="I1433" s="37">
        <f t="shared" si="41"/>
        <v>1</v>
      </c>
      <c r="J1433" s="41"/>
      <c r="K1433" s="41"/>
      <c r="L1433" s="41">
        <v>1</v>
      </c>
      <c r="M1433" s="41"/>
      <c r="N1433" s="41"/>
      <c r="O1433" s="41"/>
      <c r="P1433" s="41"/>
      <c r="Q1433" s="41"/>
      <c r="R1433" s="41"/>
      <c r="S1433" s="41"/>
      <c r="T1433" s="41"/>
      <c r="U1433" s="41"/>
    </row>
    <row r="1434" spans="1:21" ht="22" x14ac:dyDescent="0.15">
      <c r="A1434" s="39" t="s">
        <v>3269</v>
      </c>
      <c r="B1434" s="39" t="s">
        <v>3379</v>
      </c>
      <c r="G1434" s="39"/>
      <c r="H1434" s="72" t="s">
        <v>3286</v>
      </c>
      <c r="I1434" s="37">
        <f t="shared" si="41"/>
        <v>1</v>
      </c>
      <c r="J1434" s="37"/>
      <c r="K1434" s="37"/>
      <c r="L1434" s="37"/>
      <c r="M1434" s="37"/>
      <c r="N1434" s="37"/>
      <c r="O1434" s="37"/>
      <c r="P1434" s="37"/>
      <c r="Q1434" s="37"/>
      <c r="R1434" s="37"/>
      <c r="S1434" s="37"/>
      <c r="T1434" s="37"/>
      <c r="U1434" s="37">
        <v>1</v>
      </c>
    </row>
    <row r="1435" spans="1:21" ht="11" x14ac:dyDescent="0.15">
      <c r="A1435" s="39" t="s">
        <v>3269</v>
      </c>
      <c r="B1435" s="39" t="s">
        <v>3379</v>
      </c>
      <c r="G1435" s="39"/>
      <c r="H1435" s="72" t="s">
        <v>3381</v>
      </c>
      <c r="I1435" s="37">
        <f t="shared" si="41"/>
        <v>6</v>
      </c>
      <c r="J1435" s="41"/>
      <c r="K1435" s="41"/>
      <c r="L1435" s="41"/>
      <c r="M1435" s="41"/>
      <c r="N1435" s="41">
        <v>3</v>
      </c>
      <c r="O1435" s="41"/>
      <c r="P1435" s="41"/>
      <c r="Q1435" s="41"/>
      <c r="R1435" s="41">
        <v>2</v>
      </c>
      <c r="S1435" s="41">
        <v>1</v>
      </c>
      <c r="T1435" s="41"/>
      <c r="U1435" s="41"/>
    </row>
    <row r="1436" spans="1:21" ht="11" x14ac:dyDescent="0.15">
      <c r="A1436" s="39" t="s">
        <v>3269</v>
      </c>
      <c r="B1436" s="39" t="s">
        <v>3379</v>
      </c>
      <c r="G1436" s="39"/>
      <c r="H1436" s="72" t="s">
        <v>3382</v>
      </c>
      <c r="I1436" s="37">
        <f t="shared" si="41"/>
        <v>1</v>
      </c>
      <c r="J1436" s="37"/>
      <c r="K1436" s="37">
        <v>1</v>
      </c>
      <c r="L1436" s="37"/>
      <c r="M1436" s="37"/>
      <c r="N1436" s="37"/>
      <c r="O1436" s="37"/>
      <c r="P1436" s="37"/>
      <c r="Q1436" s="37"/>
      <c r="R1436" s="37"/>
      <c r="S1436" s="37"/>
      <c r="T1436" s="37"/>
      <c r="U1436" s="37"/>
    </row>
    <row r="1437" spans="1:21" ht="22" x14ac:dyDescent="0.15">
      <c r="A1437" s="39" t="s">
        <v>3269</v>
      </c>
      <c r="B1437" s="39" t="s">
        <v>3379</v>
      </c>
      <c r="G1437" s="39"/>
      <c r="H1437" s="72" t="s">
        <v>3291</v>
      </c>
      <c r="I1437" s="37">
        <f t="shared" si="41"/>
        <v>1</v>
      </c>
      <c r="J1437" s="37"/>
      <c r="K1437" s="37"/>
      <c r="L1437" s="37">
        <v>1</v>
      </c>
      <c r="M1437" s="37"/>
      <c r="N1437" s="37"/>
      <c r="O1437" s="37"/>
      <c r="P1437" s="37"/>
      <c r="Q1437" s="37"/>
      <c r="R1437" s="37"/>
      <c r="S1437" s="37"/>
      <c r="T1437" s="37"/>
      <c r="U1437" s="37"/>
    </row>
    <row r="1438" spans="1:21" ht="11" x14ac:dyDescent="0.15">
      <c r="A1438" s="39" t="s">
        <v>3269</v>
      </c>
      <c r="B1438" s="39" t="s">
        <v>3379</v>
      </c>
      <c r="G1438" s="39"/>
      <c r="H1438" s="74" t="s">
        <v>3293</v>
      </c>
      <c r="I1438" s="37">
        <f t="shared" si="41"/>
        <v>2</v>
      </c>
      <c r="J1438" s="42"/>
      <c r="K1438" s="42"/>
      <c r="L1438" s="42"/>
      <c r="M1438" s="42"/>
      <c r="N1438" s="42"/>
      <c r="O1438" s="42"/>
      <c r="P1438" s="42"/>
      <c r="Q1438" s="42"/>
      <c r="R1438" s="42"/>
      <c r="S1438" s="42"/>
      <c r="T1438" s="42"/>
      <c r="U1438" s="42">
        <v>2</v>
      </c>
    </row>
    <row r="1439" spans="1:21" ht="22" x14ac:dyDescent="0.15">
      <c r="A1439" s="39" t="s">
        <v>3269</v>
      </c>
      <c r="B1439" s="39" t="s">
        <v>3379</v>
      </c>
      <c r="C1439" s="39"/>
      <c r="D1439" s="39"/>
      <c r="E1439" s="39"/>
      <c r="F1439" s="39"/>
      <c r="G1439" s="39"/>
      <c r="H1439" s="39" t="s">
        <v>3298</v>
      </c>
      <c r="I1439" s="37">
        <f t="shared" si="41"/>
        <v>1</v>
      </c>
      <c r="J1439" s="39">
        <v>1</v>
      </c>
      <c r="K1439" s="39"/>
      <c r="L1439" s="39"/>
      <c r="M1439" s="39"/>
      <c r="N1439" s="39"/>
      <c r="O1439" s="39"/>
      <c r="P1439" s="39"/>
      <c r="Q1439" s="39"/>
      <c r="R1439" s="39"/>
      <c r="S1439" s="39"/>
      <c r="T1439" s="39"/>
      <c r="U1439" s="39"/>
    </row>
    <row r="1440" spans="1:21" ht="11" x14ac:dyDescent="0.15">
      <c r="A1440" s="39" t="s">
        <v>3269</v>
      </c>
      <c r="B1440" s="39" t="s">
        <v>3379</v>
      </c>
      <c r="C1440" s="39"/>
      <c r="D1440" s="39"/>
      <c r="E1440" s="39"/>
      <c r="F1440" s="39"/>
      <c r="G1440" s="39"/>
      <c r="H1440" s="39" t="s">
        <v>3383</v>
      </c>
      <c r="I1440" s="37">
        <f t="shared" si="41"/>
        <v>1</v>
      </c>
      <c r="J1440" s="39">
        <v>1</v>
      </c>
      <c r="K1440" s="39"/>
      <c r="L1440" s="39"/>
      <c r="M1440" s="39"/>
      <c r="N1440" s="39"/>
      <c r="O1440" s="39"/>
      <c r="P1440" s="39"/>
      <c r="Q1440" s="39"/>
      <c r="R1440" s="39"/>
      <c r="S1440" s="39"/>
      <c r="T1440" s="39"/>
      <c r="U1440" s="39"/>
    </row>
    <row r="1441" spans="1:21" ht="11" x14ac:dyDescent="0.15">
      <c r="A1441" s="39" t="s">
        <v>3269</v>
      </c>
      <c r="B1441" s="39" t="s">
        <v>3379</v>
      </c>
      <c r="C1441" s="39"/>
      <c r="D1441" s="39"/>
      <c r="E1441" s="39"/>
      <c r="F1441" s="39"/>
      <c r="G1441" s="39"/>
      <c r="H1441" s="39" t="s">
        <v>3304</v>
      </c>
      <c r="I1441" s="37">
        <f t="shared" si="41"/>
        <v>1</v>
      </c>
      <c r="J1441" s="39"/>
      <c r="K1441" s="39"/>
      <c r="L1441" s="39"/>
      <c r="M1441" s="39"/>
      <c r="N1441" s="39"/>
      <c r="O1441" s="39"/>
      <c r="P1441" s="39"/>
      <c r="Q1441" s="39"/>
      <c r="R1441" s="39">
        <v>1</v>
      </c>
      <c r="S1441" s="39"/>
      <c r="T1441" s="39"/>
      <c r="U1441" s="39"/>
    </row>
    <row r="1442" spans="1:21" ht="11" x14ac:dyDescent="0.15">
      <c r="A1442" s="39" t="s">
        <v>3269</v>
      </c>
      <c r="B1442" s="39" t="s">
        <v>3379</v>
      </c>
      <c r="C1442" s="39"/>
      <c r="D1442" s="39"/>
      <c r="E1442" s="39"/>
      <c r="F1442" s="39"/>
      <c r="G1442" s="39"/>
      <c r="H1442" s="39" t="s">
        <v>3305</v>
      </c>
      <c r="I1442" s="37">
        <f t="shared" si="41"/>
        <v>1</v>
      </c>
      <c r="J1442" s="39"/>
      <c r="K1442" s="39"/>
      <c r="L1442" s="39"/>
      <c r="M1442" s="39"/>
      <c r="N1442" s="39">
        <v>1</v>
      </c>
      <c r="O1442" s="39"/>
      <c r="P1442" s="39"/>
      <c r="Q1442" s="39"/>
      <c r="R1442" s="39"/>
      <c r="S1442" s="39"/>
      <c r="T1442" s="39"/>
      <c r="U1442" s="39"/>
    </row>
    <row r="1443" spans="1:21" ht="11" x14ac:dyDescent="0.15">
      <c r="A1443" s="39" t="s">
        <v>3269</v>
      </c>
      <c r="B1443" s="39" t="s">
        <v>3379</v>
      </c>
      <c r="C1443" s="39"/>
      <c r="D1443" s="39"/>
      <c r="E1443" s="39"/>
      <c r="F1443" s="39"/>
      <c r="G1443" s="39"/>
      <c r="H1443" s="39" t="s">
        <v>3306</v>
      </c>
      <c r="I1443" s="37">
        <f t="shared" si="41"/>
        <v>1</v>
      </c>
      <c r="J1443" s="39"/>
      <c r="K1443" s="39"/>
      <c r="L1443" s="39"/>
      <c r="M1443" s="39"/>
      <c r="N1443" s="39">
        <v>1</v>
      </c>
      <c r="O1443" s="39"/>
      <c r="P1443" s="39"/>
      <c r="Q1443" s="39"/>
      <c r="R1443" s="39"/>
      <c r="S1443" s="39"/>
      <c r="T1443" s="39"/>
      <c r="U1443" s="39"/>
    </row>
    <row r="1444" spans="1:21" x14ac:dyDescent="0.15">
      <c r="A1444" s="54"/>
      <c r="B1444" s="54"/>
      <c r="G1444" s="54"/>
      <c r="H1444" s="77"/>
      <c r="I1444" s="78"/>
      <c r="J1444" s="88"/>
      <c r="K1444" s="88"/>
      <c r="L1444" s="88"/>
      <c r="M1444" s="88"/>
      <c r="N1444" s="88"/>
      <c r="O1444" s="88"/>
      <c r="P1444" s="88"/>
      <c r="Q1444" s="88"/>
      <c r="R1444" s="88"/>
      <c r="S1444" s="88"/>
      <c r="T1444" s="88"/>
      <c r="U1444" s="88"/>
    </row>
    <row r="1445" spans="1:21" s="51" customFormat="1" ht="11" x14ac:dyDescent="0.15">
      <c r="A1445" s="56" t="s">
        <v>3384</v>
      </c>
      <c r="B1445" s="56"/>
      <c r="C1445" s="63"/>
      <c r="D1445" s="63"/>
      <c r="E1445" s="63"/>
      <c r="F1445" s="63"/>
      <c r="G1445" s="56"/>
      <c r="H1445" s="56"/>
      <c r="I1445" s="87">
        <f>SUM(I1446:I1449)</f>
        <v>649.31000000000006</v>
      </c>
      <c r="J1445" s="87"/>
      <c r="K1445" s="87"/>
      <c r="L1445" s="87"/>
      <c r="M1445" s="87"/>
      <c r="N1445" s="87"/>
      <c r="O1445" s="87"/>
      <c r="P1445" s="87"/>
      <c r="Q1445" s="87"/>
      <c r="R1445" s="87"/>
      <c r="S1445" s="87"/>
      <c r="T1445" s="87"/>
      <c r="U1445" s="87"/>
    </row>
    <row r="1446" spans="1:21" ht="44" x14ac:dyDescent="0.15">
      <c r="A1446" s="39" t="s">
        <v>255</v>
      </c>
      <c r="B1446" s="39" t="s">
        <v>3385</v>
      </c>
      <c r="G1446" s="39" t="s">
        <v>3276</v>
      </c>
      <c r="H1446" s="39" t="s">
        <v>3386</v>
      </c>
      <c r="I1446" s="37">
        <v>151</v>
      </c>
      <c r="J1446" s="41">
        <v>151</v>
      </c>
      <c r="K1446" s="41"/>
      <c r="L1446" s="41"/>
      <c r="M1446" s="41"/>
      <c r="N1446" s="41"/>
      <c r="O1446" s="41"/>
      <c r="P1446" s="41"/>
      <c r="Q1446" s="41"/>
      <c r="R1446" s="41"/>
      <c r="S1446" s="41"/>
      <c r="T1446" s="41"/>
      <c r="U1446" s="41"/>
    </row>
    <row r="1447" spans="1:21" ht="77" x14ac:dyDescent="0.15">
      <c r="A1447" s="39" t="s">
        <v>255</v>
      </c>
      <c r="B1447" s="39" t="s">
        <v>3385</v>
      </c>
      <c r="G1447" s="39" t="s">
        <v>3264</v>
      </c>
      <c r="H1447" s="39" t="s">
        <v>3387</v>
      </c>
      <c r="I1447" s="37">
        <v>74.11</v>
      </c>
      <c r="J1447" s="41">
        <v>74.11</v>
      </c>
      <c r="K1447" s="41"/>
      <c r="L1447" s="41"/>
      <c r="M1447" s="41"/>
      <c r="N1447" s="41"/>
      <c r="O1447" s="41"/>
      <c r="P1447" s="41"/>
      <c r="Q1447" s="41"/>
      <c r="R1447" s="41"/>
      <c r="S1447" s="41"/>
      <c r="T1447" s="41"/>
      <c r="U1447" s="41"/>
    </row>
    <row r="1448" spans="1:21" ht="22" x14ac:dyDescent="0.15">
      <c r="A1448" s="39" t="s">
        <v>255</v>
      </c>
      <c r="B1448" s="39" t="s">
        <v>3385</v>
      </c>
      <c r="C1448" s="39"/>
      <c r="D1448" s="39"/>
      <c r="E1448" s="39"/>
      <c r="F1448" s="39"/>
      <c r="G1448" s="39" t="s">
        <v>3351</v>
      </c>
      <c r="H1448" s="39" t="s">
        <v>336</v>
      </c>
      <c r="I1448" s="39">
        <v>365</v>
      </c>
      <c r="J1448" s="39">
        <v>365</v>
      </c>
      <c r="K1448" s="39"/>
      <c r="L1448" s="39"/>
      <c r="M1448" s="39"/>
      <c r="N1448" s="39"/>
      <c r="O1448" s="39"/>
      <c r="P1448" s="39"/>
      <c r="Q1448" s="39"/>
      <c r="R1448" s="39"/>
      <c r="S1448" s="39"/>
      <c r="T1448" s="39"/>
      <c r="U1448" s="39"/>
    </row>
    <row r="1449" spans="1:21" ht="22" x14ac:dyDescent="0.15">
      <c r="A1449" s="39" t="s">
        <v>255</v>
      </c>
      <c r="B1449" s="39" t="s">
        <v>3385</v>
      </c>
      <c r="C1449" s="39"/>
      <c r="D1449" s="39"/>
      <c r="E1449" s="39"/>
      <c r="F1449" s="39"/>
      <c r="G1449" s="39" t="s">
        <v>3353</v>
      </c>
      <c r="H1449" s="39" t="s">
        <v>3354</v>
      </c>
      <c r="I1449" s="39">
        <v>59.2</v>
      </c>
      <c r="J1449" s="39">
        <v>59.2</v>
      </c>
      <c r="K1449" s="39"/>
      <c r="L1449" s="39" t="s">
        <v>3320</v>
      </c>
      <c r="M1449" s="39" t="s">
        <v>3320</v>
      </c>
      <c r="N1449" s="39" t="s">
        <v>3320</v>
      </c>
      <c r="O1449" s="39" t="s">
        <v>3320</v>
      </c>
      <c r="P1449" s="39" t="s">
        <v>3320</v>
      </c>
      <c r="Q1449" s="39" t="s">
        <v>3320</v>
      </c>
      <c r="R1449" s="39" t="s">
        <v>3320</v>
      </c>
      <c r="S1449" s="39" t="s">
        <v>3320</v>
      </c>
      <c r="T1449" s="39" t="s">
        <v>3320</v>
      </c>
      <c r="U1449" s="39" t="s">
        <v>3320</v>
      </c>
    </row>
    <row r="1450" spans="1:21" x14ac:dyDescent="0.15">
      <c r="A1450" s="54"/>
      <c r="B1450" s="54"/>
      <c r="G1450" s="54"/>
      <c r="H1450" s="54"/>
      <c r="I1450" s="78"/>
      <c r="J1450" s="79"/>
      <c r="K1450" s="79"/>
      <c r="L1450" s="79"/>
      <c r="M1450" s="79"/>
      <c r="N1450" s="79"/>
      <c r="O1450" s="79"/>
      <c r="P1450" s="79"/>
      <c r="Q1450" s="79"/>
      <c r="R1450" s="79"/>
      <c r="S1450" s="79"/>
      <c r="T1450" s="79"/>
      <c r="U1450" s="79"/>
    </row>
    <row r="1451" spans="1:21" s="51" customFormat="1" ht="11" x14ac:dyDescent="0.15">
      <c r="A1451" s="56" t="s">
        <v>3388</v>
      </c>
      <c r="B1451" s="56"/>
      <c r="C1451" s="63"/>
      <c r="D1451" s="63"/>
      <c r="E1451" s="63"/>
      <c r="F1451" s="63"/>
      <c r="G1451" s="56"/>
      <c r="H1451" s="56"/>
      <c r="I1451" s="87">
        <f>+I1452+I1453+I1454</f>
        <v>27</v>
      </c>
      <c r="J1451" s="87"/>
      <c r="K1451" s="87"/>
      <c r="L1451" s="87"/>
      <c r="M1451" s="87"/>
      <c r="N1451" s="87"/>
      <c r="O1451" s="87"/>
      <c r="P1451" s="87"/>
      <c r="Q1451" s="87"/>
      <c r="R1451" s="87"/>
      <c r="S1451" s="87"/>
      <c r="T1451" s="87"/>
      <c r="U1451" s="87"/>
    </row>
    <row r="1452" spans="1:21" ht="22" x14ac:dyDescent="0.15">
      <c r="A1452" s="32" t="s">
        <v>255</v>
      </c>
      <c r="B1452" s="32" t="s">
        <v>3389</v>
      </c>
      <c r="G1452" s="32" t="s">
        <v>3372</v>
      </c>
      <c r="H1452" s="32" t="s">
        <v>3390</v>
      </c>
      <c r="I1452" s="37">
        <v>1</v>
      </c>
      <c r="J1452" s="41">
        <v>1</v>
      </c>
      <c r="K1452" s="41"/>
      <c r="L1452" s="41"/>
      <c r="M1452" s="41"/>
      <c r="N1452" s="41"/>
      <c r="O1452" s="41"/>
      <c r="P1452" s="41"/>
      <c r="Q1452" s="41"/>
      <c r="R1452" s="41"/>
      <c r="S1452" s="41"/>
      <c r="T1452" s="41"/>
      <c r="U1452" s="41"/>
    </row>
    <row r="1453" spans="1:21" ht="22" x14ac:dyDescent="0.15">
      <c r="A1453" s="39" t="s">
        <v>255</v>
      </c>
      <c r="B1453" s="39" t="s">
        <v>3389</v>
      </c>
      <c r="C1453" s="39"/>
      <c r="D1453" s="39"/>
      <c r="E1453" s="39"/>
      <c r="F1453" s="39"/>
      <c r="G1453" s="39" t="s">
        <v>3281</v>
      </c>
      <c r="H1453" s="39" t="s">
        <v>3391</v>
      </c>
      <c r="I1453" s="39">
        <v>1</v>
      </c>
      <c r="J1453" s="39">
        <v>1</v>
      </c>
      <c r="K1453" s="39"/>
      <c r="L1453" s="39"/>
      <c r="M1453" s="39"/>
      <c r="N1453" s="39"/>
      <c r="O1453" s="39"/>
      <c r="P1453" s="39"/>
      <c r="Q1453" s="39"/>
      <c r="R1453" s="39"/>
      <c r="S1453" s="39"/>
      <c r="T1453" s="39"/>
      <c r="U1453" s="39"/>
    </row>
    <row r="1454" spans="1:21" ht="11" x14ac:dyDescent="0.15">
      <c r="A1454" s="39" t="s">
        <v>3269</v>
      </c>
      <c r="B1454" s="39" t="s">
        <v>3389</v>
      </c>
      <c r="C1454" s="39"/>
      <c r="D1454" s="39"/>
      <c r="E1454" s="39"/>
      <c r="F1454" s="39"/>
      <c r="G1454" s="39"/>
      <c r="H1454" s="39" t="s">
        <v>3331</v>
      </c>
      <c r="I1454" s="39">
        <v>25</v>
      </c>
      <c r="J1454" s="39"/>
      <c r="K1454" s="39"/>
      <c r="L1454" s="39"/>
      <c r="M1454" s="39"/>
      <c r="N1454" s="39"/>
      <c r="O1454" s="39"/>
      <c r="P1454" s="39"/>
      <c r="Q1454" s="39"/>
      <c r="R1454" s="39"/>
      <c r="S1454" s="39"/>
      <c r="T1454" s="39"/>
      <c r="U1454" s="39"/>
    </row>
  </sheetData>
  <autoFilter ref="A1247:Y1260" xr:uid="{3190DA6F-6F33-8A4B-BC3B-8DCF8D07EA1D}">
    <filterColumn colId="5">
      <filters>
        <filter val="PDET"/>
      </filters>
    </filterColumn>
  </autoFilter>
  <phoneticPr fontId="28"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793A9-6D90-4F82-A1B9-D3795F86617D}">
  <dimension ref="A1:B94"/>
  <sheetViews>
    <sheetView showGridLines="0" workbookViewId="0">
      <selection activeCell="C7" sqref="C6:C7"/>
    </sheetView>
  </sheetViews>
  <sheetFormatPr baseColWidth="10" defaultColWidth="21.1640625" defaultRowHeight="15" x14ac:dyDescent="0.2"/>
  <cols>
    <col min="1" max="1" width="63.6640625" style="93" customWidth="1"/>
    <col min="2" max="16384" width="21.1640625" style="93"/>
  </cols>
  <sheetData>
    <row r="1" spans="1:2" ht="16" x14ac:dyDescent="0.2">
      <c r="A1" s="92" t="s">
        <v>3392</v>
      </c>
      <c r="B1" s="92" t="s">
        <v>3393</v>
      </c>
    </row>
    <row r="2" spans="1:2" ht="32" x14ac:dyDescent="0.2">
      <c r="A2" s="94" t="s">
        <v>3394</v>
      </c>
      <c r="B2" s="95">
        <v>26000000000</v>
      </c>
    </row>
    <row r="3" spans="1:2" ht="32" x14ac:dyDescent="0.2">
      <c r="A3" s="94" t="s">
        <v>3395</v>
      </c>
      <c r="B3" s="95">
        <v>40250000000</v>
      </c>
    </row>
    <row r="4" spans="1:2" ht="16" x14ac:dyDescent="0.2">
      <c r="A4" s="94" t="s">
        <v>3396</v>
      </c>
      <c r="B4" s="95">
        <v>2500000000</v>
      </c>
    </row>
    <row r="5" spans="1:2" ht="32" x14ac:dyDescent="0.2">
      <c r="A5" s="94" t="s">
        <v>3397</v>
      </c>
      <c r="B5" s="95">
        <v>17000000000</v>
      </c>
    </row>
    <row r="6" spans="1:2" ht="32" x14ac:dyDescent="0.2">
      <c r="A6" s="94" t="s">
        <v>3398</v>
      </c>
      <c r="B6" s="95">
        <v>500000000</v>
      </c>
    </row>
    <row r="7" spans="1:2" ht="32" x14ac:dyDescent="0.2">
      <c r="A7" s="94" t="s">
        <v>3399</v>
      </c>
      <c r="B7" s="95">
        <v>291193252946</v>
      </c>
    </row>
    <row r="8" spans="1:2" ht="80" x14ac:dyDescent="0.2">
      <c r="A8" s="94" t="s">
        <v>3400</v>
      </c>
      <c r="B8" s="95">
        <v>20000000000</v>
      </c>
    </row>
    <row r="9" spans="1:2" ht="48" x14ac:dyDescent="0.2">
      <c r="A9" s="94" t="s">
        <v>3401</v>
      </c>
      <c r="B9" s="95">
        <v>10000000000</v>
      </c>
    </row>
    <row r="10" spans="1:2" ht="32" x14ac:dyDescent="0.2">
      <c r="A10" s="94" t="s">
        <v>3402</v>
      </c>
      <c r="B10" s="95">
        <v>424760169773</v>
      </c>
    </row>
    <row r="11" spans="1:2" ht="32" x14ac:dyDescent="0.2">
      <c r="A11" s="94" t="s">
        <v>3403</v>
      </c>
      <c r="B11" s="95">
        <v>10000000000</v>
      </c>
    </row>
    <row r="12" spans="1:2" ht="80" x14ac:dyDescent="0.2">
      <c r="A12" s="94" t="s">
        <v>3404</v>
      </c>
      <c r="B12" s="95">
        <v>177466477273</v>
      </c>
    </row>
    <row r="13" spans="1:2" ht="32" x14ac:dyDescent="0.2">
      <c r="A13" s="94" t="s">
        <v>3405</v>
      </c>
      <c r="B13" s="95">
        <v>2000000000</v>
      </c>
    </row>
    <row r="14" spans="1:2" ht="32" x14ac:dyDescent="0.2">
      <c r="A14" s="94" t="s">
        <v>3406</v>
      </c>
      <c r="B14" s="95">
        <v>28083096591</v>
      </c>
    </row>
    <row r="15" spans="1:2" ht="32" x14ac:dyDescent="0.2">
      <c r="A15" s="94" t="s">
        <v>3407</v>
      </c>
      <c r="B15" s="95">
        <v>700000000</v>
      </c>
    </row>
    <row r="16" spans="1:2" ht="64" x14ac:dyDescent="0.2">
      <c r="A16" s="94" t="s">
        <v>3408</v>
      </c>
      <c r="B16" s="95">
        <v>700000000</v>
      </c>
    </row>
    <row r="17" spans="1:2" ht="32" x14ac:dyDescent="0.2">
      <c r="A17" s="94" t="s">
        <v>3409</v>
      </c>
      <c r="B17" s="95">
        <v>700000000</v>
      </c>
    </row>
    <row r="18" spans="1:2" ht="48" x14ac:dyDescent="0.2">
      <c r="A18" s="94" t="s">
        <v>3410</v>
      </c>
      <c r="B18" s="95">
        <v>3500000000</v>
      </c>
    </row>
    <row r="19" spans="1:2" ht="48" x14ac:dyDescent="0.2">
      <c r="A19" s="94" t="s">
        <v>3411</v>
      </c>
      <c r="B19" s="95">
        <v>2500000000</v>
      </c>
    </row>
    <row r="20" spans="1:2" ht="48" x14ac:dyDescent="0.2">
      <c r="A20" s="94" t="s">
        <v>3412</v>
      </c>
      <c r="B20" s="95">
        <v>2000000000</v>
      </c>
    </row>
    <row r="21" spans="1:2" ht="32" x14ac:dyDescent="0.2">
      <c r="A21" s="94" t="s">
        <v>3413</v>
      </c>
      <c r="B21" s="95">
        <v>700000000</v>
      </c>
    </row>
    <row r="22" spans="1:2" ht="48" x14ac:dyDescent="0.2">
      <c r="A22" s="94" t="s">
        <v>3414</v>
      </c>
      <c r="B22" s="95">
        <v>500000000</v>
      </c>
    </row>
    <row r="23" spans="1:2" ht="32" x14ac:dyDescent="0.2">
      <c r="A23" s="94" t="s">
        <v>3415</v>
      </c>
      <c r="B23" s="95">
        <v>700000000</v>
      </c>
    </row>
    <row r="24" spans="1:2" ht="48" x14ac:dyDescent="0.2">
      <c r="A24" s="94" t="s">
        <v>3416</v>
      </c>
      <c r="B24" s="95">
        <v>1000000000</v>
      </c>
    </row>
    <row r="25" spans="1:2" ht="48" x14ac:dyDescent="0.2">
      <c r="A25" s="94" t="s">
        <v>3417</v>
      </c>
      <c r="B25" s="95">
        <v>8000000000</v>
      </c>
    </row>
    <row r="26" spans="1:2" ht="64" x14ac:dyDescent="0.2">
      <c r="A26" s="94" t="s">
        <v>3418</v>
      </c>
      <c r="B26" s="95">
        <v>45000000000</v>
      </c>
    </row>
    <row r="27" spans="1:2" ht="48" x14ac:dyDescent="0.2">
      <c r="A27" s="94" t="s">
        <v>3419</v>
      </c>
      <c r="B27" s="95">
        <v>10000000000</v>
      </c>
    </row>
    <row r="28" spans="1:2" ht="48" x14ac:dyDescent="0.2">
      <c r="A28" s="94" t="s">
        <v>3420</v>
      </c>
      <c r="B28" s="95">
        <v>700000000</v>
      </c>
    </row>
    <row r="29" spans="1:2" ht="32" x14ac:dyDescent="0.2">
      <c r="A29" s="94" t="s">
        <v>3421</v>
      </c>
      <c r="B29" s="95">
        <v>700000000</v>
      </c>
    </row>
    <row r="30" spans="1:2" ht="32" x14ac:dyDescent="0.2">
      <c r="A30" s="94" t="s">
        <v>3422</v>
      </c>
      <c r="B30" s="95">
        <v>38699715909</v>
      </c>
    </row>
    <row r="31" spans="1:2" ht="48" x14ac:dyDescent="0.2">
      <c r="A31" s="94" t="s">
        <v>3423</v>
      </c>
      <c r="B31" s="95">
        <v>30000000000</v>
      </c>
    </row>
    <row r="32" spans="1:2" ht="48" x14ac:dyDescent="0.2">
      <c r="A32" s="94" t="s">
        <v>3424</v>
      </c>
      <c r="B32" s="95">
        <v>27466477273</v>
      </c>
    </row>
    <row r="33" spans="1:2" ht="64" x14ac:dyDescent="0.2">
      <c r="A33" s="94" t="s">
        <v>3425</v>
      </c>
      <c r="B33" s="95">
        <v>15000000000</v>
      </c>
    </row>
    <row r="34" spans="1:2" ht="48" x14ac:dyDescent="0.2">
      <c r="A34" s="94" t="s">
        <v>3426</v>
      </c>
      <c r="B34" s="95">
        <v>18000000000</v>
      </c>
    </row>
    <row r="35" spans="1:2" ht="64" x14ac:dyDescent="0.2">
      <c r="A35" s="94" t="s">
        <v>3427</v>
      </c>
      <c r="B35" s="95">
        <v>54200000000</v>
      </c>
    </row>
    <row r="36" spans="1:2" ht="32" x14ac:dyDescent="0.2">
      <c r="A36" s="94" t="s">
        <v>3428</v>
      </c>
      <c r="B36" s="95">
        <v>700000000</v>
      </c>
    </row>
    <row r="37" spans="1:2" ht="32" x14ac:dyDescent="0.2">
      <c r="A37" s="94" t="s">
        <v>3429</v>
      </c>
      <c r="B37" s="95">
        <v>700000000</v>
      </c>
    </row>
    <row r="38" spans="1:2" ht="48" x14ac:dyDescent="0.2">
      <c r="A38" s="94" t="s">
        <v>3430</v>
      </c>
      <c r="B38" s="95">
        <v>20219829545</v>
      </c>
    </row>
    <row r="39" spans="1:2" ht="48" x14ac:dyDescent="0.2">
      <c r="A39" s="94" t="s">
        <v>3431</v>
      </c>
      <c r="B39" s="95">
        <v>22233238636</v>
      </c>
    </row>
    <row r="40" spans="1:2" ht="32" x14ac:dyDescent="0.2">
      <c r="A40" s="94" t="s">
        <v>3432</v>
      </c>
      <c r="B40" s="95">
        <v>30000000000</v>
      </c>
    </row>
    <row r="41" spans="1:2" ht="48" x14ac:dyDescent="0.2">
      <c r="A41" s="94" t="s">
        <v>3433</v>
      </c>
      <c r="B41" s="95">
        <v>13616619318</v>
      </c>
    </row>
    <row r="42" spans="1:2" ht="48" x14ac:dyDescent="0.2">
      <c r="A42" s="94" t="s">
        <v>3434</v>
      </c>
      <c r="B42" s="95">
        <v>156233238636</v>
      </c>
    </row>
    <row r="43" spans="1:2" ht="32" x14ac:dyDescent="0.2">
      <c r="A43" s="94" t="s">
        <v>3435</v>
      </c>
      <c r="B43" s="95">
        <v>5616619318</v>
      </c>
    </row>
    <row r="44" spans="1:2" ht="64" x14ac:dyDescent="0.2">
      <c r="A44" s="94" t="s">
        <v>3436</v>
      </c>
      <c r="B44" s="95">
        <v>125000000000</v>
      </c>
    </row>
    <row r="45" spans="1:2" ht="64" x14ac:dyDescent="0.2">
      <c r="A45" s="94" t="s">
        <v>3437</v>
      </c>
      <c r="B45" s="95">
        <v>155282670455</v>
      </c>
    </row>
    <row r="46" spans="1:2" ht="32" x14ac:dyDescent="0.2">
      <c r="A46" s="94" t="s">
        <v>3438</v>
      </c>
      <c r="B46" s="95">
        <v>700000000</v>
      </c>
    </row>
    <row r="47" spans="1:2" ht="32" x14ac:dyDescent="0.2">
      <c r="A47" s="94" t="s">
        <v>3439</v>
      </c>
      <c r="B47" s="95">
        <v>30000000000</v>
      </c>
    </row>
    <row r="48" spans="1:2" ht="32" x14ac:dyDescent="0.2">
      <c r="A48" s="94" t="s">
        <v>3440</v>
      </c>
      <c r="B48" s="95">
        <v>2000000000</v>
      </c>
    </row>
    <row r="49" spans="1:2" ht="32" x14ac:dyDescent="0.2">
      <c r="A49" s="94" t="s">
        <v>3441</v>
      </c>
      <c r="B49" s="95">
        <v>24000000000</v>
      </c>
    </row>
    <row r="50" spans="1:2" ht="32" x14ac:dyDescent="0.2">
      <c r="A50" s="94" t="s">
        <v>3442</v>
      </c>
      <c r="B50" s="95">
        <v>300000000</v>
      </c>
    </row>
    <row r="51" spans="1:2" ht="32" x14ac:dyDescent="0.2">
      <c r="A51" s="94" t="s">
        <v>3443</v>
      </c>
      <c r="B51" s="95">
        <v>5000000000</v>
      </c>
    </row>
    <row r="52" spans="1:2" ht="32" x14ac:dyDescent="0.2">
      <c r="A52" s="94" t="s">
        <v>3444</v>
      </c>
      <c r="B52" s="95">
        <v>70000000000</v>
      </c>
    </row>
    <row r="53" spans="1:2" ht="48" x14ac:dyDescent="0.2">
      <c r="A53" s="94" t="s">
        <v>3445</v>
      </c>
      <c r="B53" s="95">
        <v>10212129967</v>
      </c>
    </row>
    <row r="54" spans="1:2" ht="32" x14ac:dyDescent="0.2">
      <c r="A54" s="94" t="s">
        <v>3446</v>
      </c>
      <c r="B54" s="95">
        <v>52561316512</v>
      </c>
    </row>
    <row r="55" spans="1:2" ht="48" x14ac:dyDescent="0.2">
      <c r="A55" s="94" t="s">
        <v>3447</v>
      </c>
      <c r="B55" s="95">
        <v>700000000</v>
      </c>
    </row>
    <row r="56" spans="1:2" ht="32" x14ac:dyDescent="0.2">
      <c r="A56" s="94" t="s">
        <v>3448</v>
      </c>
      <c r="B56" s="95">
        <v>71166193182</v>
      </c>
    </row>
    <row r="57" spans="1:2" ht="32" x14ac:dyDescent="0.2">
      <c r="A57" s="94" t="s">
        <v>3449</v>
      </c>
      <c r="B57" s="95">
        <v>5000000000</v>
      </c>
    </row>
    <row r="58" spans="1:2" ht="32" x14ac:dyDescent="0.2">
      <c r="A58" s="94" t="s">
        <v>3450</v>
      </c>
      <c r="B58" s="95">
        <v>12000000000</v>
      </c>
    </row>
    <row r="59" spans="1:2" ht="48" x14ac:dyDescent="0.2">
      <c r="A59" s="94" t="s">
        <v>3451</v>
      </c>
      <c r="B59" s="95">
        <v>7000000000</v>
      </c>
    </row>
    <row r="60" spans="1:2" ht="48" x14ac:dyDescent="0.2">
      <c r="A60" s="94" t="s">
        <v>3452</v>
      </c>
      <c r="B60" s="95">
        <v>415000000000</v>
      </c>
    </row>
    <row r="61" spans="1:2" ht="16" x14ac:dyDescent="0.2">
      <c r="A61" s="94" t="s">
        <v>3453</v>
      </c>
      <c r="B61" s="95">
        <v>1000000000</v>
      </c>
    </row>
    <row r="62" spans="1:2" ht="48" x14ac:dyDescent="0.2">
      <c r="A62" s="94" t="s">
        <v>3454</v>
      </c>
      <c r="B62" s="95">
        <v>700000000</v>
      </c>
    </row>
    <row r="63" spans="1:2" ht="64" x14ac:dyDescent="0.2">
      <c r="A63" s="94" t="s">
        <v>3455</v>
      </c>
      <c r="B63" s="95">
        <v>1000000000</v>
      </c>
    </row>
    <row r="64" spans="1:2" ht="48" x14ac:dyDescent="0.2">
      <c r="A64" s="94" t="s">
        <v>3456</v>
      </c>
      <c r="B64" s="95">
        <v>700000000</v>
      </c>
    </row>
    <row r="65" spans="1:2" ht="32" x14ac:dyDescent="0.2">
      <c r="A65" s="94" t="s">
        <v>3457</v>
      </c>
      <c r="B65" s="95">
        <v>5000000000</v>
      </c>
    </row>
    <row r="66" spans="1:2" ht="32" x14ac:dyDescent="0.2">
      <c r="A66" s="94" t="s">
        <v>3458</v>
      </c>
      <c r="B66" s="95">
        <v>800000000</v>
      </c>
    </row>
    <row r="67" spans="1:2" ht="32" x14ac:dyDescent="0.2">
      <c r="A67" s="94" t="s">
        <v>3459</v>
      </c>
      <c r="B67" s="95">
        <v>80000000000</v>
      </c>
    </row>
    <row r="68" spans="1:2" ht="32" x14ac:dyDescent="0.2">
      <c r="A68" s="94" t="s">
        <v>3460</v>
      </c>
      <c r="B68" s="95">
        <v>800000000</v>
      </c>
    </row>
    <row r="69" spans="1:2" ht="32" x14ac:dyDescent="0.2">
      <c r="A69" s="94" t="s">
        <v>3461</v>
      </c>
      <c r="B69" s="95">
        <v>800000000</v>
      </c>
    </row>
    <row r="70" spans="1:2" ht="32" x14ac:dyDescent="0.2">
      <c r="A70" s="94" t="s">
        <v>3462</v>
      </c>
      <c r="B70" s="95">
        <v>104800345598</v>
      </c>
    </row>
    <row r="71" spans="1:2" ht="32" x14ac:dyDescent="0.2">
      <c r="A71" s="94" t="s">
        <v>3463</v>
      </c>
      <c r="B71" s="95">
        <v>1509000000</v>
      </c>
    </row>
    <row r="72" spans="1:2" ht="32" x14ac:dyDescent="0.2">
      <c r="A72" s="94" t="s">
        <v>3464</v>
      </c>
      <c r="B72" s="95">
        <v>1000000000</v>
      </c>
    </row>
    <row r="73" spans="1:2" ht="32" x14ac:dyDescent="0.2">
      <c r="A73" s="94" t="s">
        <v>3465</v>
      </c>
      <c r="B73" s="95">
        <v>1000000000</v>
      </c>
    </row>
    <row r="74" spans="1:2" ht="32" x14ac:dyDescent="0.2">
      <c r="A74" s="94" t="s">
        <v>3466</v>
      </c>
      <c r="B74" s="95">
        <v>1000000000</v>
      </c>
    </row>
    <row r="75" spans="1:2" ht="48" x14ac:dyDescent="0.2">
      <c r="A75" s="94" t="s">
        <v>3467</v>
      </c>
      <c r="B75" s="95">
        <v>77000000000</v>
      </c>
    </row>
    <row r="76" spans="1:2" ht="64" x14ac:dyDescent="0.2">
      <c r="A76" s="94" t="s">
        <v>3468</v>
      </c>
      <c r="B76" s="95">
        <v>7000000000</v>
      </c>
    </row>
    <row r="77" spans="1:2" ht="32" x14ac:dyDescent="0.2">
      <c r="A77" s="94" t="s">
        <v>3469</v>
      </c>
      <c r="B77" s="95">
        <v>20349857954</v>
      </c>
    </row>
    <row r="78" spans="1:2" ht="32" x14ac:dyDescent="0.2">
      <c r="A78" s="94" t="s">
        <v>3470</v>
      </c>
      <c r="B78" s="95">
        <v>18700000000</v>
      </c>
    </row>
    <row r="79" spans="1:2" ht="32" x14ac:dyDescent="0.2">
      <c r="A79" s="94" t="s">
        <v>3471</v>
      </c>
      <c r="B79" s="95">
        <v>37350000000</v>
      </c>
    </row>
    <row r="80" spans="1:2" ht="32" x14ac:dyDescent="0.2">
      <c r="A80" s="94" t="s">
        <v>3472</v>
      </c>
      <c r="B80" s="95">
        <v>6437811619</v>
      </c>
    </row>
    <row r="81" spans="1:2" ht="48" x14ac:dyDescent="0.2">
      <c r="A81" s="94" t="s">
        <v>3473</v>
      </c>
      <c r="B81" s="95">
        <v>22466477272</v>
      </c>
    </row>
    <row r="82" spans="1:2" ht="32" x14ac:dyDescent="0.2">
      <c r="A82" s="94" t="s">
        <v>3474</v>
      </c>
      <c r="B82" s="95">
        <v>3000000000</v>
      </c>
    </row>
    <row r="83" spans="1:2" ht="32" x14ac:dyDescent="0.2">
      <c r="A83" s="94" t="s">
        <v>3475</v>
      </c>
      <c r="B83" s="95">
        <v>34000000000</v>
      </c>
    </row>
    <row r="84" spans="1:2" ht="48" x14ac:dyDescent="0.2">
      <c r="A84" s="94" t="s">
        <v>3476</v>
      </c>
      <c r="B84" s="95">
        <v>181849857955</v>
      </c>
    </row>
    <row r="85" spans="1:2" ht="32" x14ac:dyDescent="0.2">
      <c r="A85" s="94" t="s">
        <v>3477</v>
      </c>
      <c r="B85" s="95">
        <v>700000000</v>
      </c>
    </row>
    <row r="86" spans="1:2" ht="48" x14ac:dyDescent="0.2">
      <c r="A86" s="94" t="s">
        <v>3478</v>
      </c>
      <c r="B86" s="95">
        <v>113000000000</v>
      </c>
    </row>
    <row r="87" spans="1:2" ht="48" x14ac:dyDescent="0.2">
      <c r="A87" s="94" t="s">
        <v>3479</v>
      </c>
      <c r="B87" s="95">
        <v>25000000000</v>
      </c>
    </row>
    <row r="88" spans="1:2" ht="48" x14ac:dyDescent="0.2">
      <c r="A88" s="94" t="s">
        <v>3480</v>
      </c>
      <c r="B88" s="95">
        <v>1000000000</v>
      </c>
    </row>
    <row r="89" spans="1:2" ht="32" x14ac:dyDescent="0.2">
      <c r="A89" s="94" t="s">
        <v>3481</v>
      </c>
      <c r="B89" s="95">
        <v>2000000000</v>
      </c>
    </row>
    <row r="90" spans="1:2" ht="64" x14ac:dyDescent="0.2">
      <c r="A90" s="94" t="s">
        <v>3482</v>
      </c>
      <c r="B90" s="95">
        <v>147233238636</v>
      </c>
    </row>
    <row r="91" spans="1:2" ht="48" x14ac:dyDescent="0.2">
      <c r="A91" s="94" t="s">
        <v>3483</v>
      </c>
      <c r="B91" s="95">
        <v>2700000000</v>
      </c>
    </row>
    <row r="92" spans="1:2" ht="32" x14ac:dyDescent="0.2">
      <c r="A92" s="94" t="s">
        <v>3484</v>
      </c>
      <c r="B92" s="95">
        <v>17000000000</v>
      </c>
    </row>
    <row r="93" spans="1:2" x14ac:dyDescent="0.2">
      <c r="A93" s="94"/>
      <c r="B93" s="95">
        <v>1700000000</v>
      </c>
    </row>
    <row r="94" spans="1:2" ht="16" x14ac:dyDescent="0.2">
      <c r="A94" s="94" t="s">
        <v>3485</v>
      </c>
      <c r="B94" s="95">
        <v>3464357634368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PAA</vt:lpstr>
      <vt:lpstr>Desagregado</vt:lpstr>
      <vt:lpstr>Presupuesto -Proyecto</vt:lpstr>
      <vt:lpstr>PAA!Área_de_impresión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Adriana Varela Montenegro</cp:lastModifiedBy>
  <cp:revision/>
  <dcterms:created xsi:type="dcterms:W3CDTF">2021-12-06T13:51:19Z</dcterms:created>
  <dcterms:modified xsi:type="dcterms:W3CDTF">2025-03-13T16:34:24Z</dcterms:modified>
  <cp:category/>
  <cp:contentStatus/>
</cp:coreProperties>
</file>