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https://invias-my.sharepoint.com/personal/avarelam_invias_gov_co/Documents/2024/MIPG/PAA/Monitoreo/"/>
    </mc:Choice>
  </mc:AlternateContent>
  <xr:revisionPtr revIDLastSave="272" documentId="8_{0DA56CC9-1C77-4014-9271-5B882421BABD}" xr6:coauthVersionLast="47" xr6:coauthVersionMax="47" xr10:uidLastSave="{0D414EA6-BD86-41A5-BFD0-522A6C2B0ABA}"/>
  <bookViews>
    <workbookView xWindow="-120" yWindow="-120" windowWidth="29040" windowHeight="15840" activeTab="1" xr2:uid="{00000000-000D-0000-FFFF-FFFF00000000}"/>
  </bookViews>
  <sheets>
    <sheet name="Políticas Vs Dimensión" sheetId="11" state="hidden" r:id="rId1"/>
    <sheet name="MONITOREO 4 TRIM. PAA 2024" sheetId="10" r:id="rId2"/>
  </sheets>
  <externalReferences>
    <externalReference r:id="rId3"/>
  </externalReferences>
  <definedNames>
    <definedName name="_xlnm._FilterDatabase" localSheetId="1" hidden="1">'MONITOREO 4 TRIM. PAA 2024'!$A$20:$HL$22</definedName>
    <definedName name="_xlnm._FilterDatabase" localSheetId="0" hidden="1">'Políticas Vs Dimensión'!$A$2:$I$19</definedName>
    <definedName name="_xlnm.Print_Area" localSheetId="1">'MONITOREO 4 TRIM. PAA 2024'!$A$1:$J$22</definedName>
    <definedName name="PAAC">'Políticas Vs Dimensión'!$A$49:$A$54</definedName>
    <definedName name="_xlnm.Print_Titles" localSheetId="1">'MONITOREO 4 TRIM. PAA 2024'!$15:$20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18" i="10" l="1"/>
  <c r="H129" i="10" l="1"/>
  <c r="G231" i="10" l="1"/>
  <c r="H231" i="10" s="1"/>
  <c r="H230" i="10"/>
  <c r="H228" i="10"/>
  <c r="H227" i="10"/>
  <c r="H226" i="10"/>
  <c r="H225" i="10"/>
  <c r="H224" i="10"/>
  <c r="H223" i="10"/>
  <c r="H222" i="10"/>
  <c r="H221" i="10"/>
  <c r="H220" i="10"/>
  <c r="H219" i="10"/>
  <c r="H218" i="10"/>
  <c r="H210" i="10"/>
  <c r="H208" i="10"/>
  <c r="H199" i="10"/>
  <c r="H106" i="10"/>
  <c r="H273" i="10" l="1"/>
  <c r="H264" i="10"/>
  <c r="H174" i="10" l="1"/>
  <c r="H107" i="10" l="1"/>
  <c r="H207" i="10"/>
  <c r="M227" i="10" l="1"/>
  <c r="M228" i="10" s="1"/>
  <c r="H265" i="10"/>
  <c r="O189" i="10"/>
  <c r="O190" i="10" s="1"/>
  <c r="H177" i="10"/>
  <c r="H176" i="10"/>
  <c r="H281" i="10" l="1"/>
  <c r="H175" i="10" l="1"/>
  <c r="H161" i="10"/>
  <c r="H187" i="10" l="1"/>
  <c r="H284" i="10" l="1"/>
  <c r="H209" i="10"/>
  <c r="H170" i="10"/>
  <c r="H160" i="10"/>
  <c r="H132" i="10"/>
  <c r="H131" i="10"/>
  <c r="H120" i="10"/>
  <c r="H119" i="10"/>
  <c r="H285" i="10" l="1"/>
  <c r="H283" i="10"/>
  <c r="H173" i="10"/>
  <c r="H32" i="10" l="1"/>
  <c r="H31" i="10"/>
  <c r="H70" i="10" l="1"/>
  <c r="H130" i="10" l="1"/>
  <c r="H282" i="10"/>
  <c r="H53" i="10" l="1"/>
  <c r="H142" i="10" l="1"/>
  <c r="H256" i="10"/>
  <c r="H248" i="10"/>
  <c r="H191" i="10" l="1"/>
  <c r="H190" i="10"/>
  <c r="H189" i="10"/>
  <c r="H188" i="10"/>
  <c r="H186" i="10"/>
  <c r="H185" i="10"/>
  <c r="H172" i="10"/>
  <c r="H171" i="10"/>
  <c r="H162" i="10"/>
  <c r="H152" i="10" l="1"/>
  <c r="H151" i="10"/>
  <c r="H150" i="10"/>
  <c r="H134" i="10"/>
  <c r="H133" i="10"/>
  <c r="H121" i="10"/>
  <c r="H117" i="10"/>
  <c r="H109" i="10"/>
  <c r="H108" i="10"/>
  <c r="H105" i="10"/>
  <c r="H104" i="10"/>
  <c r="H96" i="10"/>
  <c r="H88" i="10"/>
  <c r="H87" i="10"/>
  <c r="H86" i="10"/>
  <c r="H78" i="10"/>
  <c r="H62" i="10"/>
  <c r="H61" i="10"/>
  <c r="H44" i="10"/>
  <c r="H43" i="10"/>
  <c r="H52" i="10" l="1"/>
  <c r="H40" i="10"/>
  <c r="H22" i="10"/>
  <c r="H21" i="10"/>
  <c r="H42" i="10"/>
  <c r="H41" i="10"/>
  <c r="H240" i="10"/>
  <c r="H239" i="10"/>
  <c r="I39" i="11"/>
  <c r="H46" i="1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<sst xmlns="http://schemas.openxmlformats.org/spreadsheetml/2006/main" count="910" uniqueCount="429">
  <si>
    <t>CÓDIGO</t>
  </si>
  <si>
    <t>VERSIÓN</t>
  </si>
  <si>
    <t>NOMBRE DEL PLAN:</t>
  </si>
  <si>
    <t>PLAN DE ACCIÓN ANUAL</t>
  </si>
  <si>
    <t>RESPONSABLE:</t>
  </si>
  <si>
    <t>VIGENCIA:</t>
  </si>
  <si>
    <t>RESPONSABLES</t>
  </si>
  <si>
    <t>POLÍTICA</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</si>
  <si>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</si>
  <si>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</si>
  <si>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</si>
  <si>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</si>
  <si>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</si>
  <si>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</si>
  <si>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</si>
  <si>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</si>
  <si>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</si>
  <si>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</si>
  <si>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</si>
  <si>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</si>
  <si>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</si>
  <si>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</si>
  <si>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</si>
  <si>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</si>
  <si>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</si>
  <si>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</si>
  <si>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</si>
  <si>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</si>
  <si>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</si>
  <si>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</si>
  <si>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</si>
  <si>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</si>
  <si>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</si>
  <si>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</si>
  <si>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</si>
  <si>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</si>
  <si>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</si>
  <si>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</si>
  <si>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</si>
  <si>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</si>
  <si>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</si>
  <si>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</si>
  <si>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</si>
  <si>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</si>
  <si>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</si>
  <si>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</si>
  <si>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</si>
  <si>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</si>
  <si>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</si>
  <si>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</si>
  <si>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</si>
  <si>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SOCIAL, AMBIENTAL Y PREDIAL EN PROYECTOS DE INFRAESTRUCTURA DE TRANSPORTE A CARGO DEL INVIAS</t>
  </si>
  <si>
    <t>Puentes en la red vial primaria construidos *(incluye viaductos)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</si>
  <si>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</si>
  <si>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</si>
  <si>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</si>
  <si>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</si>
  <si>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</si>
  <si>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</si>
  <si>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Subdirección Financiera</t>
  </si>
  <si>
    <t>Oficina de Control Interno</t>
  </si>
  <si>
    <t>ACCIÓN</t>
  </si>
  <si>
    <t>Todas las Dependencias</t>
  </si>
  <si>
    <t>Cumplir eficientemente las actividades administrativas a cargo de las dependencias, establecidos en los Planes Operativos.</t>
  </si>
  <si>
    <t>6) Iniciativas adicionales</t>
  </si>
  <si>
    <t xml:space="preserve"> 1) Gestión del Riesgo de Corrupción - MAPA DE RIESGOS DE CORRUPCIÓN</t>
  </si>
  <si>
    <t>2) Racionalización de Trámites.</t>
  </si>
  <si>
    <t>3)   Rendición de Cuentas</t>
  </si>
  <si>
    <t>4) Mecanismos para mejorar la Atención al Ciudadano</t>
  </si>
  <si>
    <t>5) Mecanismos para la Transparencia y Acceso a la Información</t>
  </si>
  <si>
    <t>Todas las dependencias</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</si>
  <si>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</si>
  <si>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Atender oportunamente las peticiones, quejas, reclamos y denuncias (PQRD) de acuerdo a ley y demás disposiciones vigentes</t>
  </si>
  <si>
    <t>PQRD atendidas oportunamente de acuerdo a ley y demás disposiciones vigentes</t>
  </si>
  <si>
    <t>Recursos de funcionamiento comprometidos</t>
  </si>
  <si>
    <t xml:space="preserve">Recursos de funcionamiento obligados </t>
  </si>
  <si>
    <t>DIMENSIÓN No. 1:</t>
  </si>
  <si>
    <t>DIMENSIÓN No. 2:</t>
  </si>
  <si>
    <t>DIMENSIÓN No. 3:</t>
  </si>
  <si>
    <t>DIMENSIÓN No. 3 :</t>
  </si>
  <si>
    <t>DIMENSIÓN No. 4:</t>
  </si>
  <si>
    <t>PROGRAMADO</t>
  </si>
  <si>
    <t>EJECUTADO</t>
  </si>
  <si>
    <t>PÁGINA</t>
  </si>
  <si>
    <t>de</t>
  </si>
  <si>
    <t>DIMENSIÓN 4:</t>
  </si>
  <si>
    <t>DIMENSIÓN No. 7:</t>
  </si>
  <si>
    <t>META</t>
  </si>
  <si>
    <t>PERÍODO A EVALUAR</t>
  </si>
  <si>
    <t xml:space="preserve">Actividades administrativas con cumplimiento oportuno </t>
  </si>
  <si>
    <t xml:space="preserve">Gobierno Digital </t>
  </si>
  <si>
    <t>Seguimiento realizados y proyectos de actas de liquidación revisadas</t>
  </si>
  <si>
    <t>DIRECCIONAMIENTO ESTRATEGICO Y PLANEACION INSTITUCIONAL</t>
  </si>
  <si>
    <t>PROGRAMA DE SEGURIDAD EN CARRETERAS NACIONALES</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</si>
  <si>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</si>
  <si>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</si>
  <si>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</si>
  <si>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Plan Anual de Adquisiciones formulado y actualizado</t>
  </si>
  <si>
    <t>Secretaría General</t>
  </si>
  <si>
    <t>Revisar los proyectos de Actas de Liquidación elaboradas por cada una de las dependencias y hacer seguimiento a los contratos liquidados y pendientes por liquidar en los términos de ley.</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</si>
  <si>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</si>
  <si>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</si>
  <si>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Emitir conceptos jurídicos dentro del marco de sus funciones y dentro de los plazos legales.</t>
  </si>
  <si>
    <t>Conceptos jurídicos emitidos dentro de los plazos legales</t>
  </si>
  <si>
    <t>Reporte mensual de Unidades Ejecutoras</t>
  </si>
  <si>
    <t>Gestión Presupuestal y eficiencia del Gasto Público</t>
  </si>
  <si>
    <t>PRODUCTO</t>
  </si>
  <si>
    <t>GESTION CON VALORES PARA RESULTADOS</t>
  </si>
  <si>
    <t>Memorandos Circulares con directrices impartidas</t>
  </si>
  <si>
    <t>Cobros persuasivos y procesos coactivos adelantados dentro los términos de ley y los procedimientos vigentes</t>
  </si>
  <si>
    <t>CONTROL INTERNO</t>
  </si>
  <si>
    <t>Gestionar predios y mejoras requeridas para el desarrollo de proyectos INVÍAS</t>
  </si>
  <si>
    <t xml:space="preserve">Etapas procesales de la actuación disciplinaria adelantadas </t>
  </si>
  <si>
    <t>TALENTO HUMANO</t>
  </si>
  <si>
    <t>Subdirección de Procesos de Selección Contractuales</t>
  </si>
  <si>
    <t>OTIC</t>
  </si>
  <si>
    <t>Oficina de Control Disciplinario</t>
  </si>
  <si>
    <t>Informe de desincorporación y registro de Bienes de Uso Público en concesión.</t>
  </si>
  <si>
    <t>Subdirección Administrativa
Dirección Jurídica</t>
  </si>
  <si>
    <t>Secretaria general</t>
  </si>
  <si>
    <t>Subdirección de Defensa Jurídica</t>
  </si>
  <si>
    <t>Dirección Jurídica</t>
  </si>
  <si>
    <t>Subdirección de Gestión del Riesgo</t>
  </si>
  <si>
    <t>Subdirección de Estructuración de Proyectos</t>
  </si>
  <si>
    <t>Subdirección de Reglamentación Técnica e Innovación</t>
  </si>
  <si>
    <t>Subdirección de Sostenibilidad</t>
  </si>
  <si>
    <t>Subdirección Marítima, Fluvial y Férrea</t>
  </si>
  <si>
    <t>Ruedas de innovación</t>
  </si>
  <si>
    <t>Fortalecer la política de Gestión Documental</t>
  </si>
  <si>
    <t>Política de Gestión Documental fortalecida</t>
  </si>
  <si>
    <t xml:space="preserve">Formular Plan Anual de auditoria </t>
  </si>
  <si>
    <t>Plan Anual de Auditoria formulado</t>
  </si>
  <si>
    <t>Subdirección Gestión Humana</t>
  </si>
  <si>
    <t>Mantener, mejorar y evaluar el Sistema de Seguridad y Salud en el Trabajo con énfasis en vigilancia epidemiológica y bioseguridad.</t>
  </si>
  <si>
    <t>Revisar y realizar mejoras cuando sea el caso de la documentación de los procesos del Modelo de Operación</t>
  </si>
  <si>
    <t>Realizar seguimiento a los flujos de información que afecten los estados financieros (cumplimiento de los acuerdos de niveles de servicio).</t>
  </si>
  <si>
    <t>Informe de seguimiento a los flujos de información que afectan los estados financieros</t>
  </si>
  <si>
    <t>Formular y actualizar el Plan Anual de Adquisiciones -PAA- en el SECOP II</t>
  </si>
  <si>
    <t>Administrar los bienes inmuebles fiscales</t>
  </si>
  <si>
    <t>Informe de estado de bienes inmuebles fiscales</t>
  </si>
  <si>
    <t>Dirección Técnica y de Estructuración
Subdirección de Reglamentación Técnica e Innovación
Subdirección Administrativa
OTIC</t>
  </si>
  <si>
    <t>Mejora normativa</t>
  </si>
  <si>
    <t>Actualizar Normograma</t>
  </si>
  <si>
    <t>CONTROL DISCIPLINARIO</t>
  </si>
  <si>
    <t>Realizar gestión de cobro persuasivo y coactivo dentro de los términos de ley, acorde a los procedimientos vigentes.</t>
  </si>
  <si>
    <t>Realizar seguimiento a la estrategia de participación ciudadana</t>
  </si>
  <si>
    <t>Estrategia de participación ciudadana con seguimientos</t>
  </si>
  <si>
    <t>Estudiar y evaluar las quejas, denuncias e informes, por hechos de relevancia disciplinaria</t>
  </si>
  <si>
    <t xml:space="preserve">Informes, quejas, denuncias y traslados de la PGN estudiados y evaluados </t>
  </si>
  <si>
    <t xml:space="preserve">Oficina de Control Disciplinario </t>
  </si>
  <si>
    <t xml:space="preserve">Adelantar todas las etapas procesales de la actuación disciplinaria, hasta la toma de decisión final de archivo o formulación de Cargos contra servidor público </t>
  </si>
  <si>
    <t xml:space="preserve">Adelantar y gestionar los procesos administrativos sancionatorios y las declaratorias de siniestro en cumplimiento del fin de las normas </t>
  </si>
  <si>
    <t xml:space="preserve">Solicitudes de sanciones y/o declaratorias de siniestro, adelantadas y gestionadas </t>
  </si>
  <si>
    <t>Subdirección de Gestión Contractual y Procesos Administrativos</t>
  </si>
  <si>
    <t>Programa de Seguridad en Carreteras Nacionales con seguimiento a la contratación y a los recursos</t>
  </si>
  <si>
    <t>Actualizar, conciliar y depurar los inventarios del Instituto en todas las dependencias</t>
  </si>
  <si>
    <t>Inventarios actualizados, conciliados y depurados</t>
  </si>
  <si>
    <t>Desarrollar la política de comunicaciones externas e internas de acuerdo con las directrices del Director General y en coordinación con las dependencias responsables</t>
  </si>
  <si>
    <t>Política de comunicaciones desarrollada y coordinada</t>
  </si>
  <si>
    <t>Subdirección General</t>
  </si>
  <si>
    <t>Articular y coordinar la gestión de proyectos de inversión con las Direcciones misionales y la Oficina Asesora de Planeación</t>
  </si>
  <si>
    <t>Proyectos de inversión articulados con direcciones misionales</t>
  </si>
  <si>
    <t>Coordinar, bajo los lineamientos de la Dirección General, la planeación, ejecución y control de la gestión de las Direcciones Territoriales</t>
  </si>
  <si>
    <t>Direcciones territoriales coordinadas con lineamientos y seguimiento a su gestión</t>
  </si>
  <si>
    <t>Vía atendida por emergencias</t>
  </si>
  <si>
    <t>Sitios críticos estabilizados</t>
  </si>
  <si>
    <t>Generar metodología cuantitativa del riesgo por movimientos en masa en la red vial no concesionada a cargo del Instituto Nacional de Vías (INVIAS)</t>
  </si>
  <si>
    <t>Seguimiento a las acciones</t>
  </si>
  <si>
    <t>Base de datos de predios de uso público actualizados</t>
  </si>
  <si>
    <t xml:space="preserve"> Sedes y estaciones férreas intervenidas</t>
  </si>
  <si>
    <t>Kilómetros mantenidos en la red férrea</t>
  </si>
  <si>
    <t>Subdirección Gestión Integral de Carreteras
Subdirección de Modernización de Carreteras Nacionales</t>
  </si>
  <si>
    <t>Subdirección Gestión Integral de Carreteras</t>
  </si>
  <si>
    <t>Implementar oportunamente las acciones del Plan Anticorrupción y de Atención al Ciudadano</t>
  </si>
  <si>
    <t>Acciones del Plan Anticorrupción y de Atención al Ciudadano implementadas oportunamente</t>
  </si>
  <si>
    <t>Compras y contratación publica</t>
  </si>
  <si>
    <t>DIMENSIÓN No. 2</t>
  </si>
  <si>
    <t>ADMINISTRACIÓN INMOBILIARÍA</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</si>
  <si>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Tecnologías de la Información y Comunicaciones
Oficina de Control Interno
Oficina Asesora de Planeación</t>
  </si>
  <si>
    <t>PORCENTAJE DE AVANCE</t>
  </si>
  <si>
    <t>INSTITUTO NACIONAL DE VÍAS</t>
  </si>
  <si>
    <t>DIRECCIONAMIENTO ESTRATÉGICO Y PLANEACIÓN INSTITUCIONAL</t>
  </si>
  <si>
    <t>PROCESO:</t>
  </si>
  <si>
    <t>COMPRA PÚBLICA</t>
  </si>
  <si>
    <t>DIRECCIONAMIENTO ESTRATÉGICO Y PLANEACIÓN</t>
  </si>
  <si>
    <t>GESTIÓN CONTRACTUAL PROCESOS ADMINISTRATIVOS Y SANCIONATORIOS</t>
  </si>
  <si>
    <t>DIRECCIONAMIENTO ESTARTÉGICO Y PLANEACIÓN INSTITUCIONAL</t>
  </si>
  <si>
    <t>GESTIÓN CON VALORES PARA RESULTADOS</t>
  </si>
  <si>
    <t>ATENCIÓN Y RELACIONAMIENTO AL CIUDADANO</t>
  </si>
  <si>
    <t>DEFENSA JURÍDICA</t>
  </si>
  <si>
    <t>ESTRUCTURACIÓN DE PROYECTOS DE INFRAESTRUCTURA DE TRANSPORTE</t>
  </si>
  <si>
    <t xml:space="preserve">PROCESO: </t>
  </si>
  <si>
    <t>GESTIÓN DE SERVICIOS ADMINISTRATIVOS</t>
  </si>
  <si>
    <t>GESTIÓN DE TECNOLOGÍAS DE INFORMACIÓN Y COMUNICACIÓN</t>
  </si>
  <si>
    <t>GESTIÓN DEL RIESGO DE PROYECTOS DE INFRAESTURCTURA DE TRANSPORTE</t>
  </si>
  <si>
    <t>GESTIÓN FINANCIERA</t>
  </si>
  <si>
    <t>EVALUACIÓN DE RESULTADOS</t>
  </si>
  <si>
    <t>EVALUACIÓN Y SEGUIMIENTO</t>
  </si>
  <si>
    <t>INFORMACIÓN Y COMUNICACIONES</t>
  </si>
  <si>
    <t>GESTIÓN DOCUMENTAL</t>
  </si>
  <si>
    <t>REGLAMENTACIÓN TÉCNICA E INNOVACIÓN DE LA INFRAESTRUCTURA DE TRANSPORTE</t>
  </si>
  <si>
    <t>DIMENSIÓN No. 6:</t>
  </si>
  <si>
    <t>GESTIÓN DEL CONOCIMIENTO Y LA INNOVACIÓN</t>
  </si>
  <si>
    <t>DIMENSIÓN No. 5:</t>
  </si>
  <si>
    <t>GESTIÓN HUMANA</t>
  </si>
  <si>
    <t>Adelantar los procesos de selección, conforme a las modalidades de selección previstas en la Ley para la adquisición, de los bienes, servicios y obras solicitados por las unidades ejecutoras a través de la plataforma SECOP II</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</si>
  <si>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</si>
  <si>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</si>
  <si>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 xml:space="preserve">Elaborar, actualizar y hacer seguimiento al plan de necesidades de recursos físicos y la prestación de servicios generales en el Instituto relacionado con el aseo, telefonía, servicios públicos, vigilancia, cafetería, mantenimiento, transporte y aeronaves. </t>
  </si>
  <si>
    <t>REGLAMENTACION TÉCNICA E INNOVACIÓN DE LA INFRAESTRUCTURA DE TRANSPORTE</t>
  </si>
  <si>
    <t>Generar reportes de ejecución presupuestal para seguimiento oportuno y toma de decisiones</t>
  </si>
  <si>
    <t>Realizar ruedas de innovación y sostenibilidad</t>
  </si>
  <si>
    <t>Plan Anual de Auditoría aprobado en el Comité de Control interno</t>
  </si>
  <si>
    <t>Defensa Jurídica</t>
  </si>
  <si>
    <t xml:space="preserve"> PPDA formulado con seguimiento y reportes</t>
  </si>
  <si>
    <t>Normograma actualizado</t>
  </si>
  <si>
    <t>Predios y mejoras gestionadas (fichas, estudios de títulos y avalúos)</t>
  </si>
  <si>
    <t>Plan de recursos físicos y servicios generales ejecutados</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</si>
  <si>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de Estructuración
Subdirección de Planificación de la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</si>
  <si>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Efectuar acciones necesarias para desincorporar y registrar la información de los Bienes de Uso público del Instituto, entregados en concesión al 31 de diciembre de 2024, según norma expedida por la Contaduría General de la Nación.</t>
  </si>
  <si>
    <t>Realizar kilómetros de red vial primaria con prestación de servicios al usuario</t>
  </si>
  <si>
    <t>GESTION HUMANA</t>
  </si>
  <si>
    <t xml:space="preserve">Integridad </t>
  </si>
  <si>
    <t>Obtener la certificación de sistema de gestión e igualdad de género, llamado Equipares Público</t>
  </si>
  <si>
    <t>Certificación de sistema de gestión e igualdad de género, llamado Equipares Público</t>
  </si>
  <si>
    <t>Sistema de Seguridad y Salud en el Trabajo con énfasis en vigilancia epidemiológica y bioseguridad mantenido, mejorado y evaluado.</t>
  </si>
  <si>
    <t>Realizar socialización y capacitación del Nuevo Código General Disciplinario a los servidores públicos de la entidad.</t>
  </si>
  <si>
    <t xml:space="preserve"> Nuevo Código General Disciplinario a los servidores públicos de la entidad socializado y con capacitaciones realizadas</t>
  </si>
  <si>
    <t>Implementar caja de herramientas del código de integridad</t>
  </si>
  <si>
    <t>Planes (táctico y operativo 2024) formulados</t>
  </si>
  <si>
    <t>Formular oportunamente los planes (táctico y operativo 2024) de la Dependencia.</t>
  </si>
  <si>
    <t>Implementar plan de mejora continua del índice de desempeño institucional -IDI-</t>
  </si>
  <si>
    <t>Plan de mejora continua del índice de desempeño institucional -IDI- implementado</t>
  </si>
  <si>
    <t>GESTION CONTRACTUAL Y PROCESOS ADMINISTRATIVOS</t>
  </si>
  <si>
    <t>Pliego de cargo proferido dentro del proceso disciplinario</t>
  </si>
  <si>
    <t>Realizar seguimiento al modelo óptimo de gestión Jurídica del Estado</t>
  </si>
  <si>
    <t>Modelo óptimo de gestión Jurídica del Estado con seguimiento</t>
  </si>
  <si>
    <t>Adelantar las actividades relativas a la defensa judicial, extrajudicial y administrativa del INVIAS, incluyendo el cumplimiento de las órdenes judiciales</t>
  </si>
  <si>
    <t>Piezas procesales, comunicaciones y actos administrativos relativos al cumplimiento de órdenes judiciales</t>
  </si>
  <si>
    <t>Efectuar el seguimiento a la Política de Prevención del Daño Antijurídico conforme lo aprobado por el Comité de Conciliación, disponible en el aplicativo Ekogui para ser consultada y atender los indicadores correspondientes</t>
  </si>
  <si>
    <t>Sistema actualizado con inventario de la Red vial Nacional a Cargo del Instituto</t>
  </si>
  <si>
    <t>GESTIÓN AMBIENTAL. SOCIAL, PREDIAL Y DE SOSTENIBILIDAD DE PROYECTOS DE INFRAESTRUCTURA</t>
  </si>
  <si>
    <t>Incorporar los lineamientos de Infraestructura verde vial</t>
  </si>
  <si>
    <t xml:space="preserve">Proyectos pilotos contratados para aplicar los Lineamientos de Infraestructura Verde_LIVV </t>
  </si>
  <si>
    <t>Efectuar seguimiento a las acciones en los proyectos ambientales en cumplimiento de las medidas de mitigación, conservación, prevención y restauración establecidas dentro de los proyectos</t>
  </si>
  <si>
    <t xml:space="preserve">Realizar la gestión de actualización de la base de datos de predios de uso público y demás acciones de administración de los mismos </t>
  </si>
  <si>
    <t>Efectuar seguimiento a los Programas sociales de los proyectos</t>
  </si>
  <si>
    <t>Seguimiento al componente social de los Planes de manejo y PAGAS</t>
  </si>
  <si>
    <t>Avanzar en las acciones correspondiente al plan de acción de implementación de los ejes de la política de sostenibilidad a cargo de la dependencia.</t>
  </si>
  <si>
    <t>Acciones del Plan de Acción de los ejes de la política de Sostenibilidad con avance</t>
  </si>
  <si>
    <t>Implementar Plan Estratégico de Tecnologías de la información y las comunicaciones-PETI-</t>
  </si>
  <si>
    <t>Plan Estratégico de Tecnologías de la información y las comunicaciones-PETI- implementado</t>
  </si>
  <si>
    <t>Digitalizar los trámites: Carga Ordinaria, TIES, EDS, Carga Especial (vista al usuario)</t>
  </si>
  <si>
    <t>Trámites Carga Ordinaria, TIES, EDS, Carga Especial (vista al usuario) digitalizados</t>
  </si>
  <si>
    <t>Atender emergencias que se presenten en la infraestructura de transporte nacional</t>
  </si>
  <si>
    <t>Realizar obras por atención emergencias de sitios críticos en la infraestructura de transporte nacional</t>
  </si>
  <si>
    <t>Implementar el Plan de Gestión del Riesgo de Desastres en la infraestructura de transporte nacional</t>
  </si>
  <si>
    <t>Implementar a 2025 dos (2) herramientas para mejorar los sistemas de información geográfica de la infraestructura de transporte para la gestión del riesgo.</t>
  </si>
  <si>
    <t>Herramientas implementadas para la captura de datos orientadas a la gestión integral del riesgo.</t>
  </si>
  <si>
    <t xml:space="preserve">
Elaborar un documento de lineamientos técnicos que tengan como objetivo la realización de estudios de riesgo para la infraestructura de transporte.</t>
  </si>
  <si>
    <t>Documento de lineamientos técnicos elaborado para la realización de estudios de riesgo en la infraestructura del transporte carretero.</t>
  </si>
  <si>
    <t>Diseñar e implementar 1 metodología para el cálculo del riesgo de la infraestructura de transporte</t>
  </si>
  <si>
    <t>Metodologías diseñadas e implementadas para el cálculo del riesgo de la infraestructura de transporte.</t>
  </si>
  <si>
    <t>Recursos obligados de la reserva presupuestal 2023</t>
  </si>
  <si>
    <t>Comprometer del 99,72% de los recursos de inversión asignados a la vigencia $4.318.695
*valores en millones de pesos</t>
  </si>
  <si>
    <t>Obligar del 89,65% de los recursos de inversión asignados a la vigencia $4.318.695
*valores en millones de pesos</t>
  </si>
  <si>
    <t xml:space="preserve">Elaborar cartillas de "lineamientos técnicos para el mantenimiento y conservación de caminos ancestrales y senderos peatonales" y "buenas prácticas para manejo y uso del material recuperado de pavimentos y mezclas asfálticas"; incluyendo criterios de sostenibilidad. </t>
  </si>
  <si>
    <t>Documentos técnicos elaborados.</t>
  </si>
  <si>
    <t>Plan del marco de gobernanza de proyectos del INVIAS elaborado e implementado</t>
  </si>
  <si>
    <t>Mejorar de manera continua el marco de gobernanza de proyectos del INVIAS</t>
  </si>
  <si>
    <t>Marco de gobernanza de proyectos del INVIAS mejorado</t>
  </si>
  <si>
    <t xml:space="preserve">Estudio preliminar en concordancia con la Resolución vigente para la calificación y priorización de los proyectos susceptibles de cobro de la CNV realizados </t>
  </si>
  <si>
    <t>Implementar el proceso del Cobro de la Contribución Nacional de Valorización - CNV, para los proyectos viales del INVIAS</t>
  </si>
  <si>
    <t>Proyecto del proceso del Cobro de la Contribución Nacional de Valorización - CNV implementado</t>
  </si>
  <si>
    <t>Gestionar la apropiación y uso de los datos generados por los Sistemas Inteligentes de Transportes para la planeación y operación en proyectos de infraestructura del modo carretero.</t>
  </si>
  <si>
    <t>Informes de distribución de datos a los grupos de valor para su uso en proyectos de infraestructura del modo carretero.</t>
  </si>
  <si>
    <t xml:space="preserve"> Intervenir 4000 km de vías regionales y caminos ancestrales </t>
  </si>
  <si>
    <t>Vías regionales y caminos ancestrales intervenidos</t>
  </si>
  <si>
    <t>Intervenir 15 instalaciones portuarias fluviales</t>
  </si>
  <si>
    <t xml:space="preserve">Realizar mejoramiento de 85 km de red vial primaria no concesionada </t>
  </si>
  <si>
    <t>Vías primarias no concesionadas mejoradas</t>
  </si>
  <si>
    <t>Realizar rehabilitación y/o mantenimiento de 278 km vías primarias no concesionadas</t>
  </si>
  <si>
    <t>Realizar mantenimiento, mejoramiento y/o profundización de 1 canal de acceso a los puertos marítimos</t>
  </si>
  <si>
    <t>Canales de acceso a los puertos marítimos mantenidos, mejorados y profundizados</t>
  </si>
  <si>
    <t>Realizar la intervención de 400 km de vías terciarias en municipios PDET</t>
  </si>
  <si>
    <t>Kilómetros de vías terciarias construidos o en mantenimiento en municipios PDET.</t>
  </si>
  <si>
    <t>Contratar 550 Juntas de Acción Comunal para el proyecto de vías terciarias para la paz y el posconflicto</t>
  </si>
  <si>
    <t xml:space="preserve"> Juntas de Acción Comunal contratadas en los procesos de contratación del proyecto de vías terciarias para la paz y el posconflicto.</t>
  </si>
  <si>
    <t xml:space="preserve">Garantizar la operación de 27 túneles </t>
  </si>
  <si>
    <t>Construir 22 puentes de la red vial nacional primaria</t>
  </si>
  <si>
    <t>Kilómetros de red vial primaria con servicios de atención al usuario</t>
  </si>
  <si>
    <t>Realizar el mantenimiento rutinario de 10.833 km</t>
  </si>
  <si>
    <t>Kilómetros de la red vial primaria con mantenimiento rutinario</t>
  </si>
  <si>
    <t xml:space="preserve">Intervenir 7 sedes y estaciones férreas </t>
  </si>
  <si>
    <t>Realizar el mantenimiento de 45km en la red férrea</t>
  </si>
  <si>
    <t>Implementar el programa anual de auditoria aprobado por el Comité Institucional de coordinación de Control Interno</t>
  </si>
  <si>
    <t>Programa anual de auditoria implementado</t>
  </si>
  <si>
    <t>Aprobar ante el Comité Institucional de Coordinación de Control Interno el Plan Anual de Auditoria para fortalecer el SCI- Sistema de Control Interno del Invías</t>
  </si>
  <si>
    <t>Implementar el Plan Anual de Trabajo de la Oficina de Control Interno para fortalecer el SCI- Sistema de Control Interno del Invías</t>
  </si>
  <si>
    <t xml:space="preserve">Cumplimiento del Plan Anual de Trabajo de la Oficina de Control Interno </t>
  </si>
  <si>
    <t>Formular el Mapa de aseguramiento y realizar reporte</t>
  </si>
  <si>
    <t>Mapa de aseguramiento formulado y reporte realizado</t>
  </si>
  <si>
    <t>Todas las Dependencias líderes de procesos</t>
  </si>
  <si>
    <t>Secretaria General</t>
  </si>
  <si>
    <t>Secretaria General - Subdirección de Gestión Humana</t>
  </si>
  <si>
    <t>Subdirección de Vías Regionales
Gerencia de Caminos Comunitarios de la Paz Total</t>
  </si>
  <si>
    <t xml:space="preserve">Proferir los pliegos de cargos dentro de las investigaciones disciplinarias, de cuyo resultado probatorio se comprometa la responsabilidad de servidor y ex servidor público del Invias </t>
  </si>
  <si>
    <t>Subdirección de Planificación de Infraestructura</t>
  </si>
  <si>
    <t>Dirección Técnica y de Estructuración</t>
  </si>
  <si>
    <t>Estudios técnico de las nuevas fuentes de financiación priorizadas</t>
  </si>
  <si>
    <t>Oficina de Control interno</t>
  </si>
  <si>
    <t>Realizar estudios preliminares para la definición y priorización de las nuevas fuentes de financiación para el recaudo de recursos propios para la entidad.</t>
  </si>
  <si>
    <t>Se realizó el acompañamiento para la actualización de caracterizaciones, manuales, guías, formatos y procedimientos a las dependencias.</t>
  </si>
  <si>
    <t>Se realizó seguimiento y supervisión de los estudios y/o diseños que correspondan a la red vial - Matriz de seguimiento</t>
  </si>
  <si>
    <t>Formular, publicar, implementar y hacer seguimiento a los planes: Estratégico de Talento Humano, Anual de Vacantes, de Previsión de Recursos Humano, Institucional de Capacitación y el de Bienestar e Incentivos Institucionales</t>
  </si>
  <si>
    <t>Se atendieron todas las peticiones, quejas, reclamos y denuncias (PQRD) que se presentaron conforme a la ley y demás disposiciones vigentes</t>
  </si>
  <si>
    <t>Caja de herramientas del Código de integridad implementado</t>
  </si>
  <si>
    <t xml:space="preserve">Se realizaron las actividades administrativas a cargo de la entidad con el fin de lograr los objetivos propuestos </t>
  </si>
  <si>
    <t>Comprometer según el tope definido por la Dirección General los recursos de funcionamiento asignados a la vigencia $213,175
*valores en millones de pesos</t>
  </si>
  <si>
    <t>Obligar según el tope definido por la Dirección General los recursos de funcionamiento asignados en la vigencia $193,023
*valores en millones de pesos</t>
  </si>
  <si>
    <t>Obligar los recursos de la reserva presupuestal 2023
*valores en millones de pesos</t>
  </si>
  <si>
    <t>PLANIFICACION DE LA INFRAESTRUCTURA DE TRANSPORTE</t>
  </si>
  <si>
    <t>Elaborar e implementar el plan del marco de gobernanza de proyectos del INVIAS</t>
  </si>
  <si>
    <t>Realizar estudio preliminar para la calificación y priorización de los proyectos susceptibles del Cobro Nacional de Valorización - CNV</t>
  </si>
  <si>
    <t>EJECUCION Y OPERACION DE PROYECTOS DE INFRAESTRUCTURA DE TRANSPORTE</t>
  </si>
  <si>
    <t>Instalaciones portuarias fluviales intervenidas</t>
  </si>
  <si>
    <t>Kilómetros de red vial primaría rehabilitada y mantenida</t>
  </si>
  <si>
    <t>Túneles con operación continua</t>
  </si>
  <si>
    <t>Continuar la Operación, mantener y señalizar los 7 pasos a nivel para el paso de vehículos ferroviarios</t>
  </si>
  <si>
    <t>Pasos a nivel de infraestructura férrea con operación , mantenidos y señalizados</t>
  </si>
  <si>
    <t>Planes estratégico de Talento Humano, Anual de Vacantes, de Previsión de Recursos Humano, Institucional de Capacitación y el de Bienestar e Incentivos Institucionales formulados, publicados, implementados y con seguimiento</t>
  </si>
  <si>
    <t>Se reportó la ejecución presupuestal para el seguimiento oportuno y toma de decisiones</t>
  </si>
  <si>
    <t>Se analizaron, evaluaron y registraron las necesidades de inversión en la Plataforma Integrada de Inversión Pública de la Entidad para cada vigencia y se realizaron las modificaciones, ajuste al decreto liquidación. Así mismo, se tramitaron las modificaciones al presupuesto de la vigencia requeridas, previo análisis y revisión.</t>
  </si>
  <si>
    <t xml:space="preserve">DESCRIPCIÓN: </t>
  </si>
  <si>
    <t>DIRECTOR GENERAL</t>
  </si>
  <si>
    <t>%</t>
  </si>
  <si>
    <t>TERCER TRIMESTRE 2024</t>
  </si>
  <si>
    <t>Procesos del Modelo de Operación revisados y si se requiere mejorados</t>
  </si>
  <si>
    <t xml:space="preserve">Administrar el sistema de estadística y mantener un inventario actualizado  de la red vial Nacional a cargo, contribuyendo al desarrollo de  los estudios y /o diseños,  para la  integración Territorial y disminución de brechas sociales y económicas. </t>
  </si>
  <si>
    <t>Realizar Seguimiento y supervisión de los estudios y/o diseños que correspondan a la red vial que contribuyan al diseño, mejora, mantenimiento  y rehabilitación  de la infraestructura vial intermodal, mediante el desarrollo de programas estratégicos para la conectividad del país.</t>
  </si>
  <si>
    <t xml:space="preserve">Realizar seguimiento al cumplimiento a la gestión jurídica, administrativa, financiera y de calidad requerida por el Programa de Seguridad en Carreteras Nacionales </t>
  </si>
  <si>
    <t>Tras la publicación de los Planes Institucionales que conforman la planeación estratégica de la Subdirección de Gestión Humana, se dio continuidad a las labores de ejecución y seguimiento a las actividades y compromisos que componen a cada uno. Se proyectaron los informes de seguimiento trimestral con el fin de documentar los hitos principales en la gestión del tercer trimestre de la vigencia y sus resultados soportan las evaluaciones de los planes operativos de las y los funcionarios del área. Se almacenan los informes de ejecución en archivo del área.</t>
  </si>
  <si>
    <t>El Plan Anual de Adquisiciones fue publicado el 04 enero de 2024. Se genero el  Procedimiento ACPU-PR-2 CONSOLIDACIÓN, ACTUALIZACIÓN Y PUBLICACIÓN DEL PLAN ANUAL DE ADQUISICIONES - Kawak. Acumulado 41 actualizaciones para 3er trimestre 10 actualizaciones.</t>
  </si>
  <si>
    <t>Se desarrollaron las actividades de conformidad con  el Plan  de Comunicaciones Internas y Externas de la entidad de acuerdo con las directrices de la Dirección General y en coordinación con las dependencias.</t>
  </si>
  <si>
    <t>Se elaboró el plan de implementación, que incluye el plan de cierre de brechas y plan para la dirección del proyecto.</t>
  </si>
  <si>
    <t>CUARTO TRIMESTRE 2024</t>
  </si>
  <si>
    <t>Se consolidó y publicó en el sitio web el seguimiento del cuarto trimestre a la estrategia de participación ciudadana, así como el informe anual de la estrategia y de evaluación de la misma y la consolidación de compromisos con la ciudadanía y sus avances      https://www.invias.gov.co/index.php/servicios-al-ciudadano/participacion-en-linea/estrategia-participacion-ciudadana</t>
  </si>
  <si>
    <t>Normograma modificado y publicado el 19 de diciembre de 2024 en el enlace: https://www.invias.gov.co/index.php/normativa/normograma. Correspondiente al 4 trimestre 2024.</t>
  </si>
  <si>
    <t>Sistema actualizado con inventario de la Red vial Nacional</t>
  </si>
  <si>
    <t>El avance general del PETI para septiembre del 2024 es 81,0%</t>
  </si>
  <si>
    <t>Trámite de Carga Ordinaria se encuentra en producción: 100%. TIES: Se contrató prestación de servicios para  terminar el desarrollo. 80%. EDS se encuentra en producción y estabilización: 90%. Carga Especial: se encuentra en producción y estabilización: 90%.</t>
  </si>
  <si>
    <t>Se atendieron Sitios Críticos en la DT Meta, en el Km 58; Salamina; Dagua; se adelantó gestión presupuestal para la atención del puente Cocorná; se realizaron visitas a las DT para evaluación y actualización de sitios críticos clasificados en priorización alta.</t>
  </si>
  <si>
    <t>Durante el cuarto trimestre del año, se realizó la entrega de la Guía metodológica cuantitativa por parte de las Universidades conforme al convenio 1489 del 2022, la que cuenta con la aceptación por parte de la SGR mediante oficios 2024S-VBOG-079809 y 2024S-VBOG-079810 del 28 de octubre del 2024 dirigido a las universidades  de la Salle y el Quindío.</t>
  </si>
  <si>
    <t>Adopción de cartilla de buenas prácticas para el manejo y uso de material recuperado de pavimentos asfálticos RAP, mediante resolución 3920 del 28 agosto de 2024.  y se elaboró la cartilla de "lineamientos técnicos para el mantenimiento y conservación de caminos, y se envió al Ministerio de Transporte para su adopción.</t>
  </si>
  <si>
    <t>El Plan Anual de Auditoría Basado en Riesgos V2 se aprobó en Sesión del Comité Institucional de Coordinación de Control Interno el 25-09-2024 Acta 02.</t>
  </si>
  <si>
    <t>La versión 2 del Plan Anual de Auditoría Basado en Riesgos fue aprobada en Sesión del Comité Institucional de Coordinación de Control Interno -Acta 02 del 25-09-2024.</t>
  </si>
  <si>
    <t>Durante la vigencia 2024 se realizaron intervenciones en 3.859 km de vías regionales distribuidos de la siguiente manera:
Atlántico (46,59 km); Bolívar (153,81 km); Boyacá (335,23 km); Caldas (110,37 km); Caquetá (125,45 km); Casanare (30,13 km); Cauca (181,43 km); Cesar (92,08 km); Chocó (39,48 km); Córdoba (209,78 km); Cundinamarca (271,40 km); Guaviare (58,03 km); Huila (216,90 km); La Guajira (123,27 km); Magdalena (198,36 km); Meta (106,64 km); Nariño (114,25 km); Norte de Santander (361,08 km); Putumayo (35,06 km); Quindío (20,09 km); Risaralda (7,52945 km); Santander (241,29 km); Sucre (139,61 km); Tolima (162,61 km); Valle del Cauca (108,91 km); Vaupés (1,15 km)</t>
  </si>
  <si>
    <t>Se realizó el mantenimiento y construcción de los siguientes muelles:
1. Puerto Alegría - Putumayo
2- Beté - Choco
3. Medio Baudó - Choco
4. Vigía del Fuerte- Antioquia
5. La Montañita - Caquetá
6. Betania - Caquetá
7. Guapi - Cauca
8. Calamar - Guaviare
9.Sapuará - Guainía
10.. La Banqueta - Meta
11. Muelle Zapaticos - Caquetá</t>
  </si>
  <si>
    <t>Durante la vigencia 2024 se realizaron 95,62 km en intervenciones de segundas calzadas y pavimento distribuido así:
Antioquia (1,23 km); Atlántico (0,72 km); Boyacá (17,40 km); Caldas (0,4 km); Caquetá (4,99 km); Cauca (17,92 km); Cesar, guajira (1,2 km); Chocó (4,86 km); Córdoba (6,02 km); Cundinamarca (0,82 km); Guaviare (5,46 km); Huila (1,42 km); Magdalena (3,94 km); Meta (10,14 km); Nariño (0,4 km); Norte de Santander (4,07 km); Putumayo (2,4 km); Quindío (0,15 km); Santander (4,12 km); Valle del Cauca (1,37 km); Vichada (6,58 km)</t>
  </si>
  <si>
    <t>Durante la vigencia 2024 se realizaron 790,35 km en intervenciones de mantenimiento y rehabilitación distribuido así: Antioquia (18,27 km); Arauca (3,28 km); Bolívar (42,1 km); Boyacá (80,90 km); Caldas (3,05 km); Caquetá (14,1 km); Cauca (44,87 km); Cesar (31,9 km); Choco (5,55 km); Córdoba (12,76 km); Cundinamarca (38,05 km); Guaviare (63 km); La Guajira (3 km); Magdalena (0,1 km); Meta (133,06 km); Nariño (20,48 km); Norte de Santander (55,66 km); Putumayo (25,2 km); Quindío (81,25 km); Santander (47,91 km); Sucre (1,86 km); Tolima (1,9 km); Valle del cauca (0,7 km); Vichada (61,4 km)</t>
  </si>
  <si>
    <t>Se realizaron los muelles e Tumaco y Caño Rico en el Golfo de Morrosquillo</t>
  </si>
  <si>
    <t>Se suscribieron 1.146 convenios entre JAC y comunidades étnicas</t>
  </si>
  <si>
    <t xml:space="preserve">Se realizó operación de 27 túneles </t>
  </si>
  <si>
    <t>Se terminaro14 puentes:
1 Variante San Gil
1 mesetas Uribe
2 Variante San Francisco Mocoa
7 en Quibdó-Medellín Sector 2 (El doce-El siete) 
2 Vías de acceso túnel del Toyo
1 Altamira -Florencia</t>
  </si>
  <si>
    <t>Cto 3845/2023: 68 Km; Cto 1338/2023: 56 Km; Cto 3693/2023: 360 Km; Cto 1594/2021: 77,5 Km; Cto 1113/2016: 74,11 Km; 450 km Cto GVI Santander 3</t>
  </si>
  <si>
    <t>Subdirección Gestión Integral de Carreteras: Realizó un mantenimiento total de 10.270 km que se detallan a continuación;
Amazonas (20,49 Km); Antioquia (257,4 Km); Arauca (261,15 Km); Atlántico (73,5 Km); Bolívar (157,72 Km); Boyacá (725,54 Km); Caldas (170,63 Km); Caquetá (425,06 Km); Casanare (345,2 Km); Cauca (1210,65 Km); Cesar (387,34 Km); Chocó (278,38 Km); Córdoba (288,9 Km); Cundinamarca (123,26 Km); Guaviare (118,07 Km); Huila (475,36 Km); La Guajira (162,15 Km); Magdalena (252,12 Km); Meta (438,08 Km); Nariño (729,6 Km); Norte de Santander (608,75 Km); Putumayo (286,25 Km); Quindío (66,04 Km); Risaralda (169,4 Km); San Andrés (45,4 Km); Santander (495,7 Km); Sucre (134,47 Km); Tolima (122,25 Km); Valle del Cauca (100,1 Km); Vichada (95,51 Km); Cto3574/2023 (450km); Cto 3845/2023 (68 Km); Cto 1338/2023 (56 Km); Cto 3693/2023 (360 Km); Cto 1594/2021 (224 Km); Cto 1113/2016 (88,23 Km); 
Subdirección de Modernización de Carreteras Nacionales: Realizó el mantenimiento rutinario de 563 km de la operación de la segunda calzada Cajamarca - Calarcá.</t>
  </si>
  <si>
    <t>Se finalizó el Cto. 2171/2023, operación, mantenimiento y señalización de 7 pasos a nivel férreo en Bogotá</t>
  </si>
  <si>
    <t>Se finalizaron las  intervenciones férreas en sedes Barrancabermeja, Puerto Wilches, Puerto Salgar, Mariquita y Flandes; en estaciones Bagazal, Honda y Neiva.</t>
  </si>
  <si>
    <t>Se realizó el mantenimiento férreo en  Bogotá 5 kms, Honda 5 kms, Santa Rosa de Cabal 19.5 kms y  Caldas 6 kms</t>
  </si>
  <si>
    <t>Se elaboraron metodologías cuantitativas y cualitativas de la infraestructura de riesgo vial en modo carretero.</t>
  </si>
  <si>
    <t>En el marco de la política de sostenibilidad para la infraestructura de transporte, se incorporaron lineamientos de infraestructura Verde Vial en los siguientes proyectos:
1.	Neiva- San Vicente del Caguán- Puerto Rico – Florencia: Cuenta con el documento de sostenibilidad aprobado.
2.	Transversal de la Macarena - Meseta la Uribe: Cuenta con Documento de Sostenibilidad y plan de inversiones.
3.	Conexión Puente Pumarejo: Cuenta con apéndice de sostenibilidad y bolsa para la ejecución de las actividades establecidas en el apéndice, dicha bolsa tiene una totalidad de $33.777.431.202 compartida con la gestión ambiental, social, predial y sostenibilidad.
4.	Corredor del Paletará (solución sostenible Parque Natural Puracé): Cuenta con el Documento de Sostenibilidad.
5.	Transversal Del Catatumbo (Tibú – El Tarra – Convención - Ocaña):  Se ejecutan obras sobre el corredor vial actual (dentro del ancho de banca existente), lo que coadyuva a la no afectación o minimización de la afectación de áreas de especial interés ambiental. Se proyecta la elaboración de estudios sobre zonas de transito recurrente y conectividad ecológica, este último dará lugar a la construcción de pasos de fauna, así mismo, se registra el atropellamiento de fauna en el aplicativo SUKUBUN.
6.	Conectividad de Bahía Solano - El Valle: Cuenta con apéndice de sostenibilidad y bolsa para la ejecución de las actividades establecidas en el apéndice
7.	PUENTE ARIMENA - VIENTO; JURIEPE – PUERTO CARREÑO: Cuenta con apéndice de sostenibilidad 
8.	Conexión Pacifico Orinoquia - Puente Arimena -Viento Juriepe Puerto Carreño: El contrato cuenta con apéndice de sostenibilidad, sin embargo, a la fecha no se ha dado visto bueno al plan de Inversión 01 de sostenibilidad.
9.	Transversal el libertador, Popayán (Crucero) -Totoró- Inzá- La Plata: cuenta con apéndice de sostenibilidad, Trazados y Diseños Sostenibles - Uso de áreas ya transformadas, Fomento y desarrollo de la innovación y tecnologías, Fomento y desarrollo de la innovación y tecnologías - Uso de tecnologías sostenibles y nuevos materiales alternativos, Alternativas de reutilización y/o disposición sostenible de residuos provenientes de ZODMES, así como, Protección de la Biodiversidad y conectividad ecológica, Compensaciones ambientales, Conservación del recurso hídrico local, Gestión del riesgo y variabilidad climática, Análisis de ciclo de vida, manejo de residuos, emisiones atmosféricas.
10.	Puerto de Buenaventura: Proyecto finalizado, se realizó el diseño de trazados e infraestructura asociada sostenible a través la generación de impacto positivo en el uso actual del suelo asociado al proyecto. La draga TSHD Bartolomeu Días empleada para la ejecución del proyecto contó la implementación del plan de manejo de residuos sólidos aprobado por Bureau Veritas. Los residuos sólidos se separan en contenedores designados según lo mencionado en el plan de manejo de residuos sólidos del buque.
11.	Troncal de la Orinoquia San José Calamar el Retorno: Se encuentra en proceso de ampliación el puente ubicado en el PR 24, dando cumplimiento al LIVV 5.3 y la construcción de los términos de referencia del Plan de establecimiento y manejo forestal para la restauración de 10 zonas con un área total de 23 Ha.
12.	Lorica – San Bernardo del Viento incluye el Nuevo Puente La Doctrina: Se encuentra suspendido, pero se solicitó actualización de las dimensiones, técnicas, sociales y ambientales del componente de sostenibilidad.
13.	Animas – Nuqui: Se cuenta con un informe trimestral aprobado y el documento de sostenibilidad en su V2 con observaciones pendientes por subsanar.
14.	Villagarzón -San José de Fragua: Cuenta con el Documento de Sostenibilidad y Plan de inversión y se han realizado de planeación mediante la estructuración de los términos de referencia de los estudios de conectividad ecológica.
15.	YOPAL-PAZ DE ARIPORO, LA CABUYA- SARAVENA Y TAME – ARAUCA: Cuenta con apéndice de sostenibilidad, sin embargo, a la fecha no se cuenta con Documento de Sostenibilidad y Plan de inversión aprobado
16.	Transversal Momposina: Se adelantó documento de sostenibilidad y se encuentra aprobado plan de sostenibilidad versión 1.
17.	Conexión Pacífico – Orinoquía- Puerto Gaitán – Puente Arimena: Cuenta con apéndice de sostenibilidad. Se adelanta la conformación del terraplén de la vía utilizando cal y material de préstamo. Se utilizan las fuentes de materiales de la zona para el suministro de los materiales de construcción del proyecto.</t>
  </si>
  <si>
    <t>Se cumplió con lo establecido en el Plan de Trabajo del Plan de Seguridad y Salud en el Trabajo.</t>
  </si>
  <si>
    <t>1. Recolección de soportes 2024 recibidos de comunicaciones internas para actualizar información en repositorio de MIPG  
2. Orientación a facilitadores del MIPG para documentar la ejecución de las actividades programadas en las oportunidades de mejora (mediante correos y llamadas). 
3. Documentación de ejecución y seguimiento de las siguientes oportunidades de mejora: Id 379, 381, 382, 391 y 394.       
4. Mesas de trabajo para documentar en el módulo de mejoramiento continuo de KAWAK de las oportunidades de mejora (Planes de mejoramiento), por política:                                                                                                                                                       5. Participación en asesoría del DNP sobre borrador guía de implementación PMN y cuadro de implementación</t>
  </si>
  <si>
    <t>Se revisaron 186 proyectos de actas de liquidación que fueron efectivamente revisadas y verificadas en el cuarto trimestre del año 2024.</t>
  </si>
  <si>
    <t>Se dirigió la gestión y ejecución de 74 audiencias con transmisión virtual</t>
  </si>
  <si>
    <t>Se evaluaron 40 quejas dando como resultado 33 apertura de indagación previa, 7 inhibitorios y 5 aperturas de investigación</t>
  </si>
  <si>
    <t>Se profirieron 3 pliegos de cargos expedientes 021-2023, 032-2023 y 033-2023</t>
  </si>
  <si>
    <t>Se proyectaron 266 oficios de cobro persuasivo, Autos de Avoca, Mandamientos de pago y/o Resoluciones.</t>
  </si>
  <si>
    <t>Se recibió 24 solicitudes de conceptos atendidos oportunamente</t>
  </si>
  <si>
    <t>Se atendieron 86 audiencias.</t>
  </si>
  <si>
    <t>Se desarrollaron 3 mesas de trabajos con las unidades ejecutoras que hacen parte del comité de seguimiento de la PPDA.</t>
  </si>
  <si>
    <t>Durante el cuarto trimestre se estructuraron 4 procesos con la implicación de nuevas tecnologías. Para un total acumulado en la vigencia de 15</t>
  </si>
  <si>
    <t>Durante el cuarto trimestre se estructuraron 4 procesos con la implicación de BIM. Para un total acumulado de 15 en la vigencia 2024.</t>
  </si>
  <si>
    <t>Se gestionaron los insumos para el proceso de gestión predial y de mejoras distribuidas así: Fichas 66; estudio de títulos 99; avalúos 77 para un total de revisiones de 237. Se resaltan los siguientes proyectos:
•	964 - 2021"construcción, gestión predial, social, ambiental sostenible de la variante San Francisco - Mocoa tramo 3 (frente san francisco) en el departamento de Putumayo, en marco de la reactivación económica, mediante el programa de obra pública "vías para la legalidad y la reactivación visión 2030".
•	981 - 2022 mejoramiento mediante la construcción y mantenimiento conexión puente Pumarejo (Barranquilla) - ciénaga (viaductos) en los departamentos del Atlántico Y Magdalena, en marco de la reactivación económica, mediante el programa de obra pública "vías para la legalidad y la reactivación visión 2030".
•	1628-2020 Mejoramiento, rehabilitación y mantenimiento, gestión predial, social y ambiental sostenible de la carretera transversal del carare, Tunja-Barbosa-Puerto Araujo en los departamentos de Boyacá Y Santander, en marco del programa de obra pública  concluir y concluir para la reactivación de las regiones". modulo 21019 de 2018 y demás proyectos relacionados</t>
  </si>
  <si>
    <t>Se realizó el seguimiento a las acciones en los proyectos ambientales en cumplimiento de las medidas de mitigación, conservación, prevención y restauración establecidas dentro de los proyectos. se resaltan las siguientes gestiones:
•	2024I-VBOG-070404Asunto: Estado gestión ambiental CO. 1858-2020. CI1860-2020 2024S-VBOG-044387 Asunto: Respuesta al radicado No 2024E-VUVRAZ-047985. CS 4677-2023. CI 4648-2023. Programa Caminos Comunitarios de la Paz Total - JAC El Gancho. Remisión documento PAGA. 2024S-VBOG-047926 Asunto: Respuesta al radicado 2024E-VUVRAZ-048091 del 29/05/2024. Estado actual Licencia Ambiental Resolución 0085 del 2011 y su modificación resolución 1453 del 2017.CO 1632-2015. CI 1721-2015. Corredor vial Honda-Manizales.» 
•	2024S-VBOG-045210 Asunto: Respuesta al radicado No 2024E-VUVRAZ-054497 REFERENCIA: contrato no. 4911 de 2023 ¿interventoría técnica, administrativa, financiera y ambiental para el mejoramiento y mantenimiento de las vías terciarias en el municipio de Curumaní por el programa de ¿Colombia rural en el departamento del Cesar.
•	2024S-VBOG-065016 Asunto Respuesta al radicado 2024E-VUVRAZ-074737 del 12/08/2024. Balance Ambiental Convenio Solidario 4004-2023. CI 4704-2023. Programa Caminos Comunitarios de la Paz Total - Los Pomos. Departamento de Caldas y demás proyectos relacionados</t>
  </si>
  <si>
    <t>Se actualizó la base de datos de uso público de manera permanente</t>
  </si>
  <si>
    <t>Se efectuó el seguimiento en el componente social de las obligaciones contractuales de las interventorías para el desarrollo de los proyectos INVÍAS teniendo en cuenta los recursos disponibles,</t>
  </si>
  <si>
    <t xml:space="preserve">Durante el  trimestre de la vigencia se desarrollaron las labores finales para la consecución del Certificado del Sello Equipares en materia de gestión de la equidad de género al interior de la entidad. Hubo jornadas de sensibilización, mesas de trabajo colaborativo, y socialización de los avances en este tópico para los miembros de la entidad. Se finalizó el proceso de auditoria desarrollado por el Programa de Naciones Unidas para el Desarrollo en torno a la valoración de los niveles de madurez de la entidad y la implementación de acciones sobre inclusión y equidad de género. Se obtuvo un resultado satisfactorio y se cuenta con los soportes de gestión. Por la gestión adelantada se obtuvo el sello plata Equipares publico del PNUD  </t>
  </si>
  <si>
    <t xml:space="preserve">Se actualizó, concilió y depuraron las actividades de almacén e inventarios </t>
  </si>
  <si>
    <t>Se han revisado los objetivos de los proyectos de inversión para asegurar que estén alineados con las metas y prioridades de la entidad. A su vez se ha realizado seguimiento a cronogramas y presupuesto y liquidación de proyectos, contratos y vigencias expiradas y futuras. Seguimiento a ejecución de proyectos, atrasos de más del 10% ejecución con grupo PMO. Seguimiento a Sentencias.</t>
  </si>
  <si>
    <t>Seguimiento técnico, jurídico y presupuestal  a las obligaciones  y compromisos de las Direcciones Territoriales. Gestión integral, asistencia permanente y respaldo continuo para garantizar la publicación de los procesos de contratación, compromisos, obligaciones y pagos asociados a los CDPs asignados por las Unidades Ejecutoras a las Direcciones Territoriales.</t>
  </si>
  <si>
    <t>Se atendieron emergencias viales en todo el territorio nacional de manera oportuna a través de los contratos de Monto Agotable, o, la declaración de Urgencias manifiestas, las cuales fueron reportadas por las D.T., tales como la San Andrés Islas y Tarrita.</t>
  </si>
  <si>
    <t>Se cuenta con el desarrollo de formatos en la plataforma Survey 123 para el reporte de emergencias y sitios críticos en la red vial principal a cargo del INVIAS, no obstante, no ha sido posible su implementación debido a la necesidad de adquirir la licencia para poder notificar los eventos mediante correo electrónico, lo cual se espera adquirir en los primeros meses del año 2025 y poder así implementar completamente estas herramientas.</t>
  </si>
  <si>
    <t xml:space="preserve">Se registró un cumplimiento del 99% al comprometer recursos por valor de $4,269,013 frente a los $4,306,603  programados </t>
  </si>
  <si>
    <t xml:space="preserve">Se registró un cumplimiento del 49% de la meta al obligar recursos de inversión por valor de $1,879,110  frente a los $3,871,710  programados </t>
  </si>
  <si>
    <t>Se registró un cumplimiento del  88% de la meta al comprometer los recursos de funcionamiento programados en el trimestre por valor de $ 187,761  frente a los $213,175 programados</t>
  </si>
  <si>
    <t>Se registró un cumplimiento del  86% de la meta al obligar recursos de funcionamiento por valor de $ 166,710  frente a los $193,989  programados</t>
  </si>
  <si>
    <t>Se registró un cumplimiento del 84% de la meta en la obligación de los recursos de la reserva al obligar $914,233  frente a los $1,089,639 programados</t>
  </si>
  <si>
    <t>Se efectuaron las acciones necesarias para desincorporar y registrar la información de los Bienes de Uso público del Instituto, entregados en concesión al 31 de diciembre de 2024, según norma expedida por la Contaduría General de la Nación.</t>
  </si>
  <si>
    <t>Se ha  realizado seguimiento a los flujos de información que afecten los estados financieros (cumplimiento de los acuerdos de niveles de servicio).</t>
  </si>
  <si>
    <t xml:space="preserve">Modelo Financieros reversiones ANI a INVIAS:
Se definió el nombre del programa "Financiación Integral Vías Sostenibles -FIVIS-  Se creó el comité de seguimiento conformado por la Dirección General, Subdirección General, Oficina Asesora Planeación, Dirección Técnica y de Estructuración, Grupo Gerencia Fuentes de Financiación, Subdirección de Planificación de Infraestructura, Subdirección de Estructuración de Proyectos, Subdirección de Sostenibilidad, Dirección de Ejecución y Operación y la Subdirección Gestión Integral de Carreteras Nacionales, el cual se reunió semanalmente para dar seguimiento y revisión de los compromisos.   
Se elaboró el Convenio Marco entre el Instituto Nacional de Vías, Unidad de Planeación de Infraestructura de Transporte -UPIT- y la Gobernación de Cundinamarca.
Se definió el alcance inicial al plan de inversiones al Corredor Vial Bogotá - Fontibón - Facatativá - Los Alpes. 
Se firmó Convenio Marco entre el Instituto Nacional de Vías Unidad de Planeación de Infraestructura de Transporte y las Gobernaciones de Cundinamarca, Boyacá, Santander y Norte de Santander.  
Se definió el alcance inicial al plan de inversiones al Corredor Vial Zipaquirá - Bucaramanga - San Alberto.   Se actualizó modelo financiero integrando proyecciones macroeconómicas, proyecciones de ingresos, nuevos beneficiarios de tarifa diferencial, costos de inversión (CAPEX), costos de operación mantenimiento (OPEX), para el corredor Zipaquirá - Bucaramanga - San Alberto.
Se firmó Convenio Marco entre el Instituto Nacional de Vías, Unidad de Planeación de Infraestructura de Transporte y las Gobernaciones de Cundinamarca, Boyacá, Santander y Norte de Santander. </t>
  </si>
  <si>
    <t>Se realizó la evaluación de los planes de acción y operativos de planta Central y de las 26 Direcciones Territoriales</t>
  </si>
  <si>
    <t>1. Rediseño de la hoja de trabajo para documentar el análisis de los controles.                                          2 Elaboración  del informe trimestral sobre el estado del arte de la  implementación política   institucional de administración del riesgo, en revisión previa a la socialización.                                                                                                                                                                               3. Actualización de los mapas de Riesgos de gestión y  Corrupción descarga del reporte de la plataforma, anoniminzación  y solicitud publicación en la página web
4. Documentación en el informe de monitoreo del PAAC comentarios de cumplimiento
5. Cargue de soportes de cumplimiento PAAC en la carpeta compartida</t>
  </si>
  <si>
    <t>De conformidad con el Plan Anual de Auditoría Basado en Riesgos; se comunicaron  a la Dirección General mediante memorando del AZ Digital y publicados en la página web del INVIAS los Informes de: Auditoría a la supervisión de los contratos de interventoría 1807 de 2022; 4996 de 2023, 1458 de 2017 , 1595 de 2022 y 3369 de 2023; Auditoría a las Direcciones Territoriales - supervisión a la interventoría de procesos contractuales de obra;  Auditoría de Nómina Aplicativo Kactus; Auditoría al Proceso Atención y Relacionamiento Ciudadano INVIAS; enlace: https://www.invias.gov.co/index.php/informacion-institucional/8-informacion-general/4108-auditorias.</t>
  </si>
  <si>
    <t xml:space="preserve"> MONITOREO PLAN DE ACCIÓN ANUAL - CUARTO TRIMESTRE 2024</t>
  </si>
  <si>
    <t>EDEP-FR-2</t>
  </si>
  <si>
    <t>DESCRIPCIÓN DE AVANCES</t>
  </si>
  <si>
    <t>Se adelantaron sesiones de socialización del Código de integridad y sus lineamientos y se realizó implementación y seguimiento al programa de valores. Se efectuó revisión de los antecedentes previos a la aprobación del Código por lo cual  se hace necesario retomar el trámite de adopción a través de acto administrativo dentro del tercer trimestre del 2025.</t>
  </si>
  <si>
    <t>Se realizó charla el 5 de diciembre sobre la Supervisión de Contratos y responsabilidad disciplinaria. Se publicaron 2 capsulas disciplinarias sobre faltas del CGD</t>
  </si>
  <si>
    <t>Dentro del adelantamiento de las etapas de los procesos disciplinarios en el trimestres se profirieron 33 Indagaciones Previas, 22 aperturas de Investigación, 34 autos de archivo definitivo, 7 Inhibitorios, 25 autos de pruebas, 5 autos de remisión a juzgamiento, 1 auto que resuelve nulidad, 4 autos de prorroga de investigación, 1 auto de acumulación, 5 autos de cierre de investigación y 4 autos de sustanciación</t>
  </si>
  <si>
    <t>Misional: plataforma SECOP II  en total  72 procesos con 1.709 ofertas evaluadas. Para la vigencia 2024 un total de  222 procesos (adjudicados) con 11,271 ofertas  evaluadas (jurídico, técnico, financiero, económico). Contratación Administrativa y Mínima:  tienda virtual se gestionaron 23 OT, 1 selección abre vida subasta inversa - SA-SIE-DG-OTIC-005-2024 , 2 invitaciones publicas IP-SG-SA-026-2024 - IP-DG-OTIC-027-2024 / 1 orden de compra. Cargue de 5 Contratos tripartitas en el SECOP I. 4344-2024 / 4363-2024 / 4346-2024 / 4215-2024 y 4222-2024. Contratación Directa y Garantías 5 Contratos tripartitas en el SECOP I. 4344-2024 / 4363-2024 / 4346-2024 / 4215-2024 y 4222-2024). GARANTIAS : Oct - 41 / Nov -40 / Dic-15. ORDENES DE COMPRA:  9. CONTRATACION DIRECTA Oct - 13 / Nov -11 / Dic-17. INDIGENAS 32. ONIC 2. COMUNIDADES NARP 2 . CONCEPTOS Y PETICIONES 7.  Para la VIGENCIA 2024 por CONTRATACIÓN DIRECTA SE GESTIONARON 1.204 procesos. Se numeraron 213 Contratos: CONCURSO DE MERITOS ABIERTOS - 22 / CONTRATACION DIRECTA - 101 / INVITACION PUBLICA - 51 / LICITACION PUBLICA - 3  / ORDEN DE COMPRA - 21 / SELECCION ABREVIADA - 15. Se modificaron 774 flujos en la plataforma de SECOP II</t>
  </si>
  <si>
    <t>Se realizó comité primario donde se informa todos los avances,  se pagaron impuestos, se realizaron comodatos, se asignaron recursos para las territoriales para el mantenimiento de sedes, se realiza un comité primario</t>
  </si>
  <si>
    <t>Se desarrollaron nueve citaciones a comité de conciliación; 5 sesiones ordinarias y 4 citación a comité extraordinario. Además, se  realizaron cuatro mesas de trabajo con las unidades ejecutoras que hacen parte del comité de seguimiento de la PPDA, para la aprobación del plan de trabajo a desarrollar en el año 2025 conforme a las directrices de la Agencia Nacional de Defensa Jurídica del Estado, particularmente en el aplicativo Ekogui donde se adoptó la PPDA para el periodo 2024 ¿ 2025.</t>
  </si>
  <si>
    <t>Durante el cuarto trimestre se estructuraron 17 procesos misionales.  Para un total acumulado de 153 proyectos en la vigencia.</t>
  </si>
  <si>
    <t>Implementar dentro de la Estructuración de los proyectos estratégicos de las Unidades Ejecutoras el uso de las Nuevas tecnologías adoptadas por la entidad</t>
  </si>
  <si>
    <t>Documentos estructurados con la inclusión de la  implementación de nuevas tecnologías en los  proyectos de infraestructura de modo carretero</t>
  </si>
  <si>
    <t>Implementar dentro de la Estructuración de los proyectos estratégicos de las Unidades Ejecutoras el uso de las metodologías BIM adoptadas por la entidad</t>
  </si>
  <si>
    <t>Documentos estructurados con la inclusión de las implementación de metodología BIM en los  proyectos de infraestructura de modo carretero</t>
  </si>
  <si>
    <t>Proyectos de estudios y diseños en ejecución supervisados y con seguimiento</t>
  </si>
  <si>
    <t>Se avanzó en la implementación de los ejes de la política de sostenibilidad de acuerdo con el Plan de trabajo semanal y la base de los proyectos de Sostenibilidad
Así mismo, se continuó con el  seguimiento a  proyectos de estudio,  proyectos de obra con apéndice de Sostenibilidad (se solicita el desmonte del procesos)  proyectos de obra sin apéndice, pero con criterios de Sostenibilidad. 
Se realizó la estructuración de proyectos nuevos desde el componente de sostenibilidad, para  proyectos en total de obra y estudio.</t>
  </si>
  <si>
    <t>Se realizó el seguimiento a los recursos físicos y la prestación de los servicios se adjunta el link    el cual puede ser consultado en el siguiente enlace: https://invias-my.sharepoint.com/:x:/g/personal/nerojas_invias_gov_co/ETV36EJW_ZhApxBVE6z9sakBmkLKQzqkthn974ZhyAxprg?e=HhVm2E</t>
  </si>
  <si>
    <t>Se firmó convenio 4176 de 2024 con la universidad de la Salle con el objeto "Aunar esfuerzos técnicos, administrativos y financieros para generar lineamientos de gestión del riesgo y estructuración de una central de información para la adaptación y la resiliencia en la infraestructura de transporte, integrando el resultado de la aplicación de metodologías para el análisis cuantitativo del riesgo y los procesos de instrumentalización. Se tiene  los siguientes entregables: 
1. Los Lineamientos de gestión de riesgo, 
2. La Central de Información para la Adaptación y la Resilencia, y 
3. APLICACIÓN DE  MÉTODOLOGIA PARA ANÁLISIS DE RIESGO</t>
  </si>
  <si>
    <t>Se llevo a cabo estudios preliminares para la calificación y priorización de los proyectos que son susceptibles al cobro de CNV. Cruce de la cordillera Central: Túnel de La Línea y Túnel de
Rescate, el Intercambiador Versalles, 8 Túneles (2,8 kilómetros) y 16 puentes en el departamento del Quindío, así como el Túnel de La Línea y Túnel de Rescate, 15 túneles (2,2 kilómetros) y 18 puentes en la jurisdicción del Tolima.</t>
  </si>
  <si>
    <t>Proyecto de valorización Cartagena- Barranquilla, en implementación, Expedición resolución 5866 del 11 de diciembre de 2024 por medio del cual se incorpora un parágrafo el parágrafo "Sujetos pasivos con capacidad de pago", al artículo sexto de la resolución 3856 del 26 de agosto de 2024.Revisión continua de productos entregados por la Corporación Lonja de Propiedad Raíz de Barranquilla  Consolidación de Información de Actas de los comités adelantados entre la Lonja de Propiedad Raíz, Invias, ANI y AND</t>
  </si>
  <si>
    <t>Se llevó a cabo la gestión necesaria para la elaboración del Informe de distribución de datos a los grupos de valor para su uso en proyectos de infraestructura del modo carretero. Este proceso incluyó la recopilación de información sobre los dispositivos ITS VIITS, criterios de distribución y grupos receptores de los datos. Se revisaron fuentes como gálibos, sensores WIM y dispositivos de medición de placas, asegurando la correcta segmentación y accesibilidad de la información en formatos como API, dashboards en Power BI y archivos CSV o JSON. Asimismo, se documentaron los impactos de la distribución de datos en la planificación y mantenimiento de infraestructura vial, así como en el análisis de siniestralidad. Se identificaron aspectos para la mejora continua, incluyendo la integración con plataformas de inteligencia artificial y la creación de un portal unificado de acceso a la información. Finalmente, el informe fue estructurado y revisado para garantizar su utilidad en la toma de decisiones estratégicas sobre infraestructura vial</t>
  </si>
  <si>
    <r>
      <t xml:space="preserve">Las intervenciones de vías terciarias en municipios PDET se refleja a continuación:
• </t>
    </r>
    <r>
      <rPr>
        <b/>
        <sz val="11"/>
        <color theme="1"/>
        <rFont val="Poppins"/>
      </rPr>
      <t>Antioquia</t>
    </r>
    <r>
      <rPr>
        <sz val="11"/>
        <color theme="1"/>
        <rFont val="Poppins"/>
      </rPr>
      <t xml:space="preserve">: Amalfi (2,1 Km); Anorí (1,39 Km); Briceño (0,61 Km); Carepa (5,51 Km); Chigorodó (12,29 Km); Dabeiba (8,900Km); El Bagre (2,73 Km); Ituango (2,196 Km); Nechí (0,95 Km); Necoclí (9,07 Km); San Pedro De Urabá (6,59 Km); Turbo (1,34 Km); Yondó (4,21 Km); 
</t>
    </r>
    <r>
      <rPr>
        <b/>
        <sz val="11"/>
        <color theme="1"/>
        <rFont val="Poppins"/>
      </rPr>
      <t>• Arauca:</t>
    </r>
    <r>
      <rPr>
        <sz val="11"/>
        <color theme="1"/>
        <rFont val="Poppins"/>
      </rPr>
      <t xml:space="preserve"> Arauquita (4,46 Km); Fortul (31,73 Km); Saravena (20,2 Km); Tame (25,5 Km); 
</t>
    </r>
    <r>
      <rPr>
        <b/>
        <sz val="11"/>
        <color theme="1"/>
        <rFont val="Poppins"/>
      </rPr>
      <t>• Bolívar:</t>
    </r>
    <r>
      <rPr>
        <sz val="11"/>
        <color theme="1"/>
        <rFont val="Poppins"/>
      </rPr>
      <t xml:space="preserve"> Arenal (3,17 Km); Cantagallo (9,18 Km); María La Baja (9,90 Km); Morales (2,22 Km); San Juan Nepomuceno (10,24 Km); San Pablo (10,29 Km); Santa Rosa Del Sur (7,28 Km); Simití (2,82 Km); 
</t>
    </r>
    <r>
      <rPr>
        <b/>
        <sz val="11"/>
        <color theme="1"/>
        <rFont val="Poppins"/>
      </rPr>
      <t>• Caquetá:</t>
    </r>
    <r>
      <rPr>
        <sz val="11"/>
        <color theme="1"/>
        <rFont val="Poppins"/>
      </rPr>
      <t xml:space="preserve"> Albania (6,76 Km); Belén De Los Andaquíes (3 Km); Cartagena Del Chairá (3,2 Km); Curillo (4,9 Km); El Doncello (14,9 Km); El Paujil (2,4 Km); Florencia (8,46 Km); La Montañita (45,88 Km); Milán (1,8 Km); Morelia (1,21 Km); Puerto Rico (4,4 Km); San José Del Fragua (13,29 Km); San Vicente Del Caguán (5,6 Km); Solano (3,84 Km); Valparaíso (5,8 Km); 
</t>
    </r>
    <r>
      <rPr>
        <b/>
        <sz val="11"/>
        <color theme="1"/>
        <rFont val="Poppins"/>
      </rPr>
      <t>• Cauca:</t>
    </r>
    <r>
      <rPr>
        <sz val="11"/>
        <color theme="1"/>
        <rFont val="Poppins"/>
      </rPr>
      <t xml:space="preserve"> Argelia (4,01 Km); Balboa (1,36 Km); Buenos Aires (5,51 Km); Cajibío (10,62 Km); Caldono (1,43 Km); Caloto (6,89 Km); Corinto (3 Km); El Tambo (13,56 Km); Mercaderes (5,11 Km); Morales (25,01 Km); Patía (13,94 Km); Piendamó (5,55 Km); Santander De Quilichao (7,28 Km); Suárez (13,11 Km); Toribio (1,41 Km); 
</t>
    </r>
    <r>
      <rPr>
        <b/>
        <sz val="11"/>
        <color theme="1"/>
        <rFont val="Poppins"/>
      </rPr>
      <t>• Cesar:</t>
    </r>
    <r>
      <rPr>
        <sz val="11"/>
        <color theme="1"/>
        <rFont val="Poppins"/>
      </rPr>
      <t xml:space="preserve"> Becerril (7,65 Km); La Jagua De Ibirico (31,49 Km); La Paz (4,56 Km); 
</t>
    </r>
    <r>
      <rPr>
        <b/>
        <sz val="11"/>
        <color theme="1"/>
        <rFont val="Poppins"/>
      </rPr>
      <t>• Chocó:</t>
    </r>
    <r>
      <rPr>
        <sz val="11"/>
        <color theme="1"/>
        <rFont val="Poppins"/>
      </rPr>
      <t xml:space="preserve"> Acandí (2,42 Km); Istmina (3,6 Km); Riosucio (2 Km); 
</t>
    </r>
    <r>
      <rPr>
        <b/>
        <sz val="11"/>
        <color theme="1"/>
        <rFont val="Poppins"/>
      </rPr>
      <t>• Córdoba:</t>
    </r>
    <r>
      <rPr>
        <sz val="11"/>
        <color theme="1"/>
        <rFont val="Poppins"/>
      </rPr>
      <t xml:space="preserve"> Montelíbano (10,28 Km); Puerto Libertador (2,6 Km); Tierralta (14,56 Km); 
</t>
    </r>
    <r>
      <rPr>
        <b/>
        <sz val="11"/>
        <color theme="1"/>
        <rFont val="Poppins"/>
      </rPr>
      <t>• Guaviare</t>
    </r>
    <r>
      <rPr>
        <sz val="11"/>
        <color theme="1"/>
        <rFont val="Poppins"/>
      </rPr>
      <t xml:space="preserve">: Calamar (17,93 Km); El Retorno (15,70 Km); San José Del Guaviare (24,38 Km); 
</t>
    </r>
    <r>
      <rPr>
        <b/>
        <sz val="11"/>
        <color theme="1"/>
        <rFont val="Poppins"/>
      </rPr>
      <t>• La Guajira</t>
    </r>
    <r>
      <rPr>
        <sz val="11"/>
        <color theme="1"/>
        <rFont val="Poppins"/>
      </rPr>
      <t xml:space="preserve">: Dibulla (2,50 Km); Fonseca (5 Km); San Juan Del Cesar (7,2 Km); 
</t>
    </r>
    <r>
      <rPr>
        <b/>
        <sz val="11"/>
        <color theme="1"/>
        <rFont val="Poppins"/>
      </rPr>
      <t>• Magdalena:</t>
    </r>
    <r>
      <rPr>
        <sz val="11"/>
        <color theme="1"/>
        <rFont val="Poppins"/>
      </rPr>
      <t xml:space="preserve"> Aracataca (7,60 Km); Ciénaga (15,09 Km); Fundación (15,31 Km); Santa Marta (6,02 Km); 
</t>
    </r>
    <r>
      <rPr>
        <b/>
        <sz val="11"/>
        <color theme="1"/>
        <rFont val="Poppins"/>
      </rPr>
      <t>• Meta:</t>
    </r>
    <r>
      <rPr>
        <sz val="11"/>
        <color theme="1"/>
        <rFont val="Poppins"/>
      </rPr>
      <t xml:space="preserve"> La Macarena (8,16 Km); Mapiripán (6,45Km); Mesetas (2,30Km); Puerto Lleras (6,20 Km); Puerto Rico (6,99 Km); Uribe (18,49 Km); Vistahermosa (16,26 Km); 
</t>
    </r>
    <r>
      <rPr>
        <b/>
        <sz val="11"/>
        <color theme="1"/>
        <rFont val="Poppins"/>
      </rPr>
      <t>• Nariño:</t>
    </r>
    <r>
      <rPr>
        <sz val="11"/>
        <color theme="1"/>
        <rFont val="Poppins"/>
      </rPr>
      <t xml:space="preserve"> El Rosario (1,52 Km); Leiva (3,3 Km); Los Andes (1,1 Km); Ricaurte (1,03 Km); San Andrés De Tumaco (9,41 Km); 
• </t>
    </r>
    <r>
      <rPr>
        <b/>
        <sz val="11"/>
        <color theme="1"/>
        <rFont val="Poppins"/>
      </rPr>
      <t>Norte de Santander</t>
    </r>
    <r>
      <rPr>
        <sz val="11"/>
        <color theme="1"/>
        <rFont val="Poppins"/>
      </rPr>
      <t xml:space="preserve">: Convención (2,62 Km); El Tarra (2,25 Km); Hacarí (1,5 Km); San Calixto (4,074 Km); Sardinata (4,8 Km); Teorama (2,65 Km); Tibú (11,82 Km); 
</t>
    </r>
    <r>
      <rPr>
        <b/>
        <sz val="11"/>
        <color theme="1"/>
        <rFont val="Poppins"/>
      </rPr>
      <t>• Putumayo:</t>
    </r>
    <r>
      <rPr>
        <sz val="11"/>
        <color theme="1"/>
        <rFont val="Poppins"/>
      </rPr>
      <t xml:space="preserve"> Leguízamo (1,13 Km); Mocoa (4,5 Km); Orito (3,42 Km); Puerto Asís (4,10 Km); Puerto Caicedo (2,5 Km); Puerto Guzmán (4,6 Km); San Miguel (2,5 Km); Valle Del Guamuez (2,21 Km); Villagarzón (4,57 Km); 
• </t>
    </r>
    <r>
      <rPr>
        <b/>
        <sz val="11"/>
        <color theme="1"/>
        <rFont val="Poppins"/>
      </rPr>
      <t>Sucre</t>
    </r>
    <r>
      <rPr>
        <sz val="11"/>
        <color theme="1"/>
        <rFont val="Poppins"/>
      </rPr>
      <t xml:space="preserve">: Coloso (1 Km); Morroa (4,32 Km); Ovejas (3,62 Km); Palmito (11,21 Km); San Onofre (12,78 Km); Tolú Viejo (2 Km); 
• </t>
    </r>
    <r>
      <rPr>
        <b/>
        <sz val="11"/>
        <color theme="1"/>
        <rFont val="Poppins"/>
      </rPr>
      <t>Tolima</t>
    </r>
    <r>
      <rPr>
        <sz val="11"/>
        <color theme="1"/>
        <rFont val="Poppins"/>
      </rPr>
      <t xml:space="preserve">: Ataco (11,01 Km); Chaparral (2,1 Km); Rioblanco (1,31 Km); 
• </t>
    </r>
    <r>
      <rPr>
        <b/>
        <sz val="11"/>
        <color theme="1"/>
        <rFont val="Poppins"/>
      </rPr>
      <t>Valle del Cauca</t>
    </r>
    <r>
      <rPr>
        <sz val="11"/>
        <color theme="1"/>
        <rFont val="Poppins"/>
      </rPr>
      <t>: Florida (0,7 Km); Pradera (2,25 Km);</t>
    </r>
  </si>
  <si>
    <t>Se implementó procesos de gestión de proyectos en 90 acciones populares que se trataron como proyectos. Se expidió la resolución 5760 de 4 de diciembre de 2024 creando el  Grupo para la Gobernanza de Gerencia de Proyectos - PMO y Modelado de Información de Construcción - BIM, con la cual se finaliza el proyecto de creación del marco de gobernanza y se inicia la operación plena de la PMO del Invías por primera vez en la historia del instituto</t>
  </si>
  <si>
    <t>Se realizó feria de innovación los días 20 y 21 de noviembre de 2024, con la presentación de tecnologías reguladas en la infraestructura de transporte y con la asistencia de gremios económicos, empresas públicas y privadas, universidades</t>
  </si>
  <si>
    <t>Se cumplió al 100% con el Plan Anual de Trabajo, cuyos informes se encuentran publicados en la página web del INVIAS  en los enlaces: https://www.invias.gov.co/index.php/informacion-institucional/8-informacion-general/4108-auditorias;https://www.invias.gov.co/index.php/informacion-institucional/8-informacion-general/4107-informes-de-ley; https://www.invias.gov.co/index.php/informacion-institucional/26-servicios-de-informacion-al-ciudadano/tramites-y-servicios/informes-de-seguimiento/5425-informes-de-seguimiento-de-control-interno y/o en el Aplicativo AZ Digital.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</si>
</sst>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 #,##0.00_-;\-&quot;$&quot;\ * #,##0.00_-;_-&quot;$&quot;\ * &quot;-&quot;??_-;_-@_-"/>
    <numFmt numFmtId="43" formatCode="_-* #,##0.00_-;\-* #,##0.00_-;_-* &quot;-&quot;??_-;_-@_-"/>
    <numFmt numFmtId="164" formatCode="_(* #,##0.00_);_(* \(#,##0.00\);_(* &quot;-&quot;??_);_(@_)"/>
    <numFmt numFmtId="165" formatCode="_ [$€-2]\ * #,##0.00_ ;_ [$€-2]\ * \-#,##0.00_ ;_ [$€-2]\ * &quot;-&quot;??_ "/>
  </numFmts>
  <fonts count="13"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1"/>
      <name val="Poppins"/>
    </font>
    <font>
      <b/>
      <sz val="11"/>
      <color theme="1"/>
      <name val="Poppins"/>
    </font>
    <font>
      <b/>
      <sz val="11"/>
      <color theme="0"/>
      <name val="Poppins"/>
    </font>
    <font>
      <sz val="12"/>
      <color rgb="FF000000"/>
      <name val="Poppins"/>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s>
  <borders count="37">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s>
  <cellStyleXfs count="14">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7" fillId="0" borderId="0"/>
    <xf numFmtId="44" fontId="7" fillId="0" borderId="0" applyFont="0" applyFill="0" applyBorder="0" applyAlignment="0" applyProtection="0"/>
    <xf numFmtId="9" fontId="7" fillId="0" borderId="0" applyFont="0" applyFill="0" applyBorder="0" applyAlignment="0" applyProtection="0"/>
  </cellStyleXfs>
  <cellXfs count="145">
    <xf numFmtId="0" fontId="0" fillId="0" borderId="0" xfId="0"/>
    <xf numFmtId="0" fontId="3" fillId="0" borderId="11" xfId="0" applyFont="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0" fillId="0" borderId="12" xfId="0" applyBorder="1"/>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xf>
    <xf numFmtId="0" fontId="0" fillId="0" borderId="13" xfId="0" applyBorder="1"/>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0" fillId="0" borderId="0" xfId="0"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0" fillId="0" borderId="12" xfId="0" applyBorder="1" applyAlignment="1">
      <alignment horizontal="left" vertical="center" wrapText="1"/>
    </xf>
    <xf numFmtId="0" fontId="3" fillId="0" borderId="10" xfId="0" applyFont="1" applyBorder="1" applyAlignment="1">
      <alignment horizontal="center" vertical="center"/>
    </xf>
    <xf numFmtId="0" fontId="3" fillId="0" borderId="8" xfId="0" applyFont="1" applyBorder="1" applyAlignment="1">
      <alignment horizontal="center" vertical="center" wrapText="1"/>
    </xf>
    <xf numFmtId="0" fontId="3" fillId="0" borderId="1" xfId="0" applyFont="1" applyBorder="1" applyAlignment="1">
      <alignment horizontal="center" vertical="center" wrapText="1"/>
    </xf>
    <xf numFmtId="0" fontId="2" fillId="2" borderId="13" xfId="0" applyFont="1" applyFill="1" applyBorder="1" applyAlignment="1">
      <alignment horizontal="left"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5" xfId="0" applyFont="1" applyBorder="1" applyAlignment="1">
      <alignment horizontal="center" vertical="center" wrapText="1"/>
    </xf>
    <xf numFmtId="0" fontId="3" fillId="0" borderId="2" xfId="0" applyFont="1" applyBorder="1" applyAlignment="1">
      <alignment horizontal="center" vertical="center"/>
    </xf>
    <xf numFmtId="0" fontId="5" fillId="0" borderId="20" xfId="0" applyFont="1" applyBorder="1" applyAlignment="1">
      <alignment vertical="center" wrapText="1"/>
    </xf>
    <xf numFmtId="0" fontId="3" fillId="0" borderId="21" xfId="0" applyFont="1" applyBorder="1" applyAlignment="1">
      <alignment horizontal="center" vertical="center" wrapText="1"/>
    </xf>
    <xf numFmtId="0" fontId="5" fillId="0" borderId="22" xfId="0" applyFont="1" applyBorder="1" applyAlignment="1">
      <alignment vertical="center" wrapText="1"/>
    </xf>
    <xf numFmtId="0" fontId="5" fillId="0" borderId="23" xfId="0" applyFont="1" applyBorder="1" applyAlignment="1">
      <alignment vertical="center" wrapText="1"/>
    </xf>
    <xf numFmtId="0" fontId="0" fillId="2" borderId="12" xfId="0" applyFill="1" applyBorder="1" applyAlignment="1">
      <alignment horizontal="left" vertical="center" wrapText="1"/>
    </xf>
    <xf numFmtId="0" fontId="0" fillId="3" borderId="12" xfId="0" applyFill="1" applyBorder="1"/>
    <xf numFmtId="0" fontId="6" fillId="0" borderId="22"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9" fillId="0" borderId="24" xfId="6" applyNumberFormat="1" applyFont="1" applyFill="1" applyBorder="1" applyAlignment="1">
      <alignment horizontal="center" vertical="center" wrapText="1"/>
    </xf>
    <xf numFmtId="0" fontId="9" fillId="0" borderId="24" xfId="1" applyFont="1" applyBorder="1" applyAlignment="1">
      <alignment horizontal="center" vertical="center" wrapText="1"/>
    </xf>
    <xf numFmtId="9" fontId="9" fillId="0" borderId="24" xfId="6" applyFont="1" applyFill="1" applyBorder="1" applyAlignment="1">
      <alignment horizontal="center" vertical="center" wrapText="1"/>
    </xf>
    <xf numFmtId="0" fontId="9" fillId="0" borderId="24" xfId="1" applyFont="1" applyBorder="1" applyAlignment="1">
      <alignment horizontal="left" vertical="center" wrapText="1"/>
    </xf>
    <xf numFmtId="10" fontId="9" fillId="0" borderId="24" xfId="1" applyNumberFormat="1" applyFont="1" applyBorder="1" applyAlignment="1">
      <alignment horizontal="left" vertical="center" wrapText="1"/>
    </xf>
    <xf numFmtId="3" fontId="9" fillId="0" borderId="24" xfId="1" applyNumberFormat="1" applyFont="1" applyBorder="1" applyAlignment="1">
      <alignment horizontal="center" vertical="center" wrapText="1"/>
    </xf>
    <xf numFmtId="49" fontId="9" fillId="0" borderId="24" xfId="1" applyNumberFormat="1" applyFont="1" applyBorder="1" applyAlignment="1">
      <alignment vertical="top" wrapText="1"/>
    </xf>
    <xf numFmtId="2" fontId="9" fillId="0" borderId="24" xfId="1" applyNumberFormat="1" applyFont="1" applyBorder="1" applyAlignment="1">
      <alignment horizontal="center" vertical="center" wrapText="1"/>
    </xf>
    <xf numFmtId="0" fontId="9" fillId="0" borderId="24" xfId="7" applyNumberFormat="1" applyFont="1" applyFill="1" applyBorder="1" applyAlignment="1">
      <alignment horizontal="center" vertical="center"/>
    </xf>
    <xf numFmtId="1" fontId="9" fillId="0" borderId="24" xfId="1" applyNumberFormat="1" applyFont="1" applyBorder="1" applyAlignment="1">
      <alignment horizontal="center" vertical="center" wrapText="1"/>
    </xf>
    <xf numFmtId="0" fontId="9" fillId="0" borderId="24" xfId="3" applyNumberFormat="1" applyFont="1" applyFill="1" applyBorder="1" applyAlignment="1">
      <alignment horizontal="center" vertical="center" wrapText="1"/>
    </xf>
    <xf numFmtId="4" fontId="9" fillId="0" borderId="24" xfId="1" applyNumberFormat="1" applyFont="1" applyBorder="1" applyAlignment="1">
      <alignment horizontal="center" vertical="center" wrapText="1"/>
    </xf>
    <xf numFmtId="0" fontId="9" fillId="0" borderId="0" xfId="1" applyFont="1" applyAlignment="1">
      <alignment vertical="center" wrapText="1"/>
    </xf>
    <xf numFmtId="0" fontId="10" fillId="0" borderId="0" xfId="1" applyFont="1" applyAlignment="1">
      <alignment horizontal="center" vertical="center" wrapText="1"/>
    </xf>
    <xf numFmtId="0" fontId="9" fillId="0" borderId="0" xfId="1" applyFont="1" applyAlignment="1">
      <alignment horizontal="left" vertical="center" wrapText="1"/>
    </xf>
    <xf numFmtId="0" fontId="9" fillId="0" borderId="0" xfId="1" applyFont="1" applyAlignment="1">
      <alignment horizontal="center" vertical="center" wrapText="1"/>
    </xf>
    <xf numFmtId="1" fontId="9" fillId="0" borderId="0" xfId="1" applyNumberFormat="1" applyFont="1" applyAlignment="1">
      <alignment horizontal="center" vertical="center" wrapText="1"/>
    </xf>
    <xf numFmtId="9" fontId="9" fillId="0" borderId="0" xfId="1" applyNumberFormat="1" applyFont="1" applyAlignment="1">
      <alignment horizontal="center" vertical="center" wrapText="1"/>
    </xf>
    <xf numFmtId="0" fontId="10" fillId="0" borderId="0" xfId="1" applyFont="1" applyAlignment="1">
      <alignment horizontal="left" vertical="center" wrapText="1"/>
    </xf>
    <xf numFmtId="10" fontId="10" fillId="0" borderId="0" xfId="2" applyFont="1" applyAlignment="1">
      <alignment vertical="center" wrapText="1"/>
    </xf>
    <xf numFmtId="10" fontId="10" fillId="0" borderId="0" xfId="2" applyFont="1" applyAlignment="1">
      <alignment horizontal="left" vertical="center" wrapText="1"/>
    </xf>
    <xf numFmtId="10" fontId="10" fillId="0" borderId="0" xfId="2" applyFont="1" applyAlignment="1">
      <alignment horizontal="center" vertical="center" wrapText="1"/>
    </xf>
    <xf numFmtId="10" fontId="9" fillId="0" borderId="0" xfId="2" applyFont="1" applyAlignment="1">
      <alignment horizontal="center" vertical="center" wrapText="1"/>
    </xf>
    <xf numFmtId="10" fontId="9" fillId="0" borderId="0" xfId="2" applyFont="1" applyAlignment="1">
      <alignment vertical="center" wrapText="1"/>
    </xf>
    <xf numFmtId="0" fontId="11" fillId="4" borderId="24" xfId="1" applyFont="1" applyFill="1" applyBorder="1" applyAlignment="1">
      <alignment horizontal="center" vertical="center" wrapText="1"/>
    </xf>
    <xf numFmtId="0" fontId="11" fillId="4" borderId="24" xfId="0" applyFont="1" applyFill="1" applyBorder="1" applyAlignment="1">
      <alignment horizontal="center" vertical="center" wrapText="1"/>
    </xf>
    <xf numFmtId="0" fontId="9" fillId="0" borderId="24" xfId="0" applyFont="1" applyBorder="1" applyAlignment="1">
      <alignment horizontal="center" vertical="center" wrapText="1"/>
    </xf>
    <xf numFmtId="0" fontId="10" fillId="0" borderId="0" xfId="1" applyFont="1" applyAlignment="1">
      <alignment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9" fontId="9" fillId="0" borderId="0" xfId="3" applyFont="1" applyFill="1" applyBorder="1" applyAlignment="1">
      <alignment horizontal="center" vertical="center" wrapText="1"/>
    </xf>
    <xf numFmtId="0" fontId="10" fillId="0" borderId="0" xfId="0" applyFont="1" applyAlignment="1">
      <alignment horizontal="left" vertical="center" wrapText="1"/>
    </xf>
    <xf numFmtId="0" fontId="9" fillId="0" borderId="24" xfId="2" applyNumberFormat="1" applyFont="1" applyBorder="1" applyAlignment="1">
      <alignment horizontal="center" vertical="center" wrapText="1"/>
    </xf>
    <xf numFmtId="4" fontId="9" fillId="0" borderId="24" xfId="7" applyNumberFormat="1" applyFont="1" applyFill="1" applyBorder="1" applyAlignment="1">
      <alignment horizontal="center" vertical="center" wrapText="1"/>
    </xf>
    <xf numFmtId="10" fontId="9" fillId="0" borderId="24" xfId="1" applyNumberFormat="1" applyFont="1" applyBorder="1" applyAlignment="1">
      <alignment horizontal="center" vertical="center" wrapText="1"/>
    </xf>
    <xf numFmtId="0" fontId="9" fillId="0" borderId="24" xfId="0" applyFont="1" applyBorder="1" applyAlignment="1">
      <alignment horizontal="left" vertical="center" wrapText="1"/>
    </xf>
    <xf numFmtId="9" fontId="9" fillId="0" borderId="24" xfId="0" applyNumberFormat="1" applyFont="1" applyBorder="1" applyAlignment="1">
      <alignment horizontal="center" vertical="center" wrapText="1"/>
    </xf>
    <xf numFmtId="0" fontId="9" fillId="0" borderId="1" xfId="0" applyFont="1" applyBorder="1" applyAlignment="1">
      <alignment horizontal="center" vertical="center" wrapText="1"/>
    </xf>
    <xf numFmtId="9" fontId="9" fillId="0" borderId="24" xfId="2" applyNumberFormat="1" applyFont="1" applyBorder="1" applyAlignment="1">
      <alignment horizontal="center" vertical="center" wrapText="1"/>
    </xf>
    <xf numFmtId="9" fontId="9" fillId="3" borderId="0" xfId="2" applyNumberFormat="1" applyFont="1" applyFill="1" applyAlignment="1">
      <alignment horizontal="center" vertical="center" wrapText="1"/>
    </xf>
    <xf numFmtId="9" fontId="9" fillId="0" borderId="0" xfId="6" applyFont="1" applyFill="1" applyBorder="1" applyAlignment="1">
      <alignment horizontal="center" vertical="center" wrapText="1"/>
    </xf>
    <xf numFmtId="9" fontId="9" fillId="0" borderId="0" xfId="0" applyNumberFormat="1" applyFont="1" applyAlignment="1">
      <alignment horizontal="center" vertical="center" wrapText="1"/>
    </xf>
    <xf numFmtId="10" fontId="9" fillId="0" borderId="0" xfId="1" applyNumberFormat="1" applyFont="1" applyAlignment="1">
      <alignment horizontal="left" vertical="center" wrapText="1"/>
    </xf>
    <xf numFmtId="10" fontId="9" fillId="0" borderId="0" xfId="2" applyFont="1" applyAlignment="1">
      <alignment horizontal="left" vertical="center" wrapText="1"/>
    </xf>
    <xf numFmtId="0" fontId="9" fillId="0" borderId="24" xfId="11" applyFont="1" applyBorder="1" applyAlignment="1">
      <alignment horizontal="center" vertical="center" wrapText="1"/>
    </xf>
    <xf numFmtId="0" fontId="9" fillId="0" borderId="1" xfId="1" applyFont="1" applyBorder="1" applyAlignment="1">
      <alignment horizontal="center" vertical="center" wrapText="1"/>
    </xf>
    <xf numFmtId="9" fontId="9" fillId="0" borderId="24" xfId="3" applyFont="1" applyFill="1" applyBorder="1" applyAlignment="1">
      <alignment horizontal="center" vertical="center" wrapText="1"/>
    </xf>
    <xf numFmtId="10" fontId="10" fillId="0" borderId="0" xfId="2" applyFont="1" applyAlignment="1">
      <alignment vertical="center"/>
    </xf>
    <xf numFmtId="0" fontId="9" fillId="3" borderId="24" xfId="6" applyNumberFormat="1" applyFont="1" applyFill="1" applyBorder="1" applyAlignment="1">
      <alignment horizontal="center" vertical="center" wrapText="1"/>
    </xf>
    <xf numFmtId="9" fontId="9" fillId="3" borderId="24" xfId="6" applyFont="1" applyFill="1" applyBorder="1" applyAlignment="1">
      <alignment horizontal="center" vertical="center" wrapText="1"/>
    </xf>
    <xf numFmtId="0" fontId="9" fillId="3" borderId="24" xfId="1" applyFont="1" applyFill="1" applyBorder="1" applyAlignment="1">
      <alignment horizontal="center" vertical="center" wrapText="1"/>
    </xf>
    <xf numFmtId="0" fontId="9" fillId="3" borderId="24" xfId="1" applyFont="1" applyFill="1" applyBorder="1" applyAlignment="1">
      <alignment horizontal="left" vertical="center" wrapText="1"/>
    </xf>
    <xf numFmtId="2" fontId="9" fillId="0" borderId="24" xfId="0" applyNumberFormat="1" applyFont="1" applyBorder="1" applyAlignment="1">
      <alignment horizontal="center" vertical="center" wrapText="1"/>
    </xf>
    <xf numFmtId="2" fontId="9" fillId="3" borderId="24" xfId="6" applyNumberFormat="1" applyFont="1" applyFill="1" applyBorder="1" applyAlignment="1">
      <alignment horizontal="center" vertical="center" wrapText="1"/>
    </xf>
    <xf numFmtId="0" fontId="9" fillId="3" borderId="24" xfId="0" applyFont="1" applyFill="1" applyBorder="1" applyAlignment="1">
      <alignment horizontal="left" vertical="center" wrapText="1"/>
    </xf>
    <xf numFmtId="9" fontId="9" fillId="0" borderId="24" xfId="13" applyFont="1" applyFill="1" applyBorder="1" applyAlignment="1">
      <alignment horizontal="center" vertical="center" wrapText="1"/>
    </xf>
    <xf numFmtId="9" fontId="9" fillId="0" borderId="24" xfId="1" applyNumberFormat="1" applyFont="1" applyBorder="1" applyAlignment="1">
      <alignment horizontal="center" vertical="center" wrapText="1"/>
    </xf>
    <xf numFmtId="0" fontId="9" fillId="3" borderId="0" xfId="1" applyFont="1" applyFill="1" applyAlignment="1">
      <alignment horizontal="center" vertical="center" wrapText="1"/>
    </xf>
    <xf numFmtId="0" fontId="9" fillId="3" borderId="0" xfId="11" applyFont="1" applyFill="1" applyAlignment="1">
      <alignment horizontal="center" vertical="center" wrapText="1"/>
    </xf>
    <xf numFmtId="9" fontId="9" fillId="3" borderId="0" xfId="6" applyFont="1" applyFill="1" applyBorder="1" applyAlignment="1">
      <alignment horizontal="center" vertical="center" wrapText="1"/>
    </xf>
    <xf numFmtId="0" fontId="9" fillId="3" borderId="0" xfId="0" applyFont="1" applyFill="1" applyAlignment="1">
      <alignment horizontal="left" vertical="center" wrapText="1"/>
    </xf>
    <xf numFmtId="0" fontId="10" fillId="0" borderId="0" xfId="0" applyFont="1" applyAlignment="1">
      <alignment horizontal="center" vertical="center" wrapText="1"/>
    </xf>
    <xf numFmtId="10" fontId="12" fillId="0" borderId="24" xfId="1" applyNumberFormat="1" applyFont="1" applyBorder="1" applyAlignment="1">
      <alignment horizontal="left" vertical="center" wrapText="1"/>
    </xf>
    <xf numFmtId="0" fontId="9" fillId="3" borderId="0" xfId="1" applyFont="1" applyFill="1" applyAlignment="1">
      <alignment vertical="center" wrapText="1"/>
    </xf>
    <xf numFmtId="1" fontId="9" fillId="0" borderId="24" xfId="6" applyNumberFormat="1" applyFont="1" applyFill="1" applyBorder="1" applyAlignment="1">
      <alignment horizontal="center" vertical="center" wrapText="1"/>
    </xf>
    <xf numFmtId="44" fontId="9" fillId="0" borderId="24" xfId="12" applyFont="1" applyFill="1" applyBorder="1" applyAlignment="1">
      <alignment horizontal="center" vertical="center" wrapText="1"/>
    </xf>
    <xf numFmtId="10" fontId="9" fillId="0" borderId="24" xfId="6" applyNumberFormat="1" applyFont="1" applyFill="1" applyBorder="1" applyAlignment="1">
      <alignment horizontal="center" vertical="center" wrapText="1"/>
    </xf>
    <xf numFmtId="10" fontId="9" fillId="0" borderId="24" xfId="0" applyNumberFormat="1" applyFont="1" applyBorder="1" applyAlignment="1">
      <alignment horizontal="left" vertical="center" wrapText="1"/>
    </xf>
    <xf numFmtId="0" fontId="9" fillId="3" borderId="0" xfId="0" applyFont="1" applyFill="1" applyAlignment="1">
      <alignment horizontal="center" vertical="center" wrapText="1"/>
    </xf>
    <xf numFmtId="0" fontId="10" fillId="3" borderId="0" xfId="1" applyFont="1" applyFill="1" applyAlignment="1">
      <alignment vertical="center" wrapText="1"/>
    </xf>
    <xf numFmtId="0" fontId="9" fillId="3" borderId="0" xfId="1" applyFont="1" applyFill="1" applyAlignment="1">
      <alignment horizontal="right" vertical="center" wrapText="1"/>
    </xf>
    <xf numFmtId="43" fontId="9" fillId="3" borderId="0" xfId="7" applyFont="1" applyFill="1" applyAlignment="1">
      <alignment vertical="center" wrapText="1"/>
    </xf>
    <xf numFmtId="43" fontId="9" fillId="3" borderId="0" xfId="1" applyNumberFormat="1" applyFont="1" applyFill="1" applyAlignment="1">
      <alignment vertical="center" wrapText="1"/>
    </xf>
    <xf numFmtId="0" fontId="10" fillId="3" borderId="0" xfId="1" applyFont="1" applyFill="1" applyAlignment="1">
      <alignment horizontal="center" vertical="center" wrapText="1"/>
    </xf>
    <xf numFmtId="0" fontId="9" fillId="0" borderId="0" xfId="0" applyFont="1" applyAlignment="1">
      <alignment vertical="center" wrapText="1"/>
    </xf>
    <xf numFmtId="2" fontId="9" fillId="0" borderId="0" xfId="1" applyNumberFormat="1" applyFont="1" applyAlignment="1">
      <alignment horizontal="center" vertical="center" wrapText="1"/>
    </xf>
    <xf numFmtId="41" fontId="9" fillId="0" borderId="0" xfId="8" applyFont="1" applyFill="1" applyBorder="1" applyAlignment="1">
      <alignment horizontal="center" vertical="center" wrapText="1"/>
    </xf>
    <xf numFmtId="0" fontId="9" fillId="3" borderId="0" xfId="1" applyFont="1" applyFill="1" applyAlignment="1">
      <alignment horizontal="left" vertical="center" wrapText="1"/>
    </xf>
    <xf numFmtId="41" fontId="9" fillId="0" borderId="0" xfId="8" applyFont="1" applyFill="1" applyAlignment="1">
      <alignment horizontal="center" vertical="center" wrapText="1"/>
    </xf>
    <xf numFmtId="0" fontId="3" fillId="0" borderId="3" xfId="0" applyFont="1" applyBorder="1" applyAlignment="1">
      <alignment horizontal="center" wrapText="1"/>
    </xf>
    <xf numFmtId="0" fontId="3" fillId="0" borderId="5" xfId="0" applyFont="1" applyBorder="1" applyAlignment="1">
      <alignment horizontal="center" wrapText="1"/>
    </xf>
    <xf numFmtId="0" fontId="3" fillId="0" borderId="4" xfId="0" applyFont="1" applyBorder="1" applyAlignment="1">
      <alignment horizontal="center" wrapText="1"/>
    </xf>
    <xf numFmtId="0" fontId="11" fillId="4" borderId="24" xfId="1" applyFont="1" applyFill="1" applyBorder="1" applyAlignment="1">
      <alignment horizontal="center" vertical="center" wrapText="1"/>
    </xf>
    <xf numFmtId="0" fontId="11" fillId="4" borderId="33" xfId="1" applyFont="1" applyFill="1" applyBorder="1" applyAlignment="1">
      <alignment horizontal="center" vertical="center" wrapText="1"/>
    </xf>
    <xf numFmtId="0" fontId="11" fillId="4" borderId="24" xfId="0" applyFont="1" applyFill="1" applyBorder="1" applyAlignment="1">
      <alignment horizontal="center" vertical="center" wrapText="1"/>
    </xf>
    <xf numFmtId="0" fontId="9" fillId="0" borderId="24" xfId="1" applyFont="1" applyBorder="1" applyAlignment="1">
      <alignment horizontal="center" vertical="center" wrapText="1"/>
    </xf>
    <xf numFmtId="0" fontId="10" fillId="0" borderId="0" xfId="1" applyFont="1" applyAlignment="1">
      <alignment horizontal="left" vertical="center" wrapText="1"/>
    </xf>
    <xf numFmtId="10" fontId="10" fillId="0" borderId="0" xfId="2" applyFont="1" applyAlignment="1">
      <alignment horizontal="left" vertical="center" wrapText="1"/>
    </xf>
    <xf numFmtId="0" fontId="10" fillId="0" borderId="34" xfId="1" applyFont="1" applyBorder="1" applyAlignment="1">
      <alignment horizontal="left" vertical="center" wrapText="1"/>
    </xf>
    <xf numFmtId="0" fontId="10" fillId="0" borderId="36" xfId="1" applyFont="1" applyBorder="1" applyAlignment="1">
      <alignment horizontal="left" vertical="center" wrapText="1"/>
    </xf>
    <xf numFmtId="0" fontId="10" fillId="0" borderId="24" xfId="1" applyFont="1" applyBorder="1" applyAlignment="1">
      <alignment horizontal="center" vertical="center" wrapText="1"/>
    </xf>
    <xf numFmtId="0" fontId="10" fillId="0" borderId="24" xfId="1" applyFont="1" applyBorder="1" applyAlignment="1">
      <alignment horizontal="left" vertical="center" wrapText="1"/>
    </xf>
    <xf numFmtId="0" fontId="10" fillId="0" borderId="34" xfId="1" applyFont="1" applyBorder="1" applyAlignment="1">
      <alignment horizontal="center" vertical="center" wrapText="1"/>
    </xf>
    <xf numFmtId="0" fontId="10" fillId="0" borderId="35" xfId="1" applyFont="1" applyBorder="1" applyAlignment="1">
      <alignment horizontal="center" vertical="center" wrapText="1"/>
    </xf>
    <xf numFmtId="0" fontId="10" fillId="0" borderId="36" xfId="1" applyFont="1" applyBorder="1" applyAlignment="1">
      <alignment horizontal="center" vertical="center" wrapText="1"/>
    </xf>
    <xf numFmtId="0" fontId="9" fillId="0" borderId="24" xfId="1" applyFont="1" applyBorder="1" applyAlignment="1">
      <alignment horizontal="justify" vertical="center" wrapText="1"/>
    </xf>
    <xf numFmtId="0" fontId="10" fillId="0" borderId="25" xfId="1" applyFont="1" applyBorder="1" applyAlignment="1">
      <alignment horizontal="center" vertical="center" wrapText="1"/>
    </xf>
    <xf numFmtId="0" fontId="10" fillId="0" borderId="26" xfId="1" applyFont="1" applyBorder="1" applyAlignment="1">
      <alignment horizontal="center" vertical="center" wrapText="1"/>
    </xf>
    <xf numFmtId="0" fontId="10" fillId="0" borderId="27" xfId="1" applyFont="1" applyBorder="1" applyAlignment="1">
      <alignment horizontal="center" vertical="center" wrapText="1"/>
    </xf>
    <xf numFmtId="0" fontId="10" fillId="0" borderId="28" xfId="1" applyFont="1" applyBorder="1" applyAlignment="1">
      <alignment horizontal="center" vertical="center" wrapText="1"/>
    </xf>
    <xf numFmtId="0" fontId="10" fillId="0" borderId="0" xfId="1" applyFont="1" applyAlignment="1">
      <alignment horizontal="center" vertical="center" wrapText="1"/>
    </xf>
    <xf numFmtId="0" fontId="10" fillId="0" borderId="29" xfId="1" applyFont="1" applyBorder="1" applyAlignment="1">
      <alignment horizontal="center" vertical="center" wrapText="1"/>
    </xf>
    <xf numFmtId="0" fontId="10" fillId="0" borderId="30" xfId="1" applyFont="1" applyBorder="1" applyAlignment="1">
      <alignment horizontal="center" vertical="center" wrapText="1"/>
    </xf>
    <xf numFmtId="0" fontId="10" fillId="0" borderId="31" xfId="1" applyFont="1" applyBorder="1" applyAlignment="1">
      <alignment horizontal="center" vertical="center" wrapText="1"/>
    </xf>
    <xf numFmtId="0" fontId="10" fillId="0" borderId="32" xfId="1" applyFont="1" applyBorder="1" applyAlignment="1">
      <alignment horizontal="center" vertical="center" wrapText="1"/>
    </xf>
    <xf numFmtId="0" fontId="9" fillId="0" borderId="24" xfId="0" applyFont="1" applyBorder="1" applyAlignment="1">
      <alignment horizontal="center" vertical="center" wrapText="1"/>
    </xf>
    <xf numFmtId="0" fontId="10" fillId="0" borderId="0" xfId="1" applyFont="1" applyAlignment="1">
      <alignment vertical="center" wrapText="1"/>
    </xf>
    <xf numFmtId="0" fontId="10" fillId="0" borderId="0" xfId="0" applyFont="1" applyAlignment="1">
      <alignment horizontal="left" vertical="center" wrapText="1"/>
    </xf>
    <xf numFmtId="0" fontId="9" fillId="0" borderId="24" xfId="0" applyFont="1" applyBorder="1" applyAlignment="1">
      <alignment vertical="center" wrapText="1"/>
    </xf>
  </cellXfs>
  <cellStyles count="14">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Moneda" xfId="12" builtinId="4"/>
    <cellStyle name="Normal" xfId="0" builtinId="0"/>
    <cellStyle name="Normal 2" xfId="1" xr:uid="{00000000-0005-0000-0000-000006000000}"/>
    <cellStyle name="Normal 3" xfId="11" xr:uid="{BD592648-42F5-4A1D-8F0D-7C435276DDD3}"/>
    <cellStyle name="Normal_EVALUACION GESTION  CALDAS A 31-MAR-06" xfId="2" xr:uid="{00000000-0005-0000-0000-000007000000}"/>
    <cellStyle name="Porcentaje" xfId="6" builtinId="5"/>
    <cellStyle name="Porcentaje 2" xfId="13" xr:uid="{B78B0B3C-1CCF-49AE-BFD6-751CFCBCA4F4}"/>
    <cellStyle name="Porcentual 2" xfId="3" xr:uid="{00000000-0005-0000-0000-000009000000}"/>
    <cellStyle name="Porcentual 7 3" xfId="10" xr:uid="{00000000-0005-0000-0000-00000A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00"/>
      <color rgb="FFCAFAC6"/>
      <color rgb="FFF5F7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95249</xdr:colOff>
      <xdr:row>2</xdr:row>
      <xdr:rowOff>10584</xdr:rowOff>
    </xdr:from>
    <xdr:to>
      <xdr:col>1</xdr:col>
      <xdr:colOff>1386416</xdr:colOff>
      <xdr:row>6</xdr:row>
      <xdr:rowOff>10583</xdr:rowOff>
    </xdr:to>
    <xdr:pic>
      <xdr:nvPicPr>
        <xdr:cNvPr id="2" name="Imagen 1" descr="Logotipo&#10;&#10;Descripción generada automáticamente">
          <a:extLst>
            <a:ext uri="{FF2B5EF4-FFF2-40B4-BE49-F238E27FC236}">
              <a16:creationId xmlns:a16="http://schemas.microsoft.com/office/drawing/2014/main" id="{76D9853F-FA15-4C55-9E5B-7C73BD108F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0999" y="497417"/>
          <a:ext cx="1291167" cy="42333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adriana/OneDrive%20-%20Instituto%20Nacional%20de%20Vias%20-%20INVIAS/2023%20office/Cuentas%20de%20Cobro/Febrero/Users/adriana/Downloads/Users/adriana/Downloads/Users/adriana/Desktop/Invi&#769;as/2022/Contraloria/C:/Users/avarelam/Desktop/Planeaci&#243;n/PLANEACI&#211;N%202017/Varios/Formatos/Formato%20Plan%20de%20Accion%20V2.1.xlsx?587FFCB3" TargetMode="External"/><Relationship Id="rId1" Type="http://schemas.openxmlformats.org/officeDocument/2006/relationships/externalLinkPath" Target="file:///\\587FFCB3\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115" t="s">
        <v>8</v>
      </c>
      <c r="C1" s="116"/>
      <c r="D1" s="116"/>
      <c r="E1" s="116"/>
      <c r="F1" s="116"/>
      <c r="G1" s="116"/>
      <c r="H1" s="117"/>
    </row>
    <row r="2" spans="1:9" ht="45" x14ac:dyDescent="0.25">
      <c r="A2" s="1" t="s">
        <v>9</v>
      </c>
      <c r="B2" s="2" t="s">
        <v>10</v>
      </c>
      <c r="C2" s="3" t="s">
        <v>11</v>
      </c>
      <c r="D2" s="3" t="s">
        <v>12</v>
      </c>
      <c r="E2" s="3" t="s">
        <v>13</v>
      </c>
      <c r="F2" s="3" t="s">
        <v>14</v>
      </c>
      <c r="G2" s="3" t="s">
        <v>15</v>
      </c>
      <c r="H2" s="4" t="s">
        <v>16</v>
      </c>
    </row>
    <row r="3" spans="1:9" x14ac:dyDescent="0.25">
      <c r="A3" s="5" t="s">
        <v>34</v>
      </c>
      <c r="B3" s="6"/>
      <c r="C3" s="7" t="s">
        <v>17</v>
      </c>
      <c r="D3" s="7"/>
      <c r="E3" s="7"/>
      <c r="F3" s="7"/>
      <c r="G3" s="7"/>
      <c r="H3" s="8"/>
      <c r="I3" s="9">
        <f>COUNTIF(B3:H3,"X")</f>
        <v>1</v>
      </c>
    </row>
    <row r="4" spans="1:9" x14ac:dyDescent="0.25">
      <c r="A4" s="5" t="s">
        <v>35</v>
      </c>
      <c r="B4" s="6"/>
      <c r="C4" s="7" t="s">
        <v>17</v>
      </c>
      <c r="D4" s="7" t="s">
        <v>17</v>
      </c>
      <c r="E4" s="7"/>
      <c r="F4" s="7"/>
      <c r="G4" s="7"/>
      <c r="H4" s="8"/>
      <c r="I4" s="9">
        <f t="shared" ref="I4:I18" si="0">COUNTIF(B4:H4,"X")</f>
        <v>2</v>
      </c>
    </row>
    <row r="5" spans="1:9" x14ac:dyDescent="0.25">
      <c r="A5" s="5" t="s">
        <v>36</v>
      </c>
      <c r="B5" s="6" t="s">
        <v>17</v>
      </c>
      <c r="C5" s="7"/>
      <c r="D5" s="7"/>
      <c r="E5" s="7"/>
      <c r="F5" s="7"/>
      <c r="G5" s="7"/>
      <c r="H5" s="8"/>
      <c r="I5" s="9">
        <f t="shared" si="0"/>
        <v>1</v>
      </c>
    </row>
    <row r="6" spans="1:9" x14ac:dyDescent="0.25">
      <c r="A6" s="5" t="s">
        <v>37</v>
      </c>
      <c r="B6" s="6" t="s">
        <v>17</v>
      </c>
      <c r="C6" s="7"/>
      <c r="D6" s="7"/>
      <c r="E6" s="7"/>
      <c r="F6" s="7"/>
      <c r="G6" s="7"/>
      <c r="H6" s="8"/>
      <c r="I6" s="9">
        <f t="shared" si="0"/>
        <v>1</v>
      </c>
    </row>
    <row r="7" spans="1:9" x14ac:dyDescent="0.25">
      <c r="A7" s="5" t="s">
        <v>38</v>
      </c>
      <c r="B7" s="6"/>
      <c r="C7" s="7"/>
      <c r="D7" s="7"/>
      <c r="E7" s="7"/>
      <c r="F7" s="7" t="s">
        <v>17</v>
      </c>
      <c r="G7" s="7"/>
      <c r="H7" s="8"/>
      <c r="I7" s="9">
        <f t="shared" si="0"/>
        <v>1</v>
      </c>
    </row>
    <row r="8" spans="1:9" x14ac:dyDescent="0.25">
      <c r="A8" s="5" t="s">
        <v>39</v>
      </c>
      <c r="B8" s="6"/>
      <c r="C8" s="7"/>
      <c r="D8" s="7" t="s">
        <v>17</v>
      </c>
      <c r="E8" s="7"/>
      <c r="F8" s="7"/>
      <c r="G8" s="7"/>
      <c r="H8" s="8"/>
      <c r="I8" s="9">
        <f t="shared" si="0"/>
        <v>1</v>
      </c>
    </row>
    <row r="9" spans="1:9" x14ac:dyDescent="0.25">
      <c r="A9" s="5" t="s">
        <v>40</v>
      </c>
      <c r="B9" s="6"/>
      <c r="C9" s="7"/>
      <c r="D9" s="7" t="s">
        <v>17</v>
      </c>
      <c r="E9" s="7"/>
      <c r="F9" s="7"/>
      <c r="G9" s="7"/>
      <c r="H9" s="8"/>
      <c r="I9" s="9">
        <f t="shared" si="0"/>
        <v>1</v>
      </c>
    </row>
    <row r="10" spans="1:9" x14ac:dyDescent="0.25">
      <c r="A10" s="32" t="s">
        <v>41</v>
      </c>
      <c r="B10" s="6"/>
      <c r="C10" s="7"/>
      <c r="D10" s="7" t="s">
        <v>17</v>
      </c>
      <c r="E10" s="7"/>
      <c r="F10" s="7"/>
      <c r="G10" s="7"/>
      <c r="H10" s="8"/>
      <c r="I10" s="9">
        <f t="shared" si="0"/>
        <v>1</v>
      </c>
    </row>
    <row r="11" spans="1:9" x14ac:dyDescent="0.25">
      <c r="A11" s="5" t="s">
        <v>42</v>
      </c>
      <c r="B11" s="6"/>
      <c r="C11" s="7"/>
      <c r="D11" s="7" t="s">
        <v>17</v>
      </c>
      <c r="E11" s="7"/>
      <c r="F11" s="7"/>
      <c r="G11" s="7"/>
      <c r="H11" s="8"/>
      <c r="I11" s="9">
        <f t="shared" si="0"/>
        <v>1</v>
      </c>
    </row>
    <row r="12" spans="1:9" x14ac:dyDescent="0.25">
      <c r="A12" s="5" t="s">
        <v>43</v>
      </c>
      <c r="B12" s="6"/>
      <c r="C12" s="7"/>
      <c r="D12" s="7"/>
      <c r="E12" s="7"/>
      <c r="F12" s="7" t="s">
        <v>17</v>
      </c>
      <c r="G12" s="7"/>
      <c r="H12" s="8"/>
      <c r="I12" s="9">
        <f t="shared" si="0"/>
        <v>1</v>
      </c>
    </row>
    <row r="13" spans="1:9" x14ac:dyDescent="0.25">
      <c r="A13" s="5" t="s">
        <v>44</v>
      </c>
      <c r="B13" s="6"/>
      <c r="C13" s="7"/>
      <c r="D13" s="7" t="s">
        <v>17</v>
      </c>
      <c r="E13" s="7"/>
      <c r="F13" s="7"/>
      <c r="G13" s="7"/>
      <c r="H13" s="8"/>
      <c r="I13" s="9">
        <f t="shared" si="0"/>
        <v>1</v>
      </c>
    </row>
    <row r="14" spans="1:9" x14ac:dyDescent="0.25">
      <c r="A14" s="5" t="s">
        <v>45</v>
      </c>
      <c r="B14" s="6"/>
      <c r="C14" s="7"/>
      <c r="D14" s="7" t="s">
        <v>17</v>
      </c>
      <c r="E14" s="7"/>
      <c r="F14" s="7"/>
      <c r="G14" s="7"/>
      <c r="H14" s="8"/>
      <c r="I14" s="9">
        <f t="shared" si="0"/>
        <v>1</v>
      </c>
    </row>
    <row r="15" spans="1:9" x14ac:dyDescent="0.25">
      <c r="A15" s="32" t="s">
        <v>46</v>
      </c>
      <c r="B15" s="6"/>
      <c r="C15" s="7"/>
      <c r="D15" s="7" t="s">
        <v>17</v>
      </c>
      <c r="E15" s="7"/>
      <c r="F15" s="7"/>
      <c r="G15" s="7"/>
      <c r="H15" s="8"/>
      <c r="I15" s="9">
        <f t="shared" si="0"/>
        <v>1</v>
      </c>
    </row>
    <row r="16" spans="1:9" x14ac:dyDescent="0.25">
      <c r="A16" s="5" t="s">
        <v>47</v>
      </c>
      <c r="B16" s="6"/>
      <c r="C16" s="7"/>
      <c r="D16" s="7"/>
      <c r="E16" s="7"/>
      <c r="F16" s="7"/>
      <c r="G16" s="7" t="s">
        <v>17</v>
      </c>
      <c r="H16" s="8"/>
      <c r="I16" s="9">
        <f t="shared" si="0"/>
        <v>1</v>
      </c>
    </row>
    <row r="17" spans="1:9" x14ac:dyDescent="0.25">
      <c r="A17" s="5" t="s">
        <v>48</v>
      </c>
      <c r="B17" s="6"/>
      <c r="C17" s="7"/>
      <c r="D17" s="7"/>
      <c r="E17" s="7"/>
      <c r="F17" s="7"/>
      <c r="G17" s="7"/>
      <c r="H17" s="8" t="s">
        <v>17</v>
      </c>
      <c r="I17" s="9">
        <f t="shared" si="0"/>
        <v>1</v>
      </c>
    </row>
    <row r="18" spans="1:9" ht="15.75" thickBot="1" x14ac:dyDescent="0.3">
      <c r="A18" s="10" t="s">
        <v>49</v>
      </c>
      <c r="B18" s="11"/>
      <c r="C18" s="12"/>
      <c r="D18" s="12"/>
      <c r="E18" s="12" t="s">
        <v>17</v>
      </c>
      <c r="F18" s="12"/>
      <c r="G18" s="12"/>
      <c r="H18" s="13"/>
      <c r="I18" s="9">
        <f t="shared" si="0"/>
        <v>1</v>
      </c>
    </row>
    <row r="19" spans="1:9" x14ac:dyDescent="0.25">
      <c r="B19" s="9">
        <f>COUNTIF(B3:B18,"X")</f>
        <v>2</v>
      </c>
      <c r="C19" s="9">
        <f t="shared" ref="C19:H19" si="1">COUNTIF(C3:C18,"X")</f>
        <v>2</v>
      </c>
      <c r="D19" s="9">
        <f t="shared" si="1"/>
        <v>8</v>
      </c>
      <c r="E19" s="9">
        <f t="shared" si="1"/>
        <v>1</v>
      </c>
      <c r="F19" s="9">
        <f t="shared" si="1"/>
        <v>2</v>
      </c>
      <c r="G19" s="9">
        <f t="shared" si="1"/>
        <v>1</v>
      </c>
      <c r="H19" s="9">
        <f t="shared" si="1"/>
        <v>1</v>
      </c>
    </row>
    <row r="21" spans="1:9" ht="15.75" thickBot="1" x14ac:dyDescent="0.3">
      <c r="A21" s="14"/>
      <c r="B21" s="14"/>
      <c r="C21" s="14"/>
      <c r="D21" s="14"/>
      <c r="E21" s="14"/>
      <c r="F21" s="14"/>
    </row>
    <row r="22" spans="1:9" ht="15.75" thickBot="1" x14ac:dyDescent="0.3">
      <c r="B22" s="115" t="s">
        <v>8</v>
      </c>
      <c r="C22" s="116"/>
      <c r="D22" s="116"/>
      <c r="E22" s="116"/>
      <c r="F22" s="116"/>
      <c r="G22" s="116"/>
      <c r="H22" s="117"/>
    </row>
    <row r="23" spans="1:9" ht="45.75" thickBot="1" x14ac:dyDescent="0.3">
      <c r="A23" s="1" t="s">
        <v>18</v>
      </c>
      <c r="B23" s="15" t="s">
        <v>10</v>
      </c>
      <c r="C23" s="16" t="s">
        <v>11</v>
      </c>
      <c r="D23" s="16" t="s">
        <v>12</v>
      </c>
      <c r="E23" s="16" t="s">
        <v>13</v>
      </c>
      <c r="F23" s="16" t="s">
        <v>14</v>
      </c>
      <c r="G23" s="16" t="s">
        <v>15</v>
      </c>
      <c r="H23" s="17" t="s">
        <v>16</v>
      </c>
    </row>
    <row r="24" spans="1:9" ht="30" x14ac:dyDescent="0.25">
      <c r="A24" s="18" t="s">
        <v>19</v>
      </c>
      <c r="B24" s="2" t="s">
        <v>17</v>
      </c>
      <c r="C24" s="3"/>
      <c r="D24" s="3"/>
      <c r="E24" s="3"/>
      <c r="F24" s="3"/>
      <c r="G24" s="3"/>
      <c r="H24" s="19"/>
      <c r="I24" s="9">
        <f>COUNTIF(B24:H24,"X")</f>
        <v>1</v>
      </c>
    </row>
    <row r="25" spans="1:9" ht="30" x14ac:dyDescent="0.25">
      <c r="A25" s="31" t="s">
        <v>20</v>
      </c>
      <c r="B25" s="20"/>
      <c r="C25" s="21" t="s">
        <v>17</v>
      </c>
      <c r="D25" s="21" t="s">
        <v>17</v>
      </c>
      <c r="E25" s="21"/>
      <c r="F25" s="21"/>
      <c r="G25" s="21"/>
      <c r="H25" s="8"/>
      <c r="I25" s="9">
        <f>COUNTIF(B25:H25,"X")</f>
        <v>2</v>
      </c>
    </row>
    <row r="26" spans="1:9" ht="30" x14ac:dyDescent="0.25">
      <c r="A26" s="18" t="s">
        <v>21</v>
      </c>
      <c r="B26" s="20"/>
      <c r="C26" s="21"/>
      <c r="D26" s="21"/>
      <c r="E26" s="21" t="s">
        <v>17</v>
      </c>
      <c r="F26" s="21" t="s">
        <v>17</v>
      </c>
      <c r="G26" s="21" t="s">
        <v>17</v>
      </c>
      <c r="H26" s="8" t="s">
        <v>17</v>
      </c>
      <c r="I26" s="9">
        <f>COUNTIF(B26:H26,"X")</f>
        <v>4</v>
      </c>
    </row>
    <row r="27" spans="1:9" ht="30" x14ac:dyDescent="0.25">
      <c r="A27" s="31" t="s">
        <v>22</v>
      </c>
      <c r="B27" s="20"/>
      <c r="C27" s="21"/>
      <c r="D27" s="21" t="s">
        <v>17</v>
      </c>
      <c r="E27" s="21"/>
      <c r="F27" s="21"/>
      <c r="G27" s="21"/>
      <c r="H27" s="8"/>
      <c r="I27" s="9">
        <f>COUNTIF(B27:H27,"X")</f>
        <v>1</v>
      </c>
    </row>
    <row r="28" spans="1:9" ht="30.75" thickBot="1" x14ac:dyDescent="0.3">
      <c r="A28" s="22" t="s">
        <v>23</v>
      </c>
      <c r="B28" s="23"/>
      <c r="C28" s="24"/>
      <c r="D28" s="25" t="s">
        <v>17</v>
      </c>
      <c r="E28" s="24"/>
      <c r="F28" s="24"/>
      <c r="G28" s="24"/>
      <c r="H28" s="13"/>
      <c r="I28" s="9">
        <f>COUNTIF(B28:H28,"X")</f>
        <v>1</v>
      </c>
    </row>
    <row r="29" spans="1:9" x14ac:dyDescent="0.25">
      <c r="B29" s="9">
        <f>COUNTIF(B24:B28,"X")</f>
        <v>1</v>
      </c>
      <c r="C29" s="9">
        <f t="shared" ref="C29:H29" si="2">COUNTIF(C24:C28,"X")</f>
        <v>1</v>
      </c>
      <c r="D29" s="9">
        <f t="shared" si="2"/>
        <v>3</v>
      </c>
      <c r="E29" s="9">
        <f t="shared" si="2"/>
        <v>1</v>
      </c>
      <c r="F29" s="9">
        <f t="shared" si="2"/>
        <v>1</v>
      </c>
      <c r="G29" s="9">
        <f t="shared" si="2"/>
        <v>1</v>
      </c>
      <c r="H29" s="9">
        <f t="shared" si="2"/>
        <v>1</v>
      </c>
    </row>
    <row r="30" spans="1:9" ht="15.75" thickBot="1" x14ac:dyDescent="0.3"/>
    <row r="31" spans="1:9" ht="15.75" thickBot="1" x14ac:dyDescent="0.3">
      <c r="B31" s="115" t="s">
        <v>8</v>
      </c>
      <c r="C31" s="116"/>
      <c r="D31" s="116"/>
      <c r="E31" s="116"/>
      <c r="F31" s="116"/>
      <c r="G31" s="116"/>
      <c r="H31" s="117"/>
    </row>
    <row r="32" spans="1:9" ht="45.75" thickBot="1" x14ac:dyDescent="0.3">
      <c r="A32" s="26" t="s">
        <v>24</v>
      </c>
      <c r="B32" s="15" t="s">
        <v>10</v>
      </c>
      <c r="C32" s="16" t="s">
        <v>11</v>
      </c>
      <c r="D32" s="16" t="s">
        <v>12</v>
      </c>
      <c r="E32" s="16" t="s">
        <v>13</v>
      </c>
      <c r="F32" s="16" t="s">
        <v>14</v>
      </c>
      <c r="G32" s="16" t="s">
        <v>15</v>
      </c>
      <c r="H32" s="17" t="s">
        <v>16</v>
      </c>
    </row>
    <row r="33" spans="1:9" x14ac:dyDescent="0.25">
      <c r="A33" s="27" t="s">
        <v>25</v>
      </c>
      <c r="B33" s="28"/>
      <c r="C33" s="21"/>
      <c r="D33" s="21" t="s">
        <v>17</v>
      </c>
      <c r="E33" s="21"/>
      <c r="F33" s="21" t="s">
        <v>17</v>
      </c>
      <c r="G33" s="21"/>
      <c r="H33" s="21"/>
      <c r="I33" s="9">
        <f t="shared" ref="I33:I45" si="3">COUNTIF(B33:H33,"X")</f>
        <v>2</v>
      </c>
    </row>
    <row r="34" spans="1:9" x14ac:dyDescent="0.25">
      <c r="A34" s="29" t="s">
        <v>92</v>
      </c>
      <c r="B34" s="28"/>
      <c r="C34" s="21" t="s">
        <v>17</v>
      </c>
      <c r="D34" s="21" t="s">
        <v>17</v>
      </c>
      <c r="E34" s="21" t="s">
        <v>17</v>
      </c>
      <c r="F34" s="21"/>
      <c r="G34" s="21"/>
      <c r="H34" s="21"/>
      <c r="I34" s="9">
        <f t="shared" si="3"/>
        <v>3</v>
      </c>
    </row>
    <row r="35" spans="1:9" x14ac:dyDescent="0.25">
      <c r="A35" s="33" t="s">
        <v>50</v>
      </c>
      <c r="B35" s="28"/>
      <c r="C35" s="21"/>
      <c r="D35" s="21" t="s">
        <v>17</v>
      </c>
      <c r="E35" s="21"/>
      <c r="F35" s="21"/>
      <c r="G35" s="21"/>
      <c r="H35" s="21"/>
      <c r="I35" s="9">
        <f t="shared" si="3"/>
        <v>1</v>
      </c>
    </row>
    <row r="36" spans="1:9" ht="30" x14ac:dyDescent="0.25">
      <c r="A36" s="33" t="s">
        <v>51</v>
      </c>
      <c r="B36" s="28"/>
      <c r="C36" s="21"/>
      <c r="D36" s="21" t="s">
        <v>17</v>
      </c>
      <c r="E36" s="21"/>
      <c r="F36" s="21"/>
      <c r="G36" s="21"/>
      <c r="H36" s="21"/>
      <c r="I36" s="9">
        <f t="shared" si="3"/>
        <v>1</v>
      </c>
    </row>
    <row r="37" spans="1:9" x14ac:dyDescent="0.25">
      <c r="A37" s="29" t="s">
        <v>26</v>
      </c>
      <c r="B37" s="28"/>
      <c r="C37" s="21"/>
      <c r="D37" s="21" t="s">
        <v>17</v>
      </c>
      <c r="E37" s="21"/>
      <c r="F37" s="21"/>
      <c r="G37" s="21"/>
      <c r="H37" s="21"/>
      <c r="I37" s="9">
        <f t="shared" si="3"/>
        <v>1</v>
      </c>
    </row>
    <row r="38" spans="1:9" x14ac:dyDescent="0.25">
      <c r="A38" s="29" t="s">
        <v>27</v>
      </c>
      <c r="B38" s="28"/>
      <c r="C38" s="21"/>
      <c r="D38" s="21" t="s">
        <v>17</v>
      </c>
      <c r="E38" s="21"/>
      <c r="F38" s="21"/>
      <c r="G38" s="21"/>
      <c r="H38" s="21"/>
      <c r="I38" s="9">
        <f t="shared" si="3"/>
        <v>1</v>
      </c>
    </row>
    <row r="39" spans="1:9" x14ac:dyDescent="0.25">
      <c r="A39" s="29" t="s">
        <v>93</v>
      </c>
      <c r="B39" s="28"/>
      <c r="C39" s="21"/>
      <c r="D39" s="21" t="s">
        <v>17</v>
      </c>
      <c r="E39" s="21"/>
      <c r="F39" s="21"/>
      <c r="G39" s="21"/>
      <c r="H39" s="21"/>
      <c r="I39" s="9">
        <f t="shared" si="3"/>
        <v>1</v>
      </c>
    </row>
    <row r="40" spans="1:9" x14ac:dyDescent="0.25">
      <c r="A40" s="29" t="s">
        <v>28</v>
      </c>
      <c r="B40" s="28"/>
      <c r="C40" s="21"/>
      <c r="D40" s="21" t="s">
        <v>17</v>
      </c>
      <c r="E40" s="21"/>
      <c r="F40" s="21" t="s">
        <v>17</v>
      </c>
      <c r="G40" s="21"/>
      <c r="H40" s="21"/>
      <c r="I40" s="9">
        <f t="shared" si="3"/>
        <v>2</v>
      </c>
    </row>
    <row r="41" spans="1:9" x14ac:dyDescent="0.25">
      <c r="A41" s="29" t="s">
        <v>29</v>
      </c>
      <c r="B41" s="28"/>
      <c r="C41" s="21"/>
      <c r="D41" s="21" t="s">
        <v>17</v>
      </c>
      <c r="E41" s="21"/>
      <c r="F41" s="21"/>
      <c r="G41" s="21"/>
      <c r="H41" s="21"/>
      <c r="I41" s="9">
        <f t="shared" si="3"/>
        <v>1</v>
      </c>
    </row>
    <row r="42" spans="1:9" x14ac:dyDescent="0.25">
      <c r="A42" s="29" t="s">
        <v>30</v>
      </c>
      <c r="B42" s="28" t="s">
        <v>17</v>
      </c>
      <c r="C42" s="21"/>
      <c r="D42" s="21" t="s">
        <v>17</v>
      </c>
      <c r="E42" s="21"/>
      <c r="F42" s="21"/>
      <c r="G42" s="21" t="s">
        <v>17</v>
      </c>
      <c r="H42" s="21"/>
      <c r="I42" s="9">
        <f t="shared" si="3"/>
        <v>3</v>
      </c>
    </row>
    <row r="43" spans="1:9" x14ac:dyDescent="0.25">
      <c r="A43" s="29" t="s">
        <v>31</v>
      </c>
      <c r="B43" s="28"/>
      <c r="C43" s="21"/>
      <c r="D43" s="21" t="s">
        <v>17</v>
      </c>
      <c r="E43" s="21"/>
      <c r="F43" s="21"/>
      <c r="G43" s="21"/>
      <c r="H43" s="7"/>
      <c r="I43" s="9">
        <f t="shared" si="3"/>
        <v>1</v>
      </c>
    </row>
    <row r="44" spans="1:9" x14ac:dyDescent="0.25">
      <c r="A44" s="29" t="s">
        <v>32</v>
      </c>
      <c r="B44" s="28"/>
      <c r="C44" s="21"/>
      <c r="D44" s="21" t="s">
        <v>17</v>
      </c>
      <c r="E44" s="21"/>
      <c r="F44" s="21"/>
      <c r="G44" s="21"/>
      <c r="H44" s="7"/>
      <c r="I44" s="9">
        <f t="shared" si="3"/>
        <v>1</v>
      </c>
    </row>
    <row r="45" spans="1:9" ht="15.75" thickBot="1" x14ac:dyDescent="0.3">
      <c r="A45" s="30" t="s">
        <v>33</v>
      </c>
      <c r="B45" s="28"/>
      <c r="C45" s="21"/>
      <c r="D45" s="21" t="s">
        <v>17</v>
      </c>
      <c r="E45" s="21" t="s">
        <v>17</v>
      </c>
      <c r="F45" s="21"/>
      <c r="G45" s="21"/>
      <c r="H45" s="7" t="s">
        <v>17</v>
      </c>
      <c r="I45" s="9">
        <f t="shared" si="3"/>
        <v>3</v>
      </c>
    </row>
    <row r="46" spans="1:9" x14ac:dyDescent="0.25">
      <c r="B46" s="9">
        <f t="shared" ref="B46:H46" si="4">COUNTIF(B33:B45,"X")</f>
        <v>1</v>
      </c>
      <c r="C46" s="9">
        <f t="shared" si="4"/>
        <v>1</v>
      </c>
      <c r="D46" s="9">
        <f t="shared" si="4"/>
        <v>13</v>
      </c>
      <c r="E46" s="9">
        <f t="shared" si="4"/>
        <v>2</v>
      </c>
      <c r="F46" s="9">
        <f t="shared" si="4"/>
        <v>2</v>
      </c>
      <c r="G46" s="9">
        <f t="shared" si="4"/>
        <v>1</v>
      </c>
      <c r="H46" s="9">
        <f t="shared" si="4"/>
        <v>1</v>
      </c>
    </row>
    <row r="49" spans="1:1" x14ac:dyDescent="0.25">
      <c r="A49" s="35" t="s">
        <v>65</v>
      </c>
    </row>
    <row r="50" spans="1:1" x14ac:dyDescent="0.25">
      <c r="A50" s="34" t="s">
        <v>66</v>
      </c>
    </row>
    <row r="51" spans="1:1" x14ac:dyDescent="0.25">
      <c r="A51" s="34" t="s">
        <v>67</v>
      </c>
    </row>
    <row r="52" spans="1:1" x14ac:dyDescent="0.25">
      <c r="A52" s="34" t="s">
        <v>68</v>
      </c>
    </row>
    <row r="53" spans="1:1" x14ac:dyDescent="0.25">
      <c r="A53" s="34" t="s">
        <v>69</v>
      </c>
    </row>
    <row r="54" spans="1:1" x14ac:dyDescent="0.25">
      <c r="A54" s="34" t="s">
        <v>64</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O288"/>
  <sheetViews>
    <sheetView showGridLines="0" tabSelected="1" zoomScale="90" zoomScaleNormal="90" zoomScaleSheetLayoutView="80" zoomScalePageLayoutView="70" workbookViewId="0">
      <selection activeCell="A176" sqref="A176"/>
    </sheetView>
  </sheetViews>
  <sheetFormatPr baseColWidth="10" defaultColWidth="10.85546875" defaultRowHeight="14.25" x14ac:dyDescent="0.25"/>
  <cols>
    <col min="1" max="1" width="4.28515625" style="48" customWidth="1"/>
    <col min="2" max="2" width="22.7109375" style="48" customWidth="1"/>
    <col min="3" max="3" width="51.140625" style="50" customWidth="1"/>
    <col min="4" max="4" width="45.42578125" style="50" customWidth="1"/>
    <col min="5" max="5" width="17.28515625" style="51" customWidth="1"/>
    <col min="6" max="6" width="19" style="51" customWidth="1"/>
    <col min="7" max="7" width="17.5703125" style="51" customWidth="1"/>
    <col min="8" max="8" width="28.140625" style="51" customWidth="1"/>
    <col min="9" max="9" width="43.5703125" style="51" customWidth="1"/>
    <col min="10" max="10" width="90.85546875" style="50" customWidth="1"/>
    <col min="11" max="12" width="10.85546875" style="48"/>
    <col min="13" max="14" width="14.5703125" style="48" bestFit="1" customWidth="1"/>
    <col min="15" max="15" width="31" style="48" customWidth="1"/>
    <col min="16" max="16384" width="10.85546875" style="48"/>
  </cols>
  <sheetData>
    <row r="2" spans="2:10" ht="16.5" customHeight="1" x14ac:dyDescent="0.25">
      <c r="B2" s="121"/>
      <c r="C2" s="132" t="s">
        <v>180</v>
      </c>
      <c r="D2" s="133"/>
      <c r="E2" s="134"/>
      <c r="F2" s="121" t="s">
        <v>0</v>
      </c>
      <c r="G2" s="121" t="s">
        <v>405</v>
      </c>
      <c r="H2" s="121"/>
      <c r="I2" s="121"/>
      <c r="J2" s="121"/>
    </row>
    <row r="3" spans="2:10" ht="2.25" customHeight="1" x14ac:dyDescent="0.25">
      <c r="B3" s="121"/>
      <c r="C3" s="135"/>
      <c r="D3" s="136"/>
      <c r="E3" s="137"/>
      <c r="F3" s="121"/>
      <c r="G3" s="121"/>
      <c r="H3" s="121"/>
      <c r="I3" s="121"/>
      <c r="J3" s="121"/>
    </row>
    <row r="4" spans="2:10" ht="3.75" customHeight="1" x14ac:dyDescent="0.25">
      <c r="B4" s="121"/>
      <c r="C4" s="135"/>
      <c r="D4" s="136"/>
      <c r="E4" s="137"/>
      <c r="F4" s="121"/>
      <c r="G4" s="121"/>
      <c r="H4" s="121"/>
      <c r="I4" s="121"/>
      <c r="J4" s="121"/>
    </row>
    <row r="5" spans="2:10" ht="5.25" customHeight="1" x14ac:dyDescent="0.25">
      <c r="B5" s="121"/>
      <c r="C5" s="138"/>
      <c r="D5" s="139"/>
      <c r="E5" s="140"/>
      <c r="F5" s="121" t="s">
        <v>1</v>
      </c>
      <c r="G5" s="121">
        <v>2</v>
      </c>
      <c r="H5" s="121"/>
      <c r="I5" s="121"/>
      <c r="J5" s="121"/>
    </row>
    <row r="6" spans="2:10" ht="15" x14ac:dyDescent="0.25">
      <c r="B6" s="121"/>
      <c r="C6" s="126" t="s">
        <v>181</v>
      </c>
      <c r="D6" s="126"/>
      <c r="E6" s="126"/>
      <c r="F6" s="121"/>
      <c r="G6" s="121"/>
      <c r="H6" s="121"/>
      <c r="I6" s="121"/>
      <c r="J6" s="121"/>
    </row>
    <row r="7" spans="2:10" ht="16.5" customHeight="1" x14ac:dyDescent="0.25">
      <c r="B7" s="121"/>
      <c r="C7" s="132" t="s">
        <v>404</v>
      </c>
      <c r="D7" s="133"/>
      <c r="E7" s="134"/>
      <c r="F7" s="121" t="s">
        <v>83</v>
      </c>
      <c r="G7" s="121">
        <v>1</v>
      </c>
      <c r="H7" s="121"/>
      <c r="I7" s="121" t="s">
        <v>84</v>
      </c>
      <c r="J7" s="121">
        <v>1</v>
      </c>
    </row>
    <row r="8" spans="2:10" ht="7.5" customHeight="1" x14ac:dyDescent="0.25">
      <c r="B8" s="121"/>
      <c r="C8" s="138"/>
      <c r="D8" s="139"/>
      <c r="E8" s="140"/>
      <c r="F8" s="121"/>
      <c r="G8" s="121"/>
      <c r="H8" s="121"/>
      <c r="I8" s="121"/>
      <c r="J8" s="121"/>
    </row>
    <row r="9" spans="2:10" ht="21.75" x14ac:dyDescent="0.25">
      <c r="F9" s="52"/>
      <c r="G9" s="53"/>
      <c r="H9" s="52"/>
    </row>
    <row r="10" spans="2:10" ht="15" x14ac:dyDescent="0.25">
      <c r="B10" s="124" t="s">
        <v>2</v>
      </c>
      <c r="C10" s="125"/>
      <c r="D10" s="128" t="s">
        <v>3</v>
      </c>
      <c r="E10" s="129"/>
      <c r="F10" s="129"/>
      <c r="G10" s="129"/>
      <c r="H10" s="129"/>
      <c r="I10" s="129"/>
      <c r="J10" s="130"/>
    </row>
    <row r="11" spans="2:10" ht="48" customHeight="1" x14ac:dyDescent="0.25">
      <c r="B11" s="127" t="s">
        <v>333</v>
      </c>
      <c r="C11" s="127"/>
      <c r="D11" s="131" t="s">
        <v>71</v>
      </c>
      <c r="E11" s="131"/>
      <c r="F11" s="131"/>
      <c r="G11" s="131"/>
      <c r="H11" s="131"/>
      <c r="I11" s="131"/>
      <c r="J11" s="131"/>
    </row>
    <row r="12" spans="2:10" ht="18.75" customHeight="1" x14ac:dyDescent="0.25">
      <c r="B12" s="127" t="s">
        <v>4</v>
      </c>
      <c r="C12" s="127"/>
      <c r="D12" s="127" t="s">
        <v>334</v>
      </c>
      <c r="E12" s="127"/>
      <c r="F12" s="127"/>
      <c r="G12" s="127"/>
      <c r="H12" s="127"/>
      <c r="I12" s="127"/>
      <c r="J12" s="127"/>
    </row>
    <row r="13" spans="2:10" ht="22.5" customHeight="1" x14ac:dyDescent="0.25">
      <c r="B13" s="127" t="s">
        <v>5</v>
      </c>
      <c r="C13" s="127"/>
      <c r="D13" s="127">
        <v>2024</v>
      </c>
      <c r="E13" s="127"/>
      <c r="F13" s="127"/>
      <c r="G13" s="127"/>
      <c r="H13" s="127"/>
      <c r="I13" s="127"/>
      <c r="J13" s="127"/>
    </row>
    <row r="14" spans="2:10" ht="21.75" x14ac:dyDescent="0.25">
      <c r="B14" s="54"/>
      <c r="C14" s="54"/>
      <c r="H14" s="50"/>
    </row>
    <row r="15" spans="2:10" s="55" customFormat="1" ht="15" x14ac:dyDescent="0.25">
      <c r="B15" s="54" t="s">
        <v>76</v>
      </c>
      <c r="C15" s="122" t="s">
        <v>113</v>
      </c>
      <c r="D15" s="122"/>
      <c r="E15" s="122"/>
      <c r="F15" s="122"/>
      <c r="G15" s="122"/>
      <c r="H15" s="122"/>
      <c r="I15" s="122"/>
      <c r="J15" s="122"/>
    </row>
    <row r="16" spans="2:10" s="55" customFormat="1" ht="15" x14ac:dyDescent="0.25">
      <c r="B16" s="54" t="s">
        <v>182</v>
      </c>
      <c r="C16" s="122" t="s">
        <v>204</v>
      </c>
      <c r="D16" s="122"/>
      <c r="E16" s="122"/>
      <c r="F16" s="122"/>
      <c r="G16" s="122"/>
      <c r="H16" s="122"/>
      <c r="I16" s="122"/>
      <c r="J16" s="122"/>
    </row>
    <row r="17" spans="2:10" s="59" customFormat="1" ht="21.75" x14ac:dyDescent="0.25">
      <c r="B17" s="56"/>
      <c r="C17" s="56"/>
      <c r="D17" s="56"/>
      <c r="E17" s="57"/>
      <c r="F17" s="57"/>
      <c r="G17" s="58"/>
      <c r="H17" s="58"/>
      <c r="I17" s="57"/>
      <c r="J17" s="56"/>
    </row>
    <row r="18" spans="2:10" s="49" customFormat="1" ht="18.75" customHeight="1" x14ac:dyDescent="0.25">
      <c r="B18" s="118" t="s">
        <v>7</v>
      </c>
      <c r="C18" s="118" t="s">
        <v>61</v>
      </c>
      <c r="D18" s="118" t="s">
        <v>106</v>
      </c>
      <c r="E18" s="118" t="s">
        <v>87</v>
      </c>
      <c r="F18" s="120" t="s">
        <v>88</v>
      </c>
      <c r="G18" s="120"/>
      <c r="H18" s="120"/>
      <c r="I18" s="118" t="s">
        <v>6</v>
      </c>
      <c r="J18" s="118" t="s">
        <v>406</v>
      </c>
    </row>
    <row r="19" spans="2:10" s="49" customFormat="1" ht="15" x14ac:dyDescent="0.25">
      <c r="B19" s="118"/>
      <c r="C19" s="118"/>
      <c r="D19" s="118"/>
      <c r="E19" s="118"/>
      <c r="F19" s="120" t="s">
        <v>345</v>
      </c>
      <c r="G19" s="120"/>
      <c r="H19" s="120"/>
      <c r="I19" s="118"/>
      <c r="J19" s="118"/>
    </row>
    <row r="20" spans="2:10" s="49" customFormat="1" ht="30.75" customHeight="1" x14ac:dyDescent="0.25">
      <c r="B20" s="118"/>
      <c r="C20" s="118"/>
      <c r="D20" s="118"/>
      <c r="E20" s="118"/>
      <c r="F20" s="60" t="s">
        <v>81</v>
      </c>
      <c r="G20" s="61" t="s">
        <v>82</v>
      </c>
      <c r="H20" s="61" t="s">
        <v>179</v>
      </c>
      <c r="I20" s="118"/>
      <c r="J20" s="118"/>
    </row>
    <row r="21" spans="2:10" s="63" customFormat="1" ht="105.75" customHeight="1" x14ac:dyDescent="0.25">
      <c r="B21" s="62" t="s">
        <v>10</v>
      </c>
      <c r="C21" s="62" t="s">
        <v>133</v>
      </c>
      <c r="D21" s="62" t="s">
        <v>225</v>
      </c>
      <c r="E21" s="38">
        <v>1</v>
      </c>
      <c r="F21" s="38">
        <v>1</v>
      </c>
      <c r="G21" s="38">
        <v>1</v>
      </c>
      <c r="H21" s="38">
        <f>+G21/F21</f>
        <v>1</v>
      </c>
      <c r="I21" s="62" t="s">
        <v>132</v>
      </c>
      <c r="J21" s="40" t="s">
        <v>371</v>
      </c>
    </row>
    <row r="22" spans="2:10" s="63" customFormat="1" ht="117.75" customHeight="1" x14ac:dyDescent="0.25">
      <c r="B22" s="141" t="s">
        <v>37</v>
      </c>
      <c r="C22" s="62" t="s">
        <v>314</v>
      </c>
      <c r="D22" s="62" t="s">
        <v>330</v>
      </c>
      <c r="E22" s="38">
        <v>1</v>
      </c>
      <c r="F22" s="38">
        <v>1</v>
      </c>
      <c r="G22" s="38">
        <v>1</v>
      </c>
      <c r="H22" s="38">
        <f>+G22/F22</f>
        <v>1</v>
      </c>
      <c r="I22" s="62" t="s">
        <v>132</v>
      </c>
      <c r="J22" s="40" t="s">
        <v>341</v>
      </c>
    </row>
    <row r="23" spans="2:10" s="63" customFormat="1" ht="143.25" customHeight="1" x14ac:dyDescent="0.25">
      <c r="B23" s="141"/>
      <c r="C23" s="62" t="s">
        <v>228</v>
      </c>
      <c r="D23" s="62" t="s">
        <v>316</v>
      </c>
      <c r="E23" s="38">
        <v>1</v>
      </c>
      <c r="F23" s="38">
        <v>1</v>
      </c>
      <c r="G23" s="38">
        <v>1</v>
      </c>
      <c r="H23" s="38">
        <v>1</v>
      </c>
      <c r="I23" s="62" t="s">
        <v>98</v>
      </c>
      <c r="J23" s="40" t="s">
        <v>407</v>
      </c>
    </row>
    <row r="24" spans="2:10" s="63" customFormat="1" ht="15" x14ac:dyDescent="0.25">
      <c r="B24" s="64"/>
      <c r="C24" s="65"/>
      <c r="D24" s="65"/>
      <c r="E24" s="64"/>
      <c r="F24" s="66"/>
      <c r="G24" s="66"/>
      <c r="H24" s="66"/>
      <c r="I24" s="64"/>
      <c r="J24" s="65"/>
    </row>
    <row r="25" spans="2:10" s="63" customFormat="1" ht="15" x14ac:dyDescent="0.25">
      <c r="B25" s="54" t="s">
        <v>76</v>
      </c>
      <c r="C25" s="122" t="s">
        <v>113</v>
      </c>
      <c r="D25" s="122"/>
      <c r="E25" s="122"/>
      <c r="F25" s="122"/>
      <c r="G25" s="122"/>
      <c r="H25" s="122"/>
      <c r="I25" s="122"/>
      <c r="J25" s="122"/>
    </row>
    <row r="26" spans="2:10" s="63" customFormat="1" ht="15" x14ac:dyDescent="0.25">
      <c r="B26" s="54" t="s">
        <v>182</v>
      </c>
      <c r="C26" s="122" t="s">
        <v>143</v>
      </c>
      <c r="D26" s="122"/>
      <c r="E26" s="122"/>
      <c r="F26" s="122"/>
      <c r="G26" s="122"/>
      <c r="H26" s="122"/>
      <c r="I26" s="122"/>
      <c r="J26" s="122"/>
    </row>
    <row r="27" spans="2:10" s="63" customFormat="1" ht="15" x14ac:dyDescent="0.25">
      <c r="B27" s="56"/>
      <c r="C27" s="56"/>
      <c r="D27" s="56"/>
      <c r="E27" s="57"/>
      <c r="F27" s="57"/>
      <c r="G27" s="58"/>
      <c r="H27" s="58"/>
      <c r="I27" s="57"/>
      <c r="J27" s="56"/>
    </row>
    <row r="28" spans="2:10" s="63" customFormat="1" ht="18.75" customHeight="1" x14ac:dyDescent="0.25">
      <c r="B28" s="118" t="s">
        <v>7</v>
      </c>
      <c r="C28" s="118" t="s">
        <v>61</v>
      </c>
      <c r="D28" s="118" t="s">
        <v>106</v>
      </c>
      <c r="E28" s="118" t="s">
        <v>87</v>
      </c>
      <c r="F28" s="120" t="s">
        <v>88</v>
      </c>
      <c r="G28" s="120"/>
      <c r="H28" s="120"/>
      <c r="I28" s="118" t="s">
        <v>6</v>
      </c>
      <c r="J28" s="118" t="s">
        <v>406</v>
      </c>
    </row>
    <row r="29" spans="2:10" s="63" customFormat="1" ht="18.75" customHeight="1" x14ac:dyDescent="0.25">
      <c r="B29" s="118"/>
      <c r="C29" s="118"/>
      <c r="D29" s="118"/>
      <c r="E29" s="118"/>
      <c r="F29" s="120" t="s">
        <v>345</v>
      </c>
      <c r="G29" s="120"/>
      <c r="H29" s="120"/>
      <c r="I29" s="118"/>
      <c r="J29" s="118"/>
    </row>
    <row r="30" spans="2:10" s="63" customFormat="1" ht="31.5" customHeight="1" x14ac:dyDescent="0.25">
      <c r="B30" s="118"/>
      <c r="C30" s="118"/>
      <c r="D30" s="118"/>
      <c r="E30" s="118"/>
      <c r="F30" s="60" t="s">
        <v>81</v>
      </c>
      <c r="G30" s="61" t="s">
        <v>82</v>
      </c>
      <c r="H30" s="61" t="s">
        <v>179</v>
      </c>
      <c r="I30" s="118"/>
      <c r="J30" s="118"/>
    </row>
    <row r="31" spans="2:10" s="63" customFormat="1" ht="66.75" customHeight="1" x14ac:dyDescent="0.25">
      <c r="B31" s="141" t="s">
        <v>10</v>
      </c>
      <c r="C31" s="62" t="s">
        <v>226</v>
      </c>
      <c r="D31" s="62" t="s">
        <v>227</v>
      </c>
      <c r="E31" s="38">
        <v>1</v>
      </c>
      <c r="F31" s="38">
        <v>1</v>
      </c>
      <c r="G31" s="38">
        <v>1</v>
      </c>
      <c r="H31" s="38">
        <f>+G31/F31</f>
        <v>1</v>
      </c>
      <c r="I31" s="62" t="s">
        <v>149</v>
      </c>
      <c r="J31" s="40" t="s">
        <v>408</v>
      </c>
    </row>
    <row r="32" spans="2:10" s="63" customFormat="1" ht="111.75" customHeight="1" x14ac:dyDescent="0.25">
      <c r="B32" s="141"/>
      <c r="C32" s="62" t="s">
        <v>150</v>
      </c>
      <c r="D32" s="62" t="s">
        <v>112</v>
      </c>
      <c r="E32" s="38">
        <v>1</v>
      </c>
      <c r="F32" s="38">
        <v>1</v>
      </c>
      <c r="G32" s="38">
        <v>1</v>
      </c>
      <c r="H32" s="38">
        <f>+G32/F32</f>
        <v>1</v>
      </c>
      <c r="I32" s="62" t="s">
        <v>149</v>
      </c>
      <c r="J32" s="40" t="s">
        <v>409</v>
      </c>
    </row>
    <row r="33" spans="1:10" s="63" customFormat="1" ht="15" x14ac:dyDescent="0.25">
      <c r="B33" s="64"/>
      <c r="C33" s="65"/>
      <c r="D33" s="65"/>
      <c r="E33" s="64"/>
      <c r="F33" s="66"/>
      <c r="G33" s="66"/>
      <c r="H33" s="66"/>
      <c r="I33" s="64"/>
      <c r="J33" s="65"/>
    </row>
    <row r="34" spans="1:10" s="63" customFormat="1" ht="15" x14ac:dyDescent="0.25">
      <c r="A34" s="55"/>
      <c r="B34" s="56" t="s">
        <v>77</v>
      </c>
      <c r="C34" s="143" t="s">
        <v>184</v>
      </c>
      <c r="D34" s="143"/>
      <c r="E34" s="143"/>
      <c r="F34" s="143"/>
      <c r="G34" s="143"/>
      <c r="H34" s="143"/>
      <c r="I34" s="143"/>
      <c r="J34" s="143"/>
    </row>
    <row r="35" spans="1:10" s="63" customFormat="1" ht="15" x14ac:dyDescent="0.25">
      <c r="A35" s="55"/>
      <c r="B35" s="56" t="s">
        <v>182</v>
      </c>
      <c r="C35" s="143" t="s">
        <v>186</v>
      </c>
      <c r="D35" s="143"/>
      <c r="E35" s="143"/>
      <c r="F35" s="143"/>
      <c r="G35" s="143"/>
      <c r="H35" s="143"/>
      <c r="I35" s="143"/>
      <c r="J35" s="143"/>
    </row>
    <row r="36" spans="1:10" ht="15" x14ac:dyDescent="0.25">
      <c r="A36" s="59"/>
      <c r="B36" s="56"/>
      <c r="C36" s="56"/>
      <c r="D36" s="56"/>
      <c r="E36" s="57"/>
      <c r="F36" s="57"/>
      <c r="G36" s="58"/>
      <c r="H36" s="58"/>
      <c r="I36" s="57"/>
      <c r="J36" s="56"/>
    </row>
    <row r="37" spans="1:10" ht="16.5" customHeight="1" x14ac:dyDescent="0.25">
      <c r="A37" s="63"/>
      <c r="B37" s="118" t="s">
        <v>7</v>
      </c>
      <c r="C37" s="118" t="s">
        <v>61</v>
      </c>
      <c r="D37" s="118" t="s">
        <v>106</v>
      </c>
      <c r="E37" s="118" t="s">
        <v>87</v>
      </c>
      <c r="F37" s="120" t="s">
        <v>88</v>
      </c>
      <c r="G37" s="120"/>
      <c r="H37" s="120"/>
      <c r="I37" s="118" t="s">
        <v>6</v>
      </c>
      <c r="J37" s="118" t="s">
        <v>406</v>
      </c>
    </row>
    <row r="38" spans="1:10" ht="16.5" customHeight="1" x14ac:dyDescent="0.25">
      <c r="A38" s="63"/>
      <c r="B38" s="118"/>
      <c r="C38" s="118"/>
      <c r="D38" s="118"/>
      <c r="E38" s="118"/>
      <c r="F38" s="120" t="s">
        <v>345</v>
      </c>
      <c r="G38" s="120"/>
      <c r="H38" s="120"/>
      <c r="I38" s="118"/>
      <c r="J38" s="118"/>
    </row>
    <row r="39" spans="1:10" ht="28.5" customHeight="1" x14ac:dyDescent="0.25">
      <c r="A39" s="63"/>
      <c r="B39" s="118"/>
      <c r="C39" s="118"/>
      <c r="D39" s="118"/>
      <c r="E39" s="118"/>
      <c r="F39" s="60" t="s">
        <v>81</v>
      </c>
      <c r="G39" s="61" t="s">
        <v>82</v>
      </c>
      <c r="H39" s="61" t="s">
        <v>179</v>
      </c>
      <c r="I39" s="118"/>
      <c r="J39" s="118"/>
    </row>
    <row r="40" spans="1:10" ht="81.75" customHeight="1" x14ac:dyDescent="0.25">
      <c r="A40" s="63"/>
      <c r="B40" s="141" t="s">
        <v>94</v>
      </c>
      <c r="C40" s="62" t="s">
        <v>230</v>
      </c>
      <c r="D40" s="62" t="s">
        <v>229</v>
      </c>
      <c r="E40" s="68">
        <v>154</v>
      </c>
      <c r="F40" s="69">
        <v>150</v>
      </c>
      <c r="G40" s="47">
        <v>150</v>
      </c>
      <c r="H40" s="38">
        <f>+G40/F40</f>
        <v>1</v>
      </c>
      <c r="I40" s="70" t="s">
        <v>62</v>
      </c>
      <c r="J40" s="71"/>
    </row>
    <row r="41" spans="1:10" ht="321" customHeight="1" x14ac:dyDescent="0.25">
      <c r="A41" s="63"/>
      <c r="B41" s="141"/>
      <c r="C41" s="62" t="s">
        <v>231</v>
      </c>
      <c r="D41" s="62" t="s">
        <v>232</v>
      </c>
      <c r="E41" s="38">
        <v>1</v>
      </c>
      <c r="F41" s="38">
        <v>1</v>
      </c>
      <c r="G41" s="38">
        <v>1</v>
      </c>
      <c r="H41" s="38">
        <f>+G41/F41</f>
        <v>1</v>
      </c>
      <c r="I41" s="62" t="s">
        <v>178</v>
      </c>
      <c r="J41" s="71" t="s">
        <v>372</v>
      </c>
    </row>
    <row r="42" spans="1:10" ht="57" x14ac:dyDescent="0.25">
      <c r="A42" s="63"/>
      <c r="B42" s="62" t="s">
        <v>105</v>
      </c>
      <c r="C42" s="62" t="s">
        <v>95</v>
      </c>
      <c r="D42" s="62" t="s">
        <v>96</v>
      </c>
      <c r="E42" s="72">
        <v>1</v>
      </c>
      <c r="F42" s="72">
        <v>1</v>
      </c>
      <c r="G42" s="38">
        <v>1</v>
      </c>
      <c r="H42" s="38">
        <f>+G42/F42</f>
        <v>1</v>
      </c>
      <c r="I42" s="62" t="s">
        <v>58</v>
      </c>
      <c r="J42" s="71" t="s">
        <v>332</v>
      </c>
    </row>
    <row r="43" spans="1:10" ht="66" customHeight="1" x14ac:dyDescent="0.25">
      <c r="A43" s="63"/>
      <c r="B43" s="141" t="s">
        <v>39</v>
      </c>
      <c r="C43" s="62" t="s">
        <v>134</v>
      </c>
      <c r="D43" s="73" t="s">
        <v>337</v>
      </c>
      <c r="E43" s="38">
        <v>1</v>
      </c>
      <c r="F43" s="38">
        <v>1</v>
      </c>
      <c r="G43" s="38">
        <v>1</v>
      </c>
      <c r="H43" s="38">
        <f>+G43/F43</f>
        <v>1</v>
      </c>
      <c r="I43" s="62" t="s">
        <v>302</v>
      </c>
      <c r="J43" s="71" t="s">
        <v>312</v>
      </c>
    </row>
    <row r="44" spans="1:10" ht="68.25" customHeight="1" x14ac:dyDescent="0.25">
      <c r="A44" s="63"/>
      <c r="B44" s="141"/>
      <c r="C44" s="62" t="s">
        <v>63</v>
      </c>
      <c r="D44" s="62" t="s">
        <v>89</v>
      </c>
      <c r="E44" s="38">
        <v>1</v>
      </c>
      <c r="F44" s="38">
        <v>1</v>
      </c>
      <c r="G44" s="38">
        <v>1</v>
      </c>
      <c r="H44" s="38">
        <f>+G44/F44</f>
        <v>1</v>
      </c>
      <c r="I44" s="62" t="s">
        <v>62</v>
      </c>
      <c r="J44" s="71" t="s">
        <v>317</v>
      </c>
    </row>
    <row r="46" spans="1:10" s="63" customFormat="1" ht="15" x14ac:dyDescent="0.25">
      <c r="B46" s="55" t="s">
        <v>176</v>
      </c>
      <c r="C46" s="122" t="s">
        <v>184</v>
      </c>
      <c r="D46" s="122"/>
      <c r="E46" s="122"/>
      <c r="F46" s="122"/>
      <c r="G46" s="122"/>
      <c r="H46" s="122"/>
      <c r="I46" s="122"/>
      <c r="J46" s="122"/>
    </row>
    <row r="47" spans="1:10" s="63" customFormat="1" ht="15" x14ac:dyDescent="0.25">
      <c r="B47" s="55" t="s">
        <v>182</v>
      </c>
      <c r="C47" s="123" t="s">
        <v>185</v>
      </c>
      <c r="D47" s="123"/>
      <c r="E47" s="123"/>
      <c r="F47" s="123"/>
      <c r="G47" s="123"/>
      <c r="H47" s="123"/>
      <c r="I47" s="123"/>
      <c r="J47" s="123"/>
    </row>
    <row r="48" spans="1:10" ht="15" x14ac:dyDescent="0.25">
      <c r="A48" s="63"/>
      <c r="B48" s="57"/>
      <c r="C48" s="56"/>
      <c r="D48" s="56"/>
      <c r="E48" s="57"/>
      <c r="F48" s="57"/>
      <c r="G48" s="58"/>
      <c r="H48" s="58"/>
      <c r="I48" s="57"/>
      <c r="J48" s="56"/>
    </row>
    <row r="49" spans="1:10" ht="18.75" customHeight="1" x14ac:dyDescent="0.25">
      <c r="A49" s="63"/>
      <c r="B49" s="118" t="s">
        <v>7</v>
      </c>
      <c r="C49" s="118" t="s">
        <v>61</v>
      </c>
      <c r="D49" s="118" t="s">
        <v>106</v>
      </c>
      <c r="E49" s="118" t="s">
        <v>87</v>
      </c>
      <c r="F49" s="120" t="s">
        <v>88</v>
      </c>
      <c r="G49" s="120"/>
      <c r="H49" s="120"/>
      <c r="I49" s="118" t="s">
        <v>6</v>
      </c>
      <c r="J49" s="118" t="s">
        <v>406</v>
      </c>
    </row>
    <row r="50" spans="1:10" ht="18.75" customHeight="1" x14ac:dyDescent="0.25">
      <c r="A50" s="63"/>
      <c r="B50" s="118"/>
      <c r="C50" s="118"/>
      <c r="D50" s="118"/>
      <c r="E50" s="118"/>
      <c r="F50" s="120" t="s">
        <v>345</v>
      </c>
      <c r="G50" s="120"/>
      <c r="H50" s="120"/>
      <c r="I50" s="118"/>
      <c r="J50" s="118"/>
    </row>
    <row r="51" spans="1:10" ht="34.5" customHeight="1" x14ac:dyDescent="0.25">
      <c r="A51" s="63"/>
      <c r="B51" s="118"/>
      <c r="C51" s="118"/>
      <c r="D51" s="118"/>
      <c r="E51" s="118"/>
      <c r="F51" s="60" t="s">
        <v>81</v>
      </c>
      <c r="G51" s="61" t="s">
        <v>82</v>
      </c>
      <c r="H51" s="61" t="s">
        <v>179</v>
      </c>
      <c r="I51" s="118"/>
      <c r="J51" s="118"/>
    </row>
    <row r="52" spans="1:10" ht="57" x14ac:dyDescent="0.25">
      <c r="A52" s="63"/>
      <c r="B52" s="141" t="s">
        <v>175</v>
      </c>
      <c r="C52" s="62" t="s">
        <v>99</v>
      </c>
      <c r="D52" s="62" t="s">
        <v>91</v>
      </c>
      <c r="E52" s="74">
        <v>1</v>
      </c>
      <c r="F52" s="74">
        <v>1</v>
      </c>
      <c r="G52" s="38">
        <v>1</v>
      </c>
      <c r="H52" s="72">
        <f>+G52/F52</f>
        <v>1</v>
      </c>
      <c r="I52" s="37" t="s">
        <v>153</v>
      </c>
      <c r="J52" s="40" t="s">
        <v>373</v>
      </c>
    </row>
    <row r="53" spans="1:10" ht="57" x14ac:dyDescent="0.25">
      <c r="A53" s="63"/>
      <c r="B53" s="141"/>
      <c r="C53" s="62" t="s">
        <v>101</v>
      </c>
      <c r="D53" s="62" t="s">
        <v>108</v>
      </c>
      <c r="E53" s="74">
        <v>1</v>
      </c>
      <c r="F53" s="74">
        <v>1</v>
      </c>
      <c r="G53" s="38">
        <v>1</v>
      </c>
      <c r="H53" s="72">
        <f>+G53/F53</f>
        <v>1</v>
      </c>
      <c r="I53" s="37" t="s">
        <v>153</v>
      </c>
      <c r="J53" s="40"/>
    </row>
    <row r="54" spans="1:10" ht="15" x14ac:dyDescent="0.25">
      <c r="A54" s="63"/>
      <c r="B54" s="64"/>
      <c r="C54" s="64"/>
      <c r="D54" s="64"/>
      <c r="E54" s="75"/>
      <c r="F54" s="76"/>
      <c r="G54" s="76"/>
      <c r="H54" s="77"/>
      <c r="J54" s="78"/>
    </row>
    <row r="55" spans="1:10" s="63" customFormat="1" ht="15" x14ac:dyDescent="0.25">
      <c r="B55" s="55" t="s">
        <v>77</v>
      </c>
      <c r="C55" s="122" t="s">
        <v>184</v>
      </c>
      <c r="D55" s="122"/>
      <c r="E55" s="122"/>
      <c r="F55" s="122"/>
      <c r="G55" s="122"/>
      <c r="H55" s="122"/>
      <c r="I55" s="122"/>
      <c r="J55" s="122"/>
    </row>
    <row r="56" spans="1:10" s="63" customFormat="1" ht="15" x14ac:dyDescent="0.25">
      <c r="B56" s="55" t="s">
        <v>182</v>
      </c>
      <c r="C56" s="123" t="s">
        <v>183</v>
      </c>
      <c r="D56" s="123"/>
      <c r="E56" s="123"/>
      <c r="F56" s="123"/>
      <c r="G56" s="123"/>
      <c r="H56" s="123"/>
      <c r="I56" s="123"/>
      <c r="J56" s="123"/>
    </row>
    <row r="57" spans="1:10" ht="15" x14ac:dyDescent="0.25">
      <c r="A57" s="63"/>
      <c r="B57" s="59"/>
      <c r="C57" s="79"/>
      <c r="D57" s="79"/>
      <c r="E57" s="79"/>
      <c r="F57" s="79"/>
      <c r="G57" s="79"/>
      <c r="H57" s="79"/>
      <c r="I57" s="58"/>
      <c r="J57" s="79"/>
    </row>
    <row r="58" spans="1:10" ht="18.75" customHeight="1" x14ac:dyDescent="0.25">
      <c r="A58" s="63"/>
      <c r="B58" s="118" t="s">
        <v>7</v>
      </c>
      <c r="C58" s="118" t="s">
        <v>61</v>
      </c>
      <c r="D58" s="118" t="s">
        <v>106</v>
      </c>
      <c r="E58" s="118" t="s">
        <v>87</v>
      </c>
      <c r="F58" s="120" t="s">
        <v>88</v>
      </c>
      <c r="G58" s="120"/>
      <c r="H58" s="120"/>
      <c r="I58" s="118" t="s">
        <v>6</v>
      </c>
      <c r="J58" s="118" t="s">
        <v>406</v>
      </c>
    </row>
    <row r="59" spans="1:10" ht="18.75" customHeight="1" x14ac:dyDescent="0.25">
      <c r="A59" s="63"/>
      <c r="B59" s="118"/>
      <c r="C59" s="118"/>
      <c r="D59" s="118"/>
      <c r="E59" s="118"/>
      <c r="F59" s="120" t="s">
        <v>345</v>
      </c>
      <c r="G59" s="120"/>
      <c r="H59" s="120"/>
      <c r="I59" s="118"/>
      <c r="J59" s="118"/>
    </row>
    <row r="60" spans="1:10" ht="31.5" customHeight="1" x14ac:dyDescent="0.25">
      <c r="A60" s="63"/>
      <c r="B60" s="119"/>
      <c r="C60" s="119"/>
      <c r="D60" s="119"/>
      <c r="E60" s="119"/>
      <c r="F60" s="60" t="s">
        <v>81</v>
      </c>
      <c r="G60" s="61" t="s">
        <v>82</v>
      </c>
      <c r="H60" s="61" t="s">
        <v>179</v>
      </c>
      <c r="I60" s="119"/>
      <c r="J60" s="118"/>
    </row>
    <row r="61" spans="1:10" ht="92.25" customHeight="1" x14ac:dyDescent="0.25">
      <c r="A61" s="63"/>
      <c r="B61" s="144" t="s">
        <v>175</v>
      </c>
      <c r="C61" s="62" t="s">
        <v>137</v>
      </c>
      <c r="D61" s="62" t="s">
        <v>97</v>
      </c>
      <c r="E61" s="74">
        <v>1</v>
      </c>
      <c r="F61" s="38">
        <v>1</v>
      </c>
      <c r="G61" s="38">
        <v>1</v>
      </c>
      <c r="H61" s="72">
        <f>+G61/F61</f>
        <v>1</v>
      </c>
      <c r="I61" s="80" t="s">
        <v>62</v>
      </c>
      <c r="J61" s="40" t="s">
        <v>342</v>
      </c>
    </row>
    <row r="62" spans="1:10" ht="276" customHeight="1" x14ac:dyDescent="0.25">
      <c r="A62" s="63"/>
      <c r="B62" s="144"/>
      <c r="C62" s="81" t="s">
        <v>205</v>
      </c>
      <c r="D62" s="62" t="s">
        <v>100</v>
      </c>
      <c r="E62" s="74">
        <v>1</v>
      </c>
      <c r="F62" s="38">
        <v>1</v>
      </c>
      <c r="G62" s="38">
        <v>1</v>
      </c>
      <c r="H62" s="72">
        <f>+G62/F62</f>
        <v>1</v>
      </c>
      <c r="I62" s="37" t="s">
        <v>114</v>
      </c>
      <c r="J62" s="40" t="s">
        <v>410</v>
      </c>
    </row>
    <row r="64" spans="1:10" ht="15" x14ac:dyDescent="0.25">
      <c r="B64" s="56" t="s">
        <v>78</v>
      </c>
      <c r="C64" s="122" t="s">
        <v>107</v>
      </c>
      <c r="D64" s="122"/>
      <c r="E64" s="122"/>
      <c r="F64" s="122"/>
      <c r="G64" s="122"/>
      <c r="H64" s="122"/>
      <c r="I64" s="122"/>
      <c r="J64" s="122"/>
    </row>
    <row r="65" spans="2:10" ht="15" x14ac:dyDescent="0.25">
      <c r="B65" s="56" t="s">
        <v>182</v>
      </c>
      <c r="C65" s="123" t="s">
        <v>233</v>
      </c>
      <c r="D65" s="123"/>
      <c r="E65" s="123"/>
      <c r="F65" s="123"/>
      <c r="G65" s="123"/>
      <c r="H65" s="123"/>
      <c r="I65" s="123"/>
      <c r="J65" s="123"/>
    </row>
    <row r="67" spans="2:10" ht="18.75" customHeight="1" x14ac:dyDescent="0.25">
      <c r="B67" s="118" t="s">
        <v>7</v>
      </c>
      <c r="C67" s="118" t="s">
        <v>61</v>
      </c>
      <c r="D67" s="118" t="s">
        <v>106</v>
      </c>
      <c r="E67" s="118" t="s">
        <v>87</v>
      </c>
      <c r="F67" s="120" t="s">
        <v>88</v>
      </c>
      <c r="G67" s="120"/>
      <c r="H67" s="120"/>
      <c r="I67" s="118" t="s">
        <v>6</v>
      </c>
      <c r="J67" s="118" t="s">
        <v>406</v>
      </c>
    </row>
    <row r="68" spans="2:10" ht="18.75" customHeight="1" x14ac:dyDescent="0.25">
      <c r="B68" s="118"/>
      <c r="C68" s="118"/>
      <c r="D68" s="118"/>
      <c r="E68" s="118"/>
      <c r="F68" s="120" t="s">
        <v>345</v>
      </c>
      <c r="G68" s="120"/>
      <c r="H68" s="120"/>
      <c r="I68" s="118"/>
      <c r="J68" s="118"/>
    </row>
    <row r="69" spans="2:10" ht="30" customHeight="1" x14ac:dyDescent="0.25">
      <c r="B69" s="119"/>
      <c r="C69" s="119"/>
      <c r="D69" s="119"/>
      <c r="E69" s="119"/>
      <c r="F69" s="60" t="s">
        <v>81</v>
      </c>
      <c r="G69" s="61" t="s">
        <v>82</v>
      </c>
      <c r="H69" s="61" t="s">
        <v>179</v>
      </c>
      <c r="I69" s="119"/>
      <c r="J69" s="118"/>
    </row>
    <row r="70" spans="2:10" ht="42.75" x14ac:dyDescent="0.25">
      <c r="B70" s="37" t="s">
        <v>175</v>
      </c>
      <c r="C70" s="37" t="s">
        <v>151</v>
      </c>
      <c r="D70" s="37" t="s">
        <v>152</v>
      </c>
      <c r="E70" s="74">
        <v>1</v>
      </c>
      <c r="F70" s="38">
        <v>1</v>
      </c>
      <c r="G70" s="82">
        <v>1</v>
      </c>
      <c r="H70" s="82">
        <f>+G70/F70</f>
        <v>1</v>
      </c>
      <c r="I70" s="37" t="s">
        <v>153</v>
      </c>
      <c r="J70" s="39" t="s">
        <v>374</v>
      </c>
    </row>
    <row r="72" spans="2:10" s="63" customFormat="1" ht="15" x14ac:dyDescent="0.25">
      <c r="B72" s="56" t="s">
        <v>78</v>
      </c>
      <c r="C72" s="122" t="s">
        <v>107</v>
      </c>
      <c r="D72" s="122"/>
      <c r="E72" s="122"/>
      <c r="F72" s="122"/>
      <c r="G72" s="122"/>
      <c r="H72" s="122"/>
      <c r="I72" s="122"/>
      <c r="J72" s="122"/>
    </row>
    <row r="73" spans="2:10" s="63" customFormat="1" ht="15" x14ac:dyDescent="0.25">
      <c r="B73" s="56" t="s">
        <v>182</v>
      </c>
      <c r="C73" s="122" t="s">
        <v>177</v>
      </c>
      <c r="D73" s="122"/>
      <c r="E73" s="122"/>
      <c r="F73" s="122"/>
      <c r="G73" s="122"/>
      <c r="H73" s="122"/>
      <c r="I73" s="122"/>
      <c r="J73" s="122"/>
    </row>
    <row r="74" spans="2:10" ht="17.25" customHeight="1" x14ac:dyDescent="0.25"/>
    <row r="75" spans="2:10" ht="19.5" customHeight="1" x14ac:dyDescent="0.25">
      <c r="B75" s="118" t="s">
        <v>7</v>
      </c>
      <c r="C75" s="118" t="s">
        <v>61</v>
      </c>
      <c r="D75" s="118" t="s">
        <v>106</v>
      </c>
      <c r="E75" s="118" t="s">
        <v>87</v>
      </c>
      <c r="F75" s="120" t="s">
        <v>88</v>
      </c>
      <c r="G75" s="120"/>
      <c r="H75" s="120"/>
      <c r="I75" s="118" t="s">
        <v>6</v>
      </c>
      <c r="J75" s="118" t="s">
        <v>406</v>
      </c>
    </row>
    <row r="76" spans="2:10" ht="16.5" customHeight="1" x14ac:dyDescent="0.25">
      <c r="B76" s="118"/>
      <c r="C76" s="118"/>
      <c r="D76" s="118"/>
      <c r="E76" s="118"/>
      <c r="F76" s="120" t="s">
        <v>345</v>
      </c>
      <c r="G76" s="120"/>
      <c r="H76" s="120"/>
      <c r="I76" s="118"/>
      <c r="J76" s="118"/>
    </row>
    <row r="77" spans="2:10" ht="25.5" customHeight="1" x14ac:dyDescent="0.25">
      <c r="B77" s="119"/>
      <c r="C77" s="119"/>
      <c r="D77" s="119"/>
      <c r="E77" s="119"/>
      <c r="F77" s="60" t="s">
        <v>81</v>
      </c>
      <c r="G77" s="61" t="s">
        <v>82</v>
      </c>
      <c r="H77" s="61" t="s">
        <v>179</v>
      </c>
      <c r="I77" s="119"/>
      <c r="J77" s="118"/>
    </row>
    <row r="78" spans="2:10" ht="89.25" customHeight="1" x14ac:dyDescent="0.25">
      <c r="B78" s="37" t="s">
        <v>39</v>
      </c>
      <c r="C78" s="37" t="s">
        <v>138</v>
      </c>
      <c r="D78" s="37" t="s">
        <v>139</v>
      </c>
      <c r="E78" s="38">
        <v>1</v>
      </c>
      <c r="F78" s="38">
        <v>1</v>
      </c>
      <c r="G78" s="82">
        <v>1</v>
      </c>
      <c r="H78" s="82">
        <f>+G78/F78</f>
        <v>1</v>
      </c>
      <c r="I78" s="37" t="s">
        <v>119</v>
      </c>
      <c r="J78" s="39" t="s">
        <v>411</v>
      </c>
    </row>
    <row r="80" spans="2:10" s="63" customFormat="1" ht="15" x14ac:dyDescent="0.25">
      <c r="B80" s="56" t="s">
        <v>78</v>
      </c>
      <c r="C80" s="122" t="s">
        <v>187</v>
      </c>
      <c r="D80" s="122"/>
      <c r="E80" s="122"/>
      <c r="F80" s="122"/>
      <c r="G80" s="122"/>
      <c r="H80" s="122"/>
      <c r="I80" s="122"/>
      <c r="J80" s="122"/>
    </row>
    <row r="81" spans="2:10" s="63" customFormat="1" ht="19.5" customHeight="1" x14ac:dyDescent="0.25">
      <c r="B81" s="55" t="s">
        <v>182</v>
      </c>
      <c r="C81" s="83" t="s">
        <v>188</v>
      </c>
      <c r="D81" s="55"/>
      <c r="E81" s="55"/>
      <c r="F81" s="55"/>
      <c r="G81" s="59"/>
      <c r="H81" s="59"/>
      <c r="I81" s="55"/>
      <c r="J81" s="56"/>
    </row>
    <row r="82" spans="2:10" x14ac:dyDescent="0.25">
      <c r="B82" s="59"/>
      <c r="C82" s="59"/>
      <c r="D82" s="59"/>
      <c r="E82" s="59"/>
      <c r="F82" s="59"/>
      <c r="G82" s="59"/>
      <c r="H82" s="59"/>
      <c r="I82" s="59"/>
      <c r="J82" s="79"/>
    </row>
    <row r="83" spans="2:10" ht="18.75" customHeight="1" x14ac:dyDescent="0.25">
      <c r="B83" s="118" t="s">
        <v>7</v>
      </c>
      <c r="C83" s="118" t="s">
        <v>61</v>
      </c>
      <c r="D83" s="118" t="s">
        <v>106</v>
      </c>
      <c r="E83" s="118" t="s">
        <v>87</v>
      </c>
      <c r="F83" s="120" t="s">
        <v>88</v>
      </c>
      <c r="G83" s="120"/>
      <c r="H83" s="120"/>
      <c r="I83" s="118" t="s">
        <v>6</v>
      </c>
      <c r="J83" s="118" t="s">
        <v>406</v>
      </c>
    </row>
    <row r="84" spans="2:10" ht="18.75" customHeight="1" x14ac:dyDescent="0.25">
      <c r="B84" s="118"/>
      <c r="C84" s="118"/>
      <c r="D84" s="118"/>
      <c r="E84" s="118"/>
      <c r="F84" s="120" t="s">
        <v>345</v>
      </c>
      <c r="G84" s="120"/>
      <c r="H84" s="120"/>
      <c r="I84" s="118"/>
      <c r="J84" s="118"/>
    </row>
    <row r="85" spans="2:10" ht="26.25" customHeight="1" x14ac:dyDescent="0.25">
      <c r="B85" s="119"/>
      <c r="C85" s="119"/>
      <c r="D85" s="119"/>
      <c r="E85" s="119"/>
      <c r="F85" s="60" t="s">
        <v>81</v>
      </c>
      <c r="G85" s="61" t="s">
        <v>82</v>
      </c>
      <c r="H85" s="61" t="s">
        <v>179</v>
      </c>
      <c r="I85" s="119"/>
      <c r="J85" s="118"/>
    </row>
    <row r="86" spans="2:10" ht="91.5" customHeight="1" x14ac:dyDescent="0.25">
      <c r="B86" s="62" t="s">
        <v>41</v>
      </c>
      <c r="C86" s="62" t="s">
        <v>145</v>
      </c>
      <c r="D86" s="62" t="s">
        <v>146</v>
      </c>
      <c r="E86" s="38">
        <v>1</v>
      </c>
      <c r="F86" s="38">
        <v>1</v>
      </c>
      <c r="G86" s="38">
        <v>1</v>
      </c>
      <c r="H86" s="38">
        <f>+G86/F86</f>
        <v>1</v>
      </c>
      <c r="I86" s="62" t="s">
        <v>303</v>
      </c>
      <c r="J86" s="71" t="s">
        <v>346</v>
      </c>
    </row>
    <row r="87" spans="2:10" ht="42.75" x14ac:dyDescent="0.25">
      <c r="B87" s="62" t="s">
        <v>40</v>
      </c>
      <c r="C87" s="62" t="s">
        <v>72</v>
      </c>
      <c r="D87" s="62" t="s">
        <v>73</v>
      </c>
      <c r="E87" s="38">
        <v>1</v>
      </c>
      <c r="F87" s="38">
        <v>1</v>
      </c>
      <c r="G87" s="38">
        <v>1</v>
      </c>
      <c r="H87" s="38">
        <f>+G87/F87</f>
        <v>1</v>
      </c>
      <c r="I87" s="62" t="s">
        <v>70</v>
      </c>
      <c r="J87" s="71" t="s">
        <v>315</v>
      </c>
    </row>
    <row r="88" spans="2:10" ht="99.75" customHeight="1" x14ac:dyDescent="0.25">
      <c r="B88" s="62" t="s">
        <v>39</v>
      </c>
      <c r="C88" s="62" t="s">
        <v>147</v>
      </c>
      <c r="D88" s="62" t="s">
        <v>148</v>
      </c>
      <c r="E88" s="38">
        <v>1</v>
      </c>
      <c r="F88" s="38">
        <v>1</v>
      </c>
      <c r="G88" s="38">
        <v>1</v>
      </c>
      <c r="H88" s="38">
        <f>+G88/F88</f>
        <v>1</v>
      </c>
      <c r="I88" s="62" t="s">
        <v>149</v>
      </c>
      <c r="J88" s="71" t="s">
        <v>375</v>
      </c>
    </row>
    <row r="90" spans="2:10" s="63" customFormat="1" ht="15" x14ac:dyDescent="0.25">
      <c r="B90" s="55" t="s">
        <v>78</v>
      </c>
      <c r="C90" s="122" t="s">
        <v>187</v>
      </c>
      <c r="D90" s="122"/>
      <c r="E90" s="122"/>
      <c r="F90" s="122"/>
      <c r="G90" s="122"/>
      <c r="H90" s="122"/>
      <c r="I90" s="122"/>
      <c r="J90" s="122"/>
    </row>
    <row r="91" spans="2:10" s="63" customFormat="1" ht="15" x14ac:dyDescent="0.25">
      <c r="B91" s="55" t="s">
        <v>182</v>
      </c>
      <c r="C91" s="56" t="s">
        <v>143</v>
      </c>
      <c r="D91" s="56"/>
      <c r="E91" s="57"/>
      <c r="F91" s="57"/>
      <c r="G91" s="58"/>
      <c r="H91" s="58"/>
      <c r="I91" s="57"/>
      <c r="J91" s="56"/>
    </row>
    <row r="92" spans="2:10" ht="15" x14ac:dyDescent="0.25">
      <c r="B92" s="57"/>
      <c r="C92" s="56"/>
      <c r="D92" s="56"/>
      <c r="E92" s="57"/>
      <c r="F92" s="57"/>
      <c r="G92" s="58"/>
      <c r="H92" s="58"/>
      <c r="I92" s="57"/>
      <c r="J92" s="56"/>
    </row>
    <row r="93" spans="2:10" ht="18.75" customHeight="1" x14ac:dyDescent="0.25">
      <c r="B93" s="118" t="s">
        <v>7</v>
      </c>
      <c r="C93" s="118" t="s">
        <v>61</v>
      </c>
      <c r="D93" s="118" t="s">
        <v>106</v>
      </c>
      <c r="E93" s="118" t="s">
        <v>87</v>
      </c>
      <c r="F93" s="120" t="s">
        <v>88</v>
      </c>
      <c r="G93" s="120"/>
      <c r="H93" s="120"/>
      <c r="I93" s="118" t="s">
        <v>6</v>
      </c>
      <c r="J93" s="118" t="s">
        <v>406</v>
      </c>
    </row>
    <row r="94" spans="2:10" ht="18.75" customHeight="1" x14ac:dyDescent="0.25">
      <c r="B94" s="118"/>
      <c r="C94" s="118"/>
      <c r="D94" s="118"/>
      <c r="E94" s="118"/>
      <c r="F94" s="120" t="s">
        <v>345</v>
      </c>
      <c r="G94" s="120"/>
      <c r="H94" s="120"/>
      <c r="I94" s="118"/>
      <c r="J94" s="118"/>
    </row>
    <row r="95" spans="2:10" ht="27.75" customHeight="1" x14ac:dyDescent="0.25">
      <c r="B95" s="119"/>
      <c r="C95" s="119"/>
      <c r="D95" s="119"/>
      <c r="E95" s="119"/>
      <c r="F95" s="60" t="s">
        <v>81</v>
      </c>
      <c r="G95" s="61" t="s">
        <v>82</v>
      </c>
      <c r="H95" s="61" t="s">
        <v>179</v>
      </c>
      <c r="I95" s="119"/>
      <c r="J95" s="118"/>
    </row>
    <row r="96" spans="2:10" ht="83.25" customHeight="1" x14ac:dyDescent="0.25">
      <c r="B96" s="62" t="s">
        <v>39</v>
      </c>
      <c r="C96" s="62" t="s">
        <v>306</v>
      </c>
      <c r="D96" s="62" t="s">
        <v>234</v>
      </c>
      <c r="E96" s="38">
        <v>1</v>
      </c>
      <c r="F96" s="38">
        <v>1</v>
      </c>
      <c r="G96" s="38">
        <v>1</v>
      </c>
      <c r="H96" s="38">
        <f>+G96/F96</f>
        <v>1</v>
      </c>
      <c r="I96" s="37" t="s">
        <v>116</v>
      </c>
      <c r="J96" s="71" t="s">
        <v>376</v>
      </c>
    </row>
    <row r="98" spans="2:10" s="63" customFormat="1" ht="15" x14ac:dyDescent="0.25">
      <c r="B98" s="55" t="s">
        <v>78</v>
      </c>
      <c r="C98" s="122" t="s">
        <v>187</v>
      </c>
      <c r="D98" s="122"/>
      <c r="E98" s="122"/>
      <c r="F98" s="122"/>
      <c r="G98" s="122"/>
      <c r="H98" s="122"/>
      <c r="I98" s="122"/>
      <c r="J98" s="122"/>
    </row>
    <row r="99" spans="2:10" s="63" customFormat="1" ht="15" x14ac:dyDescent="0.25">
      <c r="B99" s="55" t="s">
        <v>182</v>
      </c>
      <c r="C99" s="56" t="s">
        <v>189</v>
      </c>
      <c r="D99" s="56"/>
      <c r="E99" s="57"/>
      <c r="F99" s="57"/>
      <c r="G99" s="58"/>
      <c r="H99" s="58"/>
      <c r="I99" s="57"/>
      <c r="J99" s="56"/>
    </row>
    <row r="100" spans="2:10" ht="15" x14ac:dyDescent="0.25">
      <c r="B100" s="57"/>
      <c r="C100" s="56"/>
      <c r="D100" s="56"/>
      <c r="E100" s="57"/>
      <c r="F100" s="57"/>
      <c r="G100" s="58"/>
      <c r="H100" s="58"/>
      <c r="I100" s="57"/>
      <c r="J100" s="56"/>
    </row>
    <row r="101" spans="2:10" ht="18.75" customHeight="1" x14ac:dyDescent="0.25">
      <c r="B101" s="118" t="s">
        <v>7</v>
      </c>
      <c r="C101" s="118" t="s">
        <v>61</v>
      </c>
      <c r="D101" s="118" t="s">
        <v>106</v>
      </c>
      <c r="E101" s="118" t="s">
        <v>87</v>
      </c>
      <c r="F101" s="120" t="s">
        <v>88</v>
      </c>
      <c r="G101" s="120"/>
      <c r="H101" s="120"/>
      <c r="I101" s="118" t="s">
        <v>6</v>
      </c>
      <c r="J101" s="118" t="s">
        <v>406</v>
      </c>
    </row>
    <row r="102" spans="2:10" ht="18.75" customHeight="1" x14ac:dyDescent="0.25">
      <c r="B102" s="118"/>
      <c r="C102" s="118"/>
      <c r="D102" s="118"/>
      <c r="E102" s="118"/>
      <c r="F102" s="120" t="s">
        <v>345</v>
      </c>
      <c r="G102" s="120"/>
      <c r="H102" s="120"/>
      <c r="I102" s="118"/>
      <c r="J102" s="118"/>
    </row>
    <row r="103" spans="2:10" ht="27.75" customHeight="1" x14ac:dyDescent="0.25">
      <c r="B103" s="119"/>
      <c r="C103" s="119"/>
      <c r="D103" s="119"/>
      <c r="E103" s="119"/>
      <c r="F103" s="60" t="s">
        <v>81</v>
      </c>
      <c r="G103" s="61" t="s">
        <v>82</v>
      </c>
      <c r="H103" s="61" t="s">
        <v>179</v>
      </c>
      <c r="I103" s="119"/>
      <c r="J103" s="118"/>
    </row>
    <row r="104" spans="2:10" ht="72" customHeight="1" x14ac:dyDescent="0.25">
      <c r="B104" s="141" t="s">
        <v>213</v>
      </c>
      <c r="C104" s="62" t="s">
        <v>144</v>
      </c>
      <c r="D104" s="62" t="s">
        <v>109</v>
      </c>
      <c r="E104" s="38">
        <v>1</v>
      </c>
      <c r="F104" s="38">
        <v>1</v>
      </c>
      <c r="G104" s="38">
        <v>1</v>
      </c>
      <c r="H104" s="38">
        <f t="shared" ref="H104:H109" si="0">+G104/F104</f>
        <v>1</v>
      </c>
      <c r="I104" s="62" t="s">
        <v>120</v>
      </c>
      <c r="J104" s="40" t="s">
        <v>377</v>
      </c>
    </row>
    <row r="105" spans="2:10" ht="111.75" customHeight="1" x14ac:dyDescent="0.25">
      <c r="B105" s="141"/>
      <c r="C105" s="62" t="s">
        <v>235</v>
      </c>
      <c r="D105" s="62" t="s">
        <v>236</v>
      </c>
      <c r="E105" s="38">
        <v>1</v>
      </c>
      <c r="F105" s="38">
        <v>1</v>
      </c>
      <c r="G105" s="38">
        <v>1</v>
      </c>
      <c r="H105" s="38">
        <f t="shared" si="0"/>
        <v>1</v>
      </c>
      <c r="I105" s="62" t="s">
        <v>121</v>
      </c>
      <c r="J105" s="40" t="s">
        <v>412</v>
      </c>
    </row>
    <row r="106" spans="2:10" ht="72" customHeight="1" x14ac:dyDescent="0.25">
      <c r="B106" s="141"/>
      <c r="C106" s="62" t="s">
        <v>102</v>
      </c>
      <c r="D106" s="62" t="s">
        <v>103</v>
      </c>
      <c r="E106" s="38">
        <v>1</v>
      </c>
      <c r="F106" s="38">
        <v>1</v>
      </c>
      <c r="G106" s="38">
        <v>1</v>
      </c>
      <c r="H106" s="38">
        <f t="shared" si="0"/>
        <v>1</v>
      </c>
      <c r="I106" s="62" t="s">
        <v>121</v>
      </c>
      <c r="J106" s="40" t="s">
        <v>378</v>
      </c>
    </row>
    <row r="107" spans="2:10" ht="42.75" x14ac:dyDescent="0.25">
      <c r="B107" s="141"/>
      <c r="C107" s="62" t="s">
        <v>237</v>
      </c>
      <c r="D107" s="62" t="s">
        <v>238</v>
      </c>
      <c r="E107" s="38">
        <v>1</v>
      </c>
      <c r="F107" s="38">
        <v>1</v>
      </c>
      <c r="G107" s="38">
        <v>1</v>
      </c>
      <c r="H107" s="38">
        <f>+G107/F107</f>
        <v>1</v>
      </c>
      <c r="I107" s="62" t="s">
        <v>120</v>
      </c>
      <c r="J107" s="40" t="s">
        <v>379</v>
      </c>
    </row>
    <row r="108" spans="2:10" ht="71.25" x14ac:dyDescent="0.25">
      <c r="B108" s="141"/>
      <c r="C108" s="62" t="s">
        <v>239</v>
      </c>
      <c r="D108" s="62" t="s">
        <v>214</v>
      </c>
      <c r="E108" s="38">
        <v>1</v>
      </c>
      <c r="F108" s="38">
        <v>1</v>
      </c>
      <c r="G108" s="82">
        <v>1</v>
      </c>
      <c r="H108" s="38">
        <f t="shared" si="0"/>
        <v>1</v>
      </c>
      <c r="I108" s="62" t="s">
        <v>120</v>
      </c>
      <c r="J108" s="40" t="s">
        <v>380</v>
      </c>
    </row>
    <row r="109" spans="2:10" ht="60" customHeight="1" x14ac:dyDescent="0.25">
      <c r="B109" s="62" t="s">
        <v>141</v>
      </c>
      <c r="C109" s="62" t="s">
        <v>142</v>
      </c>
      <c r="D109" s="62" t="s">
        <v>215</v>
      </c>
      <c r="E109" s="38">
        <v>1</v>
      </c>
      <c r="F109" s="38">
        <v>1</v>
      </c>
      <c r="G109" s="38">
        <v>1</v>
      </c>
      <c r="H109" s="38">
        <f t="shared" si="0"/>
        <v>1</v>
      </c>
      <c r="I109" s="62" t="s">
        <v>121</v>
      </c>
      <c r="J109" s="40" t="s">
        <v>347</v>
      </c>
    </row>
    <row r="111" spans="2:10" s="63" customFormat="1" ht="15" x14ac:dyDescent="0.25">
      <c r="B111" s="55" t="s">
        <v>78</v>
      </c>
      <c r="C111" s="122" t="s">
        <v>187</v>
      </c>
      <c r="D111" s="122"/>
      <c r="E111" s="122"/>
      <c r="F111" s="122"/>
      <c r="G111" s="122"/>
      <c r="H111" s="122"/>
      <c r="I111" s="122"/>
      <c r="J111" s="122"/>
    </row>
    <row r="112" spans="2:10" s="63" customFormat="1" ht="15" x14ac:dyDescent="0.25">
      <c r="B112" s="55" t="s">
        <v>182</v>
      </c>
      <c r="C112" s="122" t="s">
        <v>190</v>
      </c>
      <c r="D112" s="122"/>
      <c r="E112" s="122"/>
      <c r="F112" s="122"/>
      <c r="G112" s="122"/>
      <c r="H112" s="122"/>
      <c r="I112" s="122"/>
      <c r="J112" s="122"/>
    </row>
    <row r="113" spans="2:10" x14ac:dyDescent="0.25">
      <c r="B113" s="59"/>
      <c r="E113" s="50"/>
      <c r="H113" s="50"/>
    </row>
    <row r="114" spans="2:10" ht="24.75" customHeight="1" x14ac:dyDescent="0.25">
      <c r="B114" s="118" t="s">
        <v>7</v>
      </c>
      <c r="C114" s="118" t="s">
        <v>61</v>
      </c>
      <c r="D114" s="118" t="s">
        <v>106</v>
      </c>
      <c r="E114" s="118" t="s">
        <v>87</v>
      </c>
      <c r="F114" s="120" t="s">
        <v>88</v>
      </c>
      <c r="G114" s="120"/>
      <c r="H114" s="120"/>
      <c r="I114" s="118" t="s">
        <v>6</v>
      </c>
      <c r="J114" s="118" t="s">
        <v>406</v>
      </c>
    </row>
    <row r="115" spans="2:10" ht="24.75" customHeight="1" x14ac:dyDescent="0.25">
      <c r="B115" s="118"/>
      <c r="C115" s="118"/>
      <c r="D115" s="118"/>
      <c r="E115" s="118"/>
      <c r="F115" s="120" t="s">
        <v>345</v>
      </c>
      <c r="G115" s="120"/>
      <c r="H115" s="120"/>
      <c r="I115" s="118"/>
      <c r="J115" s="118"/>
    </row>
    <row r="116" spans="2:10" ht="28.5" customHeight="1" x14ac:dyDescent="0.25">
      <c r="B116" s="119"/>
      <c r="C116" s="119"/>
      <c r="D116" s="119"/>
      <c r="E116" s="119"/>
      <c r="F116" s="60" t="s">
        <v>81</v>
      </c>
      <c r="G116" s="61" t="s">
        <v>82</v>
      </c>
      <c r="H116" s="61" t="s">
        <v>179</v>
      </c>
      <c r="I116" s="119"/>
      <c r="J116" s="118"/>
    </row>
    <row r="117" spans="2:10" ht="57" x14ac:dyDescent="0.25">
      <c r="B117" s="141" t="s">
        <v>39</v>
      </c>
      <c r="C117" s="62" t="s">
        <v>206</v>
      </c>
      <c r="D117" s="62" t="s">
        <v>207</v>
      </c>
      <c r="E117" s="84">
        <v>80</v>
      </c>
      <c r="F117" s="84">
        <v>80</v>
      </c>
      <c r="G117" s="84">
        <v>153</v>
      </c>
      <c r="H117" s="85">
        <f>+G117/F117</f>
        <v>1.9125000000000001</v>
      </c>
      <c r="I117" s="86" t="s">
        <v>123</v>
      </c>
      <c r="J117" s="87" t="s">
        <v>413</v>
      </c>
    </row>
    <row r="118" spans="2:10" ht="57" x14ac:dyDescent="0.25">
      <c r="B118" s="141"/>
      <c r="C118" s="62" t="s">
        <v>414</v>
      </c>
      <c r="D118" s="62" t="s">
        <v>415</v>
      </c>
      <c r="E118" s="88">
        <v>10</v>
      </c>
      <c r="F118" s="89">
        <v>10</v>
      </c>
      <c r="G118" s="89">
        <v>15</v>
      </c>
      <c r="H118" s="85">
        <f>+G118/E118</f>
        <v>1.5</v>
      </c>
      <c r="I118" s="86" t="s">
        <v>123</v>
      </c>
      <c r="J118" s="87" t="s">
        <v>381</v>
      </c>
    </row>
    <row r="119" spans="2:10" ht="90.75" customHeight="1" x14ac:dyDescent="0.25">
      <c r="B119" s="141"/>
      <c r="C119" s="62" t="s">
        <v>416</v>
      </c>
      <c r="D119" s="62" t="s">
        <v>417</v>
      </c>
      <c r="E119" s="88">
        <v>10</v>
      </c>
      <c r="F119" s="89">
        <v>10</v>
      </c>
      <c r="G119" s="89">
        <v>15</v>
      </c>
      <c r="H119" s="85">
        <f>+G119/F119</f>
        <v>1.5</v>
      </c>
      <c r="I119" s="86" t="s">
        <v>123</v>
      </c>
      <c r="J119" s="87" t="s">
        <v>382</v>
      </c>
    </row>
    <row r="120" spans="2:10" ht="103.5" customHeight="1" x14ac:dyDescent="0.25">
      <c r="B120" s="141"/>
      <c r="C120" s="62" t="s">
        <v>338</v>
      </c>
      <c r="D120" s="62" t="s">
        <v>240</v>
      </c>
      <c r="E120" s="38">
        <v>1</v>
      </c>
      <c r="F120" s="85">
        <v>1</v>
      </c>
      <c r="G120" s="85">
        <v>1</v>
      </c>
      <c r="H120" s="85">
        <f>+G120/F120</f>
        <v>1</v>
      </c>
      <c r="I120" s="86" t="s">
        <v>307</v>
      </c>
      <c r="J120" s="87" t="s">
        <v>348</v>
      </c>
    </row>
    <row r="121" spans="2:10" ht="129.75" customHeight="1" x14ac:dyDescent="0.25">
      <c r="B121" s="141" t="s">
        <v>39</v>
      </c>
      <c r="C121" s="62" t="s">
        <v>339</v>
      </c>
      <c r="D121" s="62" t="s">
        <v>418</v>
      </c>
      <c r="E121" s="36">
        <v>10</v>
      </c>
      <c r="F121" s="85">
        <v>1</v>
      </c>
      <c r="G121" s="85">
        <v>1</v>
      </c>
      <c r="H121" s="85">
        <f>+G121/F121</f>
        <v>1</v>
      </c>
      <c r="I121" s="86" t="s">
        <v>307</v>
      </c>
      <c r="J121" s="87" t="s">
        <v>313</v>
      </c>
    </row>
    <row r="122" spans="2:10" x14ac:dyDescent="0.25">
      <c r="B122" s="51"/>
    </row>
    <row r="123" spans="2:10" s="63" customFormat="1" ht="15" x14ac:dyDescent="0.25">
      <c r="B123" s="56" t="s">
        <v>78</v>
      </c>
      <c r="C123" s="122" t="s">
        <v>187</v>
      </c>
      <c r="D123" s="122"/>
      <c r="E123" s="122"/>
      <c r="F123" s="122"/>
      <c r="G123" s="122"/>
      <c r="H123" s="122"/>
      <c r="I123" s="122"/>
      <c r="J123" s="122"/>
    </row>
    <row r="124" spans="2:10" s="63" customFormat="1" ht="19.5" customHeight="1" x14ac:dyDescent="0.25">
      <c r="B124" s="56" t="s">
        <v>182</v>
      </c>
      <c r="C124" s="122" t="s">
        <v>241</v>
      </c>
      <c r="D124" s="122"/>
      <c r="E124" s="122"/>
      <c r="F124" s="122"/>
      <c r="G124" s="122"/>
      <c r="H124" s="122"/>
      <c r="I124" s="122"/>
      <c r="J124" s="122"/>
    </row>
    <row r="125" spans="2:10" ht="15" x14ac:dyDescent="0.25">
      <c r="B125" s="57"/>
      <c r="C125" s="56"/>
      <c r="D125" s="56"/>
      <c r="E125" s="57"/>
      <c r="F125" s="57"/>
      <c r="G125" s="58"/>
      <c r="H125" s="58"/>
      <c r="I125" s="57"/>
      <c r="J125" s="56"/>
    </row>
    <row r="126" spans="2:10" ht="19.5" customHeight="1" x14ac:dyDescent="0.25">
      <c r="B126" s="118" t="s">
        <v>7</v>
      </c>
      <c r="C126" s="118" t="s">
        <v>61</v>
      </c>
      <c r="D126" s="118" t="s">
        <v>106</v>
      </c>
      <c r="E126" s="118" t="s">
        <v>87</v>
      </c>
      <c r="F126" s="120" t="s">
        <v>88</v>
      </c>
      <c r="G126" s="120"/>
      <c r="H126" s="120"/>
      <c r="I126" s="118" t="s">
        <v>6</v>
      </c>
      <c r="J126" s="118" t="s">
        <v>406</v>
      </c>
    </row>
    <row r="127" spans="2:10" ht="16.5" customHeight="1" x14ac:dyDescent="0.25">
      <c r="B127" s="118"/>
      <c r="C127" s="118"/>
      <c r="D127" s="118"/>
      <c r="E127" s="118"/>
      <c r="F127" s="120" t="s">
        <v>345</v>
      </c>
      <c r="G127" s="120"/>
      <c r="H127" s="120"/>
      <c r="I127" s="118"/>
      <c r="J127" s="118"/>
    </row>
    <row r="128" spans="2:10" ht="25.5" customHeight="1" x14ac:dyDescent="0.25">
      <c r="B128" s="119"/>
      <c r="C128" s="119"/>
      <c r="D128" s="119"/>
      <c r="E128" s="119"/>
      <c r="F128" s="60" t="s">
        <v>81</v>
      </c>
      <c r="G128" s="61" t="s">
        <v>82</v>
      </c>
      <c r="H128" s="61" t="s">
        <v>179</v>
      </c>
      <c r="I128" s="119"/>
      <c r="J128" s="118"/>
    </row>
    <row r="129" spans="2:10" ht="310.5" customHeight="1" x14ac:dyDescent="0.25">
      <c r="B129" s="121" t="s">
        <v>39</v>
      </c>
      <c r="C129" s="62" t="s">
        <v>242</v>
      </c>
      <c r="D129" s="62" t="s">
        <v>243</v>
      </c>
      <c r="E129" s="36">
        <v>4</v>
      </c>
      <c r="F129" s="89">
        <v>4</v>
      </c>
      <c r="G129" s="84">
        <v>17</v>
      </c>
      <c r="H129" s="85">
        <f>+G129/F129</f>
        <v>4.25</v>
      </c>
      <c r="I129" s="86" t="s">
        <v>125</v>
      </c>
      <c r="J129" s="90" t="s">
        <v>370</v>
      </c>
    </row>
    <row r="130" spans="2:10" ht="341.25" customHeight="1" x14ac:dyDescent="0.25">
      <c r="B130" s="121"/>
      <c r="C130" s="62" t="s">
        <v>111</v>
      </c>
      <c r="D130" s="62" t="s">
        <v>216</v>
      </c>
      <c r="E130" s="45">
        <v>650</v>
      </c>
      <c r="F130" s="85">
        <v>1</v>
      </c>
      <c r="G130" s="85">
        <v>1</v>
      </c>
      <c r="H130" s="85">
        <f t="shared" ref="H130:H134" si="1">+G130/F130</f>
        <v>1</v>
      </c>
      <c r="I130" s="86" t="s">
        <v>125</v>
      </c>
      <c r="J130" s="90" t="s">
        <v>383</v>
      </c>
    </row>
    <row r="131" spans="2:10" ht="339" customHeight="1" x14ac:dyDescent="0.25">
      <c r="B131" s="121"/>
      <c r="C131" s="62" t="s">
        <v>244</v>
      </c>
      <c r="D131" s="62" t="s">
        <v>167</v>
      </c>
      <c r="E131" s="91">
        <v>1</v>
      </c>
      <c r="F131" s="85">
        <v>1</v>
      </c>
      <c r="G131" s="85">
        <v>1</v>
      </c>
      <c r="H131" s="85">
        <f t="shared" si="1"/>
        <v>1</v>
      </c>
      <c r="I131" s="86" t="s">
        <v>125</v>
      </c>
      <c r="J131" s="90" t="s">
        <v>384</v>
      </c>
    </row>
    <row r="132" spans="2:10" ht="42.75" x14ac:dyDescent="0.25">
      <c r="B132" s="121"/>
      <c r="C132" s="62" t="s">
        <v>245</v>
      </c>
      <c r="D132" s="62" t="s">
        <v>168</v>
      </c>
      <c r="E132" s="91">
        <v>1</v>
      </c>
      <c r="F132" s="38">
        <v>1</v>
      </c>
      <c r="G132" s="38">
        <v>1</v>
      </c>
      <c r="H132" s="38">
        <f t="shared" si="1"/>
        <v>1</v>
      </c>
      <c r="I132" s="37" t="s">
        <v>125</v>
      </c>
      <c r="J132" s="71" t="s">
        <v>385</v>
      </c>
    </row>
    <row r="133" spans="2:10" ht="42.75" x14ac:dyDescent="0.25">
      <c r="B133" s="121"/>
      <c r="C133" s="62" t="s">
        <v>246</v>
      </c>
      <c r="D133" s="62" t="s">
        <v>247</v>
      </c>
      <c r="E133" s="92">
        <v>1</v>
      </c>
      <c r="F133" s="38">
        <v>1</v>
      </c>
      <c r="G133" s="38">
        <v>1</v>
      </c>
      <c r="H133" s="38">
        <f t="shared" si="1"/>
        <v>1</v>
      </c>
      <c r="I133" s="37" t="s">
        <v>125</v>
      </c>
      <c r="J133" s="71" t="s">
        <v>386</v>
      </c>
    </row>
    <row r="134" spans="2:10" ht="153.75" customHeight="1" x14ac:dyDescent="0.25">
      <c r="B134" s="121"/>
      <c r="C134" s="62" t="s">
        <v>248</v>
      </c>
      <c r="D134" s="62" t="s">
        <v>249</v>
      </c>
      <c r="E134" s="92">
        <v>1</v>
      </c>
      <c r="F134" s="38">
        <v>1</v>
      </c>
      <c r="G134" s="38">
        <v>1</v>
      </c>
      <c r="H134" s="38">
        <f t="shared" si="1"/>
        <v>1</v>
      </c>
      <c r="I134" s="37" t="s">
        <v>125</v>
      </c>
      <c r="J134" s="71" t="s">
        <v>419</v>
      </c>
    </row>
    <row r="135" spans="2:10" x14ac:dyDescent="0.25">
      <c r="B135" s="93"/>
      <c r="C135" s="94"/>
      <c r="D135" s="93"/>
      <c r="E135" s="95"/>
      <c r="F135" s="95"/>
      <c r="G135" s="95"/>
      <c r="H135" s="95"/>
      <c r="I135" s="93"/>
      <c r="J135" s="96"/>
    </row>
    <row r="136" spans="2:10" s="63" customFormat="1" ht="19.5" customHeight="1" x14ac:dyDescent="0.25">
      <c r="B136" s="56" t="s">
        <v>78</v>
      </c>
      <c r="C136" s="122" t="s">
        <v>187</v>
      </c>
      <c r="D136" s="122"/>
      <c r="E136" s="122"/>
      <c r="F136" s="122"/>
      <c r="G136" s="122"/>
      <c r="H136" s="122"/>
      <c r="I136" s="122"/>
      <c r="J136" s="122"/>
    </row>
    <row r="137" spans="2:10" s="63" customFormat="1" ht="15" x14ac:dyDescent="0.25">
      <c r="B137" s="56" t="s">
        <v>191</v>
      </c>
      <c r="C137" s="143" t="s">
        <v>221</v>
      </c>
      <c r="D137" s="143"/>
      <c r="E137" s="67"/>
      <c r="F137" s="97"/>
      <c r="G137" s="64"/>
      <c r="H137" s="65"/>
      <c r="I137" s="97"/>
      <c r="J137" s="67"/>
    </row>
    <row r="138" spans="2:10" ht="19.5" customHeight="1" x14ac:dyDescent="0.25">
      <c r="B138" s="51"/>
    </row>
    <row r="139" spans="2:10" ht="19.5" customHeight="1" x14ac:dyDescent="0.25">
      <c r="B139" s="118" t="s">
        <v>7</v>
      </c>
      <c r="C139" s="118" t="s">
        <v>61</v>
      </c>
      <c r="D139" s="118" t="s">
        <v>106</v>
      </c>
      <c r="E139" s="118" t="s">
        <v>87</v>
      </c>
      <c r="F139" s="120" t="s">
        <v>88</v>
      </c>
      <c r="G139" s="120"/>
      <c r="H139" s="120"/>
      <c r="I139" s="118" t="s">
        <v>6</v>
      </c>
      <c r="J139" s="118" t="s">
        <v>406</v>
      </c>
    </row>
    <row r="140" spans="2:10" ht="19.5" customHeight="1" x14ac:dyDescent="0.25">
      <c r="B140" s="118"/>
      <c r="C140" s="118"/>
      <c r="D140" s="118"/>
      <c r="E140" s="118"/>
      <c r="F140" s="120" t="s">
        <v>345</v>
      </c>
      <c r="G140" s="120"/>
      <c r="H140" s="120"/>
      <c r="I140" s="118"/>
      <c r="J140" s="118"/>
    </row>
    <row r="141" spans="2:10" ht="30" customHeight="1" x14ac:dyDescent="0.25">
      <c r="B141" s="119"/>
      <c r="C141" s="119"/>
      <c r="D141" s="119"/>
      <c r="E141" s="119"/>
      <c r="F141" s="60" t="s">
        <v>81</v>
      </c>
      <c r="G141" s="61" t="s">
        <v>82</v>
      </c>
      <c r="H141" s="61" t="s">
        <v>179</v>
      </c>
      <c r="I141" s="119"/>
      <c r="J141" s="118"/>
    </row>
    <row r="142" spans="2:10" ht="210" customHeight="1" x14ac:dyDescent="0.25">
      <c r="B142" s="62" t="s">
        <v>222</v>
      </c>
      <c r="C142" s="62" t="s">
        <v>223</v>
      </c>
      <c r="D142" s="62" t="s">
        <v>224</v>
      </c>
      <c r="E142" s="74">
        <v>1</v>
      </c>
      <c r="F142" s="38">
        <v>1</v>
      </c>
      <c r="G142" s="38">
        <v>1</v>
      </c>
      <c r="H142" s="72">
        <f>+G142/F142</f>
        <v>1</v>
      </c>
      <c r="I142" s="37" t="s">
        <v>304</v>
      </c>
      <c r="J142" s="98" t="s">
        <v>387</v>
      </c>
    </row>
    <row r="143" spans="2:10" x14ac:dyDescent="0.25">
      <c r="B143" s="51"/>
    </row>
    <row r="144" spans="2:10" s="63" customFormat="1" ht="15" x14ac:dyDescent="0.25">
      <c r="B144" s="56" t="s">
        <v>78</v>
      </c>
      <c r="C144" s="122" t="s">
        <v>187</v>
      </c>
      <c r="D144" s="122"/>
      <c r="E144" s="122"/>
      <c r="F144" s="122"/>
      <c r="G144" s="122"/>
      <c r="H144" s="122"/>
      <c r="I144" s="122"/>
      <c r="J144" s="122"/>
    </row>
    <row r="145" spans="2:11" s="63" customFormat="1" ht="15" x14ac:dyDescent="0.25">
      <c r="B145" s="56" t="s">
        <v>182</v>
      </c>
      <c r="C145" s="143" t="s">
        <v>192</v>
      </c>
      <c r="D145" s="143"/>
      <c r="E145" s="67"/>
      <c r="F145" s="97"/>
      <c r="G145" s="64"/>
      <c r="H145" s="65"/>
      <c r="I145" s="97"/>
      <c r="J145" s="67"/>
    </row>
    <row r="146" spans="2:11" x14ac:dyDescent="0.25">
      <c r="B146" s="79"/>
      <c r="C146" s="65"/>
      <c r="D146" s="65"/>
      <c r="E146" s="65"/>
      <c r="F146" s="64"/>
      <c r="G146" s="64"/>
      <c r="H146" s="65"/>
      <c r="I146" s="64"/>
      <c r="J146" s="65"/>
    </row>
    <row r="147" spans="2:11" ht="19.5" customHeight="1" x14ac:dyDescent="0.25">
      <c r="B147" s="118" t="s">
        <v>7</v>
      </c>
      <c r="C147" s="118" t="s">
        <v>61</v>
      </c>
      <c r="D147" s="118" t="s">
        <v>106</v>
      </c>
      <c r="E147" s="118" t="s">
        <v>87</v>
      </c>
      <c r="F147" s="120" t="s">
        <v>88</v>
      </c>
      <c r="G147" s="120"/>
      <c r="H147" s="120"/>
      <c r="I147" s="118" t="s">
        <v>6</v>
      </c>
      <c r="J147" s="118" t="s">
        <v>406</v>
      </c>
    </row>
    <row r="148" spans="2:11" ht="16.5" customHeight="1" x14ac:dyDescent="0.25">
      <c r="B148" s="118"/>
      <c r="C148" s="118"/>
      <c r="D148" s="118"/>
      <c r="E148" s="118"/>
      <c r="F148" s="120" t="s">
        <v>345</v>
      </c>
      <c r="G148" s="120"/>
      <c r="H148" s="120"/>
      <c r="I148" s="118"/>
      <c r="J148" s="118"/>
    </row>
    <row r="149" spans="2:11" ht="31.5" customHeight="1" x14ac:dyDescent="0.25">
      <c r="B149" s="119"/>
      <c r="C149" s="119"/>
      <c r="D149" s="119"/>
      <c r="E149" s="119"/>
      <c r="F149" s="60" t="s">
        <v>81</v>
      </c>
      <c r="G149" s="61" t="s">
        <v>82</v>
      </c>
      <c r="H149" s="61" t="s">
        <v>179</v>
      </c>
      <c r="I149" s="119"/>
      <c r="J149" s="118"/>
    </row>
    <row r="150" spans="2:11" ht="90.75" customHeight="1" x14ac:dyDescent="0.25">
      <c r="B150" s="141" t="s">
        <v>39</v>
      </c>
      <c r="C150" s="62" t="s">
        <v>340</v>
      </c>
      <c r="D150" s="62" t="s">
        <v>154</v>
      </c>
      <c r="E150" s="38">
        <v>1</v>
      </c>
      <c r="F150" s="38">
        <v>1</v>
      </c>
      <c r="G150" s="38">
        <v>1</v>
      </c>
      <c r="H150" s="38">
        <f>+G150/F150</f>
        <v>1</v>
      </c>
      <c r="I150" s="62" t="s">
        <v>53</v>
      </c>
      <c r="J150" s="71"/>
    </row>
    <row r="151" spans="2:11" ht="71.25" x14ac:dyDescent="0.25">
      <c r="B151" s="141"/>
      <c r="C151" s="62" t="s">
        <v>208</v>
      </c>
      <c r="D151" s="62" t="s">
        <v>217</v>
      </c>
      <c r="E151" s="38">
        <v>1</v>
      </c>
      <c r="F151" s="38">
        <v>1</v>
      </c>
      <c r="G151" s="38">
        <v>1</v>
      </c>
      <c r="H151" s="38">
        <f>+G151/F151</f>
        <v>1</v>
      </c>
      <c r="I151" s="62" t="s">
        <v>53</v>
      </c>
      <c r="J151" s="71" t="s">
        <v>420</v>
      </c>
    </row>
    <row r="152" spans="2:11" ht="28.5" x14ac:dyDescent="0.25">
      <c r="B152" s="141"/>
      <c r="C152" s="62" t="s">
        <v>155</v>
      </c>
      <c r="D152" s="62" t="s">
        <v>156</v>
      </c>
      <c r="E152" s="38">
        <v>1</v>
      </c>
      <c r="F152" s="38">
        <v>1</v>
      </c>
      <c r="G152" s="38">
        <v>1</v>
      </c>
      <c r="H152" s="38">
        <f>+G152/F152</f>
        <v>1</v>
      </c>
      <c r="I152" s="62" t="s">
        <v>53</v>
      </c>
      <c r="J152" s="71" t="s">
        <v>388</v>
      </c>
    </row>
    <row r="153" spans="2:11" x14ac:dyDescent="0.25">
      <c r="B153" s="51"/>
    </row>
    <row r="154" spans="2:11" s="63" customFormat="1" ht="15" x14ac:dyDescent="0.25">
      <c r="B154" s="56" t="s">
        <v>78</v>
      </c>
      <c r="C154" s="122" t="s">
        <v>187</v>
      </c>
      <c r="D154" s="122"/>
      <c r="E154" s="122"/>
      <c r="F154" s="122"/>
      <c r="G154" s="122"/>
      <c r="H154" s="122"/>
      <c r="I154" s="122"/>
      <c r="J154" s="122"/>
    </row>
    <row r="155" spans="2:11" s="63" customFormat="1" ht="15" x14ac:dyDescent="0.25">
      <c r="B155" s="56" t="s">
        <v>182</v>
      </c>
      <c r="C155" s="122" t="s">
        <v>193</v>
      </c>
      <c r="D155" s="122"/>
      <c r="E155" s="122"/>
      <c r="F155" s="122"/>
      <c r="G155" s="122"/>
      <c r="H155" s="122"/>
      <c r="I155" s="122"/>
      <c r="J155" s="122"/>
    </row>
    <row r="156" spans="2:11" s="63" customFormat="1" ht="15" x14ac:dyDescent="0.25">
      <c r="B156" s="57"/>
      <c r="C156" s="56"/>
      <c r="D156" s="56"/>
      <c r="E156" s="57"/>
      <c r="F156" s="57"/>
      <c r="G156" s="58"/>
      <c r="H156" s="58"/>
      <c r="I156" s="57"/>
      <c r="J156" s="56"/>
    </row>
    <row r="157" spans="2:11" ht="19.5" customHeight="1" x14ac:dyDescent="0.25">
      <c r="B157" s="118" t="s">
        <v>7</v>
      </c>
      <c r="C157" s="118" t="s">
        <v>61</v>
      </c>
      <c r="D157" s="118" t="s">
        <v>106</v>
      </c>
      <c r="E157" s="118" t="s">
        <v>87</v>
      </c>
      <c r="F157" s="120" t="s">
        <v>88</v>
      </c>
      <c r="G157" s="120"/>
      <c r="H157" s="120"/>
      <c r="I157" s="118" t="s">
        <v>6</v>
      </c>
      <c r="J157" s="118" t="s">
        <v>406</v>
      </c>
    </row>
    <row r="158" spans="2:11" ht="16.5" customHeight="1" x14ac:dyDescent="0.25">
      <c r="B158" s="118"/>
      <c r="C158" s="118"/>
      <c r="D158" s="118"/>
      <c r="E158" s="118"/>
      <c r="F158" s="120" t="s">
        <v>345</v>
      </c>
      <c r="G158" s="120"/>
      <c r="H158" s="120"/>
      <c r="I158" s="118"/>
      <c r="J158" s="118"/>
    </row>
    <row r="159" spans="2:11" ht="29.25" customHeight="1" x14ac:dyDescent="0.25">
      <c r="B159" s="119"/>
      <c r="C159" s="119"/>
      <c r="D159" s="119"/>
      <c r="E159" s="119"/>
      <c r="F159" s="60" t="s">
        <v>81</v>
      </c>
      <c r="G159" s="61" t="s">
        <v>82</v>
      </c>
      <c r="H159" s="61" t="s">
        <v>179</v>
      </c>
      <c r="I159" s="119"/>
      <c r="J159" s="118"/>
    </row>
    <row r="160" spans="2:11" ht="76.5" customHeight="1" x14ac:dyDescent="0.25">
      <c r="B160" s="62" t="s">
        <v>90</v>
      </c>
      <c r="C160" s="62" t="s">
        <v>250</v>
      </c>
      <c r="D160" s="62" t="s">
        <v>251</v>
      </c>
      <c r="E160" s="38">
        <v>1</v>
      </c>
      <c r="F160" s="38">
        <v>0.9</v>
      </c>
      <c r="G160" s="38">
        <v>0.81</v>
      </c>
      <c r="H160" s="38">
        <f>+G160/F160</f>
        <v>0.9</v>
      </c>
      <c r="I160" s="62" t="s">
        <v>115</v>
      </c>
      <c r="J160" s="71" t="s">
        <v>349</v>
      </c>
      <c r="K160" s="99"/>
    </row>
    <row r="161" spans="2:11" ht="89.25" customHeight="1" x14ac:dyDescent="0.25">
      <c r="B161" s="37" t="s">
        <v>42</v>
      </c>
      <c r="C161" s="62" t="s">
        <v>252</v>
      </c>
      <c r="D161" s="62" t="s">
        <v>253</v>
      </c>
      <c r="E161" s="100">
        <v>100</v>
      </c>
      <c r="F161" s="38">
        <v>1</v>
      </c>
      <c r="G161" s="38">
        <v>1</v>
      </c>
      <c r="H161" s="38">
        <f>+G161/F161</f>
        <v>1</v>
      </c>
      <c r="I161" s="62" t="s">
        <v>140</v>
      </c>
      <c r="J161" s="71" t="s">
        <v>350</v>
      </c>
      <c r="K161" s="99"/>
    </row>
    <row r="162" spans="2:11" ht="95.25" customHeight="1" x14ac:dyDescent="0.25">
      <c r="B162" s="37" t="s">
        <v>39</v>
      </c>
      <c r="C162" s="62" t="s">
        <v>157</v>
      </c>
      <c r="D162" s="62" t="s">
        <v>158</v>
      </c>
      <c r="E162" s="38">
        <v>1</v>
      </c>
      <c r="F162" s="38">
        <v>1</v>
      </c>
      <c r="G162" s="38">
        <v>1</v>
      </c>
      <c r="H162" s="38">
        <f>+G162/F162</f>
        <v>1</v>
      </c>
      <c r="I162" s="62" t="s">
        <v>159</v>
      </c>
      <c r="J162" s="71" t="s">
        <v>343</v>
      </c>
      <c r="K162" s="99"/>
    </row>
    <row r="163" spans="2:11" x14ac:dyDescent="0.25">
      <c r="B163" s="51"/>
    </row>
    <row r="164" spans="2:11" s="63" customFormat="1" ht="15" x14ac:dyDescent="0.25">
      <c r="B164" s="55" t="s">
        <v>78</v>
      </c>
      <c r="C164" s="122" t="s">
        <v>187</v>
      </c>
      <c r="D164" s="122"/>
      <c r="E164" s="122"/>
      <c r="F164" s="122"/>
      <c r="G164" s="122"/>
      <c r="H164" s="122"/>
      <c r="I164" s="122"/>
      <c r="J164" s="122"/>
    </row>
    <row r="165" spans="2:11" s="63" customFormat="1" ht="15" x14ac:dyDescent="0.25">
      <c r="B165" s="55" t="s">
        <v>182</v>
      </c>
      <c r="C165" s="123" t="s">
        <v>194</v>
      </c>
      <c r="D165" s="123"/>
      <c r="E165" s="123"/>
      <c r="F165" s="123"/>
      <c r="G165" s="123"/>
      <c r="H165" s="123"/>
      <c r="I165" s="123"/>
      <c r="J165" s="56"/>
    </row>
    <row r="166" spans="2:11" ht="15" x14ac:dyDescent="0.25">
      <c r="B166" s="57"/>
      <c r="C166" s="56"/>
      <c r="D166" s="56"/>
      <c r="E166" s="57"/>
      <c r="F166" s="57"/>
      <c r="G166" s="58"/>
      <c r="H166" s="58"/>
      <c r="I166" s="57"/>
      <c r="J166" s="57"/>
    </row>
    <row r="167" spans="2:11" ht="19.5" customHeight="1" x14ac:dyDescent="0.25">
      <c r="B167" s="118" t="s">
        <v>7</v>
      </c>
      <c r="C167" s="118" t="s">
        <v>61</v>
      </c>
      <c r="D167" s="118" t="s">
        <v>106</v>
      </c>
      <c r="E167" s="118" t="s">
        <v>87</v>
      </c>
      <c r="F167" s="120" t="s">
        <v>88</v>
      </c>
      <c r="G167" s="120"/>
      <c r="H167" s="120"/>
      <c r="I167" s="118" t="s">
        <v>6</v>
      </c>
      <c r="J167" s="118" t="s">
        <v>406</v>
      </c>
    </row>
    <row r="168" spans="2:11" ht="16.5" customHeight="1" x14ac:dyDescent="0.25">
      <c r="B168" s="118"/>
      <c r="C168" s="118"/>
      <c r="D168" s="118"/>
      <c r="E168" s="118"/>
      <c r="F168" s="120" t="s">
        <v>345</v>
      </c>
      <c r="G168" s="120"/>
      <c r="H168" s="120"/>
      <c r="I168" s="118"/>
      <c r="J168" s="118"/>
    </row>
    <row r="169" spans="2:11" ht="27.75" customHeight="1" x14ac:dyDescent="0.25">
      <c r="B169" s="119"/>
      <c r="C169" s="119"/>
      <c r="D169" s="119"/>
      <c r="E169" s="119"/>
      <c r="F169" s="60" t="s">
        <v>81</v>
      </c>
      <c r="G169" s="61" t="s">
        <v>82</v>
      </c>
      <c r="H169" s="61" t="s">
        <v>179</v>
      </c>
      <c r="I169" s="119"/>
      <c r="J169" s="118"/>
    </row>
    <row r="170" spans="2:11" ht="88.5" customHeight="1" x14ac:dyDescent="0.25">
      <c r="B170" s="141" t="s">
        <v>39</v>
      </c>
      <c r="C170" s="62" t="s">
        <v>160</v>
      </c>
      <c r="D170" s="62" t="s">
        <v>161</v>
      </c>
      <c r="E170" s="38">
        <v>1</v>
      </c>
      <c r="F170" s="38">
        <v>1</v>
      </c>
      <c r="G170" s="38">
        <v>1</v>
      </c>
      <c r="H170" s="38">
        <f t="shared" ref="H170:H175" si="2">+G170/F170</f>
        <v>1</v>
      </c>
      <c r="I170" s="62" t="s">
        <v>159</v>
      </c>
      <c r="J170" s="71" t="s">
        <v>389</v>
      </c>
    </row>
    <row r="171" spans="2:11" ht="71.25" customHeight="1" x14ac:dyDescent="0.25">
      <c r="B171" s="141"/>
      <c r="C171" s="62" t="s">
        <v>162</v>
      </c>
      <c r="D171" s="62" t="s">
        <v>163</v>
      </c>
      <c r="E171" s="38">
        <v>1</v>
      </c>
      <c r="F171" s="38">
        <v>1</v>
      </c>
      <c r="G171" s="38">
        <v>1</v>
      </c>
      <c r="H171" s="38">
        <f t="shared" si="2"/>
        <v>1</v>
      </c>
      <c r="I171" s="62" t="s">
        <v>159</v>
      </c>
      <c r="J171" s="71" t="s">
        <v>390</v>
      </c>
    </row>
    <row r="172" spans="2:11" ht="72.75" customHeight="1" x14ac:dyDescent="0.25">
      <c r="B172" s="141"/>
      <c r="C172" s="62" t="s">
        <v>254</v>
      </c>
      <c r="D172" s="62" t="s">
        <v>164</v>
      </c>
      <c r="E172" s="38">
        <v>1</v>
      </c>
      <c r="F172" s="38">
        <v>1</v>
      </c>
      <c r="G172" s="38">
        <v>1</v>
      </c>
      <c r="H172" s="38">
        <f t="shared" si="2"/>
        <v>1</v>
      </c>
      <c r="I172" s="62" t="s">
        <v>122</v>
      </c>
      <c r="J172" s="71" t="s">
        <v>391</v>
      </c>
    </row>
    <row r="173" spans="2:11" ht="73.5" customHeight="1" x14ac:dyDescent="0.25">
      <c r="B173" s="141"/>
      <c r="C173" s="62" t="s">
        <v>255</v>
      </c>
      <c r="D173" s="62" t="s">
        <v>165</v>
      </c>
      <c r="E173" s="38">
        <v>1</v>
      </c>
      <c r="F173" s="38">
        <v>1</v>
      </c>
      <c r="G173" s="38">
        <v>1</v>
      </c>
      <c r="H173" s="38">
        <f t="shared" si="2"/>
        <v>1</v>
      </c>
      <c r="I173" s="62" t="s">
        <v>122</v>
      </c>
      <c r="J173" s="71" t="s">
        <v>351</v>
      </c>
    </row>
    <row r="174" spans="2:11" ht="57" x14ac:dyDescent="0.25">
      <c r="B174" s="141"/>
      <c r="C174" s="62" t="s">
        <v>256</v>
      </c>
      <c r="D174" s="62" t="s">
        <v>166</v>
      </c>
      <c r="E174" s="38">
        <v>1</v>
      </c>
      <c r="F174" s="38">
        <v>1</v>
      </c>
      <c r="G174" s="38">
        <v>1</v>
      </c>
      <c r="H174" s="38">
        <f t="shared" si="2"/>
        <v>1</v>
      </c>
      <c r="I174" s="62" t="s">
        <v>122</v>
      </c>
      <c r="J174" s="71" t="s">
        <v>352</v>
      </c>
    </row>
    <row r="175" spans="2:11" ht="71.25" x14ac:dyDescent="0.25">
      <c r="B175" s="141"/>
      <c r="C175" s="62" t="s">
        <v>257</v>
      </c>
      <c r="D175" s="62" t="s">
        <v>258</v>
      </c>
      <c r="E175" s="100">
        <v>2</v>
      </c>
      <c r="F175" s="38">
        <v>1</v>
      </c>
      <c r="G175" s="38">
        <v>0.8</v>
      </c>
      <c r="H175" s="38">
        <f t="shared" si="2"/>
        <v>0.8</v>
      </c>
      <c r="I175" s="62" t="s">
        <v>122</v>
      </c>
      <c r="J175" s="71" t="s">
        <v>392</v>
      </c>
    </row>
    <row r="176" spans="2:11" ht="128.25" x14ac:dyDescent="0.25">
      <c r="B176" s="141"/>
      <c r="C176" s="62" t="s">
        <v>259</v>
      </c>
      <c r="D176" s="62" t="s">
        <v>260</v>
      </c>
      <c r="E176" s="100">
        <v>1</v>
      </c>
      <c r="F176" s="38">
        <v>1</v>
      </c>
      <c r="G176" s="38">
        <v>0.1</v>
      </c>
      <c r="H176" s="38">
        <f>+F176/G176</f>
        <v>10</v>
      </c>
      <c r="I176" s="62" t="s">
        <v>122</v>
      </c>
      <c r="J176" s="71" t="s">
        <v>421</v>
      </c>
    </row>
    <row r="177" spans="2:15" ht="42.75" x14ac:dyDescent="0.25">
      <c r="B177" s="141"/>
      <c r="C177" s="62" t="s">
        <v>261</v>
      </c>
      <c r="D177" s="62" t="s">
        <v>262</v>
      </c>
      <c r="E177" s="100">
        <v>1</v>
      </c>
      <c r="F177" s="38">
        <v>1</v>
      </c>
      <c r="G177" s="38">
        <v>1</v>
      </c>
      <c r="H177" s="38">
        <f>+G177/F177</f>
        <v>1</v>
      </c>
      <c r="I177" s="62" t="s">
        <v>122</v>
      </c>
      <c r="J177" s="71" t="s">
        <v>369</v>
      </c>
    </row>
    <row r="178" spans="2:15" x14ac:dyDescent="0.25">
      <c r="B178" s="51"/>
    </row>
    <row r="179" spans="2:15" s="63" customFormat="1" ht="15" x14ac:dyDescent="0.25">
      <c r="B179" s="56" t="s">
        <v>79</v>
      </c>
      <c r="C179" s="142" t="s">
        <v>187</v>
      </c>
      <c r="D179" s="142"/>
      <c r="E179" s="142"/>
      <c r="F179" s="142"/>
      <c r="G179" s="142"/>
      <c r="H179" s="142"/>
      <c r="I179" s="142"/>
      <c r="J179" s="142"/>
    </row>
    <row r="180" spans="2:15" s="63" customFormat="1" ht="15" x14ac:dyDescent="0.25">
      <c r="B180" s="56" t="s">
        <v>182</v>
      </c>
      <c r="C180" s="142" t="s">
        <v>195</v>
      </c>
      <c r="D180" s="142"/>
      <c r="E180" s="142"/>
      <c r="F180" s="142"/>
      <c r="G180" s="142"/>
      <c r="H180" s="142"/>
      <c r="I180" s="142"/>
      <c r="J180" s="142"/>
    </row>
    <row r="181" spans="2:15" x14ac:dyDescent="0.25">
      <c r="B181" s="58"/>
      <c r="C181" s="79"/>
      <c r="D181" s="79"/>
      <c r="E181" s="58"/>
      <c r="F181" s="58"/>
      <c r="G181" s="58"/>
      <c r="H181" s="58"/>
      <c r="I181" s="58"/>
      <c r="J181" s="79"/>
    </row>
    <row r="182" spans="2:15" ht="19.5" customHeight="1" x14ac:dyDescent="0.25">
      <c r="B182" s="118" t="s">
        <v>7</v>
      </c>
      <c r="C182" s="118" t="s">
        <v>61</v>
      </c>
      <c r="D182" s="118" t="s">
        <v>106</v>
      </c>
      <c r="E182" s="118" t="s">
        <v>87</v>
      </c>
      <c r="F182" s="120" t="s">
        <v>88</v>
      </c>
      <c r="G182" s="120"/>
      <c r="H182" s="120"/>
      <c r="I182" s="118" t="s">
        <v>6</v>
      </c>
      <c r="J182" s="118" t="s">
        <v>406</v>
      </c>
    </row>
    <row r="183" spans="2:15" ht="16.5" customHeight="1" x14ac:dyDescent="0.25">
      <c r="B183" s="118"/>
      <c r="C183" s="118"/>
      <c r="D183" s="118"/>
      <c r="E183" s="118"/>
      <c r="F183" s="120" t="s">
        <v>345</v>
      </c>
      <c r="G183" s="120"/>
      <c r="H183" s="120"/>
      <c r="I183" s="118"/>
      <c r="J183" s="118"/>
    </row>
    <row r="184" spans="2:15" ht="24" customHeight="1" x14ac:dyDescent="0.25">
      <c r="B184" s="119"/>
      <c r="C184" s="119"/>
      <c r="D184" s="119"/>
      <c r="E184" s="119"/>
      <c r="F184" s="60" t="s">
        <v>81</v>
      </c>
      <c r="G184" s="61" t="s">
        <v>82</v>
      </c>
      <c r="H184" s="61" t="s">
        <v>179</v>
      </c>
      <c r="I184" s="119"/>
      <c r="J184" s="118"/>
    </row>
    <row r="185" spans="2:15" ht="198.75" customHeight="1" x14ac:dyDescent="0.25">
      <c r="B185" s="141" t="s">
        <v>35</v>
      </c>
      <c r="C185" s="62" t="s">
        <v>264</v>
      </c>
      <c r="D185" s="62" t="s">
        <v>56</v>
      </c>
      <c r="E185" s="101">
        <v>4306603</v>
      </c>
      <c r="F185" s="101">
        <v>4306603</v>
      </c>
      <c r="G185" s="101">
        <v>4269013</v>
      </c>
      <c r="H185" s="102">
        <f t="shared" ref="H185:H191" si="3">+G185/F185</f>
        <v>0.99127154279138341</v>
      </c>
      <c r="I185" s="71" t="s">
        <v>218</v>
      </c>
      <c r="J185" s="103" t="s">
        <v>393</v>
      </c>
    </row>
    <row r="186" spans="2:15" ht="188.25" customHeight="1" x14ac:dyDescent="0.25">
      <c r="B186" s="141"/>
      <c r="C186" s="62" t="s">
        <v>265</v>
      </c>
      <c r="D186" s="62" t="s">
        <v>57</v>
      </c>
      <c r="E186" s="101">
        <v>3871710</v>
      </c>
      <c r="F186" s="101">
        <v>3871710</v>
      </c>
      <c r="G186" s="101">
        <v>1879110</v>
      </c>
      <c r="H186" s="38">
        <f t="shared" si="3"/>
        <v>0.48534368534833444</v>
      </c>
      <c r="I186" s="71" t="s">
        <v>218</v>
      </c>
      <c r="J186" s="103" t="s">
        <v>394</v>
      </c>
    </row>
    <row r="187" spans="2:15" ht="96" customHeight="1" x14ac:dyDescent="0.25">
      <c r="B187" s="141"/>
      <c r="C187" s="62" t="s">
        <v>318</v>
      </c>
      <c r="D187" s="62" t="s">
        <v>74</v>
      </c>
      <c r="E187" s="101">
        <v>213175</v>
      </c>
      <c r="F187" s="101">
        <v>213175</v>
      </c>
      <c r="G187" s="101">
        <v>187761</v>
      </c>
      <c r="H187" s="38">
        <f t="shared" si="3"/>
        <v>0.88078339392517879</v>
      </c>
      <c r="I187" s="71" t="s">
        <v>118</v>
      </c>
      <c r="J187" s="103" t="s">
        <v>395</v>
      </c>
      <c r="N187" s="48">
        <v>71</v>
      </c>
      <c r="O187" s="48">
        <v>100</v>
      </c>
    </row>
    <row r="188" spans="2:15" ht="109.5" customHeight="1" x14ac:dyDescent="0.25">
      <c r="B188" s="141"/>
      <c r="C188" s="62" t="s">
        <v>319</v>
      </c>
      <c r="D188" s="62" t="s">
        <v>75</v>
      </c>
      <c r="E188" s="101">
        <v>193989</v>
      </c>
      <c r="F188" s="101">
        <v>193989</v>
      </c>
      <c r="G188" s="101">
        <v>166710</v>
      </c>
      <c r="H188" s="38">
        <f t="shared" si="3"/>
        <v>0.85937862456118641</v>
      </c>
      <c r="I188" s="71" t="s">
        <v>118</v>
      </c>
      <c r="J188" s="103" t="s">
        <v>396</v>
      </c>
      <c r="O188" s="48">
        <v>98</v>
      </c>
    </row>
    <row r="189" spans="2:15" ht="178.5" customHeight="1" x14ac:dyDescent="0.25">
      <c r="B189" s="141"/>
      <c r="C189" s="62" t="s">
        <v>320</v>
      </c>
      <c r="D189" s="62" t="s">
        <v>263</v>
      </c>
      <c r="E189" s="101">
        <v>1089639</v>
      </c>
      <c r="F189" s="101">
        <v>1089639</v>
      </c>
      <c r="G189" s="101">
        <v>914233.4</v>
      </c>
      <c r="H189" s="38">
        <f t="shared" si="3"/>
        <v>0.83902411716173886</v>
      </c>
      <c r="I189" s="71" t="s">
        <v>218</v>
      </c>
      <c r="J189" s="103" t="s">
        <v>397</v>
      </c>
      <c r="O189" s="48">
        <f>O188*N187</f>
        <v>6958</v>
      </c>
    </row>
    <row r="190" spans="2:15" ht="106.5" customHeight="1" x14ac:dyDescent="0.25">
      <c r="B190" s="141"/>
      <c r="C190" s="62" t="s">
        <v>219</v>
      </c>
      <c r="D190" s="62" t="s">
        <v>117</v>
      </c>
      <c r="E190" s="72">
        <v>1</v>
      </c>
      <c r="F190" s="72">
        <v>1</v>
      </c>
      <c r="G190" s="38">
        <v>1</v>
      </c>
      <c r="H190" s="38">
        <f t="shared" si="3"/>
        <v>1</v>
      </c>
      <c r="I190" s="71" t="s">
        <v>59</v>
      </c>
      <c r="J190" s="103" t="s">
        <v>398</v>
      </c>
      <c r="O190" s="48">
        <f>+O189/O187</f>
        <v>69.58</v>
      </c>
    </row>
    <row r="191" spans="2:15" ht="100.5" customHeight="1" x14ac:dyDescent="0.25">
      <c r="B191" s="141"/>
      <c r="C191" s="62" t="s">
        <v>135</v>
      </c>
      <c r="D191" s="62" t="s">
        <v>136</v>
      </c>
      <c r="E191" s="38">
        <v>1</v>
      </c>
      <c r="F191" s="38">
        <v>1</v>
      </c>
      <c r="G191" s="38">
        <v>1</v>
      </c>
      <c r="H191" s="38">
        <f t="shared" si="3"/>
        <v>1</v>
      </c>
      <c r="I191" s="71" t="s">
        <v>59</v>
      </c>
      <c r="J191" s="103" t="s">
        <v>399</v>
      </c>
    </row>
    <row r="192" spans="2:15" x14ac:dyDescent="0.25">
      <c r="B192" s="51"/>
    </row>
    <row r="193" spans="1:10" s="63" customFormat="1" ht="15" x14ac:dyDescent="0.25">
      <c r="B193" s="55" t="s">
        <v>78</v>
      </c>
      <c r="C193" s="122" t="s">
        <v>187</v>
      </c>
      <c r="D193" s="122"/>
      <c r="E193" s="122"/>
      <c r="F193" s="122"/>
      <c r="G193" s="122"/>
      <c r="H193" s="122"/>
      <c r="I193" s="122"/>
      <c r="J193" s="122"/>
    </row>
    <row r="194" spans="1:10" s="63" customFormat="1" ht="15" x14ac:dyDescent="0.25">
      <c r="B194" s="55" t="s">
        <v>182</v>
      </c>
      <c r="C194" s="122" t="s">
        <v>209</v>
      </c>
      <c r="D194" s="122"/>
      <c r="E194" s="122"/>
      <c r="F194" s="122"/>
      <c r="G194" s="122"/>
      <c r="H194" s="122"/>
      <c r="I194" s="122"/>
      <c r="J194" s="122"/>
    </row>
    <row r="195" spans="1:10" x14ac:dyDescent="0.25">
      <c r="A195" s="59"/>
      <c r="B195" s="59"/>
      <c r="E195" s="50"/>
      <c r="H195" s="50"/>
    </row>
    <row r="196" spans="1:10" ht="16.5" customHeight="1" x14ac:dyDescent="0.25">
      <c r="A196" s="59"/>
      <c r="B196" s="118" t="s">
        <v>7</v>
      </c>
      <c r="C196" s="118" t="s">
        <v>61</v>
      </c>
      <c r="D196" s="118" t="s">
        <v>106</v>
      </c>
      <c r="E196" s="118" t="s">
        <v>87</v>
      </c>
      <c r="F196" s="120" t="s">
        <v>88</v>
      </c>
      <c r="G196" s="120"/>
      <c r="H196" s="120"/>
      <c r="I196" s="118" t="s">
        <v>6</v>
      </c>
      <c r="J196" s="118" t="s">
        <v>406</v>
      </c>
    </row>
    <row r="197" spans="1:10" ht="16.5" customHeight="1" x14ac:dyDescent="0.25">
      <c r="A197" s="59"/>
      <c r="B197" s="118"/>
      <c r="C197" s="118"/>
      <c r="D197" s="118"/>
      <c r="E197" s="118"/>
      <c r="F197" s="120" t="s">
        <v>345</v>
      </c>
      <c r="G197" s="120"/>
      <c r="H197" s="120"/>
      <c r="I197" s="118"/>
      <c r="J197" s="118"/>
    </row>
    <row r="198" spans="1:10" ht="16.5" customHeight="1" x14ac:dyDescent="0.25">
      <c r="A198" s="63"/>
      <c r="B198" s="119"/>
      <c r="C198" s="119"/>
      <c r="D198" s="119"/>
      <c r="E198" s="119"/>
      <c r="F198" s="60" t="s">
        <v>81</v>
      </c>
      <c r="G198" s="61" t="s">
        <v>82</v>
      </c>
      <c r="H198" s="61" t="s">
        <v>179</v>
      </c>
      <c r="I198" s="119"/>
      <c r="J198" s="118"/>
    </row>
    <row r="199" spans="1:10" ht="85.5" x14ac:dyDescent="0.25">
      <c r="A199" s="63"/>
      <c r="B199" s="62" t="s">
        <v>39</v>
      </c>
      <c r="C199" s="62" t="s">
        <v>266</v>
      </c>
      <c r="D199" s="62" t="s">
        <v>267</v>
      </c>
      <c r="E199" s="36">
        <v>2</v>
      </c>
      <c r="F199" s="36">
        <v>2</v>
      </c>
      <c r="G199" s="36">
        <v>2</v>
      </c>
      <c r="H199" s="38">
        <f>+G199/F199</f>
        <v>1</v>
      </c>
      <c r="I199" s="37" t="s">
        <v>124</v>
      </c>
      <c r="J199" s="39" t="s">
        <v>353</v>
      </c>
    </row>
    <row r="200" spans="1:10" ht="15" x14ac:dyDescent="0.25">
      <c r="A200" s="63"/>
      <c r="B200" s="104"/>
      <c r="C200" s="64"/>
      <c r="D200" s="64"/>
      <c r="E200" s="76"/>
      <c r="F200" s="76"/>
      <c r="G200" s="76"/>
      <c r="H200" s="76"/>
      <c r="J200" s="65"/>
    </row>
    <row r="201" spans="1:10" ht="15" x14ac:dyDescent="0.25">
      <c r="A201" s="63"/>
      <c r="B201" s="55" t="s">
        <v>78</v>
      </c>
      <c r="C201" s="122" t="s">
        <v>187</v>
      </c>
      <c r="D201" s="122"/>
      <c r="E201" s="122"/>
      <c r="F201" s="122"/>
      <c r="G201" s="122"/>
      <c r="H201" s="122"/>
      <c r="I201" s="122"/>
      <c r="J201" s="122"/>
    </row>
    <row r="202" spans="1:10" ht="15" x14ac:dyDescent="0.25">
      <c r="A202" s="63"/>
      <c r="B202" s="55" t="s">
        <v>182</v>
      </c>
      <c r="C202" s="122" t="s">
        <v>321</v>
      </c>
      <c r="D202" s="122"/>
      <c r="E202" s="122"/>
      <c r="F202" s="122"/>
      <c r="G202" s="122"/>
      <c r="H202" s="122"/>
      <c r="I202" s="122"/>
      <c r="J202" s="122"/>
    </row>
    <row r="203" spans="1:10" ht="15" x14ac:dyDescent="0.25">
      <c r="A203" s="63"/>
      <c r="B203" s="59"/>
      <c r="E203" s="50"/>
      <c r="H203" s="50"/>
    </row>
    <row r="204" spans="1:10" ht="19.5" customHeight="1" x14ac:dyDescent="0.25">
      <c r="A204" s="63"/>
      <c r="B204" s="118" t="s">
        <v>7</v>
      </c>
      <c r="C204" s="118" t="s">
        <v>61</v>
      </c>
      <c r="D204" s="118" t="s">
        <v>106</v>
      </c>
      <c r="E204" s="118" t="s">
        <v>87</v>
      </c>
      <c r="F204" s="120" t="s">
        <v>88</v>
      </c>
      <c r="G204" s="120"/>
      <c r="H204" s="120"/>
      <c r="I204" s="118" t="s">
        <v>6</v>
      </c>
      <c r="J204" s="118" t="s">
        <v>406</v>
      </c>
    </row>
    <row r="205" spans="1:10" ht="19.5" customHeight="1" x14ac:dyDescent="0.25">
      <c r="A205" s="63"/>
      <c r="B205" s="118"/>
      <c r="C205" s="118"/>
      <c r="D205" s="118"/>
      <c r="E205" s="118"/>
      <c r="F205" s="120" t="s">
        <v>345</v>
      </c>
      <c r="G205" s="120"/>
      <c r="H205" s="120"/>
      <c r="I205" s="118"/>
      <c r="J205" s="118"/>
    </row>
    <row r="206" spans="1:10" ht="26.25" customHeight="1" x14ac:dyDescent="0.25">
      <c r="A206" s="63"/>
      <c r="B206" s="119"/>
      <c r="C206" s="119"/>
      <c r="D206" s="119"/>
      <c r="E206" s="119"/>
      <c r="F206" s="60" t="s">
        <v>81</v>
      </c>
      <c r="G206" s="61" t="s">
        <v>82</v>
      </c>
      <c r="H206" s="61" t="s">
        <v>179</v>
      </c>
      <c r="I206" s="119"/>
      <c r="J206" s="118"/>
    </row>
    <row r="207" spans="1:10" ht="71.25" x14ac:dyDescent="0.25">
      <c r="A207" s="63"/>
      <c r="B207" s="141" t="s">
        <v>39</v>
      </c>
      <c r="C207" s="62" t="s">
        <v>323</v>
      </c>
      <c r="D207" s="62" t="s">
        <v>271</v>
      </c>
      <c r="E207" s="36">
        <v>1</v>
      </c>
      <c r="F207" s="36">
        <v>1</v>
      </c>
      <c r="G207" s="36">
        <v>1</v>
      </c>
      <c r="H207" s="38">
        <f t="shared" ref="H207:H208" si="4">+F207/G207</f>
        <v>1</v>
      </c>
      <c r="I207" s="37" t="s">
        <v>308</v>
      </c>
      <c r="J207" s="39" t="s">
        <v>422</v>
      </c>
    </row>
    <row r="208" spans="1:10" ht="85.5" x14ac:dyDescent="0.25">
      <c r="A208" s="63"/>
      <c r="B208" s="141"/>
      <c r="C208" s="62" t="s">
        <v>272</v>
      </c>
      <c r="D208" s="62" t="s">
        <v>273</v>
      </c>
      <c r="E208" s="36">
        <v>1</v>
      </c>
      <c r="F208" s="36">
        <v>1</v>
      </c>
      <c r="G208" s="36">
        <v>1</v>
      </c>
      <c r="H208" s="38">
        <f t="shared" si="4"/>
        <v>1</v>
      </c>
      <c r="I208" s="37" t="s">
        <v>308</v>
      </c>
      <c r="J208" s="39" t="s">
        <v>423</v>
      </c>
    </row>
    <row r="209" spans="1:15" ht="273" customHeight="1" x14ac:dyDescent="0.25">
      <c r="A209" s="63"/>
      <c r="B209" s="141"/>
      <c r="C209" s="62" t="s">
        <v>274</v>
      </c>
      <c r="D209" s="62" t="s">
        <v>275</v>
      </c>
      <c r="E209" s="36">
        <v>4</v>
      </c>
      <c r="F209" s="38">
        <v>0.04</v>
      </c>
      <c r="G209" s="38">
        <v>0.04</v>
      </c>
      <c r="H209" s="38">
        <f>+F209/G209</f>
        <v>1</v>
      </c>
      <c r="I209" s="37" t="s">
        <v>308</v>
      </c>
      <c r="J209" s="39" t="s">
        <v>424</v>
      </c>
    </row>
    <row r="210" spans="1:15" ht="375" customHeight="1" x14ac:dyDescent="0.25">
      <c r="A210" s="63"/>
      <c r="B210" s="141"/>
      <c r="C210" s="62" t="s">
        <v>311</v>
      </c>
      <c r="D210" s="62" t="s">
        <v>309</v>
      </c>
      <c r="E210" s="62">
        <v>1</v>
      </c>
      <c r="F210" s="62">
        <v>1</v>
      </c>
      <c r="G210" s="62">
        <v>1</v>
      </c>
      <c r="H210" s="38">
        <f>+F210/G210</f>
        <v>1</v>
      </c>
      <c r="I210" s="37" t="s">
        <v>308</v>
      </c>
      <c r="J210" s="71" t="s">
        <v>400</v>
      </c>
    </row>
    <row r="211" spans="1:15" ht="15" x14ac:dyDescent="0.25">
      <c r="A211" s="63"/>
      <c r="B211" s="51"/>
      <c r="C211" s="51"/>
      <c r="D211" s="51"/>
      <c r="F211" s="76"/>
      <c r="G211" s="76"/>
      <c r="H211" s="76"/>
      <c r="J211" s="65"/>
    </row>
    <row r="212" spans="1:15" s="63" customFormat="1" ht="15" x14ac:dyDescent="0.25">
      <c r="B212" s="56" t="s">
        <v>85</v>
      </c>
      <c r="C212" s="122" t="s">
        <v>196</v>
      </c>
      <c r="D212" s="122"/>
      <c r="E212" s="122"/>
      <c r="F212" s="122"/>
      <c r="G212" s="122"/>
      <c r="H212" s="122"/>
      <c r="I212" s="122"/>
      <c r="J212" s="122"/>
    </row>
    <row r="213" spans="1:15" s="63" customFormat="1" ht="23.25" customHeight="1" x14ac:dyDescent="0.25">
      <c r="B213" s="56" t="s">
        <v>182</v>
      </c>
      <c r="C213" s="122" t="s">
        <v>324</v>
      </c>
      <c r="D213" s="122"/>
      <c r="E213" s="122"/>
      <c r="F213" s="122"/>
      <c r="G213" s="122"/>
      <c r="H213" s="122"/>
      <c r="I213" s="122"/>
      <c r="J213" s="122"/>
    </row>
    <row r="214" spans="1:15" ht="15" customHeight="1" x14ac:dyDescent="0.25">
      <c r="A214" s="63"/>
      <c r="B214" s="56"/>
      <c r="C214" s="56"/>
      <c r="D214" s="56"/>
      <c r="E214" s="57"/>
      <c r="F214" s="57"/>
      <c r="G214" s="58"/>
      <c r="H214" s="58"/>
      <c r="I214" s="57"/>
      <c r="J214" s="56"/>
    </row>
    <row r="215" spans="1:15" ht="16.5" customHeight="1" x14ac:dyDescent="0.25">
      <c r="A215" s="63"/>
      <c r="B215" s="118" t="s">
        <v>7</v>
      </c>
      <c r="C215" s="118" t="s">
        <v>61</v>
      </c>
      <c r="D215" s="118" t="s">
        <v>106</v>
      </c>
      <c r="E215" s="118" t="s">
        <v>87</v>
      </c>
      <c r="F215" s="120" t="s">
        <v>88</v>
      </c>
      <c r="G215" s="120"/>
      <c r="H215" s="120"/>
      <c r="I215" s="118" t="s">
        <v>6</v>
      </c>
      <c r="J215" s="118" t="s">
        <v>406</v>
      </c>
    </row>
    <row r="216" spans="1:15" ht="16.5" customHeight="1" x14ac:dyDescent="0.25">
      <c r="A216" s="63"/>
      <c r="B216" s="118"/>
      <c r="C216" s="118"/>
      <c r="D216" s="118"/>
      <c r="E216" s="118"/>
      <c r="F216" s="120" t="s">
        <v>336</v>
      </c>
      <c r="G216" s="120"/>
      <c r="H216" s="120"/>
      <c r="I216" s="118"/>
      <c r="J216" s="118"/>
    </row>
    <row r="217" spans="1:15" ht="22.5" customHeight="1" x14ac:dyDescent="0.25">
      <c r="A217" s="63"/>
      <c r="B217" s="118"/>
      <c r="C217" s="118"/>
      <c r="D217" s="118"/>
      <c r="E217" s="118"/>
      <c r="F217" s="60" t="s">
        <v>81</v>
      </c>
      <c r="G217" s="61" t="s">
        <v>82</v>
      </c>
      <c r="H217" s="61" t="s">
        <v>179</v>
      </c>
      <c r="I217" s="118"/>
      <c r="J217" s="118"/>
    </row>
    <row r="218" spans="1:15" s="99" customFormat="1" ht="128.25" x14ac:dyDescent="0.25">
      <c r="A218" s="105"/>
      <c r="B218" s="141" t="s">
        <v>49</v>
      </c>
      <c r="C218" s="62" t="s">
        <v>276</v>
      </c>
      <c r="D218" s="62" t="s">
        <v>277</v>
      </c>
      <c r="E218" s="36">
        <v>4000</v>
      </c>
      <c r="F218" s="36">
        <v>4000</v>
      </c>
      <c r="G218" s="37">
        <v>3859</v>
      </c>
      <c r="H218" s="38">
        <f>+G218/E218</f>
        <v>0.96475</v>
      </c>
      <c r="I218" s="39" t="s">
        <v>305</v>
      </c>
      <c r="J218" s="40" t="s">
        <v>356</v>
      </c>
      <c r="M218" s="106"/>
      <c r="N218" s="107"/>
      <c r="O218" s="108"/>
    </row>
    <row r="219" spans="1:15" s="99" customFormat="1" ht="43.5" customHeight="1" x14ac:dyDescent="0.25">
      <c r="A219" s="105"/>
      <c r="B219" s="141"/>
      <c r="C219" s="62" t="s">
        <v>278</v>
      </c>
      <c r="D219" s="62" t="s">
        <v>325</v>
      </c>
      <c r="E219" s="36">
        <v>15</v>
      </c>
      <c r="F219" s="41">
        <v>15</v>
      </c>
      <c r="G219" s="37">
        <v>11</v>
      </c>
      <c r="H219" s="38">
        <f t="shared" ref="H219:H228" si="5">+G219/F219</f>
        <v>0.73333333333333328</v>
      </c>
      <c r="I219" s="37" t="s">
        <v>126</v>
      </c>
      <c r="J219" s="40" t="s">
        <v>357</v>
      </c>
      <c r="O219" s="108"/>
    </row>
    <row r="220" spans="1:15" s="99" customFormat="1" ht="83.25" customHeight="1" x14ac:dyDescent="0.25">
      <c r="A220" s="105"/>
      <c r="B220" s="141"/>
      <c r="C220" s="62" t="s">
        <v>279</v>
      </c>
      <c r="D220" s="62" t="s">
        <v>280</v>
      </c>
      <c r="E220" s="36">
        <v>85</v>
      </c>
      <c r="F220" s="36">
        <v>85</v>
      </c>
      <c r="G220" s="36">
        <v>95.62</v>
      </c>
      <c r="H220" s="38">
        <f t="shared" si="5"/>
        <v>1.1249411764705883</v>
      </c>
      <c r="I220" s="37" t="s">
        <v>171</v>
      </c>
      <c r="J220" s="42" t="s">
        <v>358</v>
      </c>
    </row>
    <row r="221" spans="1:15" s="99" customFormat="1" ht="111" customHeight="1" x14ac:dyDescent="0.25">
      <c r="A221" s="105"/>
      <c r="B221" s="141"/>
      <c r="C221" s="62" t="s">
        <v>281</v>
      </c>
      <c r="D221" s="62" t="s">
        <v>326</v>
      </c>
      <c r="E221" s="36">
        <v>278</v>
      </c>
      <c r="F221" s="36">
        <v>278</v>
      </c>
      <c r="G221" s="36">
        <v>790.35</v>
      </c>
      <c r="H221" s="38">
        <f t="shared" si="5"/>
        <v>2.8429856115107914</v>
      </c>
      <c r="I221" s="37" t="s">
        <v>171</v>
      </c>
      <c r="J221" s="42" t="s">
        <v>359</v>
      </c>
    </row>
    <row r="222" spans="1:15" s="99" customFormat="1" ht="42.75" x14ac:dyDescent="0.25">
      <c r="A222" s="105"/>
      <c r="B222" s="141"/>
      <c r="C222" s="62" t="s">
        <v>282</v>
      </c>
      <c r="D222" s="62" t="s">
        <v>283</v>
      </c>
      <c r="E222" s="36">
        <v>1</v>
      </c>
      <c r="F222" s="43">
        <v>1</v>
      </c>
      <c r="G222" s="44">
        <v>2</v>
      </c>
      <c r="H222" s="38">
        <f>+G222/E222</f>
        <v>2</v>
      </c>
      <c r="I222" s="37" t="s">
        <v>305</v>
      </c>
      <c r="J222" s="40" t="s">
        <v>360</v>
      </c>
    </row>
    <row r="223" spans="1:15" s="99" customFormat="1" ht="409.5" x14ac:dyDescent="0.25">
      <c r="A223" s="105"/>
      <c r="B223" s="141"/>
      <c r="C223" s="62" t="s">
        <v>284</v>
      </c>
      <c r="D223" s="62" t="s">
        <v>285</v>
      </c>
      <c r="E223" s="36">
        <v>400</v>
      </c>
      <c r="F223" s="43">
        <v>400</v>
      </c>
      <c r="G223" s="44">
        <v>827.05</v>
      </c>
      <c r="H223" s="38">
        <f t="shared" si="5"/>
        <v>2.067625</v>
      </c>
      <c r="I223" s="37" t="s">
        <v>305</v>
      </c>
      <c r="J223" s="40" t="s">
        <v>425</v>
      </c>
    </row>
    <row r="224" spans="1:15" s="99" customFormat="1" ht="42.75" x14ac:dyDescent="0.25">
      <c r="A224" s="105"/>
      <c r="B224" s="141"/>
      <c r="C224" s="62" t="s">
        <v>286</v>
      </c>
      <c r="D224" s="62" t="s">
        <v>287</v>
      </c>
      <c r="E224" s="36">
        <v>550</v>
      </c>
      <c r="F224" s="45">
        <v>550</v>
      </c>
      <c r="G224" s="46">
        <v>1146</v>
      </c>
      <c r="H224" s="38">
        <f t="shared" si="5"/>
        <v>2.0836363636363635</v>
      </c>
      <c r="I224" s="37" t="s">
        <v>305</v>
      </c>
      <c r="J224" s="40" t="s">
        <v>361</v>
      </c>
      <c r="M224" s="106" t="s">
        <v>335</v>
      </c>
    </row>
    <row r="225" spans="1:13" s="99" customFormat="1" ht="42.75" x14ac:dyDescent="0.25">
      <c r="A225" s="105"/>
      <c r="B225" s="141"/>
      <c r="C225" s="62" t="s">
        <v>288</v>
      </c>
      <c r="D225" s="62" t="s">
        <v>327</v>
      </c>
      <c r="E225" s="36">
        <v>27</v>
      </c>
      <c r="F225" s="47">
        <v>27</v>
      </c>
      <c r="G225" s="37">
        <v>27</v>
      </c>
      <c r="H225" s="38">
        <f t="shared" si="5"/>
        <v>1</v>
      </c>
      <c r="I225" s="37" t="s">
        <v>171</v>
      </c>
      <c r="J225" s="40" t="s">
        <v>362</v>
      </c>
      <c r="L225" s="99">
        <v>30</v>
      </c>
      <c r="M225" s="99">
        <v>8</v>
      </c>
    </row>
    <row r="226" spans="1:13" s="99" customFormat="1" ht="77.25" customHeight="1" x14ac:dyDescent="0.25">
      <c r="A226" s="105"/>
      <c r="B226" s="141"/>
      <c r="C226" s="62" t="s">
        <v>289</v>
      </c>
      <c r="D226" s="62" t="s">
        <v>52</v>
      </c>
      <c r="E226" s="36">
        <v>22</v>
      </c>
      <c r="F226" s="47">
        <v>22</v>
      </c>
      <c r="G226" s="37">
        <v>14</v>
      </c>
      <c r="H226" s="38">
        <f t="shared" si="5"/>
        <v>0.63636363636363635</v>
      </c>
      <c r="I226" s="37" t="s">
        <v>171</v>
      </c>
      <c r="J226" s="40" t="s">
        <v>363</v>
      </c>
      <c r="L226" s="99">
        <v>174</v>
      </c>
    </row>
    <row r="227" spans="1:13" s="99" customFormat="1" ht="59.25" customHeight="1" x14ac:dyDescent="0.25">
      <c r="A227" s="105"/>
      <c r="B227" s="141"/>
      <c r="C227" s="62" t="s">
        <v>220</v>
      </c>
      <c r="D227" s="62" t="s">
        <v>290</v>
      </c>
      <c r="E227" s="36">
        <v>1090</v>
      </c>
      <c r="F227" s="45">
        <v>1090</v>
      </c>
      <c r="G227" s="46">
        <v>1085.6099999999999</v>
      </c>
      <c r="H227" s="38">
        <f t="shared" si="5"/>
        <v>0.9959724770642201</v>
      </c>
      <c r="I227" s="37" t="s">
        <v>172</v>
      </c>
      <c r="J227" s="40" t="s">
        <v>364</v>
      </c>
      <c r="M227" s="99">
        <f>+L226*M225</f>
        <v>1392</v>
      </c>
    </row>
    <row r="228" spans="1:13" s="99" customFormat="1" ht="213.75" x14ac:dyDescent="0.25">
      <c r="A228" s="105"/>
      <c r="B228" s="141"/>
      <c r="C228" s="62" t="s">
        <v>291</v>
      </c>
      <c r="D228" s="62" t="s">
        <v>292</v>
      </c>
      <c r="E228" s="36">
        <v>10833</v>
      </c>
      <c r="F228" s="45">
        <v>10833</v>
      </c>
      <c r="G228" s="46">
        <v>10833</v>
      </c>
      <c r="H228" s="38">
        <f t="shared" si="5"/>
        <v>1</v>
      </c>
      <c r="I228" s="37" t="s">
        <v>171</v>
      </c>
      <c r="J228" s="40" t="s">
        <v>365</v>
      </c>
      <c r="M228" s="99">
        <f>+M227/L225</f>
        <v>46.4</v>
      </c>
    </row>
    <row r="229" spans="1:13" s="99" customFormat="1" ht="28.5" x14ac:dyDescent="0.25">
      <c r="A229" s="105"/>
      <c r="B229" s="141"/>
      <c r="C229" s="62" t="s">
        <v>328</v>
      </c>
      <c r="D229" s="62" t="s">
        <v>329</v>
      </c>
      <c r="E229" s="36">
        <v>7</v>
      </c>
      <c r="F229" s="36">
        <v>7</v>
      </c>
      <c r="G229" s="37">
        <v>7</v>
      </c>
      <c r="H229" s="38">
        <v>1</v>
      </c>
      <c r="I229" s="37" t="s">
        <v>126</v>
      </c>
      <c r="J229" s="39" t="s">
        <v>366</v>
      </c>
    </row>
    <row r="230" spans="1:13" s="99" customFormat="1" ht="68.25" customHeight="1" x14ac:dyDescent="0.25">
      <c r="A230" s="105"/>
      <c r="B230" s="141"/>
      <c r="C230" s="62" t="s">
        <v>293</v>
      </c>
      <c r="D230" s="62" t="s">
        <v>169</v>
      </c>
      <c r="E230" s="36">
        <v>7</v>
      </c>
      <c r="F230" s="36">
        <v>7</v>
      </c>
      <c r="G230" s="37">
        <v>7</v>
      </c>
      <c r="H230" s="38">
        <f>+G230/E230</f>
        <v>1</v>
      </c>
      <c r="I230" s="37" t="s">
        <v>126</v>
      </c>
      <c r="J230" s="39" t="s">
        <v>367</v>
      </c>
    </row>
    <row r="231" spans="1:13" s="93" customFormat="1" ht="28.5" x14ac:dyDescent="0.25">
      <c r="A231" s="109"/>
      <c r="B231" s="141"/>
      <c r="C231" s="37" t="s">
        <v>294</v>
      </c>
      <c r="D231" s="37" t="s">
        <v>170</v>
      </c>
      <c r="E231" s="45">
        <v>45</v>
      </c>
      <c r="F231" s="36">
        <v>45</v>
      </c>
      <c r="G231" s="37">
        <f>5+5+19.5+6</f>
        <v>35.5</v>
      </c>
      <c r="H231" s="38">
        <f>+G231/F231</f>
        <v>0.78888888888888886</v>
      </c>
      <c r="I231" s="37" t="s">
        <v>126</v>
      </c>
      <c r="J231" s="39" t="s">
        <v>368</v>
      </c>
    </row>
    <row r="232" spans="1:13" ht="15" x14ac:dyDescent="0.25">
      <c r="A232" s="63"/>
      <c r="B232" s="110"/>
      <c r="C232" s="51"/>
      <c r="D232" s="51"/>
      <c r="E232" s="111"/>
      <c r="F232" s="111"/>
      <c r="G232" s="66"/>
      <c r="H232" s="111"/>
      <c r="I232" s="64"/>
      <c r="J232" s="78"/>
    </row>
    <row r="233" spans="1:13" s="63" customFormat="1" ht="15" x14ac:dyDescent="0.25">
      <c r="B233" s="56" t="s">
        <v>80</v>
      </c>
      <c r="C233" s="122" t="s">
        <v>196</v>
      </c>
      <c r="D233" s="122"/>
      <c r="E233" s="122"/>
      <c r="F233" s="122"/>
      <c r="G233" s="122"/>
      <c r="H233" s="122"/>
      <c r="I233" s="122"/>
      <c r="J233" s="122"/>
    </row>
    <row r="234" spans="1:13" s="63" customFormat="1" ht="15" x14ac:dyDescent="0.25">
      <c r="B234" s="56" t="s">
        <v>182</v>
      </c>
      <c r="C234" s="122" t="s">
        <v>197</v>
      </c>
      <c r="D234" s="122"/>
      <c r="E234" s="122"/>
      <c r="F234" s="122"/>
      <c r="G234" s="122"/>
      <c r="H234" s="122"/>
      <c r="I234" s="122"/>
      <c r="J234" s="122"/>
    </row>
    <row r="235" spans="1:13" ht="17.25" customHeight="1" x14ac:dyDescent="0.25">
      <c r="A235" s="63"/>
      <c r="B235" s="56"/>
      <c r="C235" s="56"/>
      <c r="D235" s="56"/>
      <c r="E235" s="57"/>
      <c r="F235" s="57"/>
      <c r="G235" s="58"/>
      <c r="H235" s="58"/>
      <c r="I235" s="57"/>
      <c r="J235" s="56"/>
    </row>
    <row r="236" spans="1:13" ht="19.5" customHeight="1" x14ac:dyDescent="0.25">
      <c r="B236" s="118" t="s">
        <v>7</v>
      </c>
      <c r="C236" s="118" t="s">
        <v>61</v>
      </c>
      <c r="D236" s="118" t="s">
        <v>106</v>
      </c>
      <c r="E236" s="118" t="s">
        <v>87</v>
      </c>
      <c r="F236" s="120" t="s">
        <v>88</v>
      </c>
      <c r="G236" s="120"/>
      <c r="H236" s="120"/>
      <c r="I236" s="118" t="s">
        <v>6</v>
      </c>
      <c r="J236" s="118" t="s">
        <v>406</v>
      </c>
    </row>
    <row r="237" spans="1:13" ht="16.5" customHeight="1" x14ac:dyDescent="0.25">
      <c r="A237" s="63"/>
      <c r="B237" s="118"/>
      <c r="C237" s="118"/>
      <c r="D237" s="118"/>
      <c r="E237" s="118"/>
      <c r="F237" s="120" t="s">
        <v>345</v>
      </c>
      <c r="G237" s="120"/>
      <c r="H237" s="120"/>
      <c r="I237" s="118"/>
      <c r="J237" s="118"/>
    </row>
    <row r="238" spans="1:13" ht="27" customHeight="1" x14ac:dyDescent="0.25">
      <c r="B238" s="119"/>
      <c r="C238" s="119"/>
      <c r="D238" s="119"/>
      <c r="E238" s="119"/>
      <c r="F238" s="60" t="s">
        <v>81</v>
      </c>
      <c r="G238" s="61" t="s">
        <v>82</v>
      </c>
      <c r="H238" s="61" t="s">
        <v>179</v>
      </c>
      <c r="I238" s="119"/>
      <c r="J238" s="118"/>
    </row>
    <row r="239" spans="1:13" ht="28.5" x14ac:dyDescent="0.25">
      <c r="A239" s="63"/>
      <c r="B239" s="141" t="s">
        <v>49</v>
      </c>
      <c r="C239" s="62" t="s">
        <v>54</v>
      </c>
      <c r="D239" s="62" t="s">
        <v>55</v>
      </c>
      <c r="E239" s="47">
        <v>154</v>
      </c>
      <c r="F239" s="47">
        <v>154</v>
      </c>
      <c r="G239" s="47">
        <v>154</v>
      </c>
      <c r="H239" s="38">
        <f>+G239/F239</f>
        <v>1</v>
      </c>
      <c r="I239" s="62" t="s">
        <v>62</v>
      </c>
      <c r="J239" s="40" t="s">
        <v>401</v>
      </c>
    </row>
    <row r="240" spans="1:13" ht="28.5" x14ac:dyDescent="0.25">
      <c r="A240" s="63"/>
      <c r="B240" s="141"/>
      <c r="C240" s="62" t="s">
        <v>210</v>
      </c>
      <c r="D240" s="62" t="s">
        <v>104</v>
      </c>
      <c r="E240" s="47">
        <v>48</v>
      </c>
      <c r="F240" s="38">
        <v>0.48</v>
      </c>
      <c r="G240" s="38">
        <v>0.48</v>
      </c>
      <c r="H240" s="38">
        <f>+G240/F240</f>
        <v>1</v>
      </c>
      <c r="I240" s="62" t="s">
        <v>59</v>
      </c>
      <c r="J240" s="39" t="s">
        <v>331</v>
      </c>
    </row>
    <row r="241" spans="1:10" ht="17.25" customHeight="1" x14ac:dyDescent="0.25">
      <c r="A241" s="63"/>
      <c r="B241" s="110"/>
      <c r="C241" s="65"/>
      <c r="D241" s="65"/>
      <c r="E241" s="64"/>
      <c r="F241" s="111"/>
      <c r="G241" s="66"/>
      <c r="H241" s="111"/>
      <c r="I241" s="64"/>
      <c r="J241" s="78"/>
    </row>
    <row r="242" spans="1:10" s="63" customFormat="1" ht="15" x14ac:dyDescent="0.25">
      <c r="B242" s="56" t="s">
        <v>203</v>
      </c>
      <c r="C242" s="122" t="s">
        <v>198</v>
      </c>
      <c r="D242" s="122"/>
      <c r="E242" s="122"/>
      <c r="F242" s="122"/>
      <c r="G242" s="122"/>
      <c r="H242" s="122"/>
      <c r="I242" s="122"/>
      <c r="J242" s="122"/>
    </row>
    <row r="243" spans="1:10" s="63" customFormat="1" ht="15" x14ac:dyDescent="0.25">
      <c r="B243" s="56" t="s">
        <v>182</v>
      </c>
      <c r="C243" s="56" t="s">
        <v>199</v>
      </c>
      <c r="D243" s="56"/>
      <c r="E243" s="57"/>
      <c r="F243" s="57"/>
      <c r="G243" s="58"/>
      <c r="H243" s="58"/>
      <c r="I243" s="57"/>
      <c r="J243" s="56"/>
    </row>
    <row r="244" spans="1:10" ht="17.25" customHeight="1" x14ac:dyDescent="0.25">
      <c r="A244" s="63"/>
      <c r="B244" s="56"/>
      <c r="C244" s="56"/>
      <c r="D244" s="56"/>
      <c r="E244" s="57"/>
      <c r="F244" s="57"/>
      <c r="G244" s="58"/>
      <c r="H244" s="58"/>
      <c r="I244" s="57"/>
      <c r="J244" s="56"/>
    </row>
    <row r="245" spans="1:10" ht="19.5" customHeight="1" x14ac:dyDescent="0.25">
      <c r="A245" s="63"/>
      <c r="B245" s="118" t="s">
        <v>7</v>
      </c>
      <c r="C245" s="118" t="s">
        <v>61</v>
      </c>
      <c r="D245" s="118" t="s">
        <v>106</v>
      </c>
      <c r="E245" s="118" t="s">
        <v>87</v>
      </c>
      <c r="F245" s="120" t="s">
        <v>88</v>
      </c>
      <c r="G245" s="120"/>
      <c r="H245" s="120"/>
      <c r="I245" s="118" t="s">
        <v>6</v>
      </c>
      <c r="J245" s="118" t="s">
        <v>406</v>
      </c>
    </row>
    <row r="246" spans="1:10" ht="16.5" customHeight="1" x14ac:dyDescent="0.25">
      <c r="A246" s="63"/>
      <c r="B246" s="118"/>
      <c r="C246" s="118"/>
      <c r="D246" s="118"/>
      <c r="E246" s="118"/>
      <c r="F246" s="120" t="s">
        <v>345</v>
      </c>
      <c r="G246" s="120"/>
      <c r="H246" s="120"/>
      <c r="I246" s="118"/>
      <c r="J246" s="118"/>
    </row>
    <row r="247" spans="1:10" ht="25.5" customHeight="1" x14ac:dyDescent="0.25">
      <c r="A247" s="63"/>
      <c r="B247" s="119"/>
      <c r="C247" s="119"/>
      <c r="D247" s="119"/>
      <c r="E247" s="119"/>
      <c r="F247" s="60" t="s">
        <v>81</v>
      </c>
      <c r="G247" s="61" t="s">
        <v>82</v>
      </c>
      <c r="H247" s="61" t="s">
        <v>179</v>
      </c>
      <c r="I247" s="119"/>
      <c r="J247" s="118"/>
    </row>
    <row r="248" spans="1:10" ht="15" x14ac:dyDescent="0.25">
      <c r="A248" s="63"/>
      <c r="B248" s="62" t="s">
        <v>43</v>
      </c>
      <c r="C248" s="62" t="s">
        <v>128</v>
      </c>
      <c r="D248" s="62" t="s">
        <v>129</v>
      </c>
      <c r="E248" s="38">
        <v>1</v>
      </c>
      <c r="F248" s="38">
        <v>1</v>
      </c>
      <c r="G248" s="38">
        <v>1</v>
      </c>
      <c r="H248" s="38">
        <f>+G248/F248</f>
        <v>1</v>
      </c>
      <c r="I248" s="62" t="s">
        <v>53</v>
      </c>
      <c r="J248" s="39"/>
    </row>
    <row r="249" spans="1:10" ht="15" x14ac:dyDescent="0.25">
      <c r="A249" s="63"/>
      <c r="B249" s="110"/>
      <c r="C249" s="65"/>
      <c r="D249" s="65"/>
      <c r="E249" s="64"/>
      <c r="F249" s="111"/>
      <c r="G249" s="66"/>
      <c r="H249" s="111"/>
      <c r="I249" s="64"/>
      <c r="J249" s="78"/>
    </row>
    <row r="250" spans="1:10" s="63" customFormat="1" ht="15" x14ac:dyDescent="0.25">
      <c r="B250" s="56" t="s">
        <v>203</v>
      </c>
      <c r="C250" s="122" t="s">
        <v>198</v>
      </c>
      <c r="D250" s="122"/>
      <c r="E250" s="122"/>
      <c r="F250" s="122"/>
      <c r="G250" s="122"/>
      <c r="H250" s="122"/>
      <c r="I250" s="122"/>
      <c r="J250" s="122"/>
    </row>
    <row r="251" spans="1:10" s="63" customFormat="1" ht="15" x14ac:dyDescent="0.25">
      <c r="B251" s="56" t="s">
        <v>182</v>
      </c>
      <c r="C251" s="122" t="s">
        <v>92</v>
      </c>
      <c r="D251" s="122"/>
      <c r="E251" s="122"/>
      <c r="F251" s="122"/>
      <c r="G251" s="122"/>
      <c r="H251" s="122"/>
      <c r="I251" s="122"/>
      <c r="J251" s="122"/>
    </row>
    <row r="252" spans="1:10" ht="15" x14ac:dyDescent="0.25">
      <c r="A252" s="63"/>
      <c r="B252" s="56"/>
      <c r="C252" s="56"/>
      <c r="D252" s="56"/>
      <c r="E252" s="57"/>
      <c r="F252" s="57"/>
      <c r="G252" s="58"/>
      <c r="H252" s="58"/>
      <c r="I252" s="57"/>
      <c r="J252" s="56"/>
    </row>
    <row r="253" spans="1:10" ht="19.5" customHeight="1" x14ac:dyDescent="0.25">
      <c r="A253" s="63"/>
      <c r="B253" s="118" t="s">
        <v>7</v>
      </c>
      <c r="C253" s="118" t="s">
        <v>61</v>
      </c>
      <c r="D253" s="118" t="s">
        <v>106</v>
      </c>
      <c r="E253" s="118" t="s">
        <v>87</v>
      </c>
      <c r="F253" s="120" t="s">
        <v>88</v>
      </c>
      <c r="G253" s="120"/>
      <c r="H253" s="120"/>
      <c r="I253" s="118" t="s">
        <v>6</v>
      </c>
      <c r="J253" s="118" t="s">
        <v>406</v>
      </c>
    </row>
    <row r="254" spans="1:10" ht="16.5" customHeight="1" x14ac:dyDescent="0.25">
      <c r="A254" s="63"/>
      <c r="B254" s="118"/>
      <c r="C254" s="118"/>
      <c r="D254" s="118"/>
      <c r="E254" s="118"/>
      <c r="F254" s="120" t="s">
        <v>345</v>
      </c>
      <c r="G254" s="120"/>
      <c r="H254" s="120"/>
      <c r="I254" s="118"/>
      <c r="J254" s="118"/>
    </row>
    <row r="255" spans="1:10" ht="27.75" customHeight="1" x14ac:dyDescent="0.25">
      <c r="A255" s="63"/>
      <c r="B255" s="119"/>
      <c r="C255" s="119"/>
      <c r="D255" s="119"/>
      <c r="E255" s="119"/>
      <c r="F255" s="60" t="s">
        <v>81</v>
      </c>
      <c r="G255" s="61" t="s">
        <v>82</v>
      </c>
      <c r="H255" s="61" t="s">
        <v>179</v>
      </c>
      <c r="I255" s="119"/>
      <c r="J255" s="118"/>
    </row>
    <row r="256" spans="1:10" ht="182.25" customHeight="1" x14ac:dyDescent="0.25">
      <c r="A256" s="63"/>
      <c r="B256" s="62" t="s">
        <v>38</v>
      </c>
      <c r="C256" s="62" t="s">
        <v>173</v>
      </c>
      <c r="D256" s="62" t="s">
        <v>174</v>
      </c>
      <c r="E256" s="38">
        <v>1</v>
      </c>
      <c r="F256" s="38">
        <v>1</v>
      </c>
      <c r="G256" s="38">
        <v>1</v>
      </c>
      <c r="H256" s="38">
        <f>+G256/F256</f>
        <v>1</v>
      </c>
      <c r="I256" s="62" t="s">
        <v>62</v>
      </c>
      <c r="J256" s="39" t="s">
        <v>402</v>
      </c>
    </row>
    <row r="257" spans="1:10" ht="15" x14ac:dyDescent="0.25">
      <c r="A257" s="63"/>
      <c r="B257" s="64"/>
      <c r="C257" s="64"/>
      <c r="D257" s="64"/>
      <c r="E257" s="76"/>
      <c r="F257" s="76"/>
      <c r="G257" s="76"/>
      <c r="H257" s="76"/>
      <c r="I257" s="64"/>
    </row>
    <row r="258" spans="1:10" ht="15" x14ac:dyDescent="0.25">
      <c r="A258" s="63"/>
      <c r="B258" s="56" t="s">
        <v>201</v>
      </c>
      <c r="C258" s="122" t="s">
        <v>202</v>
      </c>
      <c r="D258" s="122"/>
      <c r="E258" s="122"/>
      <c r="F258" s="122"/>
      <c r="G258" s="122"/>
      <c r="H258" s="122"/>
      <c r="I258" s="122"/>
      <c r="J258" s="122"/>
    </row>
    <row r="259" spans="1:10" ht="15" x14ac:dyDescent="0.25">
      <c r="A259" s="63"/>
      <c r="B259" s="56" t="s">
        <v>182</v>
      </c>
      <c r="C259" s="123" t="s">
        <v>200</v>
      </c>
      <c r="D259" s="123"/>
      <c r="E259" s="123"/>
      <c r="F259" s="123"/>
      <c r="G259" s="123"/>
      <c r="H259" s="123"/>
      <c r="I259" s="123"/>
      <c r="J259" s="123"/>
    </row>
    <row r="260" spans="1:10" ht="15" customHeight="1" x14ac:dyDescent="0.25">
      <c r="A260" s="63"/>
      <c r="B260" s="56"/>
      <c r="C260" s="56"/>
      <c r="D260" s="56"/>
      <c r="E260" s="56"/>
      <c r="F260" s="56"/>
      <c r="G260" s="56"/>
      <c r="H260" s="56"/>
      <c r="I260" s="56"/>
      <c r="J260" s="56"/>
    </row>
    <row r="261" spans="1:10" ht="18.75" customHeight="1" x14ac:dyDescent="0.25">
      <c r="A261" s="63"/>
      <c r="B261" s="118" t="s">
        <v>7</v>
      </c>
      <c r="C261" s="118" t="s">
        <v>61</v>
      </c>
      <c r="D261" s="118" t="s">
        <v>106</v>
      </c>
      <c r="E261" s="118" t="s">
        <v>87</v>
      </c>
      <c r="F261" s="120" t="s">
        <v>88</v>
      </c>
      <c r="G261" s="120"/>
      <c r="H261" s="120"/>
      <c r="I261" s="118" t="s">
        <v>6</v>
      </c>
      <c r="J261" s="118" t="s">
        <v>406</v>
      </c>
    </row>
    <row r="262" spans="1:10" ht="18.75" customHeight="1" x14ac:dyDescent="0.25">
      <c r="A262" s="63"/>
      <c r="B262" s="118"/>
      <c r="C262" s="118"/>
      <c r="D262" s="118"/>
      <c r="E262" s="118"/>
      <c r="F262" s="120" t="s">
        <v>345</v>
      </c>
      <c r="G262" s="120"/>
      <c r="H262" s="120"/>
      <c r="I262" s="118"/>
      <c r="J262" s="118"/>
    </row>
    <row r="263" spans="1:10" ht="22.5" customHeight="1" x14ac:dyDescent="0.25">
      <c r="A263" s="63"/>
      <c r="B263" s="119"/>
      <c r="C263" s="119"/>
      <c r="D263" s="119"/>
      <c r="E263" s="119"/>
      <c r="F263" s="60" t="s">
        <v>81</v>
      </c>
      <c r="G263" s="61" t="s">
        <v>82</v>
      </c>
      <c r="H263" s="61" t="s">
        <v>179</v>
      </c>
      <c r="I263" s="119"/>
      <c r="J263" s="118"/>
    </row>
    <row r="264" spans="1:10" ht="28.5" x14ac:dyDescent="0.25">
      <c r="A264" s="63"/>
      <c r="B264" s="121" t="s">
        <v>47</v>
      </c>
      <c r="C264" s="62" t="s">
        <v>322</v>
      </c>
      <c r="D264" s="62" t="s">
        <v>268</v>
      </c>
      <c r="E264" s="38">
        <v>1</v>
      </c>
      <c r="F264" s="38">
        <v>1</v>
      </c>
      <c r="G264" s="38">
        <v>1</v>
      </c>
      <c r="H264" s="38">
        <f>+G264/F264</f>
        <v>1</v>
      </c>
      <c r="I264" s="37" t="s">
        <v>308</v>
      </c>
      <c r="J264" s="39" t="s">
        <v>344</v>
      </c>
    </row>
    <row r="265" spans="1:10" ht="118.5" customHeight="1" x14ac:dyDescent="0.25">
      <c r="A265" s="63"/>
      <c r="B265" s="121"/>
      <c r="C265" s="62" t="s">
        <v>269</v>
      </c>
      <c r="D265" s="62" t="s">
        <v>270</v>
      </c>
      <c r="E265" s="38">
        <v>1</v>
      </c>
      <c r="F265" s="38">
        <v>1</v>
      </c>
      <c r="G265" s="38">
        <v>1</v>
      </c>
      <c r="H265" s="38">
        <f>+F265/G265</f>
        <v>1</v>
      </c>
      <c r="I265" s="37" t="s">
        <v>308</v>
      </c>
      <c r="J265" s="39" t="s">
        <v>426</v>
      </c>
    </row>
    <row r="266" spans="1:10" ht="15" x14ac:dyDescent="0.25">
      <c r="A266" s="63"/>
      <c r="B266" s="64"/>
      <c r="C266" s="64"/>
      <c r="D266" s="64"/>
      <c r="E266" s="76"/>
      <c r="F266" s="76"/>
      <c r="G266" s="76"/>
      <c r="H266" s="76"/>
      <c r="I266" s="64"/>
    </row>
    <row r="267" spans="1:10" s="63" customFormat="1" ht="15" x14ac:dyDescent="0.25">
      <c r="B267" s="56" t="s">
        <v>201</v>
      </c>
      <c r="C267" s="122" t="s">
        <v>202</v>
      </c>
      <c r="D267" s="122"/>
      <c r="E267" s="122"/>
      <c r="F267" s="122"/>
      <c r="G267" s="122"/>
      <c r="H267" s="122"/>
      <c r="I267" s="122"/>
      <c r="J267" s="122"/>
    </row>
    <row r="268" spans="1:10" s="63" customFormat="1" ht="24.75" customHeight="1" x14ac:dyDescent="0.25">
      <c r="B268" s="56" t="s">
        <v>182</v>
      </c>
      <c r="C268" s="123" t="s">
        <v>200</v>
      </c>
      <c r="D268" s="123"/>
      <c r="E268" s="123"/>
      <c r="F268" s="123"/>
      <c r="G268" s="123"/>
      <c r="H268" s="123"/>
      <c r="I268" s="123"/>
      <c r="J268" s="123"/>
    </row>
    <row r="269" spans="1:10" ht="15.75" customHeight="1" x14ac:dyDescent="0.25">
      <c r="A269" s="63"/>
      <c r="B269" s="56"/>
      <c r="C269" s="56"/>
      <c r="D269" s="56"/>
      <c r="E269" s="57"/>
      <c r="F269" s="57"/>
      <c r="G269" s="58"/>
      <c r="H269" s="58"/>
      <c r="I269" s="57"/>
      <c r="J269" s="56"/>
    </row>
    <row r="270" spans="1:10" ht="19.5" customHeight="1" x14ac:dyDescent="0.25">
      <c r="B270" s="118" t="s">
        <v>7</v>
      </c>
      <c r="C270" s="118" t="s">
        <v>61</v>
      </c>
      <c r="D270" s="118" t="s">
        <v>106</v>
      </c>
      <c r="E270" s="118" t="s">
        <v>87</v>
      </c>
      <c r="F270" s="120" t="s">
        <v>88</v>
      </c>
      <c r="G270" s="120"/>
      <c r="H270" s="120"/>
      <c r="I270" s="118" t="s">
        <v>6</v>
      </c>
      <c r="J270" s="118" t="s">
        <v>406</v>
      </c>
    </row>
    <row r="271" spans="1:10" ht="16.5" customHeight="1" x14ac:dyDescent="0.25">
      <c r="A271" s="63"/>
      <c r="B271" s="118"/>
      <c r="C271" s="118"/>
      <c r="D271" s="118"/>
      <c r="E271" s="118"/>
      <c r="F271" s="120" t="s">
        <v>345</v>
      </c>
      <c r="G271" s="120"/>
      <c r="H271" s="120"/>
      <c r="I271" s="118"/>
      <c r="J271" s="118"/>
    </row>
    <row r="272" spans="1:10" ht="27" customHeight="1" x14ac:dyDescent="0.25">
      <c r="B272" s="119"/>
      <c r="C272" s="119"/>
      <c r="D272" s="119"/>
      <c r="E272" s="119"/>
      <c r="F272" s="60" t="s">
        <v>81</v>
      </c>
      <c r="G272" s="61" t="s">
        <v>82</v>
      </c>
      <c r="H272" s="61" t="s">
        <v>179</v>
      </c>
      <c r="I272" s="119"/>
      <c r="J272" s="118"/>
    </row>
    <row r="273" spans="1:13" s="99" customFormat="1" ht="42.75" x14ac:dyDescent="0.25">
      <c r="A273" s="105"/>
      <c r="B273" s="62" t="s">
        <v>47</v>
      </c>
      <c r="C273" s="62" t="s">
        <v>211</v>
      </c>
      <c r="D273" s="62" t="s">
        <v>127</v>
      </c>
      <c r="E273" s="47">
        <v>1</v>
      </c>
      <c r="F273" s="38">
        <v>1</v>
      </c>
      <c r="G273" s="38">
        <v>1</v>
      </c>
      <c r="H273" s="38">
        <f>+F273/G273</f>
        <v>1</v>
      </c>
      <c r="I273" s="62" t="s">
        <v>124</v>
      </c>
      <c r="J273" s="39" t="s">
        <v>427</v>
      </c>
      <c r="K273" s="48"/>
      <c r="L273" s="48"/>
      <c r="M273" s="48"/>
    </row>
    <row r="274" spans="1:13" ht="15" x14ac:dyDescent="0.25">
      <c r="A274" s="63"/>
      <c r="B274" s="110"/>
      <c r="C274" s="65"/>
      <c r="D274" s="65"/>
      <c r="E274" s="64"/>
      <c r="F274" s="111"/>
      <c r="G274" s="66"/>
      <c r="H274" s="111"/>
      <c r="I274" s="64"/>
      <c r="J274" s="78"/>
    </row>
    <row r="275" spans="1:13" s="63" customFormat="1" ht="15" x14ac:dyDescent="0.25">
      <c r="B275" s="54" t="s">
        <v>86</v>
      </c>
      <c r="C275" s="54" t="s">
        <v>110</v>
      </c>
      <c r="D275" s="54"/>
      <c r="E275" s="54"/>
      <c r="F275" s="49"/>
      <c r="G275" s="51"/>
      <c r="H275" s="50"/>
      <c r="I275" s="49"/>
      <c r="J275" s="54"/>
    </row>
    <row r="276" spans="1:13" s="63" customFormat="1" ht="21" customHeight="1" x14ac:dyDescent="0.25">
      <c r="B276" s="56" t="s">
        <v>182</v>
      </c>
      <c r="C276" s="143" t="s">
        <v>33</v>
      </c>
      <c r="D276" s="143"/>
      <c r="E276" s="143"/>
      <c r="F276" s="143"/>
      <c r="G276" s="143"/>
      <c r="H276" s="143"/>
      <c r="I276" s="143"/>
      <c r="J276" s="143"/>
    </row>
    <row r="277" spans="1:13" ht="15" x14ac:dyDescent="0.25">
      <c r="B277" s="56"/>
      <c r="C277" s="56"/>
      <c r="D277" s="56"/>
      <c r="E277" s="57"/>
      <c r="F277" s="57"/>
      <c r="G277" s="58"/>
      <c r="H277" s="58"/>
      <c r="I277" s="57"/>
      <c r="J277" s="56"/>
    </row>
    <row r="278" spans="1:13" ht="16.5" customHeight="1" x14ac:dyDescent="0.25">
      <c r="B278" s="118" t="s">
        <v>7</v>
      </c>
      <c r="C278" s="118" t="s">
        <v>61</v>
      </c>
      <c r="D278" s="118" t="s">
        <v>106</v>
      </c>
      <c r="E278" s="118" t="s">
        <v>87</v>
      </c>
      <c r="F278" s="120" t="s">
        <v>88</v>
      </c>
      <c r="G278" s="120"/>
      <c r="H278" s="120"/>
      <c r="I278" s="118" t="s">
        <v>6</v>
      </c>
      <c r="J278" s="118" t="s">
        <v>406</v>
      </c>
    </row>
    <row r="279" spans="1:13" ht="16.5" customHeight="1" x14ac:dyDescent="0.25">
      <c r="B279" s="118"/>
      <c r="C279" s="118"/>
      <c r="D279" s="118"/>
      <c r="E279" s="118"/>
      <c r="F279" s="120" t="s">
        <v>345</v>
      </c>
      <c r="G279" s="120"/>
      <c r="H279" s="120"/>
      <c r="I279" s="118"/>
      <c r="J279" s="118"/>
    </row>
    <row r="280" spans="1:13" ht="25.5" customHeight="1" x14ac:dyDescent="0.25">
      <c r="B280" s="119"/>
      <c r="C280" s="119"/>
      <c r="D280" s="119"/>
      <c r="E280" s="119"/>
      <c r="F280" s="60" t="s">
        <v>81</v>
      </c>
      <c r="G280" s="61" t="s">
        <v>82</v>
      </c>
      <c r="H280" s="61" t="s">
        <v>179</v>
      </c>
      <c r="I280" s="119"/>
      <c r="J280" s="118"/>
    </row>
    <row r="281" spans="1:13" ht="114" x14ac:dyDescent="0.25">
      <c r="B281" s="141" t="s">
        <v>48</v>
      </c>
      <c r="C281" s="62" t="s">
        <v>295</v>
      </c>
      <c r="D281" s="62" t="s">
        <v>296</v>
      </c>
      <c r="E281" s="38">
        <v>1</v>
      </c>
      <c r="F281" s="38">
        <v>1</v>
      </c>
      <c r="G281" s="72">
        <v>1</v>
      </c>
      <c r="H281" s="38">
        <f>+G281/F281</f>
        <v>1</v>
      </c>
      <c r="I281" s="62" t="s">
        <v>310</v>
      </c>
      <c r="J281" s="71" t="s">
        <v>403</v>
      </c>
    </row>
    <row r="282" spans="1:13" ht="57" x14ac:dyDescent="0.25">
      <c r="B282" s="141"/>
      <c r="C282" s="62" t="s">
        <v>297</v>
      </c>
      <c r="D282" s="62" t="s">
        <v>212</v>
      </c>
      <c r="E282" s="38">
        <v>1</v>
      </c>
      <c r="F282" s="38">
        <v>1</v>
      </c>
      <c r="G282" s="38">
        <v>1</v>
      </c>
      <c r="H282" s="38">
        <f>+G282/F282</f>
        <v>1</v>
      </c>
      <c r="I282" s="62" t="s">
        <v>60</v>
      </c>
      <c r="J282" s="71" t="s">
        <v>354</v>
      </c>
    </row>
    <row r="283" spans="1:13" ht="99.75" x14ac:dyDescent="0.25">
      <c r="B283" s="141"/>
      <c r="C283" s="62" t="s">
        <v>298</v>
      </c>
      <c r="D283" s="62" t="s">
        <v>299</v>
      </c>
      <c r="E283" s="38">
        <v>1</v>
      </c>
      <c r="F283" s="38">
        <v>1</v>
      </c>
      <c r="G283" s="38">
        <v>1</v>
      </c>
      <c r="H283" s="38">
        <f>+G283/F283</f>
        <v>1</v>
      </c>
      <c r="I283" s="62" t="s">
        <v>60</v>
      </c>
      <c r="J283" s="71" t="s">
        <v>428</v>
      </c>
    </row>
    <row r="284" spans="1:13" ht="28.5" x14ac:dyDescent="0.25">
      <c r="B284" s="141"/>
      <c r="C284" s="62" t="s">
        <v>300</v>
      </c>
      <c r="D284" s="62" t="s">
        <v>301</v>
      </c>
      <c r="E284" s="38">
        <v>1</v>
      </c>
      <c r="F284" s="38">
        <v>1</v>
      </c>
      <c r="G284" s="38">
        <v>1</v>
      </c>
      <c r="H284" s="38">
        <f>+G284/F284</f>
        <v>1</v>
      </c>
      <c r="I284" s="62" t="s">
        <v>62</v>
      </c>
      <c r="J284" s="71"/>
    </row>
    <row r="285" spans="1:13" ht="28.5" x14ac:dyDescent="0.25">
      <c r="B285" s="141"/>
      <c r="C285" s="62" t="s">
        <v>130</v>
      </c>
      <c r="D285" s="62" t="s">
        <v>131</v>
      </c>
      <c r="E285" s="38">
        <v>1</v>
      </c>
      <c r="F285" s="38">
        <v>1</v>
      </c>
      <c r="G285" s="38">
        <v>1</v>
      </c>
      <c r="H285" s="38">
        <f>+G285/F285</f>
        <v>1</v>
      </c>
      <c r="I285" s="62" t="s">
        <v>60</v>
      </c>
      <c r="J285" s="71" t="s">
        <v>355</v>
      </c>
    </row>
    <row r="286" spans="1:13" x14ac:dyDescent="0.25">
      <c r="F286" s="112"/>
      <c r="J286" s="113"/>
    </row>
    <row r="287" spans="1:13" x14ac:dyDescent="0.25">
      <c r="F287" s="114"/>
    </row>
    <row r="288" spans="1:13" x14ac:dyDescent="0.25">
      <c r="F288" s="114"/>
    </row>
  </sheetData>
  <mergeCells count="292">
    <mergeCell ref="C276:J276"/>
    <mergeCell ref="F246:H246"/>
    <mergeCell ref="C270:C272"/>
    <mergeCell ref="D270:D272"/>
    <mergeCell ref="E270:E272"/>
    <mergeCell ref="F270:H270"/>
    <mergeCell ref="I270:I272"/>
    <mergeCell ref="J270:J272"/>
    <mergeCell ref="C250:J250"/>
    <mergeCell ref="C251:J251"/>
    <mergeCell ref="C253:C255"/>
    <mergeCell ref="D253:D255"/>
    <mergeCell ref="E253:E255"/>
    <mergeCell ref="F271:H271"/>
    <mergeCell ref="J253:J255"/>
    <mergeCell ref="F254:H254"/>
    <mergeCell ref="I245:I247"/>
    <mergeCell ref="C25:J25"/>
    <mergeCell ref="C26:J26"/>
    <mergeCell ref="C35:J35"/>
    <mergeCell ref="F49:H49"/>
    <mergeCell ref="I49:I51"/>
    <mergeCell ref="J49:J51"/>
    <mergeCell ref="I18:I20"/>
    <mergeCell ref="D18:D20"/>
    <mergeCell ref="J18:J20"/>
    <mergeCell ref="B31:B32"/>
    <mergeCell ref="F204:H204"/>
    <mergeCell ref="I204:I206"/>
    <mergeCell ref="J204:J206"/>
    <mergeCell ref="F205:H205"/>
    <mergeCell ref="C201:J201"/>
    <mergeCell ref="C55:J55"/>
    <mergeCell ref="C56:J56"/>
    <mergeCell ref="B58:B60"/>
    <mergeCell ref="C112:J112"/>
    <mergeCell ref="C98:J98"/>
    <mergeCell ref="C114:C116"/>
    <mergeCell ref="D196:D198"/>
    <mergeCell ref="E196:E198"/>
    <mergeCell ref="F196:H196"/>
    <mergeCell ref="I196:I198"/>
    <mergeCell ref="B43:B44"/>
    <mergeCell ref="B157:B159"/>
    <mergeCell ref="C157:C159"/>
    <mergeCell ref="D157:D159"/>
    <mergeCell ref="E157:E159"/>
    <mergeCell ref="F157:H157"/>
    <mergeCell ref="B117:B121"/>
    <mergeCell ref="J157:J159"/>
    <mergeCell ref="C155:J155"/>
    <mergeCell ref="B150:B152"/>
    <mergeCell ref="B101:B103"/>
    <mergeCell ref="C101:C103"/>
    <mergeCell ref="D101:D103"/>
    <mergeCell ref="E101:E103"/>
    <mergeCell ref="C28:C30"/>
    <mergeCell ref="D28:D30"/>
    <mergeCell ref="E28:E30"/>
    <mergeCell ref="F28:H28"/>
    <mergeCell ref="I28:I30"/>
    <mergeCell ref="J28:J30"/>
    <mergeCell ref="F29:H29"/>
    <mergeCell ref="F215:H215"/>
    <mergeCell ref="I215:I217"/>
    <mergeCell ref="C212:J212"/>
    <mergeCell ref="F216:H216"/>
    <mergeCell ref="C215:C217"/>
    <mergeCell ref="D215:D217"/>
    <mergeCell ref="J215:J217"/>
    <mergeCell ref="C213:J213"/>
    <mergeCell ref="E215:E217"/>
    <mergeCell ref="B253:B255"/>
    <mergeCell ref="F253:H253"/>
    <mergeCell ref="B93:B95"/>
    <mergeCell ref="F59:H59"/>
    <mergeCell ref="B207:B210"/>
    <mergeCell ref="D114:D116"/>
    <mergeCell ref="E114:E116"/>
    <mergeCell ref="F114:H114"/>
    <mergeCell ref="C165:I165"/>
    <mergeCell ref="C154:J154"/>
    <mergeCell ref="C144:J144"/>
    <mergeCell ref="F236:H236"/>
    <mergeCell ref="I253:I255"/>
    <mergeCell ref="E236:E238"/>
    <mergeCell ref="C233:J233"/>
    <mergeCell ref="C236:C238"/>
    <mergeCell ref="D236:D238"/>
    <mergeCell ref="B270:B272"/>
    <mergeCell ref="C64:J64"/>
    <mergeCell ref="C65:J65"/>
    <mergeCell ref="B67:B69"/>
    <mergeCell ref="C67:C69"/>
    <mergeCell ref="D67:D69"/>
    <mergeCell ref="E67:E69"/>
    <mergeCell ref="F67:H67"/>
    <mergeCell ref="I67:I69"/>
    <mergeCell ref="J67:J69"/>
    <mergeCell ref="F68:H68"/>
    <mergeCell ref="B204:B206"/>
    <mergeCell ref="C204:C206"/>
    <mergeCell ref="D204:D206"/>
    <mergeCell ref="E204:E206"/>
    <mergeCell ref="C267:J267"/>
    <mergeCell ref="C268:J268"/>
    <mergeCell ref="B182:B184"/>
    <mergeCell ref="C182:C184"/>
    <mergeCell ref="B245:B247"/>
    <mergeCell ref="C245:C247"/>
    <mergeCell ref="D245:D247"/>
    <mergeCell ref="E245:E247"/>
    <mergeCell ref="F245:H245"/>
    <mergeCell ref="J245:J247"/>
    <mergeCell ref="B196:B198"/>
    <mergeCell ref="C196:C198"/>
    <mergeCell ref="B215:B217"/>
    <mergeCell ref="B236:B238"/>
    <mergeCell ref="B218:B231"/>
    <mergeCell ref="B239:B240"/>
    <mergeCell ref="F197:H197"/>
    <mergeCell ref="I182:I184"/>
    <mergeCell ref="C202:J202"/>
    <mergeCell ref="J196:J198"/>
    <mergeCell ref="J236:J238"/>
    <mergeCell ref="F237:H237"/>
    <mergeCell ref="C242:J242"/>
    <mergeCell ref="I236:I238"/>
    <mergeCell ref="C234:J234"/>
    <mergeCell ref="C194:J194"/>
    <mergeCell ref="C193:J193"/>
    <mergeCell ref="F101:H101"/>
    <mergeCell ref="I101:I103"/>
    <mergeCell ref="J101:J103"/>
    <mergeCell ref="F102:H102"/>
    <mergeCell ref="I114:I116"/>
    <mergeCell ref="J114:J116"/>
    <mergeCell ref="B52:B53"/>
    <mergeCell ref="I58:I60"/>
    <mergeCell ref="C123:J123"/>
    <mergeCell ref="B61:B62"/>
    <mergeCell ref="F76:H76"/>
    <mergeCell ref="C90:J90"/>
    <mergeCell ref="C75:C77"/>
    <mergeCell ref="D75:D77"/>
    <mergeCell ref="E75:E77"/>
    <mergeCell ref="B75:B77"/>
    <mergeCell ref="F84:H84"/>
    <mergeCell ref="B104:B108"/>
    <mergeCell ref="C111:J111"/>
    <mergeCell ref="B83:B85"/>
    <mergeCell ref="B114:B116"/>
    <mergeCell ref="C83:C85"/>
    <mergeCell ref="B18:B20"/>
    <mergeCell ref="F18:H18"/>
    <mergeCell ref="F19:H19"/>
    <mergeCell ref="C18:C20"/>
    <mergeCell ref="F37:H37"/>
    <mergeCell ref="F38:H38"/>
    <mergeCell ref="E37:E39"/>
    <mergeCell ref="B22:B23"/>
    <mergeCell ref="F50:H50"/>
    <mergeCell ref="C49:C51"/>
    <mergeCell ref="D49:D51"/>
    <mergeCell ref="E49:E51"/>
    <mergeCell ref="C46:J46"/>
    <mergeCell ref="C47:J47"/>
    <mergeCell ref="B37:B39"/>
    <mergeCell ref="C37:C39"/>
    <mergeCell ref="D37:D39"/>
    <mergeCell ref="I37:I39"/>
    <mergeCell ref="J37:J39"/>
    <mergeCell ref="B40:B41"/>
    <mergeCell ref="B49:B51"/>
    <mergeCell ref="E18:E20"/>
    <mergeCell ref="C34:J34"/>
    <mergeCell ref="B28:B30"/>
    <mergeCell ref="C124:J124"/>
    <mergeCell ref="C147:C149"/>
    <mergeCell ref="D147:D149"/>
    <mergeCell ref="E147:E149"/>
    <mergeCell ref="F147:H147"/>
    <mergeCell ref="I147:I149"/>
    <mergeCell ref="J147:J149"/>
    <mergeCell ref="F148:H148"/>
    <mergeCell ref="E126:E128"/>
    <mergeCell ref="I126:I128"/>
    <mergeCell ref="J126:J128"/>
    <mergeCell ref="F127:H127"/>
    <mergeCell ref="C126:C128"/>
    <mergeCell ref="D126:D128"/>
    <mergeCell ref="F126:H126"/>
    <mergeCell ref="C145:D145"/>
    <mergeCell ref="J139:J141"/>
    <mergeCell ref="F140:H140"/>
    <mergeCell ref="C136:J136"/>
    <mergeCell ref="C137:D137"/>
    <mergeCell ref="B139:B141"/>
    <mergeCell ref="C139:C141"/>
    <mergeCell ref="D139:D141"/>
    <mergeCell ref="E139:E141"/>
    <mergeCell ref="F139:H139"/>
    <mergeCell ref="I139:I141"/>
    <mergeCell ref="D83:D85"/>
    <mergeCell ref="E83:E85"/>
    <mergeCell ref="F83:H83"/>
    <mergeCell ref="I83:I85"/>
    <mergeCell ref="J83:J85"/>
    <mergeCell ref="C93:C95"/>
    <mergeCell ref="J93:J95"/>
    <mergeCell ref="F94:H94"/>
    <mergeCell ref="C58:C60"/>
    <mergeCell ref="D93:D95"/>
    <mergeCell ref="E93:E95"/>
    <mergeCell ref="F93:H93"/>
    <mergeCell ref="I93:I95"/>
    <mergeCell ref="F75:H75"/>
    <mergeCell ref="I75:I77"/>
    <mergeCell ref="J75:J77"/>
    <mergeCell ref="C73:J73"/>
    <mergeCell ref="C80:J80"/>
    <mergeCell ref="D58:D60"/>
    <mergeCell ref="F58:H58"/>
    <mergeCell ref="J58:J60"/>
    <mergeCell ref="F167:H167"/>
    <mergeCell ref="I167:I169"/>
    <mergeCell ref="J167:J169"/>
    <mergeCell ref="F168:H168"/>
    <mergeCell ref="F115:H115"/>
    <mergeCell ref="B185:B191"/>
    <mergeCell ref="J182:J184"/>
    <mergeCell ref="F183:H183"/>
    <mergeCell ref="I157:I159"/>
    <mergeCell ref="B167:B169"/>
    <mergeCell ref="C167:C169"/>
    <mergeCell ref="D167:D169"/>
    <mergeCell ref="E182:E184"/>
    <mergeCell ref="F182:H182"/>
    <mergeCell ref="E167:E169"/>
    <mergeCell ref="D182:D184"/>
    <mergeCell ref="B170:B177"/>
    <mergeCell ref="B147:B149"/>
    <mergeCell ref="C164:J164"/>
    <mergeCell ref="F158:H158"/>
    <mergeCell ref="C179:J179"/>
    <mergeCell ref="C180:J180"/>
    <mergeCell ref="B129:B134"/>
    <mergeCell ref="B126:B128"/>
    <mergeCell ref="B281:B285"/>
    <mergeCell ref="B278:B280"/>
    <mergeCell ref="C278:C280"/>
    <mergeCell ref="D278:D280"/>
    <mergeCell ref="F278:H278"/>
    <mergeCell ref="I278:I280"/>
    <mergeCell ref="J278:J280"/>
    <mergeCell ref="F279:H279"/>
    <mergeCell ref="E278:E280"/>
    <mergeCell ref="B10:C10"/>
    <mergeCell ref="C72:J72"/>
    <mergeCell ref="G5:J6"/>
    <mergeCell ref="C6:E6"/>
    <mergeCell ref="C15:J15"/>
    <mergeCell ref="G7:H8"/>
    <mergeCell ref="D12:J12"/>
    <mergeCell ref="B13:C13"/>
    <mergeCell ref="D13:J13"/>
    <mergeCell ref="D10:J10"/>
    <mergeCell ref="B11:C11"/>
    <mergeCell ref="D11:J11"/>
    <mergeCell ref="B2:B8"/>
    <mergeCell ref="F2:F4"/>
    <mergeCell ref="F5:F6"/>
    <mergeCell ref="F7:F8"/>
    <mergeCell ref="G2:J4"/>
    <mergeCell ref="I7:I8"/>
    <mergeCell ref="J7:J8"/>
    <mergeCell ref="B12:C12"/>
    <mergeCell ref="C2:E5"/>
    <mergeCell ref="C7:E8"/>
    <mergeCell ref="E58:E60"/>
    <mergeCell ref="C16:J16"/>
    <mergeCell ref="B261:B263"/>
    <mergeCell ref="F261:H261"/>
    <mergeCell ref="I261:I263"/>
    <mergeCell ref="F262:H262"/>
    <mergeCell ref="B264:B265"/>
    <mergeCell ref="C258:J258"/>
    <mergeCell ref="C259:J259"/>
    <mergeCell ref="C261:C263"/>
    <mergeCell ref="D261:D263"/>
    <mergeCell ref="E261:E263"/>
    <mergeCell ref="J261:J263"/>
  </mergeCells>
  <conditionalFormatting sqref="J240">
    <cfRule type="duplicateValues" dxfId="3" priority="3"/>
  </conditionalFormatting>
  <conditionalFormatting sqref="J248">
    <cfRule type="duplicateValues" dxfId="2" priority="2"/>
  </conditionalFormatting>
  <conditionalFormatting sqref="J273">
    <cfRule type="duplicateValues" dxfId="1" priority="8"/>
  </conditionalFormatting>
  <conditionalFormatting sqref="J266 J256:J257">
    <cfRule type="duplicateValues" dxfId="0" priority="10"/>
  </conditionalFormatting>
  <dataValidations count="4">
    <dataValidation type="list" allowBlank="1" showInputMessage="1" showErrorMessage="1" sqref="B96" xr:uid="{00000000-0002-0000-0100-000001000000}">
      <formula1>"Fortalecimiento organizacional y simplificación de procesos, Defensa jurídica"</formula1>
    </dataValidation>
    <dataValidation type="list" allowBlank="1" showInputMessage="1" showErrorMessage="1" sqref="B52:B53 B185" xr:uid="{00000000-0002-0000-0100-000002000000}">
      <formula1>"Fortalecimiento organizacional y simplificación de procesos, Gestión presupuestal y eficiencia del gasto público"</formula1>
    </dataValidation>
    <dataValidation type="list" allowBlank="1" showInputMessage="1" showErrorMessage="1" sqref="C276" xr:uid="{00000000-0002-0000-0100-000005000000}">
      <formula1>"PLANEACION INSTITUCIONAL Y GESTION PRESUPUESTAL, EVALUACION Y SEGUIMIENTO"</formula1>
    </dataValidation>
    <dataValidation type="list" allowBlank="1" showInputMessage="1" showErrorMessage="1" sqref="B170:B175" xr:uid="{00000000-0002-0000-0100-000003000000}">
      <formula1>"Fortalecimiento organizacional y simplificación de procesos"</formula1>
    </dataValidation>
  </dataValidations>
  <printOptions horizontalCentered="1" verticalCentered="1"/>
  <pageMargins left="0.43307086614173229" right="0.23622047244094491" top="0.62992125984251968" bottom="0.39370078740157483" header="0.43307086614173229" footer="0"/>
  <pageSetup paperSize="14" scale="37" fitToHeight="0" orientation="landscape" r:id="rId1"/>
  <headerFooter alignWithMargins="0"/>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'Políticas Vs Dimensión'!$A$5:$A$6</xm:f>
          </x14:formula1>
          <xm:sqref>B22:B23</xm:sqref>
        </x14:dataValidation>
        <x14:dataValidation type="list" allowBlank="1" showInputMessage="1" showErrorMessage="1" xr:uid="{00000000-0002-0000-0100-000008000000}">
          <x14:formula1>
            <xm:f>'Políticas Vs Dimensión'!$A$18</xm:f>
          </x14:formula1>
          <xm:sqref>B218</xm:sqref>
        </x14:dataValidation>
        <x14:dataValidation type="list" allowBlank="1" showInputMessage="1" showErrorMessage="1" xr:uid="{00000000-0002-0000-0100-00000A000000}">
          <x14:formula1>
            <xm:f>'/Users/adriana/OneDrive - Instituto Nacional de Vias - INVIAS/2023 office/Cuentas de Cobro/Febrero/\Users\adriana\Downloads\Users\adriana\Downloads\Users\adriana\Desktop\Invías\2022\Contraloria\C:\Users\avarelam\Desktop\Planeación\PLANEACIÓN 2017\Varios\Formatos\[Formato Plan de Accion V2.1.xlsx]Políticas Vs Dimención'!#REF!</xm:f>
          </x14:formula1>
          <xm:sqref>C251 C73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4 TRIM. PAA 2024</vt:lpstr>
      <vt:lpstr>'MONITOREO 4 TRIM. PAA 2024'!Área_de_impresión</vt:lpstr>
      <vt:lpstr>PAAC</vt:lpstr>
      <vt:lpstr>'MONITOREO 4 TRIM. PAA 2024'!Títulos_a_imprimir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Adriana Varela Montenegro</cp:lastModifiedBy>
  <dcterms:created xsi:type="dcterms:W3CDTF">2014-11-11T21:05:34Z</dcterms:created>
  <dcterms:modified xsi:type="dcterms:W3CDTF">2025-02-13T17:42:18Z</dcterms:modified>
</cp:coreProperties>
</file>